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8220" windowHeight="4560" tabRatio="966" activeTab="0"/>
  </bookViews>
  <sheets>
    <sheet name="fsmatrix" sheetId="1" r:id="rId1"/>
    <sheet name="Ex A" sheetId="2" r:id="rId2"/>
    <sheet name="Ex B" sheetId="3" r:id="rId3"/>
    <sheet name="Ex C" sheetId="4" r:id="rId4"/>
    <sheet name="Ex D" sheetId="5" r:id="rId5"/>
    <sheet name="Ex E" sheetId="6" r:id="rId6"/>
    <sheet name="Ex F" sheetId="7" r:id="rId7"/>
    <sheet name="Ex G" sheetId="8" r:id="rId8"/>
    <sheet name="Ex H" sheetId="9" r:id="rId9"/>
    <sheet name="Ex I" sheetId="10" r:id="rId10"/>
    <sheet name="Sch 1" sheetId="11" r:id="rId11"/>
    <sheet name="Sch 2" sheetId="12" r:id="rId12"/>
    <sheet name="Sch 3" sheetId="13" r:id="rId13"/>
    <sheet name="Sch 4" sheetId="14" r:id="rId14"/>
    <sheet name="Sch 5" sheetId="15" r:id="rId15"/>
    <sheet name="Exh J" sheetId="16" r:id="rId16"/>
    <sheet name="Exh K" sheetId="17" r:id="rId17"/>
    <sheet name="Exh L" sheetId="18" r:id="rId18"/>
  </sheets>
  <definedNames>
    <definedName name="BS2YEARS">'Ex A'!$A$1:$H$61</definedName>
    <definedName name="CHARGES2YEARS">'Sch 1'!$A$1:$F$29</definedName>
    <definedName name="CHRAGES1YEAR">'Sch 1'!$A$1:$F$35</definedName>
    <definedName name="OS1YEAR">'Ex B'!$A$1:$J$50</definedName>
    <definedName name="OS2YEARS">'Ex B'!$A$1:$J$50</definedName>
    <definedName name="_xlnm.Print_Area" localSheetId="11">'Sch 2'!$A$1:$H$28</definedName>
    <definedName name="_xlnm.Print_Titles" localSheetId="16">'Exh K'!$10:$10</definedName>
    <definedName name="RE2YEARS">'Ex C'!$A$1:$F$41</definedName>
  </definedNames>
  <calcPr fullCalcOnLoad="1"/>
</workbook>
</file>

<file path=xl/sharedStrings.xml><?xml version="1.0" encoding="utf-8"?>
<sst xmlns="http://schemas.openxmlformats.org/spreadsheetml/2006/main" count="808" uniqueCount="581">
  <si>
    <t>Exhibit A</t>
  </si>
  <si>
    <t>Auditee</t>
  </si>
  <si>
    <t>Project No.  000-E-XYZ - Housing Administration Fund</t>
  </si>
  <si>
    <t>Balance Sheet</t>
  </si>
  <si>
    <t>ASSETS</t>
  </si>
  <si>
    <t>Checking</t>
  </si>
  <si>
    <t>Reserve  Cash - Savings and Investments</t>
  </si>
  <si>
    <t>Petty Cash</t>
  </si>
  <si>
    <t>Tenants' Accounts Receivable</t>
  </si>
  <si>
    <t>Prepaid Insurance</t>
  </si>
  <si>
    <t>Development Cost</t>
  </si>
  <si>
    <t>Furniture and Equipment</t>
  </si>
  <si>
    <t>Capital Improvements - Rehab</t>
  </si>
  <si>
    <t>Rental Assistance Subsidy</t>
  </si>
  <si>
    <t>TOTAL ASSETS</t>
  </si>
  <si>
    <t>LIABILITIES AND EQUITY</t>
  </si>
  <si>
    <t>Liabilities:</t>
  </si>
  <si>
    <t>Payroll Deductions</t>
  </si>
  <si>
    <t>Accrued Payment in Lieu of Taxes</t>
  </si>
  <si>
    <t>Tenants' Prepaid Rents</t>
  </si>
  <si>
    <t>Indebtedness to the State - Rehab</t>
  </si>
  <si>
    <t>Debt Retirement - Rehab</t>
  </si>
  <si>
    <t>Total Liabilities</t>
  </si>
  <si>
    <t>Equity:</t>
  </si>
  <si>
    <t>Capital Grant - State of Connecticut</t>
  </si>
  <si>
    <t>Valuation of Fixed Assets</t>
  </si>
  <si>
    <t>Contribution by Municipality</t>
  </si>
  <si>
    <t>Capital Grant - State of Connecticut - Rehab</t>
  </si>
  <si>
    <t>Rehabilitaion Loan Liquidation</t>
  </si>
  <si>
    <t>RAP - Authorized</t>
  </si>
  <si>
    <t>RAP - Unissued</t>
  </si>
  <si>
    <t>Unappropriated Retained Earnings</t>
  </si>
  <si>
    <t>Appropriated Retained Earnings</t>
  </si>
  <si>
    <t>Total Equity</t>
  </si>
  <si>
    <t>TOTAL LIABILITIES AND EQUITY</t>
  </si>
  <si>
    <t>The accompanying notes are an integral part of these financial statements.</t>
  </si>
  <si>
    <t>Exhibit E</t>
  </si>
  <si>
    <t>Project No.  000-HC-19 - Financial Assistance Contracts</t>
  </si>
  <si>
    <t>Cash - Project Account</t>
  </si>
  <si>
    <t>Cash- Reich &amp; Tang</t>
  </si>
  <si>
    <t>Cash - Savings</t>
  </si>
  <si>
    <t>Sundry Accounts Receivable</t>
  </si>
  <si>
    <t>Advances to Revolving Fund</t>
  </si>
  <si>
    <t>Net Program Cost</t>
  </si>
  <si>
    <t>Less : Ineligible Expenditures</t>
  </si>
  <si>
    <t>Sundry Accounts Payable</t>
  </si>
  <si>
    <t>Contract Retentions</t>
  </si>
  <si>
    <t>Accrued Liabilities</t>
  </si>
  <si>
    <t>Interest Earned on State Advances</t>
  </si>
  <si>
    <t>Advances from General Fund</t>
  </si>
  <si>
    <t>Gifts and Donations</t>
  </si>
  <si>
    <t>Exhibit D</t>
  </si>
  <si>
    <t>Operating Statement - Congregate Services</t>
  </si>
  <si>
    <t>BUDGET</t>
  </si>
  <si>
    <t>ACTUAL</t>
  </si>
  <si>
    <t>Revenue:</t>
  </si>
  <si>
    <t>Tenants' Contribution - Congregate Services</t>
  </si>
  <si>
    <t>State Subsidy</t>
  </si>
  <si>
    <t>Total Congregate Revenue</t>
  </si>
  <si>
    <t xml:space="preserve">Expenses: </t>
  </si>
  <si>
    <t>Bookkeeping</t>
  </si>
  <si>
    <t>House Manager Salary</t>
  </si>
  <si>
    <t>Attendants Salary</t>
  </si>
  <si>
    <t>Overtime/Vacation Overlap</t>
  </si>
  <si>
    <t>Fringe Benefits</t>
  </si>
  <si>
    <t>Payroll Taxes</t>
  </si>
  <si>
    <t>Insurance</t>
  </si>
  <si>
    <t>Chore Service Salary</t>
  </si>
  <si>
    <t>Cleaning of Common Areas</t>
  </si>
  <si>
    <t>Food Cost</t>
  </si>
  <si>
    <t>Meal Services</t>
  </si>
  <si>
    <t>Kitchen Supplies</t>
  </si>
  <si>
    <t>Social Services</t>
  </si>
  <si>
    <t>Total Congregate Expenses</t>
  </si>
  <si>
    <t>Expenditures in Excess of State Subsidy</t>
  </si>
  <si>
    <t>Exhibit B</t>
  </si>
  <si>
    <t>Operating Statement</t>
  </si>
  <si>
    <t>Budget</t>
  </si>
  <si>
    <t>Actual</t>
  </si>
  <si>
    <t>Income</t>
  </si>
  <si>
    <t>Rental - Base</t>
  </si>
  <si>
    <t>Rental - Excess of Base</t>
  </si>
  <si>
    <t>Vacancy Loss</t>
  </si>
  <si>
    <t>Interest Income</t>
  </si>
  <si>
    <t>Other Income</t>
  </si>
  <si>
    <t>Total Income</t>
  </si>
  <si>
    <t>Expenses</t>
  </si>
  <si>
    <t>Administrative:</t>
  </si>
  <si>
    <t>Salaries - Office</t>
  </si>
  <si>
    <t>Legal</t>
  </si>
  <si>
    <t>Office Supplies</t>
  </si>
  <si>
    <t>Other Office Expense</t>
  </si>
  <si>
    <t>Pension and Other Funds</t>
  </si>
  <si>
    <t>Total Administrative</t>
  </si>
  <si>
    <t>Utilities</t>
  </si>
  <si>
    <t>Water</t>
  </si>
  <si>
    <t>Electricity</t>
  </si>
  <si>
    <t>Gas</t>
  </si>
  <si>
    <t>Total Utilities</t>
  </si>
  <si>
    <t>Maintenance</t>
  </si>
  <si>
    <t>Salaries - Maintenance</t>
  </si>
  <si>
    <t>Materials and Supplies</t>
  </si>
  <si>
    <t>Contractual Services</t>
  </si>
  <si>
    <t>Maintenance Shop &amp; Equipment</t>
  </si>
  <si>
    <t>Total Maintenance</t>
  </si>
  <si>
    <t>Other</t>
  </si>
  <si>
    <t>Refuse Removal</t>
  </si>
  <si>
    <t>Payment in Lieu of Taxes</t>
  </si>
  <si>
    <t>State Service Charge</t>
  </si>
  <si>
    <t>Interest</t>
  </si>
  <si>
    <t>Total Other</t>
  </si>
  <si>
    <t>Provisions</t>
  </si>
  <si>
    <t>Repairs, Maintenance and Replacements</t>
  </si>
  <si>
    <t>Collection Loss</t>
  </si>
  <si>
    <t>Total Provisions</t>
  </si>
  <si>
    <t>Principal Payments</t>
  </si>
  <si>
    <t>Rehabilitation</t>
  </si>
  <si>
    <t>Total Principal Payments</t>
  </si>
  <si>
    <t>Total Expenses</t>
  </si>
  <si>
    <t>NET OPERATING GAIN (LOSS)</t>
  </si>
  <si>
    <t>Exhibit C</t>
  </si>
  <si>
    <t>Retained Earnings Statement</t>
  </si>
  <si>
    <t>Beginning Balance</t>
  </si>
  <si>
    <t>Gain (Loss) for the Year (See Exhibit B)</t>
  </si>
  <si>
    <t>Prior Year Adjustment</t>
  </si>
  <si>
    <t>Rental Assistance Payments</t>
  </si>
  <si>
    <t>Ending Balance (See Exhibit A)</t>
  </si>
  <si>
    <t>Repairs Maintenance and Replacements</t>
  </si>
  <si>
    <t>Total Beginning Balance</t>
  </si>
  <si>
    <t>Add: Provision for the Year (See Exhibit B)</t>
  </si>
  <si>
    <t>Total Provision for the Year</t>
  </si>
  <si>
    <t>Deduct: Charges</t>
  </si>
  <si>
    <t>Repairs Maintenance and Replacements (Schedule 1)</t>
  </si>
  <si>
    <t>Total Charges</t>
  </si>
  <si>
    <t>Ending Balance</t>
  </si>
  <si>
    <t>Total Ending Balance (See Exhibit A)</t>
  </si>
  <si>
    <t>The accompanying notes are integral part of these financial statements.</t>
  </si>
  <si>
    <t>Schedule 1</t>
  </si>
  <si>
    <t>Schedule of Charges to Appropriated Retained Earnings</t>
  </si>
  <si>
    <t>Repairs Maintenance &amp; Replacements</t>
  </si>
  <si>
    <t>Description</t>
  </si>
  <si>
    <t>Painting</t>
  </si>
  <si>
    <t>Doors</t>
  </si>
  <si>
    <t>Electrical Repairs</t>
  </si>
  <si>
    <t>Plumbing Repairs</t>
  </si>
  <si>
    <t>Snow Removal</t>
  </si>
  <si>
    <t>Appliances</t>
  </si>
  <si>
    <t>Equipment Repairs</t>
  </si>
  <si>
    <t>Roof Vents</t>
  </si>
  <si>
    <t>Maintenance Equipment Purchases</t>
  </si>
  <si>
    <t>Office Equipment Purchases</t>
  </si>
  <si>
    <t>Lock Repairs</t>
  </si>
  <si>
    <t>Tile</t>
  </si>
  <si>
    <t>Shades</t>
  </si>
  <si>
    <t>Carpeting</t>
  </si>
  <si>
    <t>Handicap Ramps</t>
  </si>
  <si>
    <t>Total Charges to Repairs, Maintenance and</t>
  </si>
  <si>
    <t>Replacements (Exhibit C)</t>
  </si>
  <si>
    <t>Schedule 4</t>
  </si>
  <si>
    <t>Schedule of  State Financial Assistance</t>
  </si>
  <si>
    <t>State Grant</t>
  </si>
  <si>
    <t>Program</t>
  </si>
  <si>
    <t>State</t>
  </si>
  <si>
    <t>State Grantor</t>
  </si>
  <si>
    <t xml:space="preserve">Identification </t>
  </si>
  <si>
    <t>Contract</t>
  </si>
  <si>
    <t xml:space="preserve">Award </t>
  </si>
  <si>
    <t>Assistance</t>
  </si>
  <si>
    <t>Total</t>
  </si>
  <si>
    <t>Program Title</t>
  </si>
  <si>
    <t>Number</t>
  </si>
  <si>
    <t>Amount</t>
  </si>
  <si>
    <t>Received</t>
  </si>
  <si>
    <t>Expenditures</t>
  </si>
  <si>
    <t>State Department of Economic and Community Development</t>
  </si>
  <si>
    <t>Housing and Community Development</t>
  </si>
  <si>
    <t>1801-3500-008</t>
  </si>
  <si>
    <t>000-HCD-1</t>
  </si>
  <si>
    <t>000-HCD-2</t>
  </si>
  <si>
    <t>*</t>
  </si>
  <si>
    <t>Rental Assistance Program</t>
  </si>
  <si>
    <t>0-3500-102</t>
  </si>
  <si>
    <t>000-RAP-1</t>
  </si>
  <si>
    <t>000-RAP-2</t>
  </si>
  <si>
    <t>#</t>
  </si>
  <si>
    <t>000-RAP-3</t>
  </si>
  <si>
    <t>Special Act Grant</t>
  </si>
  <si>
    <t>Franklin Theater Renovation</t>
  </si>
  <si>
    <t>1874-3500-0</t>
  </si>
  <si>
    <t>Urban Action Bonds</t>
  </si>
  <si>
    <t>Main St. Renovation</t>
  </si>
  <si>
    <t>3795-3500-000</t>
  </si>
  <si>
    <t>Total Schedule of State Financial Assistance</t>
  </si>
  <si>
    <t>Major State Program</t>
  </si>
  <si>
    <t>Denotes program tested for compliance with specific requirements</t>
  </si>
  <si>
    <t>Exhibit F</t>
  </si>
  <si>
    <t>Statement of Program Cost</t>
  </si>
  <si>
    <t>TOTAL</t>
  </si>
  <si>
    <t>DECD</t>
  </si>
  <si>
    <t>LOCAL</t>
  </si>
  <si>
    <t>(OVERRUN)</t>
  </si>
  <si>
    <t>UNDERRUN</t>
  </si>
  <si>
    <t>Program Income:</t>
  </si>
  <si>
    <t>TOTAL PROGRAM INCOME</t>
  </si>
  <si>
    <t>Program Expenditures:</t>
  </si>
  <si>
    <t>Land:</t>
  </si>
  <si>
    <t>Total Land</t>
  </si>
  <si>
    <t>Administration:</t>
  </si>
  <si>
    <t>Payroll - Office</t>
  </si>
  <si>
    <t>Administration Salaries</t>
  </si>
  <si>
    <t>Administration Salaries - In Kind</t>
  </si>
  <si>
    <t>Administrative Overhead</t>
  </si>
  <si>
    <t>Travel</t>
  </si>
  <si>
    <t>Accounting</t>
  </si>
  <si>
    <t>Office Expense</t>
  </si>
  <si>
    <t>Communications</t>
  </si>
  <si>
    <t>Advertising</t>
  </si>
  <si>
    <t>Total Administration</t>
  </si>
  <si>
    <t>Carrying Charges:</t>
  </si>
  <si>
    <t>Development Administrative Expense</t>
  </si>
  <si>
    <t>Total Carrying Charges</t>
  </si>
  <si>
    <t>Architectural and Engineering:</t>
  </si>
  <si>
    <t>Architectural and Engineering Fees</t>
  </si>
  <si>
    <t>Extra Design Work</t>
  </si>
  <si>
    <t>Boring and Test Pits</t>
  </si>
  <si>
    <t>Concrete Testing</t>
  </si>
  <si>
    <t>Blueprints and Supplies</t>
  </si>
  <si>
    <t>Clerk of the Works</t>
  </si>
  <si>
    <t>Total Architectural and Engineering</t>
  </si>
  <si>
    <t>Structural:</t>
  </si>
  <si>
    <t>General Contract</t>
  </si>
  <si>
    <t>Total Structural</t>
  </si>
  <si>
    <t>Other:</t>
  </si>
  <si>
    <t>Contingency</t>
  </si>
  <si>
    <t>TOTAL PROGRAM COST</t>
  </si>
  <si>
    <t>NET PROGRAM COST</t>
  </si>
  <si>
    <t>Note - This statement must be cumulative and include all sources and uses of funds included in the Project Financing Plan</t>
  </si>
  <si>
    <t>and Budget (i.e. Local share, company share, other share and In-Kind contributions.).</t>
  </si>
  <si>
    <t>Exhibit 4-2</t>
  </si>
  <si>
    <t>FINANCIAL STATEMENT MATRIX</t>
  </si>
  <si>
    <t>FINANCIAL STATEMENTS REQUIRED AND SAMPLE FINANCIAL STATEMENT PRESENTATION</t>
  </si>
  <si>
    <t>Page</t>
  </si>
  <si>
    <t>Type of Financial Statement</t>
  </si>
  <si>
    <t>Balance Sheet - Housing Administration Fund</t>
  </si>
  <si>
    <t>Operating Statement - Housing Administration Fund</t>
  </si>
  <si>
    <t xml:space="preserve">Retained Earnings Statement - Housing </t>
  </si>
  <si>
    <t>Administration Fund</t>
  </si>
  <si>
    <t>(if applicable)</t>
  </si>
  <si>
    <t>Balance Sheet - Financial Assistance Contracts</t>
  </si>
  <si>
    <t>Statement of Program Cost - Financial Assistance</t>
  </si>
  <si>
    <t>Contracts (Budget vs. Actual)</t>
  </si>
  <si>
    <t>(must include total cost including local share)</t>
  </si>
  <si>
    <t xml:space="preserve">Balance Sheet - Limited Equity Cooperative </t>
  </si>
  <si>
    <t>Exhibit G</t>
  </si>
  <si>
    <t>Administration Fund only</t>
  </si>
  <si>
    <t>Operating Statement - Limited Equity</t>
  </si>
  <si>
    <t>Cooperative Administration Fund only</t>
  </si>
  <si>
    <t>Exhibit H</t>
  </si>
  <si>
    <t>Restricted Retained Earnings Statement -</t>
  </si>
  <si>
    <t>Limited Equity Cooperative Administration Fund only</t>
  </si>
  <si>
    <t>Exhibit I</t>
  </si>
  <si>
    <t>Schedule of Charges to Appropriated Retained</t>
  </si>
  <si>
    <t>Earnings - Housing Administration Fund (if applicable)</t>
  </si>
  <si>
    <t>Schedule of Rehabilitation Program Expenses -</t>
  </si>
  <si>
    <t>Housing Administration Fund (if applicable)</t>
  </si>
  <si>
    <t>Schedule 2</t>
  </si>
  <si>
    <t>Reconciliation of Retained Earnings to Working</t>
  </si>
  <si>
    <t>Capital (Limited Equity Cooperative</t>
  </si>
  <si>
    <t>Administration Fund only)</t>
  </si>
  <si>
    <t>Schedule 3</t>
  </si>
  <si>
    <t xml:space="preserve">Schedule of State and Federal Financial </t>
  </si>
  <si>
    <t>Assistance (if single audit required)</t>
  </si>
  <si>
    <t>Limited Equity Cooperative</t>
  </si>
  <si>
    <t>Contract No. 000-LEC-1-Administration Fund</t>
  </si>
  <si>
    <t>Current Assets</t>
  </si>
  <si>
    <t>Savings</t>
  </si>
  <si>
    <t xml:space="preserve">Members' Accounts Receivable </t>
  </si>
  <si>
    <t>Total Current Assets</t>
  </si>
  <si>
    <t>Fixed Assets</t>
  </si>
  <si>
    <t>Building</t>
  </si>
  <si>
    <t>Total Fixed Assets</t>
  </si>
  <si>
    <t>Accrued State Service Charge</t>
  </si>
  <si>
    <t>Accrued Property Taxes</t>
  </si>
  <si>
    <t>Mortgage Notes</t>
  </si>
  <si>
    <t>Debt Retirement</t>
  </si>
  <si>
    <t>State Grants</t>
  </si>
  <si>
    <t>Other Grants</t>
  </si>
  <si>
    <t>Sweat Equity</t>
  </si>
  <si>
    <t>Restricted Retained Earnings</t>
  </si>
  <si>
    <t>Carrying Charges</t>
  </si>
  <si>
    <t>Interest Revenue</t>
  </si>
  <si>
    <t>Total Revenue</t>
  </si>
  <si>
    <t>Expenses:</t>
  </si>
  <si>
    <t>Administrative</t>
  </si>
  <si>
    <t>Water/Sewer</t>
  </si>
  <si>
    <t>Maintenance/Supplies</t>
  </si>
  <si>
    <t>State Service Fee</t>
  </si>
  <si>
    <t>Ground Lease</t>
  </si>
  <si>
    <t>Legal/Accounting</t>
  </si>
  <si>
    <t>Property Tax Expense</t>
  </si>
  <si>
    <t xml:space="preserve"> Restricted Retained Earnings Statement</t>
  </si>
  <si>
    <t>Gain (Loss) for the Year</t>
  </si>
  <si>
    <t>Prior Year Adjustments</t>
  </si>
  <si>
    <t>Equity Payments</t>
  </si>
  <si>
    <t>Adjust Member Receivable</t>
  </si>
  <si>
    <t>Ending Balance (See Exhibit G)</t>
  </si>
  <si>
    <t xml:space="preserve"> </t>
  </si>
  <si>
    <t>Reconciliation of Restricted Retained Earnings to Working Capital</t>
  </si>
  <si>
    <t>RESTRICTED RETAINED EARNINGS</t>
  </si>
  <si>
    <t>Restricted Retained Earnings (See Exhibit G)</t>
  </si>
  <si>
    <t>Add:</t>
  </si>
  <si>
    <t>Accumulated Depreciation</t>
  </si>
  <si>
    <t xml:space="preserve">Deduct: </t>
  </si>
  <si>
    <t>Administration Fund Purchases of Equipment</t>
  </si>
  <si>
    <t>Total Working Capital</t>
  </si>
  <si>
    <t>WORKING CAPITAL</t>
  </si>
  <si>
    <t>Current Assets (See Exhibit G)</t>
  </si>
  <si>
    <t>Deduct: Current Liabilities</t>
  </si>
  <si>
    <t>Schedule of Rehabilitation Program Expenditures</t>
  </si>
  <si>
    <t>Contract No. 000-HR-2A #</t>
  </si>
  <si>
    <t>Contract No. 000-HR-3B</t>
  </si>
  <si>
    <t xml:space="preserve">Budget </t>
  </si>
  <si>
    <t>Survey</t>
  </si>
  <si>
    <t>Clerk of Works</t>
  </si>
  <si>
    <t>Audit</t>
  </si>
  <si>
    <t>Architect</t>
  </si>
  <si>
    <t>Consumable Supplies</t>
  </si>
  <si>
    <t>Rehab. Work Items</t>
  </si>
  <si>
    <t xml:space="preserve"> Total Rehab. Program Expenditures</t>
  </si>
  <si>
    <t xml:space="preserve">The Rehabilitation Program Expenditures have been closed out to and included in the </t>
  </si>
  <si>
    <t>"Capital Improvements-Rehabilitation" account.</t>
  </si>
  <si>
    <t>STATE SINGLE AUDIT SCHEDULE OF STATE FINANCIAL ASSISTANCE</t>
  </si>
  <si>
    <t>RETURN TO:</t>
  </si>
  <si>
    <t xml:space="preserve">         State of Connecticut        </t>
  </si>
  <si>
    <t>Please complete this form in order</t>
  </si>
  <si>
    <t>to reconcile project information</t>
  </si>
  <si>
    <t>to the information reported on State Single Audit</t>
  </si>
  <si>
    <t xml:space="preserve">         505 Hudson Street  </t>
  </si>
  <si>
    <t>Schedules of State Financial Assistance .</t>
  </si>
  <si>
    <t xml:space="preserve">         Hartford, CT 06106</t>
  </si>
  <si>
    <t xml:space="preserve">This form should be filed at the same time as the </t>
  </si>
  <si>
    <t>State Single Audit report.</t>
  </si>
  <si>
    <t>(1) Program Title and</t>
  </si>
  <si>
    <t xml:space="preserve">(2)Current Year </t>
  </si>
  <si>
    <t>(3)Current Year</t>
  </si>
  <si>
    <t xml:space="preserve">(4)Cumulative </t>
  </si>
  <si>
    <t>St.ID Number</t>
  </si>
  <si>
    <t>Project Name</t>
  </si>
  <si>
    <t xml:space="preserve">Project </t>
  </si>
  <si>
    <t>Project</t>
  </si>
  <si>
    <t>MAA, UA, ETC.</t>
  </si>
  <si>
    <t>Award</t>
  </si>
  <si>
    <t>(Contract No. if applicable)</t>
  </si>
  <si>
    <t>Receipts</t>
  </si>
  <si>
    <t>Totals</t>
  </si>
  <si>
    <t>(1)Should include Program Title &amp; State Grant Program ID Number from DECD Program Compliance Supplement.</t>
  </si>
  <si>
    <t>(2)Should agree with amounts advanced from DECD during fiscal year.</t>
  </si>
  <si>
    <t xml:space="preserve">Note: Total current year project expenditures by program type should agree with program expenditures </t>
  </si>
  <si>
    <t>as reflected on the audited Schedule of State Financial Assistance.</t>
  </si>
  <si>
    <t>AUTHORIZED SIGNATURE:</t>
  </si>
  <si>
    <t>SIGNATURE</t>
  </si>
  <si>
    <t>TITLE</t>
  </si>
  <si>
    <t>PRINT OR TYPE NAME</t>
  </si>
  <si>
    <t>DATE</t>
  </si>
  <si>
    <t>Schedule 5</t>
  </si>
  <si>
    <t>Resident Services Coordinator Expense</t>
  </si>
  <si>
    <t>Resident Services Coordinator Grant-Authorized</t>
  </si>
  <si>
    <t>Resident Services Coordinator Grant-Unissued</t>
  </si>
  <si>
    <t>Reconciliation of Expenditures by Contract to State</t>
  </si>
  <si>
    <t>Single Audit Schedule of State Financial Assistance</t>
  </si>
  <si>
    <t>RECONCILIATION OF EXPENDITURES BY CONTRACT TO</t>
  </si>
  <si>
    <t>Equity Receipts</t>
  </si>
  <si>
    <t>Repairs and Replacements Charges</t>
  </si>
  <si>
    <t>Grant/Loan Funds Receivable - State</t>
  </si>
  <si>
    <t>Matching Funds Receivable</t>
  </si>
  <si>
    <t>Other Loans/Notes Payable</t>
  </si>
  <si>
    <t>Loan Authorized by the State</t>
  </si>
  <si>
    <t xml:space="preserve">Funding Grant Authorized- State </t>
  </si>
  <si>
    <t>Matching Funds Authorized - Agency</t>
  </si>
  <si>
    <t>Matching Funds Authorized - Other</t>
  </si>
  <si>
    <t>Income/Expenses from Revolving Loan Fund</t>
  </si>
  <si>
    <t>Sale of Land or Buildings</t>
  </si>
  <si>
    <t>Investment Income</t>
  </si>
  <si>
    <t>Rental of Land or Buildings</t>
  </si>
  <si>
    <t>Sale of Salvage or Equipment</t>
  </si>
  <si>
    <t>Land Cost/Site Acquisition</t>
  </si>
  <si>
    <t>Appraisal Fees</t>
  </si>
  <si>
    <t>Site Improvements</t>
  </si>
  <si>
    <t>Water/Utility Hookups</t>
  </si>
  <si>
    <t>each Financial Assistance Contract)</t>
  </si>
  <si>
    <t>(Required if a Statement of Program Cost is not issued for</t>
  </si>
  <si>
    <t>$</t>
  </si>
  <si>
    <t xml:space="preserve">         DECD -Compliance, Audit and</t>
  </si>
  <si>
    <t xml:space="preserve">                   Financial Review Section</t>
  </si>
  <si>
    <t>Municipal Development Project:</t>
  </si>
  <si>
    <t>I certify that the information contained above reflects the information as recorded in the books and records of the __________________.</t>
  </si>
  <si>
    <t>Entity____________________________</t>
  </si>
  <si>
    <t>FYE _____________________</t>
  </si>
  <si>
    <t>As of December 31, 2006 and 2005</t>
  </si>
  <si>
    <t>2006</t>
  </si>
  <si>
    <t>2005</t>
  </si>
  <si>
    <t>For the Years Ended December 31, 2006 and 2005</t>
  </si>
  <si>
    <t xml:space="preserve">For the Year Ended December 31, 2006 </t>
  </si>
  <si>
    <t>As of June 30, 2006</t>
  </si>
  <si>
    <t>For the Period March 30, 2001 through June 30, 2006</t>
  </si>
  <si>
    <t>Sept. 1, 2004 - Dec. 31, 2006</t>
  </si>
  <si>
    <t>Aug. 1, 2003 - Sept. 30, 2006</t>
  </si>
  <si>
    <t># Contract No. 000-HR-2A was closed out during the year ended December 31, 2006.</t>
  </si>
  <si>
    <t>For the Year Ended June 30, 2006</t>
  </si>
  <si>
    <t>(3)Current year State funded expenditures should be reflected as $-0- for projects which are still active but have no expenditures for the current year.</t>
  </si>
  <si>
    <t>Exhibit J</t>
  </si>
  <si>
    <t>Exhibit K</t>
  </si>
  <si>
    <t>Department of Economic and Community Development</t>
  </si>
  <si>
    <t>Mortgagor/Grantee Name</t>
  </si>
  <si>
    <t>DECD Project Number</t>
  </si>
  <si>
    <t>Address:</t>
  </si>
  <si>
    <t>Location</t>
  </si>
  <si>
    <t>Demolition</t>
  </si>
  <si>
    <t>Bond Premium</t>
  </si>
  <si>
    <t>Property Insurance</t>
  </si>
  <si>
    <t>Developer's Fee</t>
  </si>
  <si>
    <t>This Certificate must be accompanied by an operating statement if there was occupancy during the construction period.  The statement must show the actual dates which it covers.</t>
  </si>
  <si>
    <t>Signature</t>
  </si>
  <si>
    <t>Date</t>
  </si>
  <si>
    <t>Title</t>
  </si>
  <si>
    <t>State of Connecticut</t>
  </si>
  <si>
    <t>CONTRACTOR'S CERTIFICATE OF ACTUAL COST</t>
  </si>
  <si>
    <t>Contractor Name:</t>
  </si>
  <si>
    <t>The information is required for a general contractor when an identity of  interest exists between the general contractor and the Mortagor/Grantee. The information is required from the contractor to convey its actual construction cost in a standardized format for cost certification.</t>
  </si>
  <si>
    <t xml:space="preserve">This certificate is made pursuant to the Construction Contract, entered into on _______________________, and it is understood and agreed by the undersigned that this Certificate is to be submitted by you to the Department of Economic and Community Development in order to induce the Department to proceed to final closing/closeout. </t>
  </si>
  <si>
    <t xml:space="preserve">The actual cost incurred in the completion of construction under the above referenced Construction Contract and accepted construction changes exclusive of all kickbacks, rebates and discounts received in connection with the construction of the project is itemized below. </t>
  </si>
  <si>
    <t>Line</t>
  </si>
  <si>
    <t>DIV./TRADE ITEM</t>
  </si>
  <si>
    <t>PAID IN CASH</t>
  </si>
  <si>
    <t>TO BE PAID IN CASH</t>
  </si>
  <si>
    <t>NAME OF SUBCONTRACTOR OR PAYEE</t>
  </si>
  <si>
    <t>Site Utilities</t>
  </si>
  <si>
    <t>Lawns &amp; Plantings</t>
  </si>
  <si>
    <t>Unusual Site Conditions</t>
  </si>
  <si>
    <t>Concrete</t>
  </si>
  <si>
    <t>Masonry</t>
  </si>
  <si>
    <t>Metals</t>
  </si>
  <si>
    <t>Rough Carpentry</t>
  </si>
  <si>
    <t>Finish Carpentry</t>
  </si>
  <si>
    <t>Siding</t>
  </si>
  <si>
    <t>Roofing</t>
  </si>
  <si>
    <t>Sheet Metal</t>
  </si>
  <si>
    <t>Insulation</t>
  </si>
  <si>
    <t>Drywall</t>
  </si>
  <si>
    <t>Painting &amp; Decorating</t>
  </si>
  <si>
    <t>Specialties</t>
  </si>
  <si>
    <t>Special Construction</t>
  </si>
  <si>
    <t>Elevators</t>
  </si>
  <si>
    <t>Plumbing &amp; Hot Water</t>
  </si>
  <si>
    <t xml:space="preserve">Costs exceeding  $1,000 (total purchases of materials and labor) must be allocated to the trade item under which they were expended on the Contractor's Certificate of Actual Cost Worksheets pages 3 and 4. </t>
  </si>
  <si>
    <t>Note: Total costs for General Requirements are to be transferred to the appropriate line item. If additional space is required, for these or other line items, append rider thereto with references and initials.  When more than one subcontractor is performing a trade item,  the attached Contractor's Worksheet (pgs. 3 &amp; 4) must be completed giving the information indicated.</t>
  </si>
  <si>
    <t>ITEMIZED BREAKDOWN</t>
  </si>
  <si>
    <t>GENERAL REQUIREMENTS</t>
  </si>
  <si>
    <t>ITEM</t>
  </si>
  <si>
    <t>Supervision</t>
  </si>
  <si>
    <t>Field Engineering</t>
  </si>
  <si>
    <t>Field Office Expense</t>
  </si>
  <si>
    <t>Temporary Facilities</t>
  </si>
  <si>
    <t>Temporary Utilities</t>
  </si>
  <si>
    <t>Cleaning &amp; Rubbish Removal</t>
  </si>
  <si>
    <t>Watchman/Security</t>
  </si>
  <si>
    <t>Total General Requirements</t>
  </si>
  <si>
    <t>The undersigned hereby certifies that: (Check One)</t>
  </si>
  <si>
    <t xml:space="preserve">There has not been and is not now any identity of interest between mortgagor and/or general contractor; or subcontractor and material supplier or equipment lessor. </t>
  </si>
  <si>
    <t xml:space="preserve">Attached is the statement fully describing any identities of interest. </t>
  </si>
  <si>
    <t>All amounts shown have been reduced to give effect to the amount(s) of any kickbacks, rebates, adjustments, discounts, or other devices which had the effect of reducing the actual cost, and all amounts above shown as "To Be Paid In Cash" will be so paid within 45 days of final closing/endorsement.</t>
  </si>
  <si>
    <t>Note: This certificate must be supported by a certification as to actual costs by an Independent Certified Public Accountant or by an Independent Public Accountant.  I hereby certify that all the information stated herein, as well as, any information provided in the attachments is true and accurate.</t>
  </si>
  <si>
    <t>Contractor Name</t>
  </si>
  <si>
    <t>Worksheet</t>
  </si>
  <si>
    <t>DIV.</t>
  </si>
  <si>
    <t>Trade Item</t>
  </si>
  <si>
    <t>Paid in Cash</t>
  </si>
  <si>
    <t>To be Paid in Cash</t>
  </si>
  <si>
    <t>Name of Subcontractor or Payee</t>
  </si>
  <si>
    <t>To:</t>
  </si>
  <si>
    <t>Connecticut Department of Economic and Community Development</t>
  </si>
  <si>
    <t>505 Hudson Street</t>
  </si>
  <si>
    <t>Hartford, CT  06106</t>
  </si>
  <si>
    <t>RE:</t>
  </si>
  <si>
    <t>Development Name</t>
  </si>
  <si>
    <t>This Certificate is made pursuant to the provisions of the Assistance Agreement in order to induce you to final close the mortgage or grant and represents all of the Mortgegor's/Grantee's actual costs through ________________ pertaining to the above captioned development.</t>
  </si>
  <si>
    <t>The actual cost to the owner of labor and materials and necessary services for construction of the physical improvements in connection with the subject project, after deduction of all kickbacks, rebates, adjustments, discounts, promotional or advertising recoupment, made or to be made to the mortgagor, sponsor or any corporation, trust, partnership, joint venture or other legal entity in which they or any of them hold any interest is set forth below, the cost of construction is (is not) supported by the Contractor's Certificate of Actual cost attached hereto.</t>
  </si>
  <si>
    <t>Item*</t>
  </si>
  <si>
    <t>Column A</t>
  </si>
  <si>
    <t>Column B</t>
  </si>
  <si>
    <t>Column C</t>
  </si>
  <si>
    <t>To be paid in cash within 45 days after Final Closing</t>
  </si>
  <si>
    <t>Amount Due Under Terms of Construction Contract (as adjusted).</t>
  </si>
  <si>
    <t>Architect's Fee - Design</t>
  </si>
  <si>
    <t>Architect's Fee - Supervision</t>
  </si>
  <si>
    <t>Interest During Construction</t>
  </si>
  <si>
    <t>Taxes During Construction</t>
  </si>
  <si>
    <t>Cost Certification Audit Fee</t>
  </si>
  <si>
    <t>Title &amp; Recording Fees</t>
  </si>
  <si>
    <t>Financing</t>
  </si>
  <si>
    <t>Legal &amp; Organizational</t>
  </si>
  <si>
    <t>Off-site Costs</t>
  </si>
  <si>
    <t>Marketing Fees</t>
  </si>
  <si>
    <t xml:space="preserve">    Other</t>
  </si>
  <si>
    <t xml:space="preserve">    Acquisition</t>
  </si>
  <si>
    <t xml:space="preserve">    Reserves</t>
  </si>
  <si>
    <t>Subtotal</t>
  </si>
  <si>
    <t xml:space="preserve">*Attach itemized schedules and copies of bills and/or receipts where applicable </t>
  </si>
  <si>
    <t>Mortgagor/Grantee</t>
  </si>
  <si>
    <r>
      <t>NOTE:</t>
    </r>
    <r>
      <rPr>
        <sz val="10"/>
        <rFont val="Arial"/>
        <family val="0"/>
      </rPr>
      <t xml:space="preserve"> This Certificate and Operating Statement (if any) must be supported by an unqualified certification of an independent certified public accountant or by an independent public accountant acceptable to DECD.</t>
    </r>
  </si>
  <si>
    <t xml:space="preserve"> Item</t>
  </si>
  <si>
    <t>Amount due Under Terms of Constuction Contract (as adjusted)</t>
  </si>
  <si>
    <t>Interest during Construction</t>
  </si>
  <si>
    <t>Title &amp; Recording Fee</t>
  </si>
  <si>
    <t>Off-Site Costs</t>
  </si>
  <si>
    <t>Mortgagor's/Grantee's Long Form Certificate of Actual Cost</t>
  </si>
  <si>
    <t>Schedule to Mortgagor's Long Form Certificate of Actual Costs</t>
  </si>
  <si>
    <t xml:space="preserve">Schedule to Mortgagor's/Grantee's Long Form </t>
  </si>
  <si>
    <t xml:space="preserve">   Certificate of Actual Costs</t>
  </si>
  <si>
    <t>HA</t>
  </si>
  <si>
    <t>LEC</t>
  </si>
  <si>
    <t>SSA, FSA</t>
  </si>
  <si>
    <t>SSA</t>
  </si>
  <si>
    <t>CC</t>
  </si>
  <si>
    <t>Code</t>
  </si>
  <si>
    <t>SFA</t>
  </si>
  <si>
    <t>SFA, SSA, FSA</t>
  </si>
  <si>
    <t>DECD State Financial Assistance Contracts</t>
  </si>
  <si>
    <t xml:space="preserve">DECD Funded Housing Programs - Housing Authority or Non-Profit Administration Funds </t>
  </si>
  <si>
    <t>Limited Equity Cooperative Administration Funds</t>
  </si>
  <si>
    <t>Exhibit L</t>
  </si>
  <si>
    <t xml:space="preserve">require a Cumulative Statement of Program Cost (Exhibit F) to be included in the </t>
  </si>
  <si>
    <t>FSA</t>
  </si>
  <si>
    <t>Federal Single Audit - Federal Funds passed through DECD</t>
  </si>
  <si>
    <t>State Single Audit - State Financial Assistance Contracts</t>
  </si>
  <si>
    <t>Audit Requirement</t>
  </si>
  <si>
    <t>Exhibit/</t>
  </si>
  <si>
    <t>Schedule</t>
  </si>
  <si>
    <t>Audit Requirement- Type of DECD Program</t>
  </si>
  <si>
    <r>
      <t>Note</t>
    </r>
    <r>
      <rPr>
        <sz val="10"/>
        <rFont val="Arial"/>
        <family val="0"/>
      </rPr>
      <t xml:space="preserve">: If a State and/or Federal Single Audit are required of an auditee, DECD would </t>
    </r>
  </si>
  <si>
    <t>Contractor's Certificate of Actual Cost (if applicable)</t>
  </si>
  <si>
    <t>audit report to meet DECD requirements.</t>
  </si>
  <si>
    <t>MORTGAGOR'S/GRANTEE'S LONG FORM CERTIFICATION OF ACTUAL COST</t>
  </si>
  <si>
    <t>on DECD authorization and type of Project funded.</t>
  </si>
  <si>
    <t>funds only, not matching or local share funding.  Other Matching share expenditures should be reported on the Statement of Program Cost (Exhibit F).</t>
  </si>
  <si>
    <t xml:space="preserve">(4)Cumulative State funded expenditures should be reflected even if there are no current year expenditures. Cumulative Expenditures should include expenditures of State </t>
  </si>
  <si>
    <t>Cost Certification for Private Developers -  (Exhibits J, K, and L) - Based</t>
  </si>
  <si>
    <t>2a</t>
  </si>
  <si>
    <t>2b</t>
  </si>
  <si>
    <t>Div.</t>
  </si>
  <si>
    <t>Testing</t>
  </si>
  <si>
    <t>Environmental</t>
  </si>
  <si>
    <t>Grading &amp; Excavation</t>
  </si>
  <si>
    <t>Paving, Walks &amp; Signs</t>
  </si>
  <si>
    <t>Other Site Work</t>
  </si>
  <si>
    <t>Moisture Protection</t>
  </si>
  <si>
    <t>Doors &amp; Hardware</t>
  </si>
  <si>
    <t>Windows &amp; Glazing</t>
  </si>
  <si>
    <t>Acoustical Tile</t>
  </si>
  <si>
    <t>Ceramic Tile</t>
  </si>
  <si>
    <t>Wood Flooring</t>
  </si>
  <si>
    <t>Resilient Flooring</t>
  </si>
  <si>
    <t>Carpet</t>
  </si>
  <si>
    <t>Unit AC and/or Sleeves</t>
  </si>
  <si>
    <t>Specialities</t>
  </si>
  <si>
    <t>Special Equipment (Specify)</t>
  </si>
  <si>
    <t>Cabinets &amp; Vanities</t>
  </si>
  <si>
    <t>Blinds, Shades &amp; Artwork</t>
  </si>
  <si>
    <t>Plumbing</t>
  </si>
  <si>
    <t>Hydronic Heating</t>
  </si>
  <si>
    <t>Fire Suppression</t>
  </si>
  <si>
    <t>Electrical (Building Only)</t>
  </si>
  <si>
    <t>HVAC</t>
  </si>
  <si>
    <t>General Requirements</t>
  </si>
  <si>
    <t>Builders Profit and Overhead</t>
  </si>
  <si>
    <t>Building Permit &amp; Other Fees (Specify)</t>
  </si>
  <si>
    <t>Change Orders</t>
  </si>
  <si>
    <t>Total Costs</t>
  </si>
  <si>
    <t>Subtotal of Breakdown Items</t>
  </si>
  <si>
    <t>Paving, Walks &amp; Sidewalks</t>
  </si>
  <si>
    <t>Accustical Tile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</si>
</sst>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quot;$&quot;* #,##0.000_);_(&quot;$&quot;* \(#,##0.000\);_(&quot;$&quot;* &quot;-&quot;??_);_(@_)"/>
    <numFmt numFmtId="166" formatCode="_(&quot;$&quot;* #,##0.0000_);_(&quot;$&quot;* \(#,##0.0000\);_(&quot;$&quot;* &quot;-&quot;??_);_(@_)"/>
    <numFmt numFmtId="167" formatCode="_(* #,##0.000_);_(* \(#,##0.000\);_(* &quot;-&quot;??_);_(@_)"/>
    <numFmt numFmtId="168" formatCode="_(&quot;$&quot;* #,##0.0_);_(&quot;$&quot;* \(#,##0.0\);_(&quot;$&quot;* &quot;-&quot;??_);_(@_)"/>
    <numFmt numFmtId="169" formatCode="_(&quot;$&quot;* #,##0_);_(&quot;$&quot;* \(#,##0\);_(&quot;$&quot;* &quot;-&quot;??_);_(@_)"/>
    <numFmt numFmtId="170" formatCode="_(* #,##0_);_(* \(#,##0\);_(* &quot;-&quot;??_);_(@_)"/>
  </numFmts>
  <fonts count="16">
    <font>
      <sz val="10"/>
      <name val="Arial"/>
      <family val="0"/>
    </font>
    <font>
      <b/>
      <sz val="10"/>
      <name val="Arial"/>
      <family val="2"/>
    </font>
    <font>
      <b/>
      <sz val="10"/>
      <color indexed="8"/>
      <name val="Arial"/>
      <family val="2"/>
    </font>
    <font>
      <sz val="10"/>
      <color indexed="8"/>
      <name val="Arial"/>
      <family val="2"/>
    </font>
    <font>
      <b/>
      <u val="single"/>
      <sz val="10"/>
      <name val="Arial"/>
      <family val="2"/>
    </font>
    <font>
      <b/>
      <sz val="12"/>
      <name val="Arial"/>
      <family val="2"/>
    </font>
    <font>
      <sz val="10"/>
      <color indexed="24"/>
      <name val="Arial"/>
      <family val="2"/>
    </font>
    <font>
      <b/>
      <sz val="11"/>
      <name val="Arial"/>
      <family val="2"/>
    </font>
    <font>
      <sz val="11"/>
      <name val="Arial"/>
      <family val="2"/>
    </font>
    <font>
      <u val="single"/>
      <sz val="11"/>
      <name val="Arial"/>
      <family val="2"/>
    </font>
    <font>
      <sz val="8"/>
      <name val="Arial"/>
      <family val="2"/>
    </font>
    <font>
      <sz val="9"/>
      <name val="Arial"/>
      <family val="2"/>
    </font>
    <font>
      <b/>
      <sz val="8"/>
      <name val="Arial"/>
      <family val="2"/>
    </font>
    <font>
      <sz val="8"/>
      <name val="Tahoma"/>
      <family val="2"/>
    </font>
    <font>
      <b/>
      <sz val="9"/>
      <name val="Arial"/>
      <family val="2"/>
    </font>
    <font>
      <u val="single"/>
      <sz val="10"/>
      <name val="Arial"/>
      <family val="2"/>
    </font>
  </fonts>
  <fills count="8">
    <fill>
      <patternFill/>
    </fill>
    <fill>
      <patternFill patternType="gray125"/>
    </fill>
    <fill>
      <patternFill patternType="gray0625">
        <fgColor indexed="8"/>
        <bgColor indexed="9"/>
      </patternFill>
    </fill>
    <fill>
      <patternFill patternType="gray0625">
        <fgColor indexed="8"/>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61"/>
        <bgColor indexed="64"/>
      </patternFill>
    </fill>
  </fills>
  <borders count="61">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double"/>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double"/>
    </border>
    <border>
      <left style="thin"/>
      <right>
        <color indexed="63"/>
      </right>
      <top>
        <color indexed="63"/>
      </top>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ck"/>
      <bottom style="thin"/>
    </border>
    <border>
      <left style="thin"/>
      <right style="thin"/>
      <top style="thick"/>
      <bottom style="thin"/>
    </border>
    <border>
      <left>
        <color indexed="63"/>
      </left>
      <right style="thin"/>
      <top style="thick"/>
      <bottom style="thin"/>
    </border>
    <border>
      <left>
        <color indexed="63"/>
      </left>
      <right style="thin"/>
      <top style="thin"/>
      <bottom>
        <color indexed="63"/>
      </botto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thin"/>
      <top style="thin"/>
      <bottom style="double"/>
    </border>
    <border>
      <left>
        <color indexed="63"/>
      </left>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style="thin"/>
    </border>
    <border>
      <left>
        <color indexed="63"/>
      </left>
      <right>
        <color indexed="63"/>
      </right>
      <top style="thin"/>
      <bottom style="medium"/>
    </border>
  </borders>
  <cellStyleXfs count="20">
    <xf numFmtId="3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5">
    <xf numFmtId="39" fontId="0" fillId="0" borderId="0" xfId="0" applyAlignment="1">
      <alignment/>
    </xf>
    <xf numFmtId="39" fontId="0" fillId="0" borderId="0" xfId="0" applyAlignment="1">
      <alignment horizontal="right"/>
    </xf>
    <xf numFmtId="39" fontId="1" fillId="0" borderId="0" xfId="0" applyFont="1" applyAlignment="1">
      <alignment horizontal="centerContinuous"/>
    </xf>
    <xf numFmtId="39" fontId="0" fillId="0" borderId="0" xfId="0" applyAlignment="1">
      <alignment horizontal="centerContinuous"/>
    </xf>
    <xf numFmtId="39" fontId="0" fillId="0" borderId="0" xfId="0" applyFont="1" applyAlignment="1">
      <alignment horizontal="centerContinuous"/>
    </xf>
    <xf numFmtId="7" fontId="0" fillId="0" borderId="0" xfId="0" applyNumberFormat="1" applyAlignment="1" applyProtection="1">
      <alignment/>
      <protection/>
    </xf>
    <xf numFmtId="39" fontId="0" fillId="0" borderId="0" xfId="0" applyNumberFormat="1" applyAlignment="1" applyProtection="1">
      <alignment/>
      <protection/>
    </xf>
    <xf numFmtId="39" fontId="1" fillId="0" borderId="0" xfId="0" applyFont="1" applyAlignment="1">
      <alignment/>
    </xf>
    <xf numFmtId="7" fontId="1" fillId="0" borderId="1" xfId="0" applyNumberFormat="1" applyFont="1" applyBorder="1" applyAlignment="1" applyProtection="1">
      <alignment/>
      <protection/>
    </xf>
    <xf numFmtId="39" fontId="1" fillId="0" borderId="0" xfId="0" applyNumberFormat="1" applyFont="1" applyAlignment="1" applyProtection="1">
      <alignment horizontal="centerContinuous"/>
      <protection/>
    </xf>
    <xf numFmtId="39" fontId="1" fillId="0" borderId="2" xfId="0" applyNumberFormat="1" applyFont="1" applyBorder="1" applyAlignment="1" applyProtection="1">
      <alignment/>
      <protection/>
    </xf>
    <xf numFmtId="7" fontId="1" fillId="0" borderId="3" xfId="0" applyNumberFormat="1" applyFont="1" applyBorder="1" applyAlignment="1" applyProtection="1">
      <alignment/>
      <protection/>
    </xf>
    <xf numFmtId="39" fontId="1" fillId="0" borderId="0" xfId="0" applyFont="1" applyAlignment="1">
      <alignment horizontal="right"/>
    </xf>
    <xf numFmtId="39" fontId="1" fillId="0" borderId="0" xfId="0" applyFont="1" applyAlignment="1">
      <alignment horizontal="center"/>
    </xf>
    <xf numFmtId="7" fontId="1" fillId="0" borderId="2" xfId="0" applyNumberFormat="1" applyFont="1" applyBorder="1" applyAlignment="1" applyProtection="1">
      <alignment/>
      <protection/>
    </xf>
    <xf numFmtId="39" fontId="3" fillId="2" borderId="4" xfId="0" applyFont="1" applyFill="1" applyBorder="1" applyAlignment="1">
      <alignment horizontal="centerContinuous"/>
    </xf>
    <xf numFmtId="39" fontId="3" fillId="2" borderId="4" xfId="0" applyFont="1" applyFill="1" applyBorder="1" applyAlignment="1">
      <alignment horizontal="center"/>
    </xf>
    <xf numFmtId="39" fontId="3" fillId="2" borderId="0" xfId="0" applyFont="1" applyFill="1" applyAlignment="1">
      <alignment/>
    </xf>
    <xf numFmtId="39" fontId="1" fillId="0" borderId="2" xfId="0" applyFont="1" applyBorder="1" applyAlignment="1">
      <alignment/>
    </xf>
    <xf numFmtId="39" fontId="1" fillId="0" borderId="4" xfId="0" applyFont="1" applyBorder="1" applyAlignment="1">
      <alignment/>
    </xf>
    <xf numFmtId="39" fontId="4" fillId="0" borderId="0" xfId="0" applyFont="1" applyAlignment="1">
      <alignment horizontal="centerContinuous"/>
    </xf>
    <xf numFmtId="39" fontId="1" fillId="3" borderId="4" xfId="0" applyFont="1" applyFill="1" applyBorder="1" applyAlignment="1">
      <alignment horizontal="center"/>
    </xf>
    <xf numFmtId="39" fontId="1" fillId="0" borderId="4" xfId="0" applyFont="1" applyBorder="1" applyAlignment="1">
      <alignment horizontal="centerContinuous"/>
    </xf>
    <xf numFmtId="39" fontId="0" fillId="0" borderId="4" xfId="0" applyBorder="1" applyAlignment="1">
      <alignment horizontal="centerContinuous"/>
    </xf>
    <xf numFmtId="39" fontId="1" fillId="3" borderId="0" xfId="0" applyFont="1" applyFill="1" applyAlignment="1">
      <alignment horizontal="center"/>
    </xf>
    <xf numFmtId="39" fontId="1" fillId="3" borderId="0" xfId="0" applyFont="1" applyFill="1" applyAlignment="1">
      <alignment horizontal="centerContinuous"/>
    </xf>
    <xf numFmtId="39" fontId="1" fillId="3" borderId="0" xfId="0" applyFont="1" applyFill="1" applyAlignment="1">
      <alignment horizontal="left"/>
    </xf>
    <xf numFmtId="39" fontId="1" fillId="3" borderId="4" xfId="0" applyFont="1" applyFill="1" applyBorder="1" applyAlignment="1">
      <alignment horizontal="left"/>
    </xf>
    <xf numFmtId="39" fontId="4" fillId="0" borderId="0" xfId="0" applyFont="1" applyAlignment="1">
      <alignment/>
    </xf>
    <xf numFmtId="39" fontId="0" fillId="0" borderId="0" xfId="0" applyAlignment="1">
      <alignment horizontal="center"/>
    </xf>
    <xf numFmtId="39" fontId="0" fillId="0" borderId="4" xfId="0" applyNumberFormat="1" applyBorder="1" applyAlignment="1" applyProtection="1">
      <alignment/>
      <protection/>
    </xf>
    <xf numFmtId="7" fontId="0" fillId="0" borderId="1" xfId="0" applyNumberFormat="1" applyBorder="1" applyAlignment="1" applyProtection="1">
      <alignment/>
      <protection/>
    </xf>
    <xf numFmtId="39" fontId="0" fillId="0" borderId="0" xfId="0" applyAlignment="1">
      <alignment horizontal="left"/>
    </xf>
    <xf numFmtId="39" fontId="1" fillId="0" borderId="4" xfId="0" applyNumberFormat="1" applyFont="1" applyBorder="1" applyAlignment="1" applyProtection="1">
      <alignment/>
      <protection/>
    </xf>
    <xf numFmtId="39" fontId="1" fillId="0" borderId="0" xfId="0" applyNumberFormat="1" applyFont="1" applyAlignment="1" applyProtection="1">
      <alignment/>
      <protection/>
    </xf>
    <xf numFmtId="39" fontId="0" fillId="0" borderId="0" xfId="0" applyAlignment="1" applyProtection="1">
      <alignment/>
      <protection/>
    </xf>
    <xf numFmtId="39" fontId="0" fillId="0" borderId="0" xfId="0" applyAlignment="1" applyProtection="1">
      <alignment horizontal="center"/>
      <protection/>
    </xf>
    <xf numFmtId="39" fontId="1" fillId="0" borderId="0" xfId="0" applyFont="1" applyAlignment="1" applyProtection="1">
      <alignment/>
      <protection/>
    </xf>
    <xf numFmtId="39" fontId="5" fillId="0" borderId="0" xfId="0" applyFont="1" applyAlignment="1" applyProtection="1">
      <alignment horizontal="centerContinuous"/>
      <protection/>
    </xf>
    <xf numFmtId="39" fontId="1" fillId="0" borderId="0" xfId="0" applyFont="1" applyAlignment="1" applyProtection="1">
      <alignment horizontal="centerContinuous"/>
      <protection/>
    </xf>
    <xf numFmtId="39" fontId="0" fillId="0" borderId="0" xfId="0" applyAlignment="1" applyProtection="1">
      <alignment horizontal="centerContinuous"/>
      <protection/>
    </xf>
    <xf numFmtId="39" fontId="1" fillId="0" borderId="4" xfId="0" applyFont="1" applyBorder="1" applyAlignment="1" applyProtection="1">
      <alignment horizontal="center"/>
      <protection/>
    </xf>
    <xf numFmtId="39" fontId="1" fillId="0" borderId="0" xfId="0" applyFont="1" applyAlignment="1" applyProtection="1">
      <alignment horizontal="center"/>
      <protection/>
    </xf>
    <xf numFmtId="39" fontId="1" fillId="0" borderId="5" xfId="0" applyNumberFormat="1" applyFont="1" applyBorder="1" applyAlignment="1" applyProtection="1">
      <alignment/>
      <protection/>
    </xf>
    <xf numFmtId="39" fontId="1" fillId="3" borderId="4" xfId="0" applyFont="1" applyFill="1" applyBorder="1" applyAlignment="1" applyProtection="1">
      <alignment horizontal="centerContinuous"/>
      <protection/>
    </xf>
    <xf numFmtId="39" fontId="0" fillId="3" borderId="0" xfId="0" applyFill="1" applyAlignment="1" applyProtection="1">
      <alignment/>
      <protection/>
    </xf>
    <xf numFmtId="7" fontId="1" fillId="0" borderId="0" xfId="0" applyNumberFormat="1" applyFont="1" applyAlignment="1" applyProtection="1">
      <alignment/>
      <protection/>
    </xf>
    <xf numFmtId="39" fontId="1" fillId="3" borderId="4" xfId="0" applyFont="1" applyFill="1" applyBorder="1" applyAlignment="1" applyProtection="1">
      <alignment horizontal="center"/>
      <protection/>
    </xf>
    <xf numFmtId="39" fontId="1" fillId="3" borderId="0" xfId="0" applyFont="1" applyFill="1" applyBorder="1" applyAlignment="1" applyProtection="1">
      <alignment horizontal="center"/>
      <protection/>
    </xf>
    <xf numFmtId="37" fontId="0" fillId="0" borderId="0" xfId="0" applyNumberFormat="1" applyAlignment="1" applyProtection="1">
      <alignment horizontal="center"/>
      <protection/>
    </xf>
    <xf numFmtId="37" fontId="0" fillId="0" borderId="0" xfId="0" applyNumberFormat="1" applyAlignment="1" applyProtection="1">
      <alignment/>
      <protection/>
    </xf>
    <xf numFmtId="39" fontId="1" fillId="0" borderId="0" xfId="0" applyFont="1" applyAlignment="1">
      <alignment/>
    </xf>
    <xf numFmtId="39" fontId="0" fillId="0" borderId="0" xfId="0" applyAlignment="1">
      <alignment/>
    </xf>
    <xf numFmtId="39" fontId="7" fillId="0" borderId="0" xfId="0" applyFont="1" applyAlignment="1">
      <alignment/>
    </xf>
    <xf numFmtId="39" fontId="7" fillId="0" borderId="0" xfId="0" applyFont="1" applyAlignment="1">
      <alignment/>
    </xf>
    <xf numFmtId="39" fontId="8" fillId="0" borderId="0" xfId="0" applyFont="1" applyAlignment="1">
      <alignment horizontal="center"/>
    </xf>
    <xf numFmtId="39" fontId="9" fillId="0" borderId="0" xfId="0" applyFont="1" applyAlignment="1">
      <alignment horizontal="center"/>
    </xf>
    <xf numFmtId="39" fontId="0" fillId="0" borderId="6" xfId="0" applyBorder="1" applyAlignment="1">
      <alignment horizontal="center"/>
    </xf>
    <xf numFmtId="39" fontId="8" fillId="0" borderId="7" xfId="0" applyFont="1" applyBorder="1" applyAlignment="1">
      <alignment horizontal="center"/>
    </xf>
    <xf numFmtId="39" fontId="8" fillId="0" borderId="8" xfId="0" applyFont="1" applyBorder="1" applyAlignment="1">
      <alignment horizontal="center"/>
    </xf>
    <xf numFmtId="39" fontId="0" fillId="0" borderId="9" xfId="0" applyBorder="1" applyAlignment="1">
      <alignment horizontal="left"/>
    </xf>
    <xf numFmtId="39" fontId="0" fillId="0" borderId="10" xfId="0" applyBorder="1" applyAlignment="1">
      <alignment horizontal="center"/>
    </xf>
    <xf numFmtId="39" fontId="0" fillId="0" borderId="10" xfId="0" applyBorder="1" applyAlignment="1">
      <alignment horizontal="left"/>
    </xf>
    <xf numFmtId="39" fontId="0" fillId="0" borderId="9" xfId="0" applyBorder="1" applyAlignment="1">
      <alignment/>
    </xf>
    <xf numFmtId="39" fontId="0" fillId="0" borderId="9" xfId="0" applyBorder="1" applyAlignment="1">
      <alignment horizontal="center"/>
    </xf>
    <xf numFmtId="39" fontId="0" fillId="0" borderId="11" xfId="0" applyBorder="1" applyAlignment="1">
      <alignment horizontal="center"/>
    </xf>
    <xf numFmtId="39" fontId="0" fillId="0" borderId="12" xfId="0" applyBorder="1" applyAlignment="1">
      <alignment horizontal="center"/>
    </xf>
    <xf numFmtId="39" fontId="0" fillId="0" borderId="0" xfId="0" applyFont="1" applyAlignment="1">
      <alignment/>
    </xf>
    <xf numFmtId="39" fontId="0" fillId="0" borderId="6" xfId="0" applyBorder="1" applyAlignment="1">
      <alignment/>
    </xf>
    <xf numFmtId="44" fontId="0" fillId="0" borderId="0" xfId="17" applyAlignment="1" applyProtection="1">
      <alignment/>
      <protection/>
    </xf>
    <xf numFmtId="44" fontId="0" fillId="0" borderId="4" xfId="17" applyBorder="1" applyAlignment="1" applyProtection="1">
      <alignment/>
      <protection/>
    </xf>
    <xf numFmtId="37" fontId="0" fillId="0" borderId="10" xfId="0" applyNumberFormat="1" applyBorder="1" applyAlignment="1">
      <alignment horizontal="center"/>
    </xf>
    <xf numFmtId="37" fontId="0" fillId="0" borderId="10" xfId="0" applyNumberFormat="1" applyBorder="1" applyAlignment="1">
      <alignment horizontal="right"/>
    </xf>
    <xf numFmtId="169" fontId="0" fillId="0" borderId="10" xfId="17" applyNumberFormat="1" applyBorder="1" applyAlignment="1">
      <alignment horizontal="right"/>
    </xf>
    <xf numFmtId="39" fontId="0" fillId="0" borderId="10" xfId="0" applyBorder="1" applyAlignment="1">
      <alignment horizontal="right"/>
    </xf>
    <xf numFmtId="39" fontId="0" fillId="0" borderId="11" xfId="0" applyBorder="1" applyAlignment="1">
      <alignment horizontal="right"/>
    </xf>
    <xf numFmtId="169" fontId="0" fillId="0" borderId="13" xfId="17" applyNumberFormat="1" applyBorder="1" applyAlignment="1">
      <alignment horizontal="center"/>
    </xf>
    <xf numFmtId="169" fontId="0" fillId="0" borderId="13" xfId="17" applyNumberFormat="1" applyBorder="1" applyAlignment="1">
      <alignment horizontal="right"/>
    </xf>
    <xf numFmtId="37" fontId="0" fillId="0" borderId="13" xfId="0" applyNumberFormat="1" applyBorder="1" applyAlignment="1">
      <alignment horizontal="right"/>
    </xf>
    <xf numFmtId="37" fontId="0" fillId="0" borderId="14" xfId="0" applyNumberFormat="1" applyBorder="1" applyAlignment="1">
      <alignment horizontal="right"/>
    </xf>
    <xf numFmtId="169" fontId="0" fillId="0" borderId="15" xfId="17" applyNumberFormat="1" applyBorder="1" applyAlignment="1">
      <alignment horizontal="right"/>
    </xf>
    <xf numFmtId="39" fontId="0" fillId="0" borderId="7" xfId="0" applyBorder="1" applyAlignment="1">
      <alignment horizontal="right"/>
    </xf>
    <xf numFmtId="39" fontId="0" fillId="0" borderId="16" xfId="0" applyBorder="1" applyAlignment="1">
      <alignment horizontal="right"/>
    </xf>
    <xf numFmtId="37" fontId="0" fillId="0" borderId="10" xfId="0" applyNumberFormat="1" applyFont="1" applyBorder="1" applyAlignment="1">
      <alignment horizontal="right"/>
    </xf>
    <xf numFmtId="37" fontId="0" fillId="0" borderId="16" xfId="0" applyNumberFormat="1" applyBorder="1" applyAlignment="1">
      <alignment horizontal="right"/>
    </xf>
    <xf numFmtId="169" fontId="0" fillId="0" borderId="10" xfId="17" applyNumberFormat="1" applyFont="1" applyBorder="1" applyAlignment="1">
      <alignment horizontal="left"/>
    </xf>
    <xf numFmtId="169" fontId="0" fillId="0" borderId="13" xfId="17" applyNumberFormat="1" applyFont="1" applyBorder="1" applyAlignment="1">
      <alignment horizontal="left"/>
    </xf>
    <xf numFmtId="169" fontId="0" fillId="0" borderId="12" xfId="17" applyNumberFormat="1" applyFont="1" applyBorder="1" applyAlignment="1">
      <alignment horizontal="left"/>
    </xf>
    <xf numFmtId="169" fontId="0" fillId="0" borderId="17" xfId="17" applyNumberFormat="1" applyFont="1" applyBorder="1" applyAlignment="1">
      <alignment horizontal="left"/>
    </xf>
    <xf numFmtId="39" fontId="1" fillId="2" borderId="4" xfId="0" applyFont="1" applyFill="1" applyBorder="1" applyAlignment="1" quotePrefix="1">
      <alignment horizontal="centerContinuous"/>
    </xf>
    <xf numFmtId="39" fontId="2" fillId="2" borderId="4" xfId="0" applyFont="1" applyFill="1" applyBorder="1" applyAlignment="1" quotePrefix="1">
      <alignment horizontal="centerContinuous"/>
    </xf>
    <xf numFmtId="39" fontId="1" fillId="3" borderId="4" xfId="0" applyFont="1" applyFill="1" applyBorder="1" applyAlignment="1" quotePrefix="1">
      <alignment horizontal="centerContinuous"/>
    </xf>
    <xf numFmtId="39" fontId="1" fillId="3" borderId="4" xfId="0" applyFont="1" applyFill="1" applyBorder="1" applyAlignment="1" quotePrefix="1">
      <alignment horizontal="center"/>
    </xf>
    <xf numFmtId="39" fontId="1" fillId="3" borderId="4" xfId="0" applyFont="1" applyFill="1" applyBorder="1" applyAlignment="1" applyProtection="1" quotePrefix="1">
      <alignment horizontal="centerContinuous"/>
      <protection/>
    </xf>
    <xf numFmtId="39" fontId="10" fillId="0" borderId="0" xfId="0" applyFont="1" applyAlignment="1">
      <alignment/>
    </xf>
    <xf numFmtId="39" fontId="12" fillId="0" borderId="0" xfId="0" applyFont="1" applyFill="1" applyBorder="1" applyAlignment="1">
      <alignment horizontal="center"/>
    </xf>
    <xf numFmtId="39" fontId="10" fillId="0" borderId="0" xfId="0" applyFont="1" applyFill="1" applyBorder="1" applyAlignment="1">
      <alignment/>
    </xf>
    <xf numFmtId="39" fontId="10" fillId="0" borderId="0" xfId="0" applyFont="1" applyBorder="1" applyAlignment="1">
      <alignment/>
    </xf>
    <xf numFmtId="39" fontId="5" fillId="0" borderId="0" xfId="0" applyFont="1" applyAlignment="1">
      <alignment horizontal="center"/>
    </xf>
    <xf numFmtId="39" fontId="5" fillId="0" borderId="6" xfId="0" applyFont="1" applyBorder="1" applyAlignment="1">
      <alignment horizontal="center"/>
    </xf>
    <xf numFmtId="39" fontId="0" fillId="0" borderId="6" xfId="0" applyFont="1" applyBorder="1" applyAlignment="1">
      <alignment horizontal="left"/>
    </xf>
    <xf numFmtId="39" fontId="1" fillId="0" borderId="0" xfId="0" applyFont="1" applyAlignment="1">
      <alignment horizontal="left"/>
    </xf>
    <xf numFmtId="39" fontId="0" fillId="0" borderId="0" xfId="0" applyFont="1" applyBorder="1" applyAlignment="1">
      <alignment horizontal="left"/>
    </xf>
    <xf numFmtId="39" fontId="5" fillId="0" borderId="0" xfId="0" applyFont="1" applyBorder="1" applyAlignment="1">
      <alignment horizontal="center"/>
    </xf>
    <xf numFmtId="39" fontId="0" fillId="0" borderId="9" xfId="0" applyFont="1" applyBorder="1" applyAlignment="1">
      <alignment horizontal="left"/>
    </xf>
    <xf numFmtId="39" fontId="5" fillId="0" borderId="9" xfId="0" applyFont="1" applyBorder="1" applyAlignment="1">
      <alignment horizontal="center"/>
    </xf>
    <xf numFmtId="0" fontId="0" fillId="0" borderId="0" xfId="0" applyNumberFormat="1" applyFont="1" applyAlignment="1">
      <alignment horizontal="left" vertical="top" wrapText="1"/>
    </xf>
    <xf numFmtId="39" fontId="10" fillId="0" borderId="0" xfId="0" applyFont="1" applyFill="1" applyBorder="1" applyAlignment="1">
      <alignment horizontal="center"/>
    </xf>
    <xf numFmtId="39" fontId="12" fillId="0" borderId="0" xfId="0" applyFont="1" applyBorder="1" applyAlignment="1">
      <alignment horizontal="center"/>
    </xf>
    <xf numFmtId="39" fontId="10" fillId="0" borderId="0" xfId="0" applyFont="1" applyBorder="1" applyAlignment="1">
      <alignment/>
    </xf>
    <xf numFmtId="39" fontId="0" fillId="0" borderId="0" xfId="0" applyAlignment="1">
      <alignment horizontal="left" vertical="top" wrapText="1"/>
    </xf>
    <xf numFmtId="39" fontId="12" fillId="0" borderId="10" xfId="0" applyFont="1" applyBorder="1" applyAlignment="1">
      <alignment horizontal="center" wrapText="1"/>
    </xf>
    <xf numFmtId="39" fontId="10" fillId="0" borderId="10" xfId="0" applyFont="1" applyBorder="1" applyAlignment="1">
      <alignment horizontal="center"/>
    </xf>
    <xf numFmtId="39" fontId="10" fillId="0" borderId="13" xfId="0" applyFont="1" applyBorder="1" applyAlignment="1">
      <alignment/>
    </xf>
    <xf numFmtId="44" fontId="10" fillId="0" borderId="13" xfId="17" applyFont="1" applyBorder="1" applyAlignment="1">
      <alignment/>
    </xf>
    <xf numFmtId="44" fontId="10" fillId="0" borderId="10" xfId="17" applyFont="1" applyBorder="1" applyAlignment="1">
      <alignment/>
    </xf>
    <xf numFmtId="44" fontId="10" fillId="4" borderId="15" xfId="17" applyFont="1" applyFill="1" applyBorder="1" applyAlignment="1">
      <alignment/>
    </xf>
    <xf numFmtId="39" fontId="10" fillId="0" borderId="10" xfId="0" applyFont="1" applyBorder="1" applyAlignment="1">
      <alignment/>
    </xf>
    <xf numFmtId="43" fontId="10" fillId="0" borderId="13" xfId="15" applyFont="1" applyBorder="1" applyAlignment="1">
      <alignment/>
    </xf>
    <xf numFmtId="43" fontId="10" fillId="0" borderId="10" xfId="15" applyFont="1" applyBorder="1" applyAlignment="1">
      <alignment/>
    </xf>
    <xf numFmtId="43" fontId="10" fillId="4" borderId="15" xfId="15" applyFont="1" applyFill="1" applyBorder="1" applyAlignment="1">
      <alignment/>
    </xf>
    <xf numFmtId="39" fontId="10" fillId="0" borderId="8" xfId="0" applyFont="1" applyBorder="1" applyAlignment="1">
      <alignment/>
    </xf>
    <xf numFmtId="43" fontId="10" fillId="0" borderId="8" xfId="15" applyFont="1" applyBorder="1" applyAlignment="1">
      <alignment/>
    </xf>
    <xf numFmtId="43" fontId="10" fillId="0" borderId="7" xfId="15" applyFont="1" applyBorder="1" applyAlignment="1">
      <alignment/>
    </xf>
    <xf numFmtId="43" fontId="10" fillId="4" borderId="18" xfId="15" applyFont="1" applyFill="1" applyBorder="1" applyAlignment="1">
      <alignment/>
    </xf>
    <xf numFmtId="39" fontId="10" fillId="0" borderId="7" xfId="0" applyFont="1" applyBorder="1" applyAlignment="1">
      <alignment/>
    </xf>
    <xf numFmtId="39" fontId="10" fillId="0" borderId="19" xfId="0" applyFont="1" applyBorder="1" applyAlignment="1">
      <alignment/>
    </xf>
    <xf numFmtId="43" fontId="10" fillId="0" borderId="20" xfId="15" applyFont="1" applyBorder="1" applyAlignment="1">
      <alignment/>
    </xf>
    <xf numFmtId="43" fontId="10" fillId="0" borderId="19" xfId="15" applyFont="1" applyBorder="1" applyAlignment="1">
      <alignment/>
    </xf>
    <xf numFmtId="43" fontId="10" fillId="4" borderId="21" xfId="15" applyFont="1" applyFill="1" applyBorder="1" applyAlignment="1">
      <alignment/>
    </xf>
    <xf numFmtId="39" fontId="10" fillId="0" borderId="22" xfId="0" applyFont="1" applyBorder="1" applyAlignment="1">
      <alignment/>
    </xf>
    <xf numFmtId="43" fontId="0" fillId="0" borderId="23" xfId="15" applyBorder="1" applyAlignment="1">
      <alignment/>
    </xf>
    <xf numFmtId="43" fontId="10" fillId="0" borderId="24" xfId="15" applyFont="1" applyFill="1" applyBorder="1" applyAlignment="1">
      <alignment/>
    </xf>
    <xf numFmtId="43" fontId="12" fillId="4" borderId="6" xfId="15" applyFont="1" applyFill="1" applyBorder="1" applyAlignment="1">
      <alignment/>
    </xf>
    <xf numFmtId="39" fontId="10" fillId="5" borderId="7" xfId="0" applyFont="1" applyFill="1" applyBorder="1" applyAlignment="1">
      <alignment/>
    </xf>
    <xf numFmtId="43" fontId="10" fillId="5" borderId="10" xfId="15" applyFont="1" applyFill="1" applyBorder="1" applyAlignment="1">
      <alignment/>
    </xf>
    <xf numFmtId="43" fontId="10" fillId="0" borderId="25" xfId="15" applyFont="1" applyBorder="1" applyAlignment="1">
      <alignment/>
    </xf>
    <xf numFmtId="43" fontId="10" fillId="0" borderId="11" xfId="15" applyFont="1" applyBorder="1" applyAlignment="1">
      <alignment/>
    </xf>
    <xf numFmtId="39" fontId="10" fillId="0" borderId="11" xfId="0" applyFont="1" applyBorder="1" applyAlignment="1">
      <alignment/>
    </xf>
    <xf numFmtId="39" fontId="0" fillId="0" borderId="10" xfId="0" applyBorder="1" applyAlignment="1">
      <alignment/>
    </xf>
    <xf numFmtId="44" fontId="12" fillId="4" borderId="26" xfId="17" applyFont="1" applyFill="1" applyBorder="1" applyAlignment="1">
      <alignment/>
    </xf>
    <xf numFmtId="39" fontId="10" fillId="0" borderId="0" xfId="0" applyFont="1" applyBorder="1" applyAlignment="1">
      <alignment horizontal="center"/>
    </xf>
    <xf numFmtId="39" fontId="1" fillId="0" borderId="27" xfId="0" applyFont="1" applyFill="1" applyBorder="1" applyAlignment="1">
      <alignment horizontal="center"/>
    </xf>
    <xf numFmtId="39" fontId="1" fillId="0" borderId="28" xfId="0" applyFont="1" applyFill="1" applyBorder="1" applyAlignment="1">
      <alignment horizontal="center"/>
    </xf>
    <xf numFmtId="39" fontId="12" fillId="0" borderId="29" xfId="0" applyFont="1" applyBorder="1" applyAlignment="1">
      <alignment horizontal="center"/>
    </xf>
    <xf numFmtId="39" fontId="10" fillId="0" borderId="30" xfId="0" applyFont="1" applyBorder="1" applyAlignment="1">
      <alignment/>
    </xf>
    <xf numFmtId="44" fontId="10" fillId="0" borderId="31" xfId="17" applyFont="1" applyBorder="1" applyAlignment="1">
      <alignment/>
    </xf>
    <xf numFmtId="39" fontId="10" fillId="0" borderId="32" xfId="0" applyFont="1" applyBorder="1" applyAlignment="1">
      <alignment/>
    </xf>
    <xf numFmtId="43" fontId="10" fillId="0" borderId="33" xfId="15" applyFont="1" applyBorder="1" applyAlignment="1">
      <alignment/>
    </xf>
    <xf numFmtId="39" fontId="10" fillId="0" borderId="34" xfId="0" applyFont="1" applyBorder="1" applyAlignment="1">
      <alignment/>
    </xf>
    <xf numFmtId="43" fontId="10" fillId="0" borderId="35" xfId="15" applyFont="1" applyBorder="1" applyAlignment="1">
      <alignment/>
    </xf>
    <xf numFmtId="39" fontId="12" fillId="0" borderId="29" xfId="0" applyFont="1" applyBorder="1" applyAlignment="1">
      <alignment/>
    </xf>
    <xf numFmtId="39" fontId="12" fillId="0" borderId="0" xfId="0" applyFont="1" applyFill="1" applyBorder="1" applyAlignment="1">
      <alignment/>
    </xf>
    <xf numFmtId="169" fontId="10" fillId="0" borderId="0" xfId="17" applyNumberFormat="1" applyFont="1" applyFill="1" applyBorder="1" applyAlignment="1">
      <alignment/>
    </xf>
    <xf numFmtId="39" fontId="10" fillId="0" borderId="36" xfId="0" applyFont="1" applyBorder="1" applyAlignment="1">
      <alignment/>
    </xf>
    <xf numFmtId="39" fontId="0" fillId="0" borderId="0" xfId="0" applyFont="1" applyAlignment="1">
      <alignment horizontal="left" wrapText="1"/>
    </xf>
    <xf numFmtId="39" fontId="0" fillId="0" borderId="0" xfId="0" applyBorder="1" applyAlignment="1">
      <alignment/>
    </xf>
    <xf numFmtId="39" fontId="1" fillId="0" borderId="6" xfId="0" applyFont="1" applyBorder="1" applyAlignment="1">
      <alignment/>
    </xf>
    <xf numFmtId="39" fontId="1" fillId="0" borderId="0" xfId="0" applyFont="1" applyBorder="1" applyAlignment="1">
      <alignment/>
    </xf>
    <xf numFmtId="39" fontId="5" fillId="0" borderId="9" xfId="0" applyFont="1" applyBorder="1" applyAlignment="1">
      <alignment/>
    </xf>
    <xf numFmtId="39" fontId="5" fillId="0" borderId="13" xfId="0" applyFont="1" applyBorder="1" applyAlignment="1">
      <alignment/>
    </xf>
    <xf numFmtId="39" fontId="12" fillId="0" borderId="10" xfId="0" applyFont="1" applyBorder="1" applyAlignment="1">
      <alignment horizontal="center"/>
    </xf>
    <xf numFmtId="39" fontId="0" fillId="0" borderId="10" xfId="0" applyFont="1" applyBorder="1" applyAlignment="1">
      <alignment/>
    </xf>
    <xf numFmtId="44" fontId="10" fillId="4" borderId="10" xfId="17" applyFont="1" applyFill="1" applyBorder="1" applyAlignment="1">
      <alignment/>
    </xf>
    <xf numFmtId="43" fontId="1" fillId="0" borderId="10" xfId="15" applyFont="1" applyBorder="1" applyAlignment="1">
      <alignment horizontal="center"/>
    </xf>
    <xf numFmtId="39" fontId="0" fillId="6" borderId="0" xfId="0" applyFill="1" applyAlignment="1">
      <alignment/>
    </xf>
    <xf numFmtId="39" fontId="0" fillId="6" borderId="0" xfId="0" applyFill="1" applyBorder="1" applyAlignment="1">
      <alignment/>
    </xf>
    <xf numFmtId="39" fontId="0" fillId="6" borderId="0" xfId="0" applyFill="1" applyBorder="1" applyAlignment="1">
      <alignment/>
    </xf>
    <xf numFmtId="39" fontId="0" fillId="6" borderId="0" xfId="0" applyFont="1" applyFill="1" applyAlignment="1">
      <alignment/>
    </xf>
    <xf numFmtId="39" fontId="0" fillId="7" borderId="0" xfId="0" applyFont="1" applyFill="1" applyAlignment="1">
      <alignment/>
    </xf>
    <xf numFmtId="39" fontId="1" fillId="6" borderId="37" xfId="0" applyFont="1" applyFill="1" applyBorder="1" applyAlignment="1">
      <alignment horizontal="center"/>
    </xf>
    <xf numFmtId="39" fontId="1" fillId="6" borderId="38" xfId="0" applyFont="1" applyFill="1" applyBorder="1" applyAlignment="1">
      <alignment horizontal="center"/>
    </xf>
    <xf numFmtId="39" fontId="1" fillId="6" borderId="39" xfId="0" applyFont="1" applyFill="1" applyBorder="1" applyAlignment="1">
      <alignment horizontal="center"/>
    </xf>
    <xf numFmtId="39" fontId="0" fillId="7" borderId="0" xfId="0" applyFill="1" applyAlignment="1">
      <alignment/>
    </xf>
    <xf numFmtId="170" fontId="0" fillId="4" borderId="7" xfId="15" applyNumberFormat="1" applyFill="1" applyBorder="1" applyAlignment="1">
      <alignment/>
    </xf>
    <xf numFmtId="170" fontId="0" fillId="4" borderId="31" xfId="15" applyNumberFormat="1" applyFill="1" applyBorder="1" applyAlignment="1">
      <alignment/>
    </xf>
    <xf numFmtId="170" fontId="0" fillId="4" borderId="10" xfId="15" applyNumberFormat="1" applyFill="1" applyBorder="1" applyAlignment="1">
      <alignment/>
    </xf>
    <xf numFmtId="170" fontId="0" fillId="4" borderId="33" xfId="15" applyNumberFormat="1" applyFill="1" applyBorder="1" applyAlignment="1">
      <alignment/>
    </xf>
    <xf numFmtId="170" fontId="0" fillId="4" borderId="19" xfId="15" applyNumberFormat="1" applyFill="1" applyBorder="1" applyAlignment="1">
      <alignment/>
    </xf>
    <xf numFmtId="170" fontId="0" fillId="4" borderId="40" xfId="15" applyNumberFormat="1" applyFill="1" applyBorder="1" applyAlignment="1">
      <alignment/>
    </xf>
    <xf numFmtId="39" fontId="12" fillId="0" borderId="15" xfId="0" applyFont="1" applyBorder="1" applyAlignment="1">
      <alignment/>
    </xf>
    <xf numFmtId="39" fontId="1" fillId="0" borderId="10" xfId="0" applyFont="1" applyBorder="1" applyAlignment="1">
      <alignment wrapText="1"/>
    </xf>
    <xf numFmtId="39" fontId="1" fillId="0" borderId="10" xfId="0" applyFont="1" applyBorder="1" applyAlignment="1">
      <alignment/>
    </xf>
    <xf numFmtId="39" fontId="0" fillId="0" borderId="0" xfId="0" applyAlignment="1" applyProtection="1">
      <alignment horizontal="left"/>
      <protection/>
    </xf>
    <xf numFmtId="39" fontId="4" fillId="0" borderId="0" xfId="0" applyFont="1" applyBorder="1" applyAlignment="1">
      <alignment/>
    </xf>
    <xf numFmtId="39" fontId="1" fillId="0" borderId="4" xfId="0" applyFont="1" applyBorder="1" applyAlignment="1" applyProtection="1">
      <alignment/>
      <protection/>
    </xf>
    <xf numFmtId="39" fontId="6" fillId="0" borderId="0" xfId="0" applyFont="1" applyAlignment="1" applyProtection="1">
      <alignment horizontal="left"/>
      <protection/>
    </xf>
    <xf numFmtId="39" fontId="3" fillId="0" borderId="0" xfId="0" applyFont="1" applyAlignment="1" applyProtection="1">
      <alignment horizontal="left"/>
      <protection/>
    </xf>
    <xf numFmtId="39" fontId="15" fillId="0" borderId="0" xfId="0" applyFont="1" applyAlignment="1" applyProtection="1">
      <alignment/>
      <protection/>
    </xf>
    <xf numFmtId="39" fontId="4" fillId="0" borderId="0" xfId="0" applyFont="1" applyBorder="1" applyAlignment="1" applyProtection="1">
      <alignment/>
      <protection/>
    </xf>
    <xf numFmtId="39" fontId="15" fillId="0" borderId="0" xfId="0" applyFont="1" applyBorder="1" applyAlignment="1" applyProtection="1">
      <alignment/>
      <protection/>
    </xf>
    <xf numFmtId="39" fontId="1" fillId="0" borderId="0" xfId="0" applyFont="1" applyFill="1" applyBorder="1" applyAlignment="1" applyProtection="1">
      <alignment horizontal="center"/>
      <protection/>
    </xf>
    <xf numFmtId="37" fontId="12" fillId="0" borderId="10" xfId="0" applyNumberFormat="1" applyFont="1" applyBorder="1" applyAlignment="1">
      <alignment horizontal="center"/>
    </xf>
    <xf numFmtId="37" fontId="0" fillId="6" borderId="10" xfId="0" applyNumberFormat="1" applyFill="1" applyBorder="1" applyAlignment="1">
      <alignment/>
    </xf>
    <xf numFmtId="37" fontId="10" fillId="0" borderId="10" xfId="0" applyNumberFormat="1" applyFont="1" applyBorder="1" applyAlignment="1">
      <alignment horizontal="center"/>
    </xf>
    <xf numFmtId="37" fontId="10" fillId="0" borderId="18" xfId="0" applyNumberFormat="1" applyFont="1" applyBorder="1" applyAlignment="1">
      <alignment horizontal="center"/>
    </xf>
    <xf numFmtId="39" fontId="10" fillId="0" borderId="6" xfId="0" applyFont="1" applyFill="1" applyBorder="1" applyAlignment="1">
      <alignment horizontal="left"/>
    </xf>
    <xf numFmtId="39" fontId="12" fillId="0" borderId="0" xfId="0" applyFont="1" applyFill="1" applyBorder="1" applyAlignment="1">
      <alignment/>
    </xf>
    <xf numFmtId="39" fontId="10" fillId="0" borderId="0" xfId="0" applyFont="1" applyAlignment="1">
      <alignment horizontal="left" vertical="top" wrapText="1"/>
    </xf>
    <xf numFmtId="0" fontId="10" fillId="0" borderId="0" xfId="0" applyNumberFormat="1" applyFont="1" applyFill="1" applyBorder="1" applyAlignment="1">
      <alignment horizontal="left" vertical="top" wrapText="1"/>
    </xf>
    <xf numFmtId="37" fontId="10" fillId="0" borderId="10" xfId="0" applyNumberFormat="1" applyFont="1" applyBorder="1" applyAlignment="1">
      <alignment/>
    </xf>
    <xf numFmtId="39" fontId="0" fillId="0" borderId="0" xfId="0" applyFont="1" applyBorder="1" applyAlignment="1">
      <alignment horizontal="left" wrapText="1"/>
    </xf>
    <xf numFmtId="39" fontId="1" fillId="0" borderId="10" xfId="0" applyFont="1" applyBorder="1" applyAlignment="1">
      <alignment horizontal="left"/>
    </xf>
    <xf numFmtId="37" fontId="0" fillId="6" borderId="10" xfId="0" applyNumberFormat="1" applyFill="1" applyBorder="1" applyAlignment="1">
      <alignment horizontal="right"/>
    </xf>
    <xf numFmtId="39" fontId="1" fillId="0" borderId="0" xfId="0" applyFont="1" applyFill="1" applyBorder="1" applyAlignment="1">
      <alignment/>
    </xf>
    <xf numFmtId="39" fontId="1" fillId="0" borderId="0" xfId="0" applyFont="1" applyFill="1" applyBorder="1" applyAlignment="1">
      <alignment horizontal="left"/>
    </xf>
    <xf numFmtId="37" fontId="10" fillId="0" borderId="13" xfId="0" applyNumberFormat="1" applyFont="1" applyBorder="1" applyAlignment="1">
      <alignment horizontal="center"/>
    </xf>
    <xf numFmtId="37" fontId="10" fillId="0" borderId="8" xfId="0" applyNumberFormat="1" applyFont="1" applyBorder="1" applyAlignment="1">
      <alignment horizontal="center"/>
    </xf>
    <xf numFmtId="37" fontId="10" fillId="0" borderId="11" xfId="0" applyNumberFormat="1" applyFont="1" applyBorder="1" applyAlignment="1">
      <alignment horizontal="center"/>
    </xf>
    <xf numFmtId="39" fontId="12" fillId="0" borderId="9" xfId="0" applyFont="1" applyBorder="1" applyAlignment="1">
      <alignment/>
    </xf>
    <xf numFmtId="37" fontId="10" fillId="0" borderId="0" xfId="0" applyNumberFormat="1" applyFont="1" applyBorder="1" applyAlignment="1">
      <alignment horizontal="center"/>
    </xf>
    <xf numFmtId="37" fontId="10" fillId="0" borderId="0" xfId="0" applyNumberFormat="1" applyFont="1" applyBorder="1" applyAlignment="1">
      <alignment horizontal="left"/>
    </xf>
    <xf numFmtId="37" fontId="12" fillId="6" borderId="14" xfId="0" applyNumberFormat="1" applyFont="1" applyFill="1" applyBorder="1" applyAlignment="1">
      <alignment horizontal="left"/>
    </xf>
    <xf numFmtId="39" fontId="12" fillId="6" borderId="14" xfId="0" applyFont="1" applyFill="1" applyBorder="1" applyAlignment="1">
      <alignment/>
    </xf>
    <xf numFmtId="44" fontId="12" fillId="4" borderId="41" xfId="17" applyFont="1" applyFill="1" applyBorder="1" applyAlignment="1">
      <alignment/>
    </xf>
    <xf numFmtId="39" fontId="12" fillId="6" borderId="42" xfId="0" applyFont="1" applyFill="1" applyBorder="1" applyAlignment="1">
      <alignment/>
    </xf>
    <xf numFmtId="37" fontId="10" fillId="0" borderId="10" xfId="0" applyNumberFormat="1" applyFont="1" applyBorder="1" applyAlignment="1">
      <alignment horizontal="left"/>
    </xf>
    <xf numFmtId="37" fontId="12" fillId="0" borderId="10" xfId="0" applyNumberFormat="1" applyFont="1" applyBorder="1" applyAlignment="1">
      <alignment horizontal="left"/>
    </xf>
    <xf numFmtId="37" fontId="10" fillId="0" borderId="10" xfId="0" applyNumberFormat="1" applyFont="1" applyBorder="1" applyAlignment="1">
      <alignment horizontal="right"/>
    </xf>
    <xf numFmtId="37" fontId="10" fillId="0" borderId="11" xfId="0" applyNumberFormat="1" applyFont="1" applyBorder="1" applyAlignment="1">
      <alignment horizontal="right"/>
    </xf>
    <xf numFmtId="44" fontId="12" fillId="4" borderId="43" xfId="17" applyFont="1" applyFill="1" applyBorder="1" applyAlignment="1">
      <alignment/>
    </xf>
    <xf numFmtId="44" fontId="12" fillId="4" borderId="44" xfId="17" applyFont="1" applyFill="1" applyBorder="1" applyAlignment="1">
      <alignment/>
    </xf>
    <xf numFmtId="39" fontId="0" fillId="0" borderId="45" xfId="0" applyBorder="1" applyAlignment="1">
      <alignment horizontal="center" wrapText="1"/>
    </xf>
    <xf numFmtId="39" fontId="0" fillId="0" borderId="46" xfId="0" applyBorder="1" applyAlignment="1">
      <alignment horizontal="center" wrapText="1"/>
    </xf>
    <xf numFmtId="39" fontId="1" fillId="6" borderId="34" xfId="0" applyFont="1" applyFill="1" applyBorder="1" applyAlignment="1">
      <alignment horizontal="center" vertical="center" wrapText="1"/>
    </xf>
    <xf numFmtId="39" fontId="0" fillId="0" borderId="47" xfId="0" applyBorder="1" applyAlignment="1">
      <alignment horizontal="center" wrapText="1"/>
    </xf>
    <xf numFmtId="39" fontId="0" fillId="0" borderId="48" xfId="0" applyBorder="1" applyAlignment="1">
      <alignment horizontal="center" wrapText="1"/>
    </xf>
    <xf numFmtId="39" fontId="0" fillId="0" borderId="0" xfId="0" applyAlignment="1">
      <alignment horizontal="left"/>
    </xf>
    <xf numFmtId="39" fontId="1" fillId="0" borderId="0" xfId="0" applyFont="1" applyAlignment="1" applyProtection="1">
      <alignment horizontal="center"/>
      <protection/>
    </xf>
    <xf numFmtId="39" fontId="1" fillId="0" borderId="4" xfId="0" applyFont="1" applyBorder="1" applyAlignment="1" applyProtection="1">
      <alignment/>
      <protection/>
    </xf>
    <xf numFmtId="39" fontId="0" fillId="0" borderId="49" xfId="0" applyBorder="1" applyAlignment="1">
      <alignment horizontal="center"/>
    </xf>
    <xf numFmtId="39" fontId="1" fillId="0" borderId="0" xfId="0" applyFont="1" applyAlignment="1">
      <alignment horizontal="center"/>
    </xf>
    <xf numFmtId="39" fontId="0" fillId="6" borderId="0" xfId="0" applyFill="1" applyAlignment="1">
      <alignment horizontal="center"/>
    </xf>
    <xf numFmtId="39" fontId="0" fillId="6" borderId="45" xfId="0" applyFill="1" applyBorder="1" applyAlignment="1">
      <alignment horizontal="center"/>
    </xf>
    <xf numFmtId="39" fontId="1" fillId="6" borderId="27" xfId="0" applyFont="1" applyFill="1" applyBorder="1" applyAlignment="1">
      <alignment horizontal="center" vertical="center" wrapText="1"/>
    </xf>
    <xf numFmtId="39" fontId="0" fillId="6" borderId="50" xfId="0" applyFont="1" applyFill="1" applyBorder="1" applyAlignment="1">
      <alignment horizontal="center" vertical="center" wrapText="1"/>
    </xf>
    <xf numFmtId="39" fontId="0" fillId="6" borderId="28" xfId="0" applyFont="1" applyFill="1" applyBorder="1" applyAlignment="1">
      <alignment horizontal="center" vertical="center" wrapText="1"/>
    </xf>
    <xf numFmtId="39" fontId="0" fillId="6" borderId="0" xfId="0" applyFill="1" applyBorder="1" applyAlignment="1">
      <alignment wrapText="1"/>
    </xf>
    <xf numFmtId="39" fontId="0" fillId="0" borderId="45" xfId="0" applyBorder="1" applyAlignment="1">
      <alignment/>
    </xf>
    <xf numFmtId="39" fontId="0" fillId="0" borderId="36" xfId="0" applyBorder="1" applyAlignment="1">
      <alignment horizontal="center" wrapText="1"/>
    </xf>
    <xf numFmtId="39" fontId="11" fillId="6" borderId="0" xfId="0" applyFont="1" applyFill="1" applyBorder="1" applyAlignment="1">
      <alignment wrapText="1"/>
    </xf>
    <xf numFmtId="39" fontId="0" fillId="6" borderId="0" xfId="0" applyFill="1" applyBorder="1" applyAlignment="1">
      <alignment/>
    </xf>
    <xf numFmtId="39" fontId="11" fillId="6" borderId="0" xfId="0" applyFont="1" applyFill="1" applyBorder="1" applyAlignment="1">
      <alignment vertical="top" wrapText="1"/>
    </xf>
    <xf numFmtId="39" fontId="0" fillId="6" borderId="0" xfId="0" applyFill="1" applyBorder="1" applyAlignment="1">
      <alignment vertical="top" wrapText="1"/>
    </xf>
    <xf numFmtId="39" fontId="1" fillId="6" borderId="51" xfId="0" applyFont="1" applyFill="1" applyBorder="1" applyAlignment="1">
      <alignment horizontal="center" wrapText="1"/>
    </xf>
    <xf numFmtId="39" fontId="0" fillId="0" borderId="52" xfId="0" applyBorder="1" applyAlignment="1">
      <alignment horizontal="center" wrapText="1"/>
    </xf>
    <xf numFmtId="39" fontId="0" fillId="0" borderId="53" xfId="0" applyBorder="1" applyAlignment="1">
      <alignment horizontal="center" wrapText="1"/>
    </xf>
    <xf numFmtId="39" fontId="0" fillId="0" borderId="0" xfId="0" applyBorder="1" applyAlignment="1">
      <alignment horizontal="center" wrapText="1"/>
    </xf>
    <xf numFmtId="39" fontId="0" fillId="6" borderId="54" xfId="0" applyFill="1" applyBorder="1" applyAlignment="1">
      <alignment horizontal="center" vertical="center" wrapText="1"/>
    </xf>
    <xf numFmtId="39" fontId="0" fillId="6" borderId="55" xfId="0" applyFill="1" applyBorder="1" applyAlignment="1">
      <alignment horizontal="center" vertical="center" wrapText="1"/>
    </xf>
    <xf numFmtId="39" fontId="14" fillId="6" borderId="11" xfId="0" applyFont="1" applyFill="1" applyBorder="1" applyAlignment="1">
      <alignment horizontal="center" vertical="center" wrapText="1"/>
    </xf>
    <xf numFmtId="39" fontId="14" fillId="6" borderId="16" xfId="0" applyFont="1" applyFill="1" applyBorder="1" applyAlignment="1">
      <alignment horizontal="center" vertical="center" wrapText="1"/>
    </xf>
    <xf numFmtId="39" fontId="14" fillId="6" borderId="56" xfId="0" applyFont="1" applyFill="1" applyBorder="1" applyAlignment="1">
      <alignment horizontal="center" vertical="center" wrapText="1"/>
    </xf>
    <xf numFmtId="39" fontId="1" fillId="6" borderId="35" xfId="0" applyFont="1" applyFill="1" applyBorder="1" applyAlignment="1">
      <alignment horizontal="center" vertical="center" wrapText="1"/>
    </xf>
    <xf numFmtId="39" fontId="0" fillId="6" borderId="57" xfId="0" applyFill="1" applyBorder="1" applyAlignment="1">
      <alignment horizontal="center" vertical="center" wrapText="1"/>
    </xf>
    <xf numFmtId="39" fontId="0" fillId="6" borderId="58" xfId="0" applyFill="1" applyBorder="1" applyAlignment="1">
      <alignment horizontal="center" vertical="center" wrapText="1"/>
    </xf>
    <xf numFmtId="39" fontId="0" fillId="6" borderId="38" xfId="0" applyFill="1" applyBorder="1" applyAlignment="1">
      <alignment wrapText="1"/>
    </xf>
    <xf numFmtId="39" fontId="0" fillId="6" borderId="59" xfId="0" applyFill="1" applyBorder="1" applyAlignment="1">
      <alignment wrapText="1"/>
    </xf>
    <xf numFmtId="39" fontId="0" fillId="6" borderId="9" xfId="0" applyFill="1" applyBorder="1" applyAlignment="1">
      <alignment wrapText="1"/>
    </xf>
    <xf numFmtId="39" fontId="0" fillId="6" borderId="13" xfId="0" applyFill="1" applyBorder="1" applyAlignment="1">
      <alignment wrapText="1"/>
    </xf>
    <xf numFmtId="39" fontId="0" fillId="6" borderId="60" xfId="0" applyFill="1" applyBorder="1" applyAlignment="1">
      <alignment wrapText="1"/>
    </xf>
    <xf numFmtId="39" fontId="0" fillId="6" borderId="20" xfId="0" applyFill="1" applyBorder="1" applyAlignment="1">
      <alignment wrapText="1"/>
    </xf>
    <xf numFmtId="39" fontId="10" fillId="6" borderId="0" xfId="0" applyFont="1" applyFill="1" applyAlignment="1">
      <alignment wrapText="1"/>
    </xf>
    <xf numFmtId="39" fontId="10" fillId="0" borderId="45" xfId="0" applyFont="1" applyBorder="1" applyAlignment="1">
      <alignment wrapText="1"/>
    </xf>
    <xf numFmtId="39" fontId="0" fillId="0" borderId="36" xfId="0" applyBorder="1" applyAlignment="1">
      <alignment wrapText="1"/>
    </xf>
    <xf numFmtId="39" fontId="0" fillId="6" borderId="0" xfId="0" applyFill="1" applyAlignment="1">
      <alignment wrapText="1"/>
    </xf>
    <xf numFmtId="39" fontId="1" fillId="6" borderId="0" xfId="0" applyFont="1" applyFill="1" applyAlignment="1">
      <alignment wrapText="1"/>
    </xf>
    <xf numFmtId="39" fontId="0" fillId="0" borderId="0" xfId="0" applyAlignment="1">
      <alignment horizontal="center"/>
    </xf>
    <xf numFmtId="39" fontId="7" fillId="6" borderId="15" xfId="0" applyFont="1" applyFill="1" applyBorder="1" applyAlignment="1">
      <alignment horizontal="center"/>
    </xf>
    <xf numFmtId="39" fontId="7" fillId="6" borderId="9" xfId="0" applyFont="1" applyFill="1" applyBorder="1" applyAlignment="1">
      <alignment horizontal="center"/>
    </xf>
    <xf numFmtId="39" fontId="7" fillId="6" borderId="13" xfId="0" applyFont="1" applyFill="1" applyBorder="1" applyAlignment="1">
      <alignment horizontal="center"/>
    </xf>
    <xf numFmtId="39" fontId="0" fillId="0" borderId="0" xfId="0" applyFont="1" applyAlignment="1">
      <alignment horizontal="left"/>
    </xf>
    <xf numFmtId="39" fontId="0" fillId="0" borderId="0" xfId="0" applyFont="1" applyAlignment="1">
      <alignment horizontal="left" wrapText="1"/>
    </xf>
    <xf numFmtId="39" fontId="1" fillId="0" borderId="27" xfId="0" applyFont="1" applyFill="1" applyBorder="1" applyAlignment="1">
      <alignment horizontal="center"/>
    </xf>
    <xf numFmtId="39" fontId="1" fillId="0" borderId="28" xfId="0" applyFont="1" applyFill="1" applyBorder="1" applyAlignment="1">
      <alignment horizontal="center"/>
    </xf>
    <xf numFmtId="39" fontId="12" fillId="0" borderId="27" xfId="0" applyFont="1" applyBorder="1" applyAlignment="1">
      <alignment horizontal="center"/>
    </xf>
    <xf numFmtId="39" fontId="12" fillId="0" borderId="28" xfId="0" applyFont="1" applyBorder="1" applyAlignment="1">
      <alignment horizontal="center"/>
    </xf>
    <xf numFmtId="39" fontId="0" fillId="0" borderId="0" xfId="0" applyFont="1" applyBorder="1" applyAlignment="1">
      <alignment horizontal="left" wrapText="1"/>
    </xf>
    <xf numFmtId="0" fontId="0" fillId="0" borderId="0" xfId="0" applyNumberFormat="1" applyFont="1" applyFill="1" applyBorder="1" applyAlignment="1">
      <alignment horizontal="left" vertical="top" wrapText="1"/>
    </xf>
    <xf numFmtId="0" fontId="0" fillId="0" borderId="0" xfId="0" applyNumberFormat="1" applyFont="1" applyAlignment="1">
      <alignment horizontal="left" vertical="top" wrapText="1"/>
    </xf>
    <xf numFmtId="39" fontId="0" fillId="0" borderId="0" xfId="0" applyFont="1" applyAlignment="1">
      <alignment horizontal="left" vertical="top" wrapText="1"/>
    </xf>
    <xf numFmtId="39" fontId="7" fillId="0" borderId="0" xfId="0" applyFont="1" applyFill="1" applyBorder="1" applyAlignment="1">
      <alignment horizontal="center"/>
    </xf>
    <xf numFmtId="39" fontId="5" fillId="6" borderId="15" xfId="0" applyFont="1" applyFill="1" applyBorder="1" applyAlignment="1">
      <alignment horizontal="center"/>
    </xf>
    <xf numFmtId="39" fontId="5" fillId="6" borderId="9" xfId="0" applyFont="1" applyFill="1" applyBorder="1" applyAlignment="1">
      <alignment horizontal="center"/>
    </xf>
    <xf numFmtId="39" fontId="5" fillId="6" borderId="1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152400</xdr:rowOff>
    </xdr:from>
    <xdr:to>
      <xdr:col>5</xdr:col>
      <xdr:colOff>781050</xdr:colOff>
      <xdr:row>8</xdr:row>
      <xdr:rowOff>152400</xdr:rowOff>
    </xdr:to>
    <xdr:sp>
      <xdr:nvSpPr>
        <xdr:cNvPr id="1" name="Line 1"/>
        <xdr:cNvSpPr>
          <a:spLocks/>
        </xdr:cNvSpPr>
      </xdr:nvSpPr>
      <xdr:spPr>
        <a:xfrm>
          <a:off x="3114675" y="1695450"/>
          <a:ext cx="3105150" cy="0"/>
        </a:xfrm>
        <a:prstGeom prst="line">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9</xdr:row>
      <xdr:rowOff>0</xdr:rowOff>
    </xdr:from>
    <xdr:to>
      <xdr:col>6</xdr:col>
      <xdr:colOff>1362075</xdr:colOff>
      <xdr:row>9</xdr:row>
      <xdr:rowOff>0</xdr:rowOff>
    </xdr:to>
    <xdr:sp>
      <xdr:nvSpPr>
        <xdr:cNvPr id="2" name="Line 2"/>
        <xdr:cNvSpPr>
          <a:spLocks/>
        </xdr:cNvSpPr>
      </xdr:nvSpPr>
      <xdr:spPr>
        <a:xfrm flipV="1">
          <a:off x="3943350" y="1743075"/>
          <a:ext cx="4162425" cy="0"/>
        </a:xfrm>
        <a:prstGeom prst="line">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9</xdr:row>
      <xdr:rowOff>38100</xdr:rowOff>
    </xdr:from>
    <xdr:to>
      <xdr:col>6</xdr:col>
      <xdr:colOff>142875</xdr:colOff>
      <xdr:row>9</xdr:row>
      <xdr:rowOff>38100</xdr:rowOff>
    </xdr:to>
    <xdr:sp>
      <xdr:nvSpPr>
        <xdr:cNvPr id="3" name="AutoShape 3"/>
        <xdr:cNvSpPr>
          <a:spLocks/>
        </xdr:cNvSpPr>
      </xdr:nvSpPr>
      <xdr:spPr>
        <a:xfrm>
          <a:off x="4238625" y="1781175"/>
          <a:ext cx="2647950" cy="0"/>
        </a:xfrm>
        <a:prstGeom prst="line">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11</xdr:row>
      <xdr:rowOff>28575</xdr:rowOff>
    </xdr:from>
    <xdr:to>
      <xdr:col>7</xdr:col>
      <xdr:colOff>19050</xdr:colOff>
      <xdr:row>11</xdr:row>
      <xdr:rowOff>28575</xdr:rowOff>
    </xdr:to>
    <xdr:sp>
      <xdr:nvSpPr>
        <xdr:cNvPr id="4" name="Line 4"/>
        <xdr:cNvSpPr>
          <a:spLocks/>
        </xdr:cNvSpPr>
      </xdr:nvSpPr>
      <xdr:spPr>
        <a:xfrm>
          <a:off x="5505450" y="2171700"/>
          <a:ext cx="4038600" cy="0"/>
        </a:xfrm>
        <a:prstGeom prst="line">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11</xdr:row>
      <xdr:rowOff>28575</xdr:rowOff>
    </xdr:from>
    <xdr:to>
      <xdr:col>4</xdr:col>
      <xdr:colOff>381000</xdr:colOff>
      <xdr:row>11</xdr:row>
      <xdr:rowOff>28575</xdr:rowOff>
    </xdr:to>
    <xdr:sp>
      <xdr:nvSpPr>
        <xdr:cNvPr id="5" name="Line 7"/>
        <xdr:cNvSpPr>
          <a:spLocks/>
        </xdr:cNvSpPr>
      </xdr:nvSpPr>
      <xdr:spPr>
        <a:xfrm>
          <a:off x="885825" y="2171700"/>
          <a:ext cx="3124200" cy="0"/>
        </a:xfrm>
        <a:prstGeom prst="line">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14</xdr:row>
      <xdr:rowOff>0</xdr:rowOff>
    </xdr:from>
    <xdr:to>
      <xdr:col>5</xdr:col>
      <xdr:colOff>47625</xdr:colOff>
      <xdr:row>14</xdr:row>
      <xdr:rowOff>0</xdr:rowOff>
    </xdr:to>
    <xdr:sp>
      <xdr:nvSpPr>
        <xdr:cNvPr id="6" name="Line 8"/>
        <xdr:cNvSpPr>
          <a:spLocks/>
        </xdr:cNvSpPr>
      </xdr:nvSpPr>
      <xdr:spPr>
        <a:xfrm>
          <a:off x="1628775" y="2876550"/>
          <a:ext cx="3857625" cy="0"/>
        </a:xfrm>
        <a:prstGeom prst="line">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71"/>
  <sheetViews>
    <sheetView tabSelected="1" defaultGridColor="0" zoomScale="87" zoomScaleNormal="87" colorId="22" workbookViewId="0" topLeftCell="A1">
      <selection activeCell="A71" sqref="A71"/>
    </sheetView>
  </sheetViews>
  <sheetFormatPr defaultColWidth="9.7109375" defaultRowHeight="12.75"/>
  <cols>
    <col min="1" max="1" width="6.8515625" style="36" customWidth="1"/>
    <col min="2" max="2" width="1.7109375" style="0" customWidth="1"/>
    <col min="3" max="3" width="5.7109375" style="0" customWidth="1"/>
    <col min="5" max="5" width="38.421875" style="0" customWidth="1"/>
    <col min="6" max="6" width="14.57421875" style="0" customWidth="1"/>
    <col min="7" max="7" width="1.7109375" style="0" customWidth="1"/>
    <col min="9" max="9" width="12.421875" style="0" customWidth="1"/>
  </cols>
  <sheetData>
    <row r="1" spans="2:9" ht="12.75">
      <c r="B1" s="35"/>
      <c r="C1" s="35"/>
      <c r="D1" s="35"/>
      <c r="E1" s="35"/>
      <c r="F1" s="35"/>
      <c r="G1" s="35"/>
      <c r="H1" s="35"/>
      <c r="I1" s="37" t="s">
        <v>238</v>
      </c>
    </row>
    <row r="2" spans="2:9" ht="12.75">
      <c r="B2" s="35"/>
      <c r="C2" s="35"/>
      <c r="D2" s="35"/>
      <c r="E2" s="35"/>
      <c r="F2" s="35"/>
      <c r="G2" s="35"/>
      <c r="H2" s="35"/>
      <c r="I2" s="37"/>
    </row>
    <row r="3" spans="1:9" ht="15.75">
      <c r="A3" s="38" t="s">
        <v>239</v>
      </c>
      <c r="B3" s="39"/>
      <c r="C3" s="40"/>
      <c r="D3" s="40"/>
      <c r="E3" s="40"/>
      <c r="F3" s="40"/>
      <c r="G3" s="40"/>
      <c r="H3" s="40"/>
      <c r="I3" s="40"/>
    </row>
    <row r="5" spans="1:9" ht="12.75">
      <c r="A5" s="228" t="s">
        <v>240</v>
      </c>
      <c r="B5" s="228"/>
      <c r="C5" s="228"/>
      <c r="D5" s="228"/>
      <c r="E5" s="228"/>
      <c r="F5" s="228"/>
      <c r="G5" s="228"/>
      <c r="H5" s="228"/>
      <c r="I5" s="228"/>
    </row>
    <row r="6" spans="2:3" ht="12.75">
      <c r="B6" s="35"/>
      <c r="C6" s="37"/>
    </row>
    <row r="7" spans="2:9" ht="12.75">
      <c r="B7" s="35"/>
      <c r="C7" s="35"/>
      <c r="D7" s="35"/>
      <c r="E7" s="35"/>
      <c r="F7" s="191"/>
      <c r="G7" s="40"/>
      <c r="H7" s="228"/>
      <c r="I7" s="228"/>
    </row>
    <row r="8" spans="2:9" ht="12.75">
      <c r="B8" s="35"/>
      <c r="C8" s="35"/>
      <c r="D8" s="35"/>
      <c r="E8" s="35"/>
      <c r="F8" s="101" t="s">
        <v>536</v>
      </c>
      <c r="G8" s="183"/>
      <c r="H8" s="228"/>
      <c r="I8" s="228"/>
    </row>
    <row r="9" spans="1:9" ht="12.75">
      <c r="A9" s="41" t="s">
        <v>241</v>
      </c>
      <c r="B9" s="35"/>
      <c r="C9" s="189" t="s">
        <v>242</v>
      </c>
      <c r="D9" s="190"/>
      <c r="E9" s="188"/>
      <c r="F9" s="185" t="s">
        <v>537</v>
      </c>
      <c r="H9" s="229" t="s">
        <v>535</v>
      </c>
      <c r="I9" s="229"/>
    </row>
    <row r="10" spans="1:9" ht="12.75">
      <c r="A10" s="49">
        <v>30</v>
      </c>
      <c r="B10" s="35"/>
      <c r="C10" s="35" t="s">
        <v>243</v>
      </c>
      <c r="D10" s="35"/>
      <c r="E10" s="35"/>
      <c r="F10" s="183" t="s">
        <v>0</v>
      </c>
      <c r="H10" s="35" t="s">
        <v>519</v>
      </c>
      <c r="I10" s="40"/>
    </row>
    <row r="11" spans="1:9" ht="12.75">
      <c r="A11" s="49"/>
      <c r="B11" s="35"/>
      <c r="C11" s="35"/>
      <c r="D11" s="35"/>
      <c r="E11" s="35"/>
      <c r="F11" s="183"/>
      <c r="G11" s="35"/>
      <c r="H11" s="40"/>
      <c r="I11" s="40"/>
    </row>
    <row r="12" spans="1:9" ht="12.75">
      <c r="A12" s="49">
        <v>31</v>
      </c>
      <c r="B12" s="35"/>
      <c r="C12" s="35" t="s">
        <v>244</v>
      </c>
      <c r="D12" s="35"/>
      <c r="E12" s="35"/>
      <c r="F12" s="183" t="s">
        <v>75</v>
      </c>
      <c r="G12" s="35"/>
      <c r="H12" s="183" t="s">
        <v>519</v>
      </c>
      <c r="I12" s="40"/>
    </row>
    <row r="13" spans="1:9" ht="12.75">
      <c r="A13" s="49"/>
      <c r="B13" s="35"/>
      <c r="C13" s="35"/>
      <c r="D13" s="35"/>
      <c r="E13" s="35"/>
      <c r="F13" s="183"/>
      <c r="G13" s="35"/>
      <c r="H13" s="40"/>
      <c r="I13" s="40"/>
    </row>
    <row r="14" spans="1:9" ht="12.75">
      <c r="A14" s="49">
        <v>32</v>
      </c>
      <c r="B14" s="35"/>
      <c r="C14" s="35" t="s">
        <v>245</v>
      </c>
      <c r="D14" s="35"/>
      <c r="E14" s="35"/>
      <c r="F14" s="183"/>
      <c r="G14" s="35"/>
      <c r="H14" s="40"/>
      <c r="I14" s="40"/>
    </row>
    <row r="15" spans="1:9" ht="12.75">
      <c r="A15" s="49"/>
      <c r="B15" s="35"/>
      <c r="C15" s="35" t="s">
        <v>246</v>
      </c>
      <c r="D15" s="35"/>
      <c r="E15" s="35"/>
      <c r="F15" s="183" t="s">
        <v>120</v>
      </c>
      <c r="G15" s="35"/>
      <c r="H15" s="183" t="s">
        <v>519</v>
      </c>
      <c r="I15" s="40"/>
    </row>
    <row r="16" spans="1:9" ht="12.75">
      <c r="A16" s="49"/>
      <c r="B16" s="35"/>
      <c r="C16" s="35"/>
      <c r="D16" s="35"/>
      <c r="E16" s="35"/>
      <c r="F16" s="183"/>
      <c r="G16" s="35"/>
      <c r="H16" s="40"/>
      <c r="I16" s="40"/>
    </row>
    <row r="17" spans="1:9" ht="12.75">
      <c r="A17" s="49">
        <v>33</v>
      </c>
      <c r="B17" s="35"/>
      <c r="C17" s="35" t="s">
        <v>52</v>
      </c>
      <c r="D17" s="35"/>
      <c r="E17" s="35"/>
      <c r="F17" s="183"/>
      <c r="G17" s="35"/>
      <c r="H17" s="40"/>
      <c r="I17" s="40"/>
    </row>
    <row r="18" spans="1:9" ht="12.75">
      <c r="A18" s="50"/>
      <c r="B18" s="35"/>
      <c r="C18" s="35" t="s">
        <v>247</v>
      </c>
      <c r="D18" s="35"/>
      <c r="E18" s="35"/>
      <c r="F18" s="183" t="s">
        <v>51</v>
      </c>
      <c r="G18" s="35"/>
      <c r="H18" s="183" t="s">
        <v>519</v>
      </c>
      <c r="I18" s="40"/>
    </row>
    <row r="19" spans="1:9" ht="12.75">
      <c r="A19" s="49"/>
      <c r="B19" s="35"/>
      <c r="C19" s="35"/>
      <c r="D19" s="35"/>
      <c r="E19" s="35"/>
      <c r="F19" s="183"/>
      <c r="G19" s="35"/>
      <c r="H19" s="40"/>
      <c r="I19" s="40"/>
    </row>
    <row r="20" spans="1:9" ht="12.75">
      <c r="A20" s="49">
        <v>34</v>
      </c>
      <c r="B20" s="35"/>
      <c r="C20" s="35" t="s">
        <v>248</v>
      </c>
      <c r="D20" s="35"/>
      <c r="E20" s="35"/>
      <c r="F20" s="183" t="s">
        <v>36</v>
      </c>
      <c r="G20" s="35"/>
      <c r="H20" s="183" t="s">
        <v>525</v>
      </c>
      <c r="I20" s="40"/>
    </row>
    <row r="21" spans="1:9" ht="12.75">
      <c r="A21" s="49"/>
      <c r="B21" s="35"/>
      <c r="C21" s="35"/>
      <c r="D21" s="35"/>
      <c r="E21" s="35"/>
      <c r="F21" s="183"/>
      <c r="G21" s="35"/>
      <c r="H21" s="183"/>
      <c r="I21" s="40"/>
    </row>
    <row r="22" spans="1:9" ht="12.75">
      <c r="A22" s="49">
        <v>35</v>
      </c>
      <c r="B22" s="35"/>
      <c r="C22" s="35" t="s">
        <v>249</v>
      </c>
      <c r="D22" s="35"/>
      <c r="E22" s="35"/>
      <c r="G22" s="35"/>
      <c r="H22" s="183"/>
      <c r="I22" s="40"/>
    </row>
    <row r="23" spans="1:9" ht="12.75">
      <c r="A23" s="49"/>
      <c r="B23" s="35"/>
      <c r="C23" s="35" t="s">
        <v>250</v>
      </c>
      <c r="D23" s="35"/>
      <c r="E23" s="35"/>
      <c r="F23" s="183"/>
      <c r="G23" s="35"/>
      <c r="H23" s="183"/>
      <c r="I23" s="40"/>
    </row>
    <row r="24" spans="1:9" ht="12.75">
      <c r="A24" s="49"/>
      <c r="B24" s="35"/>
      <c r="C24" s="35" t="s">
        <v>251</v>
      </c>
      <c r="D24" s="35"/>
      <c r="E24" s="35"/>
      <c r="F24" s="183" t="s">
        <v>195</v>
      </c>
      <c r="G24" s="35"/>
      <c r="H24" s="183" t="s">
        <v>526</v>
      </c>
      <c r="I24" s="40"/>
    </row>
    <row r="25" spans="1:9" ht="12.75">
      <c r="A25" s="49"/>
      <c r="B25" s="35"/>
      <c r="C25" s="35"/>
      <c r="D25" s="35"/>
      <c r="E25" s="35"/>
      <c r="F25" s="183"/>
      <c r="G25" s="35"/>
      <c r="H25" s="183"/>
      <c r="I25" s="40"/>
    </row>
    <row r="26" spans="1:9" ht="12.75">
      <c r="A26" s="49">
        <v>36</v>
      </c>
      <c r="B26" s="35"/>
      <c r="C26" s="35" t="s">
        <v>252</v>
      </c>
      <c r="D26" s="35"/>
      <c r="E26" s="35"/>
      <c r="F26" s="183" t="s">
        <v>253</v>
      </c>
      <c r="G26" s="35"/>
      <c r="H26" s="183" t="s">
        <v>520</v>
      </c>
      <c r="I26" s="40"/>
    </row>
    <row r="27" spans="1:9" ht="12.75">
      <c r="A27" s="49"/>
      <c r="B27" s="35"/>
      <c r="C27" s="35" t="s">
        <v>254</v>
      </c>
      <c r="D27" s="35"/>
      <c r="E27" s="35"/>
      <c r="F27" s="183"/>
      <c r="G27" s="35"/>
      <c r="H27" s="183"/>
      <c r="I27" s="40"/>
    </row>
    <row r="28" spans="1:9" ht="12.75">
      <c r="A28" s="49"/>
      <c r="B28" s="35"/>
      <c r="C28" s="35"/>
      <c r="D28" s="35"/>
      <c r="E28" s="35"/>
      <c r="F28" s="183"/>
      <c r="G28" s="35"/>
      <c r="H28" s="183"/>
      <c r="I28" s="40"/>
    </row>
    <row r="29" spans="1:9" ht="12.75">
      <c r="A29" s="49">
        <v>37</v>
      </c>
      <c r="B29" s="35"/>
      <c r="C29" s="35" t="s">
        <v>255</v>
      </c>
      <c r="D29" s="35"/>
      <c r="E29" s="35"/>
      <c r="F29" s="183"/>
      <c r="G29" s="35"/>
      <c r="H29" s="183"/>
      <c r="I29" s="40"/>
    </row>
    <row r="30" spans="1:9" ht="12.75">
      <c r="A30" s="49"/>
      <c r="B30" s="35"/>
      <c r="C30" s="35" t="s">
        <v>256</v>
      </c>
      <c r="D30" s="35"/>
      <c r="E30" s="35"/>
      <c r="F30" s="183" t="s">
        <v>257</v>
      </c>
      <c r="G30" s="35"/>
      <c r="H30" s="183" t="s">
        <v>520</v>
      </c>
      <c r="I30" s="40"/>
    </row>
    <row r="31" spans="1:9" ht="12.75">
      <c r="A31" s="49"/>
      <c r="B31" s="35"/>
      <c r="C31" s="35"/>
      <c r="D31" s="35"/>
      <c r="E31" s="35"/>
      <c r="F31" s="183"/>
      <c r="G31" s="35"/>
      <c r="H31" s="183"/>
      <c r="I31" s="40"/>
    </row>
    <row r="32" spans="1:9" ht="12.75">
      <c r="A32" s="49">
        <v>38</v>
      </c>
      <c r="B32" s="35"/>
      <c r="C32" s="35" t="s">
        <v>258</v>
      </c>
      <c r="D32" s="35"/>
      <c r="E32" s="35"/>
      <c r="F32" s="183"/>
      <c r="G32" s="35"/>
      <c r="H32" s="183"/>
      <c r="I32" s="40"/>
    </row>
    <row r="33" spans="1:9" ht="12.75">
      <c r="A33" s="49"/>
      <c r="B33" s="35"/>
      <c r="C33" s="35" t="s">
        <v>259</v>
      </c>
      <c r="D33" s="35"/>
      <c r="E33" s="35"/>
      <c r="F33" s="183" t="s">
        <v>260</v>
      </c>
      <c r="G33" s="35"/>
      <c r="H33" s="183" t="s">
        <v>520</v>
      </c>
      <c r="I33" s="40"/>
    </row>
    <row r="34" spans="1:9" ht="12.75">
      <c r="A34" s="49"/>
      <c r="B34" s="35"/>
      <c r="C34" s="35"/>
      <c r="D34" s="35"/>
      <c r="E34" s="35"/>
      <c r="F34" s="183"/>
      <c r="G34" s="35"/>
      <c r="H34" s="183"/>
      <c r="I34" s="40"/>
    </row>
    <row r="35" spans="1:9" ht="12.75">
      <c r="A35" s="49">
        <v>39</v>
      </c>
      <c r="B35" s="35"/>
      <c r="C35" s="35" t="s">
        <v>261</v>
      </c>
      <c r="D35" s="35"/>
      <c r="E35" s="35"/>
      <c r="F35" s="183"/>
      <c r="G35" s="35"/>
      <c r="H35" s="183"/>
      <c r="I35" s="40"/>
    </row>
    <row r="36" spans="1:9" ht="12.75">
      <c r="A36" s="49"/>
      <c r="B36" s="35"/>
      <c r="C36" s="35" t="s">
        <v>262</v>
      </c>
      <c r="D36" s="35"/>
      <c r="E36" s="35"/>
      <c r="F36" s="183" t="s">
        <v>137</v>
      </c>
      <c r="G36" s="35"/>
      <c r="H36" s="183" t="s">
        <v>519</v>
      </c>
      <c r="I36" s="40"/>
    </row>
    <row r="37" spans="1:9" ht="12.75">
      <c r="A37" s="49"/>
      <c r="B37" s="35"/>
      <c r="C37" s="35"/>
      <c r="D37" s="35"/>
      <c r="E37" s="35"/>
      <c r="F37" s="183"/>
      <c r="G37" s="35"/>
      <c r="H37" s="40"/>
      <c r="I37" s="40"/>
    </row>
    <row r="38" spans="1:9" ht="12.75">
      <c r="A38" s="49">
        <v>40</v>
      </c>
      <c r="B38" s="35"/>
      <c r="C38" s="35" t="s">
        <v>263</v>
      </c>
      <c r="D38" s="35"/>
      <c r="E38" s="35"/>
      <c r="F38" s="183"/>
      <c r="G38" s="35"/>
      <c r="H38" s="183"/>
      <c r="I38" s="183"/>
    </row>
    <row r="39" spans="1:9" ht="12.75">
      <c r="A39" s="49"/>
      <c r="B39" s="35"/>
      <c r="C39" s="35" t="s">
        <v>264</v>
      </c>
      <c r="D39" s="35"/>
      <c r="E39" s="35"/>
      <c r="F39" s="183" t="s">
        <v>265</v>
      </c>
      <c r="G39" s="35"/>
      <c r="H39" s="183" t="s">
        <v>519</v>
      </c>
      <c r="I39" s="183"/>
    </row>
    <row r="40" spans="1:9" ht="12.75">
      <c r="A40" s="49"/>
      <c r="B40" s="35"/>
      <c r="C40" s="35"/>
      <c r="D40" s="35"/>
      <c r="E40" s="35"/>
      <c r="F40" s="183"/>
      <c r="G40" s="35"/>
      <c r="H40" s="183"/>
      <c r="I40" s="183"/>
    </row>
    <row r="41" spans="1:9" ht="12.75">
      <c r="A41" s="49">
        <v>41</v>
      </c>
      <c r="B41" s="35"/>
      <c r="C41" s="35" t="s">
        <v>266</v>
      </c>
      <c r="D41" s="35"/>
      <c r="E41" s="35"/>
      <c r="F41" s="183"/>
      <c r="G41" s="35"/>
      <c r="H41" s="183"/>
      <c r="I41" s="183"/>
    </row>
    <row r="42" spans="1:9" ht="12.75">
      <c r="A42" s="49"/>
      <c r="B42" s="35"/>
      <c r="C42" s="35" t="s">
        <v>267</v>
      </c>
      <c r="D42" s="35"/>
      <c r="E42" s="35"/>
      <c r="F42" s="183"/>
      <c r="G42" s="35"/>
      <c r="H42" s="183"/>
      <c r="I42" s="183"/>
    </row>
    <row r="43" spans="1:9" ht="12.75">
      <c r="A43" s="49"/>
      <c r="B43" s="35"/>
      <c r="C43" s="35" t="s">
        <v>268</v>
      </c>
      <c r="D43" s="35"/>
      <c r="E43" s="35"/>
      <c r="F43" s="183" t="s">
        <v>269</v>
      </c>
      <c r="G43" s="35"/>
      <c r="H43" s="183" t="s">
        <v>520</v>
      </c>
      <c r="I43" s="183"/>
    </row>
    <row r="44" spans="1:9" ht="12.75">
      <c r="A44" s="49"/>
      <c r="B44" s="35"/>
      <c r="C44" s="35"/>
      <c r="D44" s="35"/>
      <c r="E44" s="35"/>
      <c r="F44" s="186"/>
      <c r="G44" s="35"/>
      <c r="H44" s="183"/>
      <c r="I44" s="183"/>
    </row>
    <row r="45" spans="1:9" ht="12.75">
      <c r="A45" s="49">
        <v>42</v>
      </c>
      <c r="B45" s="35"/>
      <c r="C45" s="35" t="s">
        <v>270</v>
      </c>
      <c r="D45" s="35"/>
      <c r="E45" s="35"/>
      <c r="F45" s="186"/>
      <c r="G45" s="35"/>
      <c r="H45" s="183"/>
      <c r="I45" s="183"/>
    </row>
    <row r="46" spans="1:9" ht="12.75">
      <c r="A46" s="49"/>
      <c r="B46" s="35"/>
      <c r="C46" s="35" t="s">
        <v>271</v>
      </c>
      <c r="D46" s="35"/>
      <c r="E46" s="35"/>
      <c r="F46" s="187" t="s">
        <v>158</v>
      </c>
      <c r="G46" s="35"/>
      <c r="H46" s="183" t="s">
        <v>521</v>
      </c>
      <c r="I46" s="183"/>
    </row>
    <row r="47" spans="1:9" ht="12.75">
      <c r="A47" s="49"/>
      <c r="B47" s="35"/>
      <c r="C47" s="35"/>
      <c r="D47" s="35"/>
      <c r="E47" s="35"/>
      <c r="F47" s="186"/>
      <c r="H47" s="32"/>
      <c r="I47" s="32"/>
    </row>
    <row r="48" spans="1:9" ht="12.75">
      <c r="A48" s="49">
        <v>43</v>
      </c>
      <c r="B48" s="35"/>
      <c r="C48" s="35" t="s">
        <v>368</v>
      </c>
      <c r="D48" s="35"/>
      <c r="E48" s="35"/>
      <c r="F48" s="186"/>
      <c r="H48" s="32"/>
      <c r="I48" s="32"/>
    </row>
    <row r="49" spans="3:6" ht="12.75">
      <c r="C49" t="s">
        <v>369</v>
      </c>
      <c r="F49" s="32"/>
    </row>
    <row r="50" spans="3:9" ht="12.75">
      <c r="C50" t="s">
        <v>390</v>
      </c>
      <c r="F50" s="32"/>
      <c r="H50" s="32"/>
      <c r="I50" s="32"/>
    </row>
    <row r="51" spans="3:9" ht="12.75">
      <c r="C51" t="s">
        <v>389</v>
      </c>
      <c r="F51" s="32" t="s">
        <v>364</v>
      </c>
      <c r="H51" s="227" t="s">
        <v>522</v>
      </c>
      <c r="I51" s="227"/>
    </row>
    <row r="52" spans="6:9" ht="12.75">
      <c r="F52" s="32"/>
      <c r="H52" s="32"/>
      <c r="I52" s="32"/>
    </row>
    <row r="53" spans="1:9" ht="12.75">
      <c r="A53" s="49">
        <v>44</v>
      </c>
      <c r="C53" t="s">
        <v>515</v>
      </c>
      <c r="F53" s="32" t="s">
        <v>410</v>
      </c>
      <c r="H53" s="32" t="s">
        <v>523</v>
      </c>
      <c r="I53" s="32"/>
    </row>
    <row r="54" spans="6:9" ht="12.75">
      <c r="F54" s="32"/>
      <c r="H54" s="32"/>
      <c r="I54" s="32"/>
    </row>
    <row r="55" spans="1:8" ht="12.75">
      <c r="A55" s="49">
        <v>45</v>
      </c>
      <c r="C55" t="s">
        <v>517</v>
      </c>
      <c r="F55" s="32" t="s">
        <v>411</v>
      </c>
      <c r="H55" t="s">
        <v>523</v>
      </c>
    </row>
    <row r="56" spans="1:3" ht="12.75">
      <c r="A56" s="49"/>
      <c r="C56" t="s">
        <v>518</v>
      </c>
    </row>
    <row r="58" spans="1:8" ht="12.75">
      <c r="A58" s="49">
        <v>46</v>
      </c>
      <c r="C58" t="s">
        <v>540</v>
      </c>
      <c r="F58" s="32" t="s">
        <v>530</v>
      </c>
      <c r="H58" t="s">
        <v>523</v>
      </c>
    </row>
    <row r="60" spans="1:3" ht="12.75">
      <c r="A60" s="42"/>
      <c r="C60" s="7" t="s">
        <v>539</v>
      </c>
    </row>
    <row r="61" ht="12.75">
      <c r="C61" t="s">
        <v>531</v>
      </c>
    </row>
    <row r="62" ht="12.75">
      <c r="C62" t="s">
        <v>541</v>
      </c>
    </row>
    <row r="64" spans="3:4" ht="12.75">
      <c r="C64" s="184" t="s">
        <v>524</v>
      </c>
      <c r="D64" s="184" t="s">
        <v>538</v>
      </c>
    </row>
    <row r="65" spans="3:4" ht="12.75">
      <c r="C65" t="s">
        <v>519</v>
      </c>
      <c r="D65" t="s">
        <v>528</v>
      </c>
    </row>
    <row r="66" spans="3:4" ht="12.75">
      <c r="C66" t="s">
        <v>520</v>
      </c>
      <c r="D66" t="s">
        <v>529</v>
      </c>
    </row>
    <row r="67" spans="3:4" ht="12.75">
      <c r="C67" t="s">
        <v>525</v>
      </c>
      <c r="D67" t="s">
        <v>527</v>
      </c>
    </row>
    <row r="68" spans="3:4" ht="12.75">
      <c r="C68" t="s">
        <v>522</v>
      </c>
      <c r="D68" t="s">
        <v>534</v>
      </c>
    </row>
    <row r="69" spans="3:4" ht="12.75">
      <c r="C69" t="s">
        <v>532</v>
      </c>
      <c r="D69" t="s">
        <v>533</v>
      </c>
    </row>
    <row r="70" spans="3:4" ht="12.75">
      <c r="C70" t="s">
        <v>523</v>
      </c>
      <c r="D70" t="s">
        <v>546</v>
      </c>
    </row>
    <row r="71" ht="12.75">
      <c r="D71" t="s">
        <v>543</v>
      </c>
    </row>
  </sheetData>
  <mergeCells count="5">
    <mergeCell ref="H51:I51"/>
    <mergeCell ref="A5:I5"/>
    <mergeCell ref="H9:I9"/>
    <mergeCell ref="H8:I8"/>
    <mergeCell ref="H7:I7"/>
  </mergeCells>
  <printOptions/>
  <pageMargins left="1" right="0.5" top="0.25" bottom="0.587" header="0.5" footer="0.5"/>
  <pageSetup fitToHeight="1" fitToWidth="1" horizontalDpi="600" verticalDpi="600" orientation="portrait" scale="83" r:id="rId1"/>
  <headerFooter alignWithMargins="0">
    <oddFooter>&amp;C29&amp;R5/09</oddFooter>
  </headerFooter>
</worksheet>
</file>

<file path=xl/worksheets/sheet10.xml><?xml version="1.0" encoding="utf-8"?>
<worksheet xmlns="http://schemas.openxmlformats.org/spreadsheetml/2006/main" xmlns:r="http://schemas.openxmlformats.org/officeDocument/2006/relationships">
  <sheetPr transitionEvaluation="1"/>
  <dimension ref="A1:F22"/>
  <sheetViews>
    <sheetView defaultGridColor="0" zoomScale="87" zoomScaleNormal="87" colorId="22" workbookViewId="0" topLeftCell="A1">
      <selection activeCell="F1" sqref="F1"/>
    </sheetView>
  </sheetViews>
  <sheetFormatPr defaultColWidth="9.7109375" defaultRowHeight="12.75"/>
  <cols>
    <col min="3" max="3" width="18.7109375" style="0" customWidth="1"/>
    <col min="4" max="4" width="12.00390625" style="0" bestFit="1" customWidth="1"/>
    <col min="5" max="5" width="2.7109375" style="0" customWidth="1"/>
    <col min="6" max="6" width="12.00390625" style="0" bestFit="1" customWidth="1"/>
  </cols>
  <sheetData>
    <row r="1" ht="13.5" customHeight="1">
      <c r="F1" s="12"/>
    </row>
    <row r="2" ht="13.5" customHeight="1"/>
    <row r="3" spans="1:6" ht="13.5" customHeight="1">
      <c r="A3" s="2" t="s">
        <v>272</v>
      </c>
      <c r="B3" s="2"/>
      <c r="C3" s="2"/>
      <c r="D3" s="2"/>
      <c r="E3" s="2"/>
      <c r="F3" s="2"/>
    </row>
    <row r="4" spans="1:6" ht="13.5" customHeight="1">
      <c r="A4" s="2" t="s">
        <v>273</v>
      </c>
      <c r="B4" s="2"/>
      <c r="C4" s="2"/>
      <c r="D4" s="2"/>
      <c r="E4" s="2"/>
      <c r="F4" s="2"/>
    </row>
    <row r="5" spans="1:6" ht="13.5" customHeight="1">
      <c r="A5" s="2" t="s">
        <v>300</v>
      </c>
      <c r="B5" s="2"/>
      <c r="C5" s="2"/>
      <c r="D5" s="2"/>
      <c r="E5" s="2"/>
      <c r="F5" s="2"/>
    </row>
    <row r="6" spans="1:6" ht="13.5" customHeight="1">
      <c r="A6" s="2" t="s">
        <v>401</v>
      </c>
      <c r="B6" s="2"/>
      <c r="C6" s="2"/>
      <c r="D6" s="2"/>
      <c r="E6" s="2"/>
      <c r="F6" s="2"/>
    </row>
    <row r="7" ht="13.5" customHeight="1"/>
    <row r="8" ht="13.5" customHeight="1"/>
    <row r="9" ht="13.5" customHeight="1"/>
    <row r="10" spans="4:6" ht="13.5" customHeight="1">
      <c r="D10" s="92" t="s">
        <v>399</v>
      </c>
      <c r="F10" s="92" t="s">
        <v>400</v>
      </c>
    </row>
    <row r="11" spans="1:6" ht="13.5" customHeight="1">
      <c r="A11" s="7" t="s">
        <v>122</v>
      </c>
      <c r="D11" s="5">
        <f>F18</f>
        <v>20230.059999999998</v>
      </c>
      <c r="E11" s="5"/>
      <c r="F11" s="5">
        <v>13782.57</v>
      </c>
    </row>
    <row r="12" spans="1:6" ht="13.5" customHeight="1">
      <c r="A12" t="s">
        <v>301</v>
      </c>
      <c r="D12" s="6">
        <v>6409.75</v>
      </c>
      <c r="F12" s="6">
        <v>6358.49</v>
      </c>
    </row>
    <row r="13" spans="1:6" ht="13.5" customHeight="1">
      <c r="A13" t="s">
        <v>302</v>
      </c>
      <c r="D13" s="6">
        <v>64.4</v>
      </c>
      <c r="F13" s="6">
        <v>449</v>
      </c>
    </row>
    <row r="14" spans="1:6" ht="13.5" customHeight="1">
      <c r="A14" t="s">
        <v>303</v>
      </c>
      <c r="D14" s="6">
        <v>-500</v>
      </c>
      <c r="F14">
        <v>0</v>
      </c>
    </row>
    <row r="15" spans="1:6" ht="13.5" customHeight="1">
      <c r="A15" t="s">
        <v>371</v>
      </c>
      <c r="D15" s="6">
        <v>500</v>
      </c>
      <c r="F15" s="6">
        <v>850</v>
      </c>
    </row>
    <row r="16" spans="1:6" ht="13.5" customHeight="1">
      <c r="A16" t="s">
        <v>372</v>
      </c>
      <c r="D16" s="6">
        <v>-2694.74</v>
      </c>
      <c r="F16" s="6">
        <v>-1210</v>
      </c>
    </row>
    <row r="17" spans="1:6" ht="13.5" customHeight="1">
      <c r="A17" t="s">
        <v>304</v>
      </c>
      <c r="D17" s="6">
        <v>880</v>
      </c>
      <c r="F17" s="6">
        <v>0</v>
      </c>
    </row>
    <row r="18" spans="1:6" ht="13.5" customHeight="1">
      <c r="A18" s="7" t="s">
        <v>305</v>
      </c>
      <c r="D18" s="14">
        <f>SUM(D11:D17)</f>
        <v>24889.47</v>
      </c>
      <c r="E18" s="46"/>
      <c r="F18" s="14">
        <f>SUM(F11:F17)</f>
        <v>20230.059999999998</v>
      </c>
    </row>
    <row r="19" ht="13.5" customHeight="1"/>
    <row r="20" ht="13.5" customHeight="1"/>
    <row r="21" ht="13.5" customHeight="1"/>
    <row r="22" ht="13.5" customHeight="1">
      <c r="A22" t="s">
        <v>35</v>
      </c>
    </row>
    <row r="23" ht="13.5" customHeight="1"/>
  </sheetData>
  <printOptions/>
  <pageMargins left="1" right="0.5" top="1" bottom="0.587" header="0.5" footer="0.5"/>
  <pageSetup horizontalDpi="600" verticalDpi="600" orientation="portrait" r:id="rId1"/>
  <headerFooter alignWithMargins="0">
    <oddHeader>&amp;RExhibit I</oddHeader>
    <oddFooter>&amp;C38&amp;R5/09</oddFooter>
  </headerFooter>
</worksheet>
</file>

<file path=xl/worksheets/sheet11.xml><?xml version="1.0" encoding="utf-8"?>
<worksheet xmlns="http://schemas.openxmlformats.org/spreadsheetml/2006/main" xmlns:r="http://schemas.openxmlformats.org/officeDocument/2006/relationships">
  <sheetPr transitionEvaluation="1"/>
  <dimension ref="A1:F29"/>
  <sheetViews>
    <sheetView defaultGridColor="0" zoomScale="87" zoomScaleNormal="87" colorId="22" workbookViewId="0" topLeftCell="A1">
      <selection activeCell="F1" sqref="F1"/>
    </sheetView>
  </sheetViews>
  <sheetFormatPr defaultColWidth="9.7109375" defaultRowHeight="12.75"/>
  <cols>
    <col min="1" max="1" width="2.7109375" style="0" customWidth="1"/>
    <col min="2" max="2" width="30.7109375" style="0" customWidth="1"/>
    <col min="3" max="3" width="11.421875" style="0" customWidth="1"/>
    <col min="4" max="4" width="10.8515625" style="0" bestFit="1" customWidth="1"/>
    <col min="5" max="5" width="1.7109375" style="0" customWidth="1"/>
    <col min="6" max="6" width="12.00390625" style="0" bestFit="1" customWidth="1"/>
  </cols>
  <sheetData>
    <row r="1" ht="12.75">
      <c r="F1" s="12"/>
    </row>
    <row r="3" spans="1:6" ht="12.75">
      <c r="A3" s="2" t="s">
        <v>1</v>
      </c>
      <c r="B3" s="2"/>
      <c r="C3" s="2"/>
      <c r="D3" s="2"/>
      <c r="E3" s="2"/>
      <c r="F3" s="2"/>
    </row>
    <row r="4" spans="1:6" ht="12.75">
      <c r="A4" s="2" t="s">
        <v>2</v>
      </c>
      <c r="B4" s="2"/>
      <c r="C4" s="2"/>
      <c r="D4" s="2"/>
      <c r="E4" s="2"/>
      <c r="F4" s="2"/>
    </row>
    <row r="5" spans="1:6" ht="12.75">
      <c r="A5" s="2" t="s">
        <v>138</v>
      </c>
      <c r="B5" s="2"/>
      <c r="C5" s="2"/>
      <c r="D5" s="2"/>
      <c r="E5" s="2"/>
      <c r="F5" s="2"/>
    </row>
    <row r="6" spans="1:6" ht="12.75">
      <c r="A6" s="2" t="s">
        <v>401</v>
      </c>
      <c r="B6" s="3"/>
      <c r="C6" s="3"/>
      <c r="D6" s="3"/>
      <c r="E6" s="3"/>
      <c r="F6" s="3"/>
    </row>
    <row r="9" spans="1:6" ht="12.75">
      <c r="A9" s="20" t="s">
        <v>139</v>
      </c>
      <c r="B9" s="3"/>
      <c r="C9" s="3"/>
      <c r="D9" s="3"/>
      <c r="E9" s="3"/>
      <c r="F9" s="3"/>
    </row>
    <row r="12" spans="1:6" ht="12.75">
      <c r="A12" s="22" t="s">
        <v>140</v>
      </c>
      <c r="B12" s="23"/>
      <c r="D12" s="92" t="s">
        <v>399</v>
      </c>
      <c r="F12" s="92" t="s">
        <v>400</v>
      </c>
    </row>
    <row r="13" spans="1:6" ht="12.75">
      <c r="A13" t="s">
        <v>141</v>
      </c>
      <c r="D13" s="5">
        <v>734.07</v>
      </c>
      <c r="F13" s="5">
        <v>429.39</v>
      </c>
    </row>
    <row r="14" spans="1:6" ht="12.75">
      <c r="A14" t="s">
        <v>142</v>
      </c>
      <c r="D14">
        <v>1325</v>
      </c>
      <c r="F14">
        <v>1765</v>
      </c>
    </row>
    <row r="15" spans="1:6" ht="12.75">
      <c r="A15" t="s">
        <v>143</v>
      </c>
      <c r="D15">
        <v>758.81</v>
      </c>
      <c r="F15">
        <v>649.96</v>
      </c>
    </row>
    <row r="16" spans="1:6" ht="12.75">
      <c r="A16" t="s">
        <v>144</v>
      </c>
      <c r="D16">
        <v>1246.33</v>
      </c>
      <c r="F16">
        <v>1211.1</v>
      </c>
    </row>
    <row r="17" spans="1:6" ht="12.75">
      <c r="A17" t="s">
        <v>145</v>
      </c>
      <c r="D17">
        <v>324</v>
      </c>
      <c r="F17">
        <v>515.01</v>
      </c>
    </row>
    <row r="18" spans="1:6" ht="12.75">
      <c r="A18" t="s">
        <v>146</v>
      </c>
      <c r="D18">
        <v>1356</v>
      </c>
      <c r="F18">
        <v>795</v>
      </c>
    </row>
    <row r="19" spans="1:6" ht="12.75">
      <c r="A19" t="s">
        <v>147</v>
      </c>
      <c r="D19">
        <v>1206.61</v>
      </c>
      <c r="F19">
        <v>263.31</v>
      </c>
    </row>
    <row r="20" spans="1:6" ht="12.75">
      <c r="A20" t="s">
        <v>148</v>
      </c>
      <c r="D20">
        <v>120</v>
      </c>
      <c r="F20">
        <v>0</v>
      </c>
    </row>
    <row r="21" spans="1:6" ht="12.75">
      <c r="A21" t="s">
        <v>149</v>
      </c>
      <c r="D21">
        <v>2156.11</v>
      </c>
      <c r="F21">
        <v>9519.98</v>
      </c>
    </row>
    <row r="22" spans="1:6" ht="12.75">
      <c r="A22" t="s">
        <v>150</v>
      </c>
      <c r="D22">
        <v>0</v>
      </c>
      <c r="F22">
        <v>1211.94</v>
      </c>
    </row>
    <row r="23" spans="1:6" ht="12.75">
      <c r="A23" t="s">
        <v>151</v>
      </c>
      <c r="D23">
        <v>0</v>
      </c>
      <c r="F23">
        <v>417</v>
      </c>
    </row>
    <row r="24" spans="1:6" ht="12.75">
      <c r="A24" t="s">
        <v>152</v>
      </c>
      <c r="D24">
        <v>0</v>
      </c>
      <c r="F24">
        <v>155</v>
      </c>
    </row>
    <row r="25" spans="1:6" ht="12.75">
      <c r="A25" t="s">
        <v>153</v>
      </c>
      <c r="D25">
        <v>0</v>
      </c>
      <c r="F25">
        <v>238.91</v>
      </c>
    </row>
    <row r="26" spans="1:6" ht="12.75">
      <c r="A26" t="s">
        <v>154</v>
      </c>
      <c r="D26">
        <v>0</v>
      </c>
      <c r="F26">
        <v>420</v>
      </c>
    </row>
    <row r="27" spans="1:6" ht="12.75">
      <c r="A27" t="s">
        <v>155</v>
      </c>
      <c r="D27">
        <v>0</v>
      </c>
      <c r="F27">
        <v>98.78</v>
      </c>
    </row>
    <row r="28" ht="15" customHeight="1">
      <c r="B28" s="7" t="s">
        <v>156</v>
      </c>
    </row>
    <row r="29" spans="2:6" ht="13.5" thickBot="1">
      <c r="B29" s="7" t="s">
        <v>157</v>
      </c>
      <c r="D29" s="8">
        <f>SUM(D13:D27)</f>
        <v>9226.93</v>
      </c>
      <c r="F29" s="8">
        <f>SUM(F13:F27)</f>
        <v>17690.38</v>
      </c>
    </row>
    <row r="30" ht="13.5" thickTop="1"/>
  </sheetData>
  <printOptions/>
  <pageMargins left="1" right="0.5" top="1" bottom="0.587" header="0.5" footer="0.5"/>
  <pageSetup horizontalDpi="600" verticalDpi="600" orientation="portrait" r:id="rId1"/>
  <headerFooter alignWithMargins="0">
    <oddHeader>&amp;RSchedule 1</oddHeader>
    <oddFooter>&amp;C39&amp;R5/09</oddFooter>
  </headerFooter>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H27"/>
  <sheetViews>
    <sheetView defaultGridColor="0" zoomScale="87" zoomScaleNormal="87" colorId="22" workbookViewId="0" topLeftCell="A1">
      <selection activeCell="H1" sqref="H1"/>
    </sheetView>
  </sheetViews>
  <sheetFormatPr defaultColWidth="9.7109375" defaultRowHeight="12.75"/>
  <cols>
    <col min="3" max="3" width="14.421875" style="0" customWidth="1"/>
    <col min="4" max="4" width="12.00390625" style="0" bestFit="1" customWidth="1"/>
    <col min="5" max="5" width="16.28125" style="0" customWidth="1"/>
    <col min="6" max="6" width="2.7109375" style="0" customWidth="1"/>
    <col min="7" max="7" width="13.140625" style="0" bestFit="1" customWidth="1"/>
    <col min="8" max="8" width="17.57421875" style="0" customWidth="1"/>
  </cols>
  <sheetData>
    <row r="1" ht="12.75">
      <c r="H1" s="12"/>
    </row>
    <row r="3" spans="1:8" ht="12.75">
      <c r="A3" s="2" t="s">
        <v>1</v>
      </c>
      <c r="B3" s="3"/>
      <c r="C3" s="3"/>
      <c r="D3" s="3"/>
      <c r="E3" s="3"/>
      <c r="F3" s="3"/>
      <c r="G3" s="3"/>
      <c r="H3" s="3"/>
    </row>
    <row r="4" spans="1:8" ht="12.75">
      <c r="A4" s="2" t="s">
        <v>2</v>
      </c>
      <c r="B4" s="3"/>
      <c r="C4" s="3"/>
      <c r="D4" s="3"/>
      <c r="E4" s="3"/>
      <c r="F4" s="3"/>
      <c r="G4" s="3"/>
      <c r="H4" s="3"/>
    </row>
    <row r="5" spans="1:8" ht="12.75">
      <c r="A5" s="2" t="s">
        <v>318</v>
      </c>
      <c r="B5" s="3"/>
      <c r="C5" s="3"/>
      <c r="D5" s="3"/>
      <c r="E5" s="3"/>
      <c r="F5" s="3"/>
      <c r="G5" s="3"/>
      <c r="H5" s="3"/>
    </row>
    <row r="6" spans="1:8" ht="12.75">
      <c r="A6" s="2"/>
      <c r="B6" s="3"/>
      <c r="C6" s="3"/>
      <c r="D6" s="3"/>
      <c r="E6" s="3"/>
      <c r="F6" s="3"/>
      <c r="G6" s="3"/>
      <c r="H6" s="3"/>
    </row>
    <row r="7" spans="1:8" ht="12.75">
      <c r="A7" s="2"/>
      <c r="B7" s="3"/>
      <c r="C7" s="3"/>
      <c r="D7" s="3"/>
      <c r="E7" s="3"/>
      <c r="F7" s="3"/>
      <c r="G7" s="3"/>
      <c r="H7" s="3"/>
    </row>
    <row r="8" spans="1:8" ht="12.75">
      <c r="A8" s="2"/>
      <c r="B8" s="3"/>
      <c r="C8" s="3"/>
      <c r="D8" s="3"/>
      <c r="E8" s="3"/>
      <c r="F8" s="3"/>
      <c r="G8" s="3"/>
      <c r="H8" s="3"/>
    </row>
    <row r="9" ht="12.75">
      <c r="A9" s="2"/>
    </row>
    <row r="10" ht="12.75">
      <c r="A10" s="2"/>
    </row>
    <row r="11" spans="1:8" ht="12.75">
      <c r="A11" s="2"/>
      <c r="C11" s="3"/>
      <c r="D11" s="25" t="s">
        <v>319</v>
      </c>
      <c r="E11" s="25"/>
      <c r="F11" s="3"/>
      <c r="G11" s="25" t="s">
        <v>320</v>
      </c>
      <c r="H11" s="25"/>
    </row>
    <row r="12" spans="1:8" ht="12.75">
      <c r="A12" s="2"/>
      <c r="C12" s="3"/>
      <c r="D12" s="25" t="s">
        <v>405</v>
      </c>
      <c r="E12" s="25"/>
      <c r="F12" s="3"/>
      <c r="G12" s="25" t="s">
        <v>406</v>
      </c>
      <c r="H12" s="25"/>
    </row>
    <row r="13" spans="1:8" ht="12.75">
      <c r="A13" s="25" t="s">
        <v>140</v>
      </c>
      <c r="B13" s="25"/>
      <c r="C13" s="25"/>
      <c r="D13" s="25" t="s">
        <v>321</v>
      </c>
      <c r="E13" s="25" t="s">
        <v>78</v>
      </c>
      <c r="F13" s="3"/>
      <c r="G13" s="25" t="s">
        <v>77</v>
      </c>
      <c r="H13" s="25" t="s">
        <v>78</v>
      </c>
    </row>
    <row r="15" spans="1:8" ht="12.75">
      <c r="A15" t="s">
        <v>322</v>
      </c>
      <c r="D15" s="5">
        <v>1000</v>
      </c>
      <c r="E15" s="5">
        <v>200</v>
      </c>
      <c r="F15" s="5"/>
      <c r="G15" s="5">
        <v>0</v>
      </c>
      <c r="H15" s="5">
        <v>0</v>
      </c>
    </row>
    <row r="16" spans="1:8" ht="12.75">
      <c r="A16" t="s">
        <v>323</v>
      </c>
      <c r="D16" s="6">
        <v>5000</v>
      </c>
      <c r="E16" s="6">
        <v>5000</v>
      </c>
      <c r="F16" s="6"/>
      <c r="G16" s="6">
        <v>4800</v>
      </c>
      <c r="H16" s="6">
        <v>5000</v>
      </c>
    </row>
    <row r="17" spans="1:8" ht="12.75">
      <c r="A17" t="s">
        <v>324</v>
      </c>
      <c r="D17" s="6">
        <v>1000</v>
      </c>
      <c r="E17" s="6">
        <v>0</v>
      </c>
      <c r="F17" s="6"/>
      <c r="G17" s="6">
        <v>500</v>
      </c>
      <c r="H17" s="6">
        <v>500</v>
      </c>
    </row>
    <row r="18" spans="1:8" ht="12.75">
      <c r="A18" t="s">
        <v>325</v>
      </c>
      <c r="D18" s="6">
        <v>4702</v>
      </c>
      <c r="E18" s="6">
        <v>4500</v>
      </c>
      <c r="F18" s="6"/>
      <c r="G18" s="6">
        <v>6850</v>
      </c>
      <c r="H18" s="6">
        <v>7200</v>
      </c>
    </row>
    <row r="19" spans="1:8" ht="12.75">
      <c r="A19" t="s">
        <v>326</v>
      </c>
      <c r="D19" s="6">
        <v>500</v>
      </c>
      <c r="E19" s="6">
        <v>200</v>
      </c>
      <c r="F19" s="6"/>
      <c r="G19" s="6">
        <v>2500</v>
      </c>
      <c r="H19" s="6">
        <v>500</v>
      </c>
    </row>
    <row r="20" spans="1:8" ht="12.75">
      <c r="A20" t="s">
        <v>327</v>
      </c>
      <c r="D20" s="6">
        <v>47500</v>
      </c>
      <c r="E20" s="6">
        <v>48000</v>
      </c>
      <c r="F20" s="6"/>
      <c r="G20" s="6">
        <v>87000</v>
      </c>
      <c r="H20" s="6">
        <v>88000</v>
      </c>
    </row>
    <row r="21" spans="1:8" ht="12.75">
      <c r="A21" t="s">
        <v>233</v>
      </c>
      <c r="D21" s="6">
        <v>1000</v>
      </c>
      <c r="E21" s="6">
        <v>0</v>
      </c>
      <c r="F21" s="6"/>
      <c r="G21" s="6">
        <v>7700</v>
      </c>
      <c r="H21" s="6">
        <v>0</v>
      </c>
    </row>
    <row r="22" spans="1:8" ht="13.5" thickBot="1">
      <c r="A22" t="s">
        <v>328</v>
      </c>
      <c r="D22" s="31">
        <f>SUM(D15:D21)</f>
        <v>60702</v>
      </c>
      <c r="E22" s="31">
        <f>SUM(E15:E21)</f>
        <v>57900</v>
      </c>
      <c r="F22" s="5"/>
      <c r="G22" s="31">
        <f>SUM(G15:G21)</f>
        <v>109350</v>
      </c>
      <c r="H22" s="31">
        <f>SUM(H15:H21)</f>
        <v>101200</v>
      </c>
    </row>
    <row r="23" ht="13.5" thickTop="1"/>
    <row r="25" ht="12.75">
      <c r="A25" t="s">
        <v>407</v>
      </c>
    </row>
    <row r="26" ht="12.75">
      <c r="A26" t="s">
        <v>329</v>
      </c>
    </row>
    <row r="27" ht="12.75">
      <c r="A27" t="s">
        <v>330</v>
      </c>
    </row>
  </sheetData>
  <printOptions/>
  <pageMargins left="1" right="0.5" top="1" bottom="0.587" header="0.5" footer="0.5"/>
  <pageSetup fitToHeight="1" fitToWidth="1" horizontalDpi="600" verticalDpi="600" orientation="portrait" scale="95" r:id="rId1"/>
  <headerFooter alignWithMargins="0">
    <oddHeader>&amp;RSchedule 2</oddHeader>
    <oddFooter>&amp;C40&amp;R5/09</oddFooter>
  </headerFooter>
</worksheet>
</file>

<file path=xl/worksheets/sheet13.xml><?xml version="1.0" encoding="utf-8"?>
<worksheet xmlns="http://schemas.openxmlformats.org/spreadsheetml/2006/main" xmlns:r="http://schemas.openxmlformats.org/officeDocument/2006/relationships">
  <sheetPr transitionEvaluation="1"/>
  <dimension ref="A1:F24"/>
  <sheetViews>
    <sheetView defaultGridColor="0" zoomScale="87" zoomScaleNormal="87" colorId="22" workbookViewId="0" topLeftCell="A1">
      <selection activeCell="F1" sqref="F1"/>
    </sheetView>
  </sheetViews>
  <sheetFormatPr defaultColWidth="9.7109375" defaultRowHeight="12.75"/>
  <cols>
    <col min="1" max="1" width="5.7109375" style="0" customWidth="1"/>
    <col min="2" max="2" width="42.00390625" style="0" bestFit="1" customWidth="1"/>
    <col min="3" max="3" width="10.140625" style="0" customWidth="1"/>
    <col min="4" max="4" width="12.00390625" style="0" bestFit="1" customWidth="1"/>
    <col min="5" max="5" width="1.7109375" style="0" customWidth="1"/>
    <col min="6" max="6" width="12.00390625" style="0" bestFit="1" customWidth="1"/>
  </cols>
  <sheetData>
    <row r="1" spans="1:6" ht="13.5" customHeight="1">
      <c r="A1" t="s">
        <v>306</v>
      </c>
      <c r="F1" s="12"/>
    </row>
    <row r="2" ht="13.5" customHeight="1"/>
    <row r="3" spans="1:6" ht="13.5" customHeight="1">
      <c r="A3" s="2" t="s">
        <v>272</v>
      </c>
      <c r="B3" s="2"/>
      <c r="C3" s="2"/>
      <c r="D3" s="2"/>
      <c r="E3" s="2"/>
      <c r="F3" s="2"/>
    </row>
    <row r="4" spans="1:6" ht="13.5" customHeight="1">
      <c r="A4" s="2" t="s">
        <v>273</v>
      </c>
      <c r="B4" s="2"/>
      <c r="C4" s="2"/>
      <c r="D4" s="2"/>
      <c r="E4" s="2"/>
      <c r="F4" s="2"/>
    </row>
    <row r="5" spans="1:6" ht="13.5" customHeight="1">
      <c r="A5" s="2" t="s">
        <v>307</v>
      </c>
      <c r="B5" s="2"/>
      <c r="C5" s="2"/>
      <c r="D5" s="2"/>
      <c r="E5" s="2"/>
      <c r="F5" s="2"/>
    </row>
    <row r="6" spans="1:6" ht="13.5" customHeight="1">
      <c r="A6" s="2" t="s">
        <v>401</v>
      </c>
      <c r="B6" s="2"/>
      <c r="C6" s="2"/>
      <c r="D6" s="2"/>
      <c r="E6" s="2"/>
      <c r="F6" s="2"/>
    </row>
    <row r="7" ht="13.5" customHeight="1"/>
    <row r="8" ht="13.5" customHeight="1"/>
    <row r="9" ht="13.5" customHeight="1"/>
    <row r="10" spans="4:6" ht="13.5" customHeight="1">
      <c r="D10" s="92" t="s">
        <v>399</v>
      </c>
      <c r="F10" s="92" t="s">
        <v>400</v>
      </c>
    </row>
    <row r="11" ht="13.5" customHeight="1"/>
    <row r="12" spans="1:2" ht="13.5" customHeight="1">
      <c r="A12" s="2" t="s">
        <v>308</v>
      </c>
      <c r="B12" s="3"/>
    </row>
    <row r="13" spans="1:6" ht="13.5" customHeight="1">
      <c r="A13" t="s">
        <v>309</v>
      </c>
      <c r="D13" s="5">
        <v>24889.47</v>
      </c>
      <c r="F13" s="5">
        <v>20230.06</v>
      </c>
    </row>
    <row r="14" spans="1:6" ht="13.5" customHeight="1">
      <c r="A14" t="s">
        <v>310</v>
      </c>
      <c r="B14" t="s">
        <v>311</v>
      </c>
      <c r="D14" s="6">
        <v>0</v>
      </c>
      <c r="F14" s="6">
        <v>0</v>
      </c>
    </row>
    <row r="15" spans="1:6" ht="13.5" customHeight="1">
      <c r="A15" t="s">
        <v>312</v>
      </c>
      <c r="B15" t="s">
        <v>284</v>
      </c>
      <c r="D15" s="6">
        <v>-2870</v>
      </c>
      <c r="F15" s="6">
        <v>-410</v>
      </c>
    </row>
    <row r="16" spans="2:6" ht="13.5" customHeight="1">
      <c r="B16" t="s">
        <v>313</v>
      </c>
      <c r="D16" s="6">
        <v>-3235.36</v>
      </c>
      <c r="F16" s="6">
        <v>-2726.7</v>
      </c>
    </row>
    <row r="17" spans="1:6" ht="13.5" customHeight="1" thickBot="1">
      <c r="A17" s="7" t="s">
        <v>314</v>
      </c>
      <c r="D17" s="8">
        <f>SUM(D13:D16)</f>
        <v>18784.11</v>
      </c>
      <c r="F17" s="8">
        <f>SUM(F13:F16)</f>
        <v>17093.36</v>
      </c>
    </row>
    <row r="18" ht="13.5" customHeight="1" thickTop="1"/>
    <row r="19" ht="13.5" customHeight="1"/>
    <row r="20" ht="13.5" customHeight="1"/>
    <row r="21" spans="1:2" ht="13.5" customHeight="1">
      <c r="A21" s="2" t="s">
        <v>315</v>
      </c>
      <c r="B21" s="3"/>
    </row>
    <row r="22" spans="1:6" ht="13.5" customHeight="1">
      <c r="A22" t="s">
        <v>316</v>
      </c>
      <c r="D22" s="5">
        <v>22030.42</v>
      </c>
      <c r="F22" s="5">
        <v>17903.36</v>
      </c>
    </row>
    <row r="23" spans="1:6" ht="13.5" customHeight="1">
      <c r="A23" t="s">
        <v>317</v>
      </c>
      <c r="D23" s="6">
        <v>-3246.31</v>
      </c>
      <c r="F23" s="6">
        <v>-810</v>
      </c>
    </row>
    <row r="24" spans="1:6" ht="13.5" customHeight="1" thickBot="1">
      <c r="A24" s="7" t="s">
        <v>314</v>
      </c>
      <c r="D24" s="8">
        <f>SUM(D22:D23)</f>
        <v>18784.109999999997</v>
      </c>
      <c r="F24" s="8">
        <f>SUM(F22:F23)</f>
        <v>17093.36</v>
      </c>
    </row>
    <row r="25" ht="13.5" customHeight="1" thickTop="1"/>
    <row r="26" ht="13.5" customHeight="1"/>
    <row r="27" ht="13.5" customHeight="1"/>
  </sheetData>
  <printOptions/>
  <pageMargins left="1" right="0.5" top="1" bottom="0.587" header="0.5" footer="0.5"/>
  <pageSetup horizontalDpi="600" verticalDpi="600" orientation="portrait" r:id="rId1"/>
  <headerFooter alignWithMargins="0">
    <oddHeader>&amp;RSchedule 3</oddHeader>
    <oddFooter>&amp;C41&amp;R5/09</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43"/>
  <sheetViews>
    <sheetView defaultGridColor="0" zoomScale="87" zoomScaleNormal="87" colorId="22" workbookViewId="0" topLeftCell="A1">
      <selection activeCell="I1" sqref="I1"/>
    </sheetView>
  </sheetViews>
  <sheetFormatPr defaultColWidth="9.7109375" defaultRowHeight="12.75"/>
  <cols>
    <col min="1" max="1" width="2.7109375" style="0" customWidth="1"/>
    <col min="2" max="2" width="32.7109375" style="0" customWidth="1"/>
    <col min="3" max="3" width="13.421875" style="0" bestFit="1" customWidth="1"/>
    <col min="4" max="4" width="10.28125" style="0" bestFit="1" customWidth="1"/>
    <col min="5" max="5" width="1.7109375" style="0" customWidth="1"/>
    <col min="6" max="7" width="15.421875" style="0" bestFit="1" customWidth="1"/>
    <col min="8" max="8" width="1.7109375" style="0" customWidth="1"/>
    <col min="9" max="9" width="14.7109375" style="0" bestFit="1" customWidth="1"/>
    <col min="10" max="12" width="1.7109375" style="0" customWidth="1"/>
  </cols>
  <sheetData>
    <row r="1" ht="12.75">
      <c r="I1" s="12"/>
    </row>
    <row r="3" spans="1:13" ht="12.75">
      <c r="A3" s="2" t="s">
        <v>1</v>
      </c>
      <c r="B3" s="2"/>
      <c r="C3" s="2"/>
      <c r="D3" s="2"/>
      <c r="E3" s="2"/>
      <c r="F3" s="2"/>
      <c r="G3" s="2"/>
      <c r="H3" s="2"/>
      <c r="I3" s="2"/>
      <c r="J3" s="3"/>
      <c r="K3" s="3"/>
      <c r="L3" s="3"/>
      <c r="M3" s="3"/>
    </row>
    <row r="4" spans="1:13" ht="12.75">
      <c r="A4" s="2" t="s">
        <v>159</v>
      </c>
      <c r="B4" s="2"/>
      <c r="C4" s="2"/>
      <c r="D4" s="2"/>
      <c r="E4" s="2"/>
      <c r="F4" s="2"/>
      <c r="G4" s="2"/>
      <c r="H4" s="2"/>
      <c r="I4" s="2"/>
      <c r="J4" s="3"/>
      <c r="K4" s="3"/>
      <c r="L4" s="3"/>
      <c r="M4" s="3"/>
    </row>
    <row r="5" spans="1:13" ht="12.75">
      <c r="A5" s="2" t="s">
        <v>408</v>
      </c>
      <c r="B5" s="2"/>
      <c r="C5" s="2"/>
      <c r="D5" s="2"/>
      <c r="E5" s="2"/>
      <c r="F5" s="2"/>
      <c r="G5" s="2"/>
      <c r="H5" s="2"/>
      <c r="I5" s="2"/>
      <c r="J5" s="3"/>
      <c r="K5" s="3"/>
      <c r="L5" s="3"/>
      <c r="M5" s="3"/>
    </row>
    <row r="6" spans="1:13" ht="12.75">
      <c r="A6" s="2"/>
      <c r="B6" s="2"/>
      <c r="C6" s="2"/>
      <c r="D6" s="2"/>
      <c r="E6" s="2"/>
      <c r="F6" s="2"/>
      <c r="G6" s="2"/>
      <c r="H6" s="2"/>
      <c r="I6" s="2"/>
      <c r="J6" s="3"/>
      <c r="K6" s="3"/>
      <c r="L6" s="3"/>
      <c r="M6" s="3"/>
    </row>
    <row r="7" spans="2:13" ht="12.75">
      <c r="B7" s="3"/>
      <c r="C7" s="3"/>
      <c r="D7" s="3"/>
      <c r="E7" s="3"/>
      <c r="F7" s="3"/>
      <c r="G7" s="3"/>
      <c r="H7" s="3"/>
      <c r="I7" s="3"/>
      <c r="J7" s="3"/>
      <c r="K7" s="3"/>
      <c r="L7" s="3"/>
      <c r="M7" s="3"/>
    </row>
    <row r="8" spans="2:13" ht="12.75">
      <c r="B8" s="3"/>
      <c r="C8" s="3"/>
      <c r="D8" s="3"/>
      <c r="E8" s="3"/>
      <c r="F8" s="3"/>
      <c r="G8" s="3"/>
      <c r="H8" s="3"/>
      <c r="I8" s="3"/>
      <c r="J8" s="3"/>
      <c r="K8" s="3"/>
      <c r="L8" s="3"/>
      <c r="M8" s="3"/>
    </row>
    <row r="9" spans="2:10" ht="12.75">
      <c r="B9" s="3"/>
      <c r="C9" s="24" t="s">
        <v>160</v>
      </c>
      <c r="D9" s="3"/>
      <c r="E9" s="3"/>
      <c r="F9" s="3"/>
      <c r="G9" s="3"/>
      <c r="H9" s="3"/>
      <c r="I9" s="3"/>
      <c r="J9" s="3"/>
    </row>
    <row r="10" spans="3:6" ht="12.75">
      <c r="C10" s="24" t="s">
        <v>161</v>
      </c>
      <c r="D10" s="25" t="s">
        <v>162</v>
      </c>
      <c r="F10" s="25" t="s">
        <v>161</v>
      </c>
    </row>
    <row r="11" spans="2:9" ht="12.75">
      <c r="B11" s="26" t="s">
        <v>163</v>
      </c>
      <c r="C11" s="24" t="s">
        <v>164</v>
      </c>
      <c r="D11" s="25" t="s">
        <v>165</v>
      </c>
      <c r="F11" s="24" t="s">
        <v>166</v>
      </c>
      <c r="G11" s="24" t="s">
        <v>167</v>
      </c>
      <c r="I11" s="24" t="s">
        <v>168</v>
      </c>
    </row>
    <row r="12" spans="1:9" ht="12.75">
      <c r="A12" s="21"/>
      <c r="B12" s="27" t="s">
        <v>169</v>
      </c>
      <c r="C12" s="21" t="s">
        <v>170</v>
      </c>
      <c r="D12" s="21" t="s">
        <v>170</v>
      </c>
      <c r="F12" s="21" t="s">
        <v>171</v>
      </c>
      <c r="G12" s="21" t="s">
        <v>172</v>
      </c>
      <c r="I12" s="21" t="s">
        <v>173</v>
      </c>
    </row>
    <row r="16" spans="1:4" ht="12.75">
      <c r="A16" s="28"/>
      <c r="C16" s="29"/>
      <c r="D16" s="29"/>
    </row>
    <row r="17" spans="1:4" ht="12.75">
      <c r="A17" s="28" t="s">
        <v>174</v>
      </c>
      <c r="C17" s="29"/>
      <c r="D17" s="29"/>
    </row>
    <row r="18" spans="1:4" ht="12.75">
      <c r="A18" s="28"/>
      <c r="C18" s="29"/>
      <c r="D18" s="29"/>
    </row>
    <row r="19" spans="1:4" ht="12.75">
      <c r="A19" s="28"/>
      <c r="B19" s="7" t="s">
        <v>175</v>
      </c>
      <c r="C19" s="29"/>
      <c r="D19" s="29"/>
    </row>
    <row r="20" spans="1:9" ht="12.75">
      <c r="A20" s="28"/>
      <c r="C20" s="29" t="s">
        <v>176</v>
      </c>
      <c r="D20" s="29" t="s">
        <v>177</v>
      </c>
      <c r="F20" s="69">
        <v>80000</v>
      </c>
      <c r="G20" s="69">
        <v>60000</v>
      </c>
      <c r="I20" s="69">
        <v>55000</v>
      </c>
    </row>
    <row r="21" spans="1:10" ht="12.75">
      <c r="A21" s="28"/>
      <c r="C21" s="29" t="s">
        <v>176</v>
      </c>
      <c r="D21" s="29" t="s">
        <v>178</v>
      </c>
      <c r="F21" s="30">
        <v>120000</v>
      </c>
      <c r="G21" s="30">
        <v>120000</v>
      </c>
      <c r="I21" s="30">
        <v>100000</v>
      </c>
      <c r="J21" t="s">
        <v>179</v>
      </c>
    </row>
    <row r="22" spans="1:10" ht="12.75">
      <c r="A22" s="28"/>
      <c r="C22" s="29"/>
      <c r="D22" s="29"/>
      <c r="F22" s="70">
        <v>200000</v>
      </c>
      <c r="G22" s="70">
        <f>SUM(G20:G21)</f>
        <v>180000</v>
      </c>
      <c r="H22" s="6"/>
      <c r="I22" s="70">
        <f>SUM(I20:I21)</f>
        <v>155000</v>
      </c>
      <c r="J22" s="6"/>
    </row>
    <row r="23" spans="1:9" ht="12.75">
      <c r="A23" s="28"/>
      <c r="C23" s="29"/>
      <c r="D23" s="29"/>
      <c r="F23" s="6"/>
      <c r="G23" s="6"/>
      <c r="I23" s="6"/>
    </row>
    <row r="24" spans="1:9" ht="12.75">
      <c r="A24" s="7"/>
      <c r="B24" s="7" t="s">
        <v>180</v>
      </c>
      <c r="C24" s="29"/>
      <c r="D24" s="29"/>
      <c r="F24" s="6"/>
      <c r="G24" s="6"/>
      <c r="I24" s="6"/>
    </row>
    <row r="25" spans="3:9" ht="12.75">
      <c r="C25" s="29" t="s">
        <v>181</v>
      </c>
      <c r="D25" s="29" t="s">
        <v>182</v>
      </c>
      <c r="F25" s="69">
        <v>0</v>
      </c>
      <c r="G25" s="69">
        <v>0</v>
      </c>
      <c r="I25" s="69">
        <v>0</v>
      </c>
    </row>
    <row r="26" spans="3:11" ht="12.75">
      <c r="C26" s="29" t="s">
        <v>181</v>
      </c>
      <c r="D26" s="29" t="s">
        <v>183</v>
      </c>
      <c r="F26" s="6">
        <v>5000</v>
      </c>
      <c r="G26" s="6">
        <v>5000</v>
      </c>
      <c r="I26" s="6">
        <v>4050</v>
      </c>
      <c r="K26" t="s">
        <v>184</v>
      </c>
    </row>
    <row r="27" spans="3:9" ht="12.75">
      <c r="C27" s="29" t="s">
        <v>181</v>
      </c>
      <c r="D27" s="29" t="s">
        <v>185</v>
      </c>
      <c r="F27" s="30">
        <v>6000</v>
      </c>
      <c r="G27" s="30">
        <v>5500</v>
      </c>
      <c r="H27" s="6"/>
      <c r="I27" s="30">
        <v>5000</v>
      </c>
    </row>
    <row r="28" spans="3:9" ht="12.75">
      <c r="C28" s="29"/>
      <c r="F28" s="70">
        <v>11000</v>
      </c>
      <c r="G28" s="70">
        <f>SUM(G25:G27)</f>
        <v>10500</v>
      </c>
      <c r="I28" s="70">
        <f>SUM(I25:I27)</f>
        <v>9050</v>
      </c>
    </row>
    <row r="29" spans="3:4" ht="12.75">
      <c r="C29" s="29"/>
      <c r="D29" s="29"/>
    </row>
    <row r="30" ht="12.75">
      <c r="B30" s="7" t="s">
        <v>186</v>
      </c>
    </row>
    <row r="31" spans="2:11" ht="12.75">
      <c r="B31" t="s">
        <v>187</v>
      </c>
      <c r="C31" s="29" t="s">
        <v>188</v>
      </c>
      <c r="F31" s="70">
        <v>1500000</v>
      </c>
      <c r="G31" s="70">
        <v>1200000</v>
      </c>
      <c r="H31" s="6"/>
      <c r="I31" s="70">
        <v>950000</v>
      </c>
      <c r="J31" t="s">
        <v>179</v>
      </c>
      <c r="K31" t="s">
        <v>184</v>
      </c>
    </row>
    <row r="32" spans="6:9" ht="12.75">
      <c r="F32" s="6"/>
      <c r="G32" s="6"/>
      <c r="H32" s="6"/>
      <c r="I32" s="6"/>
    </row>
    <row r="33" spans="2:9" ht="12.75">
      <c r="B33" s="7" t="s">
        <v>189</v>
      </c>
      <c r="F33" s="6"/>
      <c r="G33" s="6"/>
      <c r="H33" s="6"/>
      <c r="I33" s="6"/>
    </row>
    <row r="34" spans="2:11" ht="12.75">
      <c r="B34" t="s">
        <v>190</v>
      </c>
      <c r="C34" s="29" t="s">
        <v>191</v>
      </c>
      <c r="F34" s="70">
        <v>2000000</v>
      </c>
      <c r="G34" s="70">
        <v>900500</v>
      </c>
      <c r="H34" s="6"/>
      <c r="I34" s="70">
        <v>800000</v>
      </c>
      <c r="J34" t="s">
        <v>179</v>
      </c>
      <c r="K34" t="s">
        <v>184</v>
      </c>
    </row>
    <row r="35" ht="12.75">
      <c r="C35" s="29"/>
    </row>
    <row r="36" spans="2:9" ht="13.5" thickBot="1">
      <c r="B36" s="7" t="s">
        <v>192</v>
      </c>
      <c r="C36" s="29"/>
      <c r="F36" s="31">
        <v>3711000</v>
      </c>
      <c r="G36" s="31">
        <v>2291000</v>
      </c>
      <c r="H36" s="31"/>
      <c r="I36" s="31">
        <v>1914050</v>
      </c>
    </row>
    <row r="37" spans="3:9" ht="13.5" thickTop="1">
      <c r="C37" s="29"/>
      <c r="F37" s="6"/>
      <c r="G37" s="6"/>
      <c r="H37" s="6"/>
      <c r="I37" s="6"/>
    </row>
    <row r="38" spans="3:9" ht="12.75">
      <c r="C38" s="29"/>
      <c r="F38" s="6"/>
      <c r="G38" s="6"/>
      <c r="H38" s="6"/>
      <c r="I38" s="6"/>
    </row>
    <row r="39" spans="3:9" ht="12.75">
      <c r="C39" s="29"/>
      <c r="F39" s="6"/>
      <c r="G39" s="6"/>
      <c r="H39" s="6"/>
      <c r="I39" s="6"/>
    </row>
    <row r="40" spans="6:9" ht="12.75">
      <c r="F40" s="6"/>
      <c r="G40" s="6"/>
      <c r="H40" s="6"/>
      <c r="I40" s="6"/>
    </row>
    <row r="41" spans="1:9" ht="12.75">
      <c r="A41" t="s">
        <v>179</v>
      </c>
      <c r="B41" t="s">
        <v>193</v>
      </c>
      <c r="F41" s="6"/>
      <c r="G41" s="6"/>
      <c r="H41" s="6"/>
      <c r="I41" s="6"/>
    </row>
    <row r="42" spans="1:9" ht="12.75">
      <c r="A42" s="32" t="s">
        <v>184</v>
      </c>
      <c r="B42" t="s">
        <v>194</v>
      </c>
      <c r="F42" s="6"/>
      <c r="G42" s="6"/>
      <c r="H42" s="6"/>
      <c r="I42" s="6"/>
    </row>
    <row r="43" spans="6:9" ht="12.75">
      <c r="F43" s="6"/>
      <c r="G43" s="6"/>
      <c r="H43" s="6"/>
      <c r="I43" s="6"/>
    </row>
  </sheetData>
  <printOptions/>
  <pageMargins left="1" right="0.5" top="1" bottom="0.587" header="0.5" footer="0.5"/>
  <pageSetup fitToHeight="1" fitToWidth="1" horizontalDpi="600" verticalDpi="600" orientation="portrait" scale="74" r:id="rId1"/>
  <headerFooter alignWithMargins="0">
    <oddHeader>&amp;RSchedule 4</oddHeader>
    <oddFooter>&amp;C42&amp;R5/09</oddFooter>
  </headerFooter>
</worksheet>
</file>

<file path=xl/worksheets/sheet15.xml><?xml version="1.0" encoding="utf-8"?>
<worksheet xmlns="http://schemas.openxmlformats.org/spreadsheetml/2006/main" xmlns:r="http://schemas.openxmlformats.org/officeDocument/2006/relationships">
  <dimension ref="A1:F48"/>
  <sheetViews>
    <sheetView zoomScale="75" zoomScaleNormal="75" workbookViewId="0" topLeftCell="A19">
      <selection activeCell="A35" sqref="A35"/>
    </sheetView>
  </sheetViews>
  <sheetFormatPr defaultColWidth="9.140625" defaultRowHeight="12.75"/>
  <cols>
    <col min="1" max="1" width="47.00390625" style="0" customWidth="1"/>
    <col min="2" max="2" width="16.00390625" style="0" customWidth="1"/>
    <col min="3" max="3" width="31.140625" style="0" bestFit="1" customWidth="1"/>
    <col min="4" max="4" width="15.421875" style="0" bestFit="1" customWidth="1"/>
    <col min="5" max="5" width="19.7109375" style="0" customWidth="1"/>
    <col min="6" max="6" width="16.00390625" style="0" customWidth="1"/>
  </cols>
  <sheetData>
    <row r="1" ht="12.75">
      <c r="F1" s="7"/>
    </row>
    <row r="2" spans="1:6" ht="12.75">
      <c r="A2" s="231" t="s">
        <v>370</v>
      </c>
      <c r="B2" s="231"/>
      <c r="C2" s="231"/>
      <c r="D2" s="231"/>
      <c r="E2" s="231"/>
      <c r="F2" s="231"/>
    </row>
    <row r="3" spans="1:6" ht="12.75">
      <c r="A3" s="231" t="s">
        <v>331</v>
      </c>
      <c r="B3" s="231"/>
      <c r="C3" s="231"/>
      <c r="D3" s="231"/>
      <c r="E3" s="231"/>
      <c r="F3" s="231"/>
    </row>
    <row r="4" spans="1:6" ht="12.75">
      <c r="A4" s="231" t="s">
        <v>396</v>
      </c>
      <c r="B4" s="231"/>
      <c r="C4" s="231"/>
      <c r="D4" s="231"/>
      <c r="E4" s="231"/>
      <c r="F4" s="231"/>
    </row>
    <row r="5" spans="1:6" ht="12.75">
      <c r="A5" s="231" t="s">
        <v>397</v>
      </c>
      <c r="B5" s="231"/>
      <c r="C5" s="231"/>
      <c r="D5" s="231"/>
      <c r="E5" s="231"/>
      <c r="F5" s="231"/>
    </row>
    <row r="6" spans="1:6" ht="12.75">
      <c r="A6" s="51" t="s">
        <v>332</v>
      </c>
      <c r="B6" s="51"/>
      <c r="C6" s="51"/>
      <c r="D6" s="52"/>
      <c r="E6" s="52"/>
      <c r="F6" s="52"/>
    </row>
    <row r="7" spans="1:4" ht="15">
      <c r="A7" s="53" t="s">
        <v>333</v>
      </c>
      <c r="B7" s="7"/>
      <c r="C7" s="7"/>
      <c r="D7" t="s">
        <v>334</v>
      </c>
    </row>
    <row r="8" spans="1:4" ht="15">
      <c r="A8" s="53" t="s">
        <v>392</v>
      </c>
      <c r="B8" s="7"/>
      <c r="C8" s="7"/>
      <c r="D8" t="s">
        <v>335</v>
      </c>
    </row>
    <row r="9" spans="1:4" ht="15">
      <c r="A9" s="54" t="s">
        <v>393</v>
      </c>
      <c r="B9" s="51"/>
      <c r="C9" s="51"/>
      <c r="D9" t="s">
        <v>336</v>
      </c>
    </row>
    <row r="10" spans="1:6" ht="15">
      <c r="A10" s="54" t="s">
        <v>337</v>
      </c>
      <c r="B10" s="51"/>
      <c r="D10" s="52" t="s">
        <v>338</v>
      </c>
      <c r="F10" s="52"/>
    </row>
    <row r="11" spans="1:6" ht="15">
      <c r="A11" s="54" t="s">
        <v>339</v>
      </c>
      <c r="B11" s="51"/>
      <c r="D11" s="52" t="s">
        <v>340</v>
      </c>
      <c r="F11" s="29"/>
    </row>
    <row r="12" spans="1:6" ht="15">
      <c r="A12" s="54"/>
      <c r="B12" s="51"/>
      <c r="D12" s="52" t="s">
        <v>341</v>
      </c>
      <c r="F12" s="29"/>
    </row>
    <row r="13" spans="1:6" ht="12.75">
      <c r="A13" s="29"/>
      <c r="B13" s="29"/>
      <c r="C13" s="29"/>
      <c r="D13" s="29"/>
      <c r="E13" s="29"/>
      <c r="F13" s="29"/>
    </row>
    <row r="14" spans="1:6" ht="14.25">
      <c r="A14" s="55" t="s">
        <v>342</v>
      </c>
      <c r="B14" s="55"/>
      <c r="C14" s="55"/>
      <c r="D14" s="55" t="s">
        <v>343</v>
      </c>
      <c r="E14" s="55" t="s">
        <v>344</v>
      </c>
      <c r="F14" s="55" t="s">
        <v>345</v>
      </c>
    </row>
    <row r="15" spans="1:6" ht="14.25">
      <c r="A15" s="55" t="s">
        <v>346</v>
      </c>
      <c r="B15" s="55" t="s">
        <v>165</v>
      </c>
      <c r="C15" s="56" t="s">
        <v>347</v>
      </c>
      <c r="D15" s="55" t="s">
        <v>348</v>
      </c>
      <c r="E15" s="55" t="s">
        <v>349</v>
      </c>
      <c r="F15" s="55" t="s">
        <v>349</v>
      </c>
    </row>
    <row r="16" spans="1:6" ht="14.25">
      <c r="A16" s="56" t="s">
        <v>350</v>
      </c>
      <c r="B16" s="56" t="s">
        <v>351</v>
      </c>
      <c r="C16" s="56" t="s">
        <v>352</v>
      </c>
      <c r="D16" s="56" t="s">
        <v>353</v>
      </c>
      <c r="E16" s="56" t="s">
        <v>173</v>
      </c>
      <c r="F16" s="56" t="s">
        <v>173</v>
      </c>
    </row>
    <row r="17" spans="1:6" ht="14.25">
      <c r="A17" s="57"/>
      <c r="B17" s="58"/>
      <c r="C17" s="58"/>
      <c r="D17" s="59"/>
      <c r="E17" s="58"/>
      <c r="F17" s="58"/>
    </row>
    <row r="18" spans="1:6" ht="12.75">
      <c r="A18" s="60" t="s">
        <v>394</v>
      </c>
      <c r="B18" s="85" t="s">
        <v>391</v>
      </c>
      <c r="C18" s="62"/>
      <c r="D18" s="86" t="s">
        <v>391</v>
      </c>
      <c r="E18" s="85" t="s">
        <v>391</v>
      </c>
      <c r="F18" s="85" t="s">
        <v>391</v>
      </c>
    </row>
    <row r="19" spans="1:6" ht="12.75">
      <c r="A19" s="63"/>
      <c r="B19" s="72"/>
      <c r="C19" s="62"/>
      <c r="D19" s="78"/>
      <c r="E19" s="83"/>
      <c r="F19" s="83"/>
    </row>
    <row r="20" spans="1:6" ht="12.75">
      <c r="A20" s="64"/>
      <c r="B20" s="73"/>
      <c r="C20" s="62"/>
      <c r="D20" s="77"/>
      <c r="E20" s="80"/>
      <c r="F20" s="76"/>
    </row>
    <row r="21" spans="1:6" ht="12.75">
      <c r="A21" s="64"/>
      <c r="B21" s="74"/>
      <c r="C21" s="61"/>
      <c r="D21" s="78"/>
      <c r="E21" s="81"/>
      <c r="F21" s="71"/>
    </row>
    <row r="22" spans="1:6" ht="12.75">
      <c r="A22" s="60"/>
      <c r="B22" s="73"/>
      <c r="C22" s="62"/>
      <c r="D22" s="78"/>
      <c r="E22" s="73"/>
      <c r="F22" s="73"/>
    </row>
    <row r="23" spans="1:6" ht="12.75">
      <c r="A23" s="64"/>
      <c r="B23" s="72"/>
      <c r="C23" s="62"/>
      <c r="D23" s="78"/>
      <c r="E23" s="83"/>
      <c r="F23" s="72"/>
    </row>
    <row r="24" spans="1:6" ht="12.75">
      <c r="A24" s="64"/>
      <c r="B24" s="73"/>
      <c r="C24" s="62"/>
      <c r="D24" s="77"/>
      <c r="E24" s="73"/>
      <c r="F24" s="73"/>
    </row>
    <row r="25" spans="1:6" ht="12.75">
      <c r="A25" s="64"/>
      <c r="B25" s="74"/>
      <c r="C25" s="61"/>
      <c r="D25" s="78"/>
      <c r="E25" s="81"/>
      <c r="F25" s="72"/>
    </row>
    <row r="26" spans="1:6" ht="12.75">
      <c r="A26" s="29"/>
      <c r="B26" s="75"/>
      <c r="C26" s="65"/>
      <c r="D26" s="79"/>
      <c r="E26" s="82"/>
      <c r="F26" s="84"/>
    </row>
    <row r="27" spans="1:6" ht="13.5" thickBot="1">
      <c r="A27" s="29" t="s">
        <v>354</v>
      </c>
      <c r="B27" s="87" t="s">
        <v>391</v>
      </c>
      <c r="C27" s="66"/>
      <c r="D27" s="88" t="s">
        <v>391</v>
      </c>
      <c r="E27" s="87" t="s">
        <v>391</v>
      </c>
      <c r="F27" s="87" t="s">
        <v>391</v>
      </c>
    </row>
    <row r="28" spans="1:6" ht="13.5" thickTop="1">
      <c r="A28" s="29"/>
      <c r="B28" s="29"/>
      <c r="C28" s="29"/>
      <c r="D28" s="29"/>
      <c r="E28" s="29"/>
      <c r="F28" s="29"/>
    </row>
    <row r="29" spans="1:6" ht="12.75">
      <c r="A29" s="52" t="s">
        <v>355</v>
      </c>
      <c r="B29" s="52"/>
      <c r="C29" s="29"/>
      <c r="D29" s="29"/>
      <c r="E29" s="29"/>
      <c r="F29" s="29"/>
    </row>
    <row r="30" spans="1:6" ht="12.75">
      <c r="A30" s="52" t="s">
        <v>356</v>
      </c>
      <c r="B30" s="52"/>
      <c r="C30" s="29"/>
      <c r="D30" s="29"/>
      <c r="E30" s="29"/>
      <c r="F30" s="29"/>
    </row>
    <row r="31" spans="1:6" ht="12.75">
      <c r="A31" s="52" t="s">
        <v>409</v>
      </c>
      <c r="B31" s="52"/>
      <c r="C31" s="29"/>
      <c r="D31" s="29"/>
      <c r="E31" s="29"/>
      <c r="F31" s="29"/>
    </row>
    <row r="32" spans="1:6" ht="12.75">
      <c r="A32" s="51" t="s">
        <v>357</v>
      </c>
      <c r="B32" s="52"/>
      <c r="C32" s="29"/>
      <c r="D32" s="29"/>
      <c r="E32" s="29"/>
      <c r="F32" s="29"/>
    </row>
    <row r="33" spans="1:6" ht="12.75">
      <c r="A33" s="51" t="s">
        <v>358</v>
      </c>
      <c r="B33" s="52"/>
      <c r="C33" s="29"/>
      <c r="D33" s="29"/>
      <c r="E33" s="29"/>
      <c r="F33" s="29"/>
    </row>
    <row r="34" spans="1:6" ht="12.75">
      <c r="A34" s="52" t="s">
        <v>545</v>
      </c>
      <c r="B34" s="52"/>
      <c r="C34" s="29"/>
      <c r="D34" s="29"/>
      <c r="E34" s="29"/>
      <c r="F34" s="29"/>
    </row>
    <row r="35" spans="1:6" ht="12.75">
      <c r="A35" s="52" t="s">
        <v>544</v>
      </c>
      <c r="B35" s="52"/>
      <c r="C35" s="29"/>
      <c r="D35" s="29"/>
      <c r="E35" s="29"/>
      <c r="F35" s="29"/>
    </row>
    <row r="36" spans="1:6" ht="12.75">
      <c r="A36" s="52"/>
      <c r="B36" s="52"/>
      <c r="C36" s="29"/>
      <c r="D36" s="29"/>
      <c r="E36" s="29"/>
      <c r="F36" s="29"/>
    </row>
    <row r="37" spans="1:6" ht="12.75">
      <c r="A37" s="67" t="s">
        <v>395</v>
      </c>
      <c r="B37" s="67"/>
      <c r="C37" s="52"/>
      <c r="D37" s="52"/>
      <c r="E37" s="29"/>
      <c r="F37" s="29"/>
    </row>
    <row r="38" spans="1:6" ht="12.75">
      <c r="A38" s="52"/>
      <c r="B38" s="52"/>
      <c r="C38" s="29"/>
      <c r="D38" s="29"/>
      <c r="E38" s="29"/>
      <c r="F38" s="29"/>
    </row>
    <row r="39" spans="1:6" ht="12.75">
      <c r="A39" s="52" t="s">
        <v>359</v>
      </c>
      <c r="B39" s="52"/>
      <c r="C39" s="29"/>
      <c r="D39" s="29"/>
      <c r="E39" s="29"/>
      <c r="F39" s="29"/>
    </row>
    <row r="40" spans="1:6" ht="12.75">
      <c r="A40" s="57"/>
      <c r="B40" s="57"/>
      <c r="C40" s="68"/>
      <c r="D40" s="29"/>
      <c r="E40" s="57"/>
      <c r="F40" s="57"/>
    </row>
    <row r="41" spans="1:6" ht="12.75">
      <c r="A41" s="52" t="s">
        <v>360</v>
      </c>
      <c r="B41" s="52"/>
      <c r="C41" s="52"/>
      <c r="D41" s="29"/>
      <c r="E41" s="230" t="s">
        <v>361</v>
      </c>
      <c r="F41" s="230"/>
    </row>
    <row r="42" spans="1:6" ht="12.75">
      <c r="A42" s="57"/>
      <c r="B42" s="57"/>
      <c r="C42" s="57"/>
      <c r="D42" s="29"/>
      <c r="E42" s="57"/>
      <c r="F42" s="57"/>
    </row>
    <row r="43" spans="1:6" ht="12.75">
      <c r="A43" s="32" t="s">
        <v>362</v>
      </c>
      <c r="B43" s="29"/>
      <c r="C43" s="29"/>
      <c r="D43" s="29"/>
      <c r="E43" s="230" t="s">
        <v>363</v>
      </c>
      <c r="F43" s="230"/>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sheetData>
  <mergeCells count="6">
    <mergeCell ref="E41:F41"/>
    <mergeCell ref="E43:F43"/>
    <mergeCell ref="A2:F2"/>
    <mergeCell ref="A3:F3"/>
    <mergeCell ref="A4:F4"/>
    <mergeCell ref="A5:F5"/>
  </mergeCells>
  <printOptions/>
  <pageMargins left="0.5" right="0.5" top="1" bottom="0.5" header="0.5" footer="0.5"/>
  <pageSetup horizontalDpi="300" verticalDpi="300" orientation="landscape" scale="85" r:id="rId1"/>
  <headerFooter alignWithMargins="0">
    <oddHeader>&amp;RSchedule 5</oddHeader>
    <oddFooter>&amp;C43&amp;R5/09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54"/>
  <sheetViews>
    <sheetView workbookViewId="0" topLeftCell="A6">
      <selection activeCell="B42" sqref="B42"/>
    </sheetView>
  </sheetViews>
  <sheetFormatPr defaultColWidth="9.140625" defaultRowHeight="12.75"/>
  <cols>
    <col min="1" max="1" width="5.421875" style="0" customWidth="1"/>
    <col min="3" max="3" width="10.28125" style="0" customWidth="1"/>
    <col min="5" max="5" width="13.7109375" style="0" customWidth="1"/>
    <col min="6" max="6" width="12.57421875" style="0" customWidth="1"/>
    <col min="7" max="7" width="14.140625" style="0" customWidth="1"/>
    <col min="8" max="8" width="15.140625" style="0" customWidth="1"/>
    <col min="9" max="9" width="7.7109375" style="0" customWidth="1"/>
  </cols>
  <sheetData>
    <row r="1" ht="12.75">
      <c r="J1" s="7"/>
    </row>
    <row r="3" spans="1:10" ht="12.75">
      <c r="A3" s="232" t="s">
        <v>425</v>
      </c>
      <c r="B3" s="232"/>
      <c r="C3" s="232"/>
      <c r="D3" s="232"/>
      <c r="E3" s="232"/>
      <c r="F3" s="232"/>
      <c r="G3" s="232"/>
      <c r="H3" s="232"/>
      <c r="I3" s="232"/>
      <c r="J3" s="232"/>
    </row>
    <row r="4" spans="1:10" ht="13.5" thickBot="1">
      <c r="A4" s="233" t="s">
        <v>412</v>
      </c>
      <c r="B4" s="233"/>
      <c r="C4" s="233"/>
      <c r="D4" s="233"/>
      <c r="E4" s="233"/>
      <c r="F4" s="233"/>
      <c r="G4" s="233"/>
      <c r="H4" s="233"/>
      <c r="I4" s="233"/>
      <c r="J4" s="233"/>
    </row>
    <row r="5" spans="1:10" ht="13.5" thickBot="1">
      <c r="A5" s="234" t="s">
        <v>542</v>
      </c>
      <c r="B5" s="235"/>
      <c r="C5" s="235"/>
      <c r="D5" s="235"/>
      <c r="E5" s="235"/>
      <c r="F5" s="235"/>
      <c r="G5" s="235"/>
      <c r="H5" s="235"/>
      <c r="I5" s="235"/>
      <c r="J5" s="236"/>
    </row>
    <row r="6" spans="1:10" ht="12.75">
      <c r="A6" s="165"/>
      <c r="B6" s="165"/>
      <c r="C6" s="165"/>
      <c r="D6" s="165"/>
      <c r="E6" s="165"/>
      <c r="F6" s="165"/>
      <c r="G6" s="165"/>
      <c r="H6" s="165"/>
      <c r="I6" s="165"/>
      <c r="J6" s="165"/>
    </row>
    <row r="7" spans="1:10" ht="12.75">
      <c r="A7" s="166" t="s">
        <v>479</v>
      </c>
      <c r="B7" s="237" t="s">
        <v>480</v>
      </c>
      <c r="C7" s="237"/>
      <c r="D7" s="237"/>
      <c r="E7" s="237"/>
      <c r="F7" s="237"/>
      <c r="G7" s="237"/>
      <c r="H7" s="165"/>
      <c r="I7" s="165"/>
      <c r="J7" s="165"/>
    </row>
    <row r="8" spans="1:10" ht="12.75">
      <c r="A8" s="167"/>
      <c r="B8" s="237" t="s">
        <v>481</v>
      </c>
      <c r="C8" s="237"/>
      <c r="D8" s="237"/>
      <c r="E8" s="166"/>
      <c r="F8" s="166"/>
      <c r="G8" s="166"/>
      <c r="H8" s="165"/>
      <c r="I8" s="165"/>
      <c r="J8" s="165"/>
    </row>
    <row r="9" spans="1:10" ht="12.75">
      <c r="A9" s="167"/>
      <c r="B9" s="237" t="s">
        <v>482</v>
      </c>
      <c r="C9" s="237"/>
      <c r="D9" s="237"/>
      <c r="E9" s="166"/>
      <c r="F9" s="166"/>
      <c r="G9" s="166"/>
      <c r="H9" s="165"/>
      <c r="I9" s="165"/>
      <c r="J9" s="165"/>
    </row>
    <row r="10" spans="1:10" ht="12.75">
      <c r="A10" s="165"/>
      <c r="B10" s="165"/>
      <c r="C10" s="165"/>
      <c r="D10" s="165"/>
      <c r="E10" s="165"/>
      <c r="F10" s="165"/>
      <c r="G10" s="165"/>
      <c r="H10" s="165"/>
      <c r="I10" s="165"/>
      <c r="J10" s="165"/>
    </row>
    <row r="11" spans="1:10" ht="13.5" thickBot="1">
      <c r="A11" s="165" t="s">
        <v>483</v>
      </c>
      <c r="B11" s="238"/>
      <c r="C11" s="238"/>
      <c r="D11" s="238"/>
      <c r="E11" s="165"/>
      <c r="F11" s="165"/>
      <c r="G11" s="165"/>
      <c r="H11" s="165"/>
      <c r="I11" s="165"/>
      <c r="J11" s="165"/>
    </row>
    <row r="12" spans="1:10" ht="12.75">
      <c r="A12" s="165"/>
      <c r="B12" s="239" t="s">
        <v>484</v>
      </c>
      <c r="C12" s="239"/>
      <c r="D12" s="239"/>
      <c r="E12" s="165"/>
      <c r="F12" s="165"/>
      <c r="G12" s="165"/>
      <c r="H12" s="165"/>
      <c r="I12" s="165"/>
      <c r="J12" s="165"/>
    </row>
    <row r="13" spans="1:10" ht="13.5" thickBot="1">
      <c r="A13" s="165"/>
      <c r="B13" s="238"/>
      <c r="C13" s="238"/>
      <c r="D13" s="238"/>
      <c r="E13" s="165"/>
      <c r="F13" s="165"/>
      <c r="G13" s="165"/>
      <c r="H13" s="165"/>
      <c r="I13" s="165"/>
      <c r="J13" s="165"/>
    </row>
    <row r="14" spans="1:10" ht="16.5" customHeight="1">
      <c r="A14" s="165"/>
      <c r="B14" s="239" t="s">
        <v>414</v>
      </c>
      <c r="C14" s="239"/>
      <c r="D14" s="239"/>
      <c r="E14" s="165"/>
      <c r="F14" s="165"/>
      <c r="G14" s="165"/>
      <c r="H14" s="165"/>
      <c r="I14" s="165"/>
      <c r="J14" s="165"/>
    </row>
    <row r="15" spans="1:10" ht="12.75">
      <c r="A15" s="165"/>
      <c r="B15" s="165"/>
      <c r="C15" s="165"/>
      <c r="D15" s="165"/>
      <c r="E15" s="165"/>
      <c r="F15" s="165"/>
      <c r="G15" s="165"/>
      <c r="H15" s="165"/>
      <c r="I15" s="165"/>
      <c r="J15" s="165"/>
    </row>
    <row r="16" spans="1:10" ht="38.25" customHeight="1">
      <c r="A16" s="240" t="s">
        <v>485</v>
      </c>
      <c r="B16" s="241"/>
      <c r="C16" s="241"/>
      <c r="D16" s="241"/>
      <c r="E16" s="241"/>
      <c r="F16" s="241"/>
      <c r="G16" s="241"/>
      <c r="H16" s="241"/>
      <c r="I16" s="241"/>
      <c r="J16" s="241"/>
    </row>
    <row r="17" spans="1:10" ht="12.75">
      <c r="A17" s="165"/>
      <c r="B17" s="165"/>
      <c r="C17" s="165"/>
      <c r="D17" s="165"/>
      <c r="E17" s="165"/>
      <c r="F17" s="165"/>
      <c r="G17" s="165"/>
      <c r="H17" s="165"/>
      <c r="I17" s="165"/>
      <c r="J17" s="165"/>
    </row>
    <row r="18" spans="1:10" ht="71.25" customHeight="1">
      <c r="A18" s="242" t="s">
        <v>486</v>
      </c>
      <c r="B18" s="243"/>
      <c r="C18" s="243"/>
      <c r="D18" s="243"/>
      <c r="E18" s="243"/>
      <c r="F18" s="243"/>
      <c r="G18" s="243"/>
      <c r="H18" s="243"/>
      <c r="I18" s="243"/>
      <c r="J18" s="243"/>
    </row>
    <row r="19" spans="1:10" ht="13.5" thickBot="1">
      <c r="A19" s="165"/>
      <c r="B19" s="168"/>
      <c r="C19" s="169"/>
      <c r="D19" s="169"/>
      <c r="E19" s="169"/>
      <c r="F19" s="169"/>
      <c r="G19" s="169"/>
      <c r="H19" s="169"/>
      <c r="I19" s="169"/>
      <c r="J19" s="165"/>
    </row>
    <row r="20" spans="1:10" ht="12" customHeight="1">
      <c r="A20" s="165"/>
      <c r="B20" s="165"/>
      <c r="C20" s="244" t="s">
        <v>487</v>
      </c>
      <c r="D20" s="239"/>
      <c r="E20" s="245"/>
      <c r="F20" s="170" t="s">
        <v>488</v>
      </c>
      <c r="G20" s="171" t="s">
        <v>489</v>
      </c>
      <c r="H20" s="172" t="s">
        <v>490</v>
      </c>
      <c r="I20" s="173"/>
      <c r="J20" s="165"/>
    </row>
    <row r="21" spans="1:10" ht="10.5" customHeight="1">
      <c r="A21" s="165"/>
      <c r="B21" s="165"/>
      <c r="C21" s="246"/>
      <c r="D21" s="247"/>
      <c r="E21" s="225"/>
      <c r="F21" s="224" t="s">
        <v>476</v>
      </c>
      <c r="G21" s="250" t="s">
        <v>491</v>
      </c>
      <c r="H21" s="253" t="s">
        <v>168</v>
      </c>
      <c r="I21" s="173"/>
      <c r="J21" s="165"/>
    </row>
    <row r="22" spans="1:10" ht="12.75">
      <c r="A22" s="165"/>
      <c r="B22" s="165"/>
      <c r="C22" s="246"/>
      <c r="D22" s="247"/>
      <c r="E22" s="225"/>
      <c r="F22" s="248"/>
      <c r="G22" s="251"/>
      <c r="H22" s="254"/>
      <c r="I22" s="173"/>
      <c r="J22" s="165"/>
    </row>
    <row r="23" spans="1:10" ht="12" customHeight="1" thickBot="1">
      <c r="A23" s="165"/>
      <c r="B23" s="165"/>
      <c r="C23" s="226"/>
      <c r="D23" s="222"/>
      <c r="E23" s="223"/>
      <c r="F23" s="249"/>
      <c r="G23" s="252"/>
      <c r="H23" s="255"/>
      <c r="I23" s="173"/>
      <c r="J23" s="165"/>
    </row>
    <row r="24" spans="1:10" ht="25.5" customHeight="1">
      <c r="A24" s="165"/>
      <c r="B24" s="193">
        <v>1</v>
      </c>
      <c r="C24" s="256" t="s">
        <v>492</v>
      </c>
      <c r="D24" s="256"/>
      <c r="E24" s="257"/>
      <c r="F24" s="174"/>
      <c r="G24" s="174"/>
      <c r="H24" s="175">
        <f aca="true" t="shared" si="0" ref="H24:H38">F24+G24</f>
        <v>0</v>
      </c>
      <c r="I24" s="173"/>
      <c r="J24" s="165"/>
    </row>
    <row r="25" spans="1:10" ht="12.75">
      <c r="A25" s="165"/>
      <c r="B25" s="203" t="s">
        <v>547</v>
      </c>
      <c r="C25" s="258" t="s">
        <v>493</v>
      </c>
      <c r="D25" s="258"/>
      <c r="E25" s="259"/>
      <c r="F25" s="176"/>
      <c r="G25" s="176"/>
      <c r="H25" s="177">
        <f t="shared" si="0"/>
        <v>0</v>
      </c>
      <c r="I25" s="173"/>
      <c r="J25" s="165"/>
    </row>
    <row r="26" spans="1:10" ht="12.75">
      <c r="A26" s="165"/>
      <c r="B26" s="203" t="s">
        <v>548</v>
      </c>
      <c r="C26" s="258" t="s">
        <v>494</v>
      </c>
      <c r="D26" s="258"/>
      <c r="E26" s="259"/>
      <c r="F26" s="176"/>
      <c r="G26" s="176"/>
      <c r="H26" s="177">
        <f t="shared" si="0"/>
        <v>0</v>
      </c>
      <c r="I26" s="173"/>
      <c r="J26" s="165"/>
    </row>
    <row r="27" spans="1:10" ht="12.75">
      <c r="A27" s="165"/>
      <c r="B27" s="193">
        <v>3</v>
      </c>
      <c r="C27" s="258" t="s">
        <v>495</v>
      </c>
      <c r="D27" s="258"/>
      <c r="E27" s="259"/>
      <c r="F27" s="176"/>
      <c r="G27" s="176"/>
      <c r="H27" s="177">
        <f t="shared" si="0"/>
        <v>0</v>
      </c>
      <c r="I27" s="173"/>
      <c r="J27" s="165"/>
    </row>
    <row r="28" spans="1:10" ht="12.75">
      <c r="A28" s="165"/>
      <c r="B28" s="193">
        <v>4</v>
      </c>
      <c r="C28" s="258" t="s">
        <v>496</v>
      </c>
      <c r="D28" s="258"/>
      <c r="E28" s="259"/>
      <c r="F28" s="176"/>
      <c r="G28" s="176"/>
      <c r="H28" s="177">
        <f t="shared" si="0"/>
        <v>0</v>
      </c>
      <c r="I28" s="173"/>
      <c r="J28" s="165"/>
    </row>
    <row r="29" spans="1:10" ht="12.75">
      <c r="A29" s="165"/>
      <c r="B29" s="193">
        <v>5</v>
      </c>
      <c r="C29" s="258" t="s">
        <v>419</v>
      </c>
      <c r="D29" s="258"/>
      <c r="E29" s="259"/>
      <c r="F29" s="176"/>
      <c r="G29" s="176"/>
      <c r="H29" s="177">
        <f t="shared" si="0"/>
        <v>0</v>
      </c>
      <c r="I29" s="173"/>
      <c r="J29" s="165"/>
    </row>
    <row r="30" spans="1:10" ht="12.75">
      <c r="A30" s="165"/>
      <c r="B30" s="193">
        <v>6</v>
      </c>
      <c r="C30" s="258" t="s">
        <v>497</v>
      </c>
      <c r="D30" s="258"/>
      <c r="E30" s="259"/>
      <c r="F30" s="176"/>
      <c r="G30" s="176"/>
      <c r="H30" s="177">
        <f t="shared" si="0"/>
        <v>0</v>
      </c>
      <c r="I30" s="173"/>
      <c r="J30" s="165"/>
    </row>
    <row r="31" spans="1:10" ht="12.75">
      <c r="A31" s="165"/>
      <c r="B31" s="193">
        <v>7</v>
      </c>
      <c r="C31" s="258" t="s">
        <v>498</v>
      </c>
      <c r="D31" s="258"/>
      <c r="E31" s="259"/>
      <c r="F31" s="176"/>
      <c r="G31" s="176"/>
      <c r="H31" s="177">
        <f t="shared" si="0"/>
        <v>0</v>
      </c>
      <c r="I31" s="173"/>
      <c r="J31" s="165"/>
    </row>
    <row r="32" spans="1:10" ht="12.75">
      <c r="A32" s="165"/>
      <c r="B32" s="193">
        <v>8</v>
      </c>
      <c r="C32" s="258" t="s">
        <v>499</v>
      </c>
      <c r="D32" s="258"/>
      <c r="E32" s="259"/>
      <c r="F32" s="176"/>
      <c r="G32" s="176"/>
      <c r="H32" s="177">
        <f t="shared" si="0"/>
        <v>0</v>
      </c>
      <c r="I32" s="173"/>
      <c r="J32" s="165"/>
    </row>
    <row r="33" spans="1:10" ht="12.75">
      <c r="A33" s="165"/>
      <c r="B33" s="193">
        <v>9</v>
      </c>
      <c r="C33" s="258" t="s">
        <v>500</v>
      </c>
      <c r="D33" s="258"/>
      <c r="E33" s="259"/>
      <c r="F33" s="176"/>
      <c r="G33" s="176"/>
      <c r="H33" s="177">
        <f t="shared" si="0"/>
        <v>0</v>
      </c>
      <c r="I33" s="173"/>
      <c r="J33" s="165"/>
    </row>
    <row r="34" spans="1:10" ht="12.75">
      <c r="A34" s="165"/>
      <c r="B34" s="193">
        <v>10</v>
      </c>
      <c r="C34" s="258" t="s">
        <v>501</v>
      </c>
      <c r="D34" s="258"/>
      <c r="E34" s="259"/>
      <c r="F34" s="176"/>
      <c r="G34" s="176"/>
      <c r="H34" s="177">
        <f t="shared" si="0"/>
        <v>0</v>
      </c>
      <c r="I34" s="173"/>
      <c r="J34" s="165"/>
    </row>
    <row r="35" spans="1:10" ht="12.75">
      <c r="A35" s="165"/>
      <c r="B35" s="193">
        <v>11</v>
      </c>
      <c r="C35" s="258" t="s">
        <v>502</v>
      </c>
      <c r="D35" s="258"/>
      <c r="E35" s="259"/>
      <c r="F35" s="176"/>
      <c r="G35" s="176"/>
      <c r="H35" s="177">
        <f t="shared" si="0"/>
        <v>0</v>
      </c>
      <c r="I35" s="173"/>
      <c r="J35" s="165"/>
    </row>
    <row r="36" spans="1:10" ht="12.75">
      <c r="A36" s="165"/>
      <c r="B36" s="193">
        <v>12</v>
      </c>
      <c r="C36" s="258" t="s">
        <v>503</v>
      </c>
      <c r="D36" s="258"/>
      <c r="E36" s="259"/>
      <c r="F36" s="176"/>
      <c r="G36" s="176"/>
      <c r="H36" s="177">
        <f t="shared" si="0"/>
        <v>0</v>
      </c>
      <c r="I36" s="173"/>
      <c r="J36" s="165"/>
    </row>
    <row r="37" spans="1:10" ht="12.75">
      <c r="A37" s="165"/>
      <c r="B37" s="193">
        <v>13</v>
      </c>
      <c r="C37" s="258" t="s">
        <v>504</v>
      </c>
      <c r="D37" s="258"/>
      <c r="E37" s="259"/>
      <c r="F37" s="176"/>
      <c r="G37" s="176"/>
      <c r="H37" s="177">
        <f t="shared" si="0"/>
        <v>0</v>
      </c>
      <c r="I37" s="173"/>
      <c r="J37" s="165"/>
    </row>
    <row r="38" spans="1:10" ht="12.75">
      <c r="A38" s="165"/>
      <c r="B38" s="193">
        <v>14</v>
      </c>
      <c r="C38" s="258" t="s">
        <v>505</v>
      </c>
      <c r="D38" s="258"/>
      <c r="E38" s="259"/>
      <c r="F38" s="176"/>
      <c r="G38" s="176"/>
      <c r="H38" s="177">
        <f t="shared" si="0"/>
        <v>0</v>
      </c>
      <c r="I38" s="173"/>
      <c r="J38" s="165"/>
    </row>
    <row r="39" spans="1:10" ht="12.75">
      <c r="A39" s="165"/>
      <c r="B39" s="193">
        <v>15</v>
      </c>
      <c r="C39" s="258" t="s">
        <v>506</v>
      </c>
      <c r="D39" s="258"/>
      <c r="E39" s="259"/>
      <c r="F39" s="176">
        <f>SUM(F24:F38)</f>
        <v>0</v>
      </c>
      <c r="G39" s="176">
        <f>SUM(G24:G38)</f>
        <v>0</v>
      </c>
      <c r="H39" s="177">
        <f>SUM(H24:H38)</f>
        <v>0</v>
      </c>
      <c r="I39" s="173"/>
      <c r="J39" s="165"/>
    </row>
    <row r="40" spans="1:10" ht="12.75">
      <c r="A40" s="165"/>
      <c r="B40" s="193">
        <v>16</v>
      </c>
      <c r="C40" s="258" t="s">
        <v>420</v>
      </c>
      <c r="D40" s="258"/>
      <c r="E40" s="259"/>
      <c r="F40" s="176"/>
      <c r="G40" s="176"/>
      <c r="H40" s="177">
        <f>F40+G40</f>
        <v>0</v>
      </c>
      <c r="I40" s="173"/>
      <c r="J40" s="165"/>
    </row>
    <row r="41" spans="1:10" ht="13.5" thickBot="1">
      <c r="A41" s="165"/>
      <c r="B41" s="193">
        <v>17</v>
      </c>
      <c r="C41" s="260" t="s">
        <v>168</v>
      </c>
      <c r="D41" s="260"/>
      <c r="E41" s="261"/>
      <c r="F41" s="178">
        <f>F39+F40</f>
        <v>0</v>
      </c>
      <c r="G41" s="178">
        <f>G39+G40</f>
        <v>0</v>
      </c>
      <c r="H41" s="179">
        <f>H39+H40</f>
        <v>0</v>
      </c>
      <c r="I41" s="173"/>
      <c r="J41" s="165"/>
    </row>
    <row r="42" spans="1:10" ht="9" customHeight="1">
      <c r="A42" s="165"/>
      <c r="B42" s="173"/>
      <c r="C42" s="173"/>
      <c r="D42" s="173"/>
      <c r="E42" s="173"/>
      <c r="F42" s="173"/>
      <c r="G42" s="173"/>
      <c r="H42" s="173"/>
      <c r="I42" s="173"/>
      <c r="J42" s="165"/>
    </row>
    <row r="43" spans="1:10" ht="26.25" customHeight="1">
      <c r="A43" s="262" t="s">
        <v>507</v>
      </c>
      <c r="B43" s="262"/>
      <c r="C43" s="262"/>
      <c r="D43" s="262"/>
      <c r="E43" s="165"/>
      <c r="F43" s="165"/>
      <c r="G43" s="165"/>
      <c r="H43" s="165"/>
      <c r="I43" s="165"/>
      <c r="J43" s="165"/>
    </row>
    <row r="44" spans="1:10" ht="12.75">
      <c r="A44" s="165"/>
      <c r="B44" s="165"/>
      <c r="C44" s="165"/>
      <c r="D44" s="165"/>
      <c r="E44" s="165"/>
      <c r="F44" s="165"/>
      <c r="G44" s="165"/>
      <c r="H44" s="165"/>
      <c r="I44" s="165"/>
      <c r="J44" s="165"/>
    </row>
    <row r="45" spans="1:10" ht="13.5" thickBot="1">
      <c r="A45" s="263"/>
      <c r="B45" s="263"/>
      <c r="C45" s="263"/>
      <c r="D45" s="263"/>
      <c r="E45" s="165"/>
      <c r="F45" s="263"/>
      <c r="G45" s="263"/>
      <c r="H45" s="263"/>
      <c r="I45" s="263"/>
      <c r="J45" s="165"/>
    </row>
    <row r="46" spans="1:10" ht="12.75">
      <c r="A46" s="239" t="s">
        <v>508</v>
      </c>
      <c r="B46" s="239"/>
      <c r="C46" s="239"/>
      <c r="D46" s="239"/>
      <c r="E46" s="165"/>
      <c r="F46" s="239" t="s">
        <v>422</v>
      </c>
      <c r="G46" s="264"/>
      <c r="H46" s="264"/>
      <c r="I46" s="264"/>
      <c r="J46" s="165"/>
    </row>
    <row r="47" spans="1:10" ht="12.75">
      <c r="A47" s="165"/>
      <c r="B47" s="165"/>
      <c r="C47" s="165"/>
      <c r="D47" s="165"/>
      <c r="E47" s="165"/>
      <c r="F47" s="165"/>
      <c r="G47" s="165"/>
      <c r="H47" s="165"/>
      <c r="I47" s="165"/>
      <c r="J47" s="165"/>
    </row>
    <row r="48" spans="1:10" ht="13.5" thickBot="1">
      <c r="A48" s="263"/>
      <c r="B48" s="263"/>
      <c r="C48" s="263"/>
      <c r="D48" s="263"/>
      <c r="E48" s="165"/>
      <c r="F48" s="263"/>
      <c r="G48" s="263"/>
      <c r="H48" s="263"/>
      <c r="I48" s="263"/>
      <c r="J48" s="165"/>
    </row>
    <row r="49" spans="1:10" ht="12.75">
      <c r="A49" s="239" t="s">
        <v>423</v>
      </c>
      <c r="B49" s="239"/>
      <c r="C49" s="239"/>
      <c r="D49" s="239"/>
      <c r="E49" s="165"/>
      <c r="F49" s="239" t="s">
        <v>424</v>
      </c>
      <c r="G49" s="239"/>
      <c r="H49" s="239"/>
      <c r="I49" s="239"/>
      <c r="J49" s="165"/>
    </row>
    <row r="50" spans="1:10" ht="12.75">
      <c r="A50" s="165"/>
      <c r="B50" s="165"/>
      <c r="C50" s="165"/>
      <c r="D50" s="165"/>
      <c r="E50" s="165"/>
      <c r="F50" s="165"/>
      <c r="G50" s="165"/>
      <c r="H50" s="165"/>
      <c r="I50" s="165"/>
      <c r="J50" s="165"/>
    </row>
    <row r="51" spans="1:10" ht="25.5" customHeight="1">
      <c r="A51" s="265" t="s">
        <v>421</v>
      </c>
      <c r="B51" s="265"/>
      <c r="C51" s="265"/>
      <c r="D51" s="265"/>
      <c r="E51" s="265"/>
      <c r="F51" s="265"/>
      <c r="G51" s="265"/>
      <c r="H51" s="265"/>
      <c r="I51" s="265"/>
      <c r="J51" s="265"/>
    </row>
    <row r="52" spans="1:10" ht="12.75">
      <c r="A52" s="165"/>
      <c r="B52" s="165"/>
      <c r="C52" s="165"/>
      <c r="D52" s="165"/>
      <c r="E52" s="165"/>
      <c r="F52" s="165"/>
      <c r="G52" s="165"/>
      <c r="H52" s="165"/>
      <c r="I52" s="165"/>
      <c r="J52" s="165"/>
    </row>
    <row r="53" spans="1:10" ht="25.5" customHeight="1">
      <c r="A53" s="266" t="s">
        <v>509</v>
      </c>
      <c r="B53" s="265"/>
      <c r="C53" s="265"/>
      <c r="D53" s="265"/>
      <c r="E53" s="265"/>
      <c r="F53" s="265"/>
      <c r="G53" s="265"/>
      <c r="H53" s="265"/>
      <c r="I53" s="265"/>
      <c r="J53" s="265"/>
    </row>
    <row r="54" spans="1:10" ht="12.75">
      <c r="A54" s="165"/>
      <c r="B54" s="165"/>
      <c r="C54" s="165"/>
      <c r="D54" s="165"/>
      <c r="E54" s="165"/>
      <c r="F54" s="165"/>
      <c r="G54" s="165"/>
      <c r="H54" s="165"/>
      <c r="I54" s="165"/>
      <c r="J54" s="165"/>
    </row>
  </sheetData>
  <mergeCells count="45">
    <mergeCell ref="A49:D49"/>
    <mergeCell ref="F49:I49"/>
    <mergeCell ref="A51:J51"/>
    <mergeCell ref="A53:J53"/>
    <mergeCell ref="F45:I45"/>
    <mergeCell ref="A46:D46"/>
    <mergeCell ref="F46:I46"/>
    <mergeCell ref="A48:D48"/>
    <mergeCell ref="F48:I48"/>
    <mergeCell ref="C40:E40"/>
    <mergeCell ref="C41:E41"/>
    <mergeCell ref="A43:D43"/>
    <mergeCell ref="A45:D45"/>
    <mergeCell ref="C36:E36"/>
    <mergeCell ref="C37:E37"/>
    <mergeCell ref="C38:E38"/>
    <mergeCell ref="C39:E39"/>
    <mergeCell ref="C32:E32"/>
    <mergeCell ref="C33:E33"/>
    <mergeCell ref="C34:E34"/>
    <mergeCell ref="C35:E35"/>
    <mergeCell ref="C28:E28"/>
    <mergeCell ref="C29:E29"/>
    <mergeCell ref="C30:E30"/>
    <mergeCell ref="C31:E31"/>
    <mergeCell ref="C24:E24"/>
    <mergeCell ref="C25:E25"/>
    <mergeCell ref="C26:E26"/>
    <mergeCell ref="C27:E27"/>
    <mergeCell ref="C20:E23"/>
    <mergeCell ref="F21:F23"/>
    <mergeCell ref="G21:G23"/>
    <mergeCell ref="H21:H23"/>
    <mergeCell ref="B13:D13"/>
    <mergeCell ref="B14:D14"/>
    <mergeCell ref="A16:J16"/>
    <mergeCell ref="A18:J18"/>
    <mergeCell ref="B8:D8"/>
    <mergeCell ref="B9:D9"/>
    <mergeCell ref="B11:D11"/>
    <mergeCell ref="B12:D12"/>
    <mergeCell ref="A3:J3"/>
    <mergeCell ref="A4:J4"/>
    <mergeCell ref="A5:J5"/>
    <mergeCell ref="B7:G7"/>
  </mergeCells>
  <printOptions/>
  <pageMargins left="0.75" right="0.75" top="1" bottom="1" header="0.5" footer="0.5"/>
  <pageSetup fitToHeight="1" fitToWidth="1" horizontalDpi="600" verticalDpi="600" orientation="portrait" scale="81" r:id="rId1"/>
  <headerFooter alignWithMargins="0">
    <oddHeader>&amp;RExhibit J</oddHeader>
    <oddFooter>&amp;C44&amp;R5/09</oddFooter>
  </headerFooter>
</worksheet>
</file>

<file path=xl/worksheets/sheet17.xml><?xml version="1.0" encoding="utf-8"?>
<worksheet xmlns="http://schemas.openxmlformats.org/spreadsheetml/2006/main" xmlns:r="http://schemas.openxmlformats.org/officeDocument/2006/relationships">
  <dimension ref="A1:F74"/>
  <sheetViews>
    <sheetView workbookViewId="0" topLeftCell="A1">
      <selection activeCell="B7" sqref="B7"/>
    </sheetView>
  </sheetViews>
  <sheetFormatPr defaultColWidth="9.140625" defaultRowHeight="12.75"/>
  <cols>
    <col min="1" max="1" width="9.7109375" style="94" bestFit="1" customWidth="1"/>
    <col min="2" max="2" width="27.28125" style="0" bestFit="1" customWidth="1"/>
    <col min="3" max="3" width="12.00390625" style="0" customWidth="1"/>
    <col min="4" max="4" width="15.57421875" style="0" bestFit="1" customWidth="1"/>
    <col min="5" max="5" width="14.421875" style="0" customWidth="1"/>
    <col min="6" max="6" width="26.8515625" style="0" bestFit="1" customWidth="1"/>
  </cols>
  <sheetData>
    <row r="1" ht="12.75">
      <c r="F1" s="12"/>
    </row>
    <row r="3" spans="1:6" ht="12.75">
      <c r="A3" s="267" t="s">
        <v>425</v>
      </c>
      <c r="B3" s="267"/>
      <c r="C3" s="267"/>
      <c r="D3" s="267"/>
      <c r="E3" s="267"/>
      <c r="F3" s="267"/>
    </row>
    <row r="4" spans="1:6" ht="12.75">
      <c r="A4" s="267" t="s">
        <v>412</v>
      </c>
      <c r="B4" s="267"/>
      <c r="C4" s="267"/>
      <c r="D4" s="267"/>
      <c r="E4" s="267"/>
      <c r="F4" s="267"/>
    </row>
    <row r="5" spans="1:6" ht="15">
      <c r="A5" s="268" t="s">
        <v>516</v>
      </c>
      <c r="B5" s="269"/>
      <c r="C5" s="269"/>
      <c r="D5" s="269"/>
      <c r="E5" s="269"/>
      <c r="F5" s="270"/>
    </row>
    <row r="6" spans="1:6" ht="15.75">
      <c r="A6" s="95"/>
      <c r="B6" s="103"/>
      <c r="C6" s="103"/>
      <c r="D6" s="103"/>
      <c r="E6" s="103"/>
      <c r="F6" s="103"/>
    </row>
    <row r="9" spans="1:6" ht="15.75">
      <c r="A9" s="180"/>
      <c r="B9" s="159"/>
      <c r="C9" s="159"/>
      <c r="D9" s="159"/>
      <c r="E9" s="159"/>
      <c r="F9" s="160"/>
    </row>
    <row r="10" spans="1:6" ht="12.75">
      <c r="A10" s="161"/>
      <c r="B10" s="161" t="s">
        <v>510</v>
      </c>
      <c r="C10" s="161" t="s">
        <v>476</v>
      </c>
      <c r="D10" s="161" t="s">
        <v>477</v>
      </c>
      <c r="E10" s="161" t="s">
        <v>168</v>
      </c>
      <c r="F10" s="161" t="s">
        <v>478</v>
      </c>
    </row>
    <row r="11" spans="1:6" ht="38.25">
      <c r="A11" s="192">
        <v>1</v>
      </c>
      <c r="B11" s="181" t="s">
        <v>511</v>
      </c>
      <c r="C11" s="119"/>
      <c r="D11" s="119"/>
      <c r="E11" s="163">
        <f aca="true" t="shared" si="0" ref="E11:E70">SUM(C11:D11)</f>
        <v>0</v>
      </c>
      <c r="F11" s="117"/>
    </row>
    <row r="12" spans="1:6" ht="12.75">
      <c r="A12" s="192"/>
      <c r="B12" s="182"/>
      <c r="C12" s="119"/>
      <c r="D12" s="119"/>
      <c r="E12" s="163">
        <f t="shared" si="0"/>
        <v>0</v>
      </c>
      <c r="F12" s="117"/>
    </row>
    <row r="13" spans="1:6" ht="12.75">
      <c r="A13" s="192"/>
      <c r="B13" s="182"/>
      <c r="C13" s="119"/>
      <c r="D13" s="119"/>
      <c r="E13" s="163">
        <f t="shared" si="0"/>
        <v>0</v>
      </c>
      <c r="F13" s="117"/>
    </row>
    <row r="14" spans="1:6" ht="12.75">
      <c r="A14" s="192"/>
      <c r="B14" s="182"/>
      <c r="C14" s="119"/>
      <c r="D14" s="119"/>
      <c r="E14" s="163">
        <f t="shared" si="0"/>
        <v>0</v>
      </c>
      <c r="F14" s="117"/>
    </row>
    <row r="15" spans="1:6" ht="12.75">
      <c r="A15" s="192" t="s">
        <v>547</v>
      </c>
      <c r="B15" s="182" t="s">
        <v>493</v>
      </c>
      <c r="C15" s="119"/>
      <c r="D15" s="119"/>
      <c r="E15" s="163">
        <f t="shared" si="0"/>
        <v>0</v>
      </c>
      <c r="F15" s="117"/>
    </row>
    <row r="16" spans="1:6" ht="12.75">
      <c r="A16" s="192"/>
      <c r="B16" s="182"/>
      <c r="C16" s="119"/>
      <c r="D16" s="119"/>
      <c r="E16" s="163">
        <f t="shared" si="0"/>
        <v>0</v>
      </c>
      <c r="F16" s="117"/>
    </row>
    <row r="17" spans="1:6" ht="12.75">
      <c r="A17" s="192"/>
      <c r="B17" s="182"/>
      <c r="C17" s="119"/>
      <c r="D17" s="119"/>
      <c r="E17" s="163">
        <f t="shared" si="0"/>
        <v>0</v>
      </c>
      <c r="F17" s="117"/>
    </row>
    <row r="18" spans="1:6" ht="12.75">
      <c r="A18" s="192"/>
      <c r="B18" s="182"/>
      <c r="C18" s="119"/>
      <c r="D18" s="119"/>
      <c r="E18" s="163">
        <f t="shared" si="0"/>
        <v>0</v>
      </c>
      <c r="F18" s="117"/>
    </row>
    <row r="19" spans="1:6" ht="12.75">
      <c r="A19" s="192" t="s">
        <v>548</v>
      </c>
      <c r="B19" s="182" t="s">
        <v>494</v>
      </c>
      <c r="C19" s="119"/>
      <c r="D19" s="119"/>
      <c r="E19" s="163">
        <f t="shared" si="0"/>
        <v>0</v>
      </c>
      <c r="F19" s="117"/>
    </row>
    <row r="20" spans="1:6" ht="12.75">
      <c r="A20" s="192"/>
      <c r="B20" s="182"/>
      <c r="C20" s="119"/>
      <c r="D20" s="119"/>
      <c r="E20" s="163">
        <f t="shared" si="0"/>
        <v>0</v>
      </c>
      <c r="F20" s="117"/>
    </row>
    <row r="21" spans="1:6" ht="12.75">
      <c r="A21" s="192"/>
      <c r="B21" s="182"/>
      <c r="C21" s="119"/>
      <c r="D21" s="119"/>
      <c r="E21" s="163">
        <f t="shared" si="0"/>
        <v>0</v>
      </c>
      <c r="F21" s="117"/>
    </row>
    <row r="22" spans="1:6" ht="12.75">
      <c r="A22" s="192"/>
      <c r="B22" s="182"/>
      <c r="C22" s="119"/>
      <c r="D22" s="119"/>
      <c r="E22" s="163">
        <f t="shared" si="0"/>
        <v>0</v>
      </c>
      <c r="F22" s="117"/>
    </row>
    <row r="23" spans="1:6" ht="12.75">
      <c r="A23" s="192">
        <v>3</v>
      </c>
      <c r="B23" s="182" t="s">
        <v>512</v>
      </c>
      <c r="C23" s="119"/>
      <c r="D23" s="119"/>
      <c r="E23" s="163">
        <f t="shared" si="0"/>
        <v>0</v>
      </c>
      <c r="F23" s="117"/>
    </row>
    <row r="24" spans="1:6" ht="12.75">
      <c r="A24" s="192"/>
      <c r="B24" s="182"/>
      <c r="C24" s="119"/>
      <c r="D24" s="119"/>
      <c r="E24" s="163">
        <f t="shared" si="0"/>
        <v>0</v>
      </c>
      <c r="F24" s="117"/>
    </row>
    <row r="25" spans="1:6" ht="12.75">
      <c r="A25" s="192"/>
      <c r="B25" s="182"/>
      <c r="C25" s="119"/>
      <c r="D25" s="119"/>
      <c r="E25" s="163">
        <f t="shared" si="0"/>
        <v>0</v>
      </c>
      <c r="F25" s="117"/>
    </row>
    <row r="26" spans="1:6" ht="12.75">
      <c r="A26" s="192"/>
      <c r="B26" s="182"/>
      <c r="C26" s="119"/>
      <c r="D26" s="119"/>
      <c r="E26" s="163">
        <f t="shared" si="0"/>
        <v>0</v>
      </c>
      <c r="F26" s="117"/>
    </row>
    <row r="27" spans="1:6" ht="12.75">
      <c r="A27" s="192">
        <v>4</v>
      </c>
      <c r="B27" s="182" t="s">
        <v>496</v>
      </c>
      <c r="C27" s="119"/>
      <c r="D27" s="119"/>
      <c r="E27" s="163">
        <f t="shared" si="0"/>
        <v>0</v>
      </c>
      <c r="F27" s="117"/>
    </row>
    <row r="28" spans="1:6" ht="12.75">
      <c r="A28" s="192"/>
      <c r="B28" s="182"/>
      <c r="C28" s="119"/>
      <c r="D28" s="119"/>
      <c r="E28" s="163">
        <f t="shared" si="0"/>
        <v>0</v>
      </c>
      <c r="F28" s="117"/>
    </row>
    <row r="29" spans="1:6" ht="12.75">
      <c r="A29" s="192"/>
      <c r="B29" s="182"/>
      <c r="C29" s="119"/>
      <c r="D29" s="119"/>
      <c r="E29" s="163">
        <f t="shared" si="0"/>
        <v>0</v>
      </c>
      <c r="F29" s="117"/>
    </row>
    <row r="30" spans="1:6" ht="12.75">
      <c r="A30" s="192"/>
      <c r="B30" s="182"/>
      <c r="C30" s="119"/>
      <c r="D30" s="119"/>
      <c r="E30" s="163">
        <f t="shared" si="0"/>
        <v>0</v>
      </c>
      <c r="F30" s="117"/>
    </row>
    <row r="31" spans="1:6" ht="12.75">
      <c r="A31" s="192">
        <v>5</v>
      </c>
      <c r="B31" s="182" t="s">
        <v>419</v>
      </c>
      <c r="C31" s="119"/>
      <c r="D31" s="119"/>
      <c r="E31" s="163">
        <f t="shared" si="0"/>
        <v>0</v>
      </c>
      <c r="F31" s="117"/>
    </row>
    <row r="32" spans="1:6" ht="12.75">
      <c r="A32" s="192"/>
      <c r="B32" s="182"/>
      <c r="C32" s="119"/>
      <c r="D32" s="119"/>
      <c r="E32" s="163">
        <f t="shared" si="0"/>
        <v>0</v>
      </c>
      <c r="F32" s="117"/>
    </row>
    <row r="33" spans="1:6" ht="12.75">
      <c r="A33" s="192"/>
      <c r="B33" s="182"/>
      <c r="C33" s="119"/>
      <c r="D33" s="119"/>
      <c r="E33" s="163">
        <f t="shared" si="0"/>
        <v>0</v>
      </c>
      <c r="F33" s="117"/>
    </row>
    <row r="34" spans="1:6" ht="12.75">
      <c r="A34" s="192"/>
      <c r="B34" s="182"/>
      <c r="C34" s="119"/>
      <c r="D34" s="119"/>
      <c r="E34" s="163">
        <f t="shared" si="0"/>
        <v>0</v>
      </c>
      <c r="F34" s="117"/>
    </row>
    <row r="35" spans="1:6" ht="12.75">
      <c r="A35" s="192">
        <v>6</v>
      </c>
      <c r="B35" s="182" t="s">
        <v>497</v>
      </c>
      <c r="C35" s="119"/>
      <c r="D35" s="119"/>
      <c r="E35" s="163">
        <f t="shared" si="0"/>
        <v>0</v>
      </c>
      <c r="F35" s="117"/>
    </row>
    <row r="36" spans="1:6" ht="12.75">
      <c r="A36" s="192"/>
      <c r="B36" s="182"/>
      <c r="C36" s="119"/>
      <c r="D36" s="119"/>
      <c r="E36" s="163">
        <f t="shared" si="0"/>
        <v>0</v>
      </c>
      <c r="F36" s="117"/>
    </row>
    <row r="37" spans="1:6" ht="12.75">
      <c r="A37" s="192"/>
      <c r="B37" s="182"/>
      <c r="C37" s="119"/>
      <c r="D37" s="119"/>
      <c r="E37" s="163">
        <f t="shared" si="0"/>
        <v>0</v>
      </c>
      <c r="F37" s="117"/>
    </row>
    <row r="38" spans="1:6" ht="12.75">
      <c r="A38" s="192"/>
      <c r="B38" s="182"/>
      <c r="C38" s="119"/>
      <c r="D38" s="119"/>
      <c r="E38" s="163">
        <f t="shared" si="0"/>
        <v>0</v>
      </c>
      <c r="F38" s="117"/>
    </row>
    <row r="39" spans="1:6" ht="12.75">
      <c r="A39" s="192">
        <v>7</v>
      </c>
      <c r="B39" s="182" t="s">
        <v>513</v>
      </c>
      <c r="C39" s="119"/>
      <c r="D39" s="119"/>
      <c r="E39" s="163">
        <f t="shared" si="0"/>
        <v>0</v>
      </c>
      <c r="F39" s="117"/>
    </row>
    <row r="40" spans="1:6" ht="12.75">
      <c r="A40" s="192"/>
      <c r="B40" s="182"/>
      <c r="C40" s="119"/>
      <c r="D40" s="119"/>
      <c r="E40" s="163">
        <f t="shared" si="0"/>
        <v>0</v>
      </c>
      <c r="F40" s="117"/>
    </row>
    <row r="41" spans="1:6" ht="12.75">
      <c r="A41" s="192"/>
      <c r="B41" s="182"/>
      <c r="C41" s="119"/>
      <c r="D41" s="119"/>
      <c r="E41" s="163">
        <f t="shared" si="0"/>
        <v>0</v>
      </c>
      <c r="F41" s="117"/>
    </row>
    <row r="42" spans="1:6" ht="12.75">
      <c r="A42" s="192"/>
      <c r="B42" s="182"/>
      <c r="C42" s="119"/>
      <c r="D42" s="119"/>
      <c r="E42" s="163">
        <f t="shared" si="0"/>
        <v>0</v>
      </c>
      <c r="F42" s="117"/>
    </row>
    <row r="43" spans="1:6" ht="12.75">
      <c r="A43" s="192">
        <v>8</v>
      </c>
      <c r="B43" s="182" t="s">
        <v>499</v>
      </c>
      <c r="C43" s="119"/>
      <c r="D43" s="119"/>
      <c r="E43" s="163">
        <f t="shared" si="0"/>
        <v>0</v>
      </c>
      <c r="F43" s="117"/>
    </row>
    <row r="44" spans="1:6" ht="12.75">
      <c r="A44" s="192"/>
      <c r="B44" s="182"/>
      <c r="C44" s="119"/>
      <c r="D44" s="119"/>
      <c r="E44" s="163">
        <f t="shared" si="0"/>
        <v>0</v>
      </c>
      <c r="F44" s="117"/>
    </row>
    <row r="45" spans="1:6" ht="12.75">
      <c r="A45" s="192"/>
      <c r="B45" s="182"/>
      <c r="C45" s="119"/>
      <c r="D45" s="119"/>
      <c r="E45" s="163">
        <f t="shared" si="0"/>
        <v>0</v>
      </c>
      <c r="F45" s="117"/>
    </row>
    <row r="46" spans="1:6" ht="12.75">
      <c r="A46" s="192"/>
      <c r="B46" s="182"/>
      <c r="C46" s="119"/>
      <c r="D46" s="119"/>
      <c r="E46" s="163">
        <f t="shared" si="0"/>
        <v>0</v>
      </c>
      <c r="F46" s="117"/>
    </row>
    <row r="47" spans="1:6" ht="12.75">
      <c r="A47" s="192">
        <v>9</v>
      </c>
      <c r="B47" s="182" t="s">
        <v>500</v>
      </c>
      <c r="C47" s="119"/>
      <c r="D47" s="119"/>
      <c r="E47" s="163">
        <f t="shared" si="0"/>
        <v>0</v>
      </c>
      <c r="F47" s="117"/>
    </row>
    <row r="48" spans="1:6" ht="12.75">
      <c r="A48" s="192"/>
      <c r="B48" s="182"/>
      <c r="C48" s="119"/>
      <c r="D48" s="119"/>
      <c r="E48" s="163">
        <f t="shared" si="0"/>
        <v>0</v>
      </c>
      <c r="F48" s="117"/>
    </row>
    <row r="49" spans="1:6" ht="12.75">
      <c r="A49" s="192"/>
      <c r="B49" s="182"/>
      <c r="C49" s="119"/>
      <c r="D49" s="119"/>
      <c r="E49" s="163">
        <f t="shared" si="0"/>
        <v>0</v>
      </c>
      <c r="F49" s="117"/>
    </row>
    <row r="50" spans="1:6" ht="12.75">
      <c r="A50" s="192"/>
      <c r="B50" s="182"/>
      <c r="C50" s="119"/>
      <c r="D50" s="119"/>
      <c r="E50" s="163">
        <f t="shared" si="0"/>
        <v>0</v>
      </c>
      <c r="F50" s="117"/>
    </row>
    <row r="51" spans="1:6" ht="12.75">
      <c r="A51" s="192">
        <v>10</v>
      </c>
      <c r="B51" s="182" t="s">
        <v>514</v>
      </c>
      <c r="C51" s="119"/>
      <c r="D51" s="119"/>
      <c r="E51" s="163">
        <f t="shared" si="0"/>
        <v>0</v>
      </c>
      <c r="F51" s="117"/>
    </row>
    <row r="52" spans="1:6" ht="12.75">
      <c r="A52" s="192"/>
      <c r="B52" s="182"/>
      <c r="C52" s="119"/>
      <c r="D52" s="119"/>
      <c r="E52" s="163">
        <f t="shared" si="0"/>
        <v>0</v>
      </c>
      <c r="F52" s="117"/>
    </row>
    <row r="53" spans="1:6" ht="12.75">
      <c r="A53" s="192"/>
      <c r="B53" s="182"/>
      <c r="C53" s="119"/>
      <c r="D53" s="119"/>
      <c r="E53" s="163">
        <f t="shared" si="0"/>
        <v>0</v>
      </c>
      <c r="F53" s="117"/>
    </row>
    <row r="54" spans="1:6" ht="12.75">
      <c r="A54" s="192"/>
      <c r="B54" s="182"/>
      <c r="C54" s="119"/>
      <c r="D54" s="119"/>
      <c r="E54" s="163">
        <f t="shared" si="0"/>
        <v>0</v>
      </c>
      <c r="F54" s="117"/>
    </row>
    <row r="55" spans="1:6" ht="12.75">
      <c r="A55" s="192">
        <v>11</v>
      </c>
      <c r="B55" s="182" t="s">
        <v>502</v>
      </c>
      <c r="C55" s="119"/>
      <c r="D55" s="119"/>
      <c r="E55" s="163">
        <f t="shared" si="0"/>
        <v>0</v>
      </c>
      <c r="F55" s="117"/>
    </row>
    <row r="56" spans="1:6" ht="12.75">
      <c r="A56" s="192"/>
      <c r="B56" s="182"/>
      <c r="C56" s="119"/>
      <c r="D56" s="119"/>
      <c r="E56" s="163">
        <f t="shared" si="0"/>
        <v>0</v>
      </c>
      <c r="F56" s="117"/>
    </row>
    <row r="57" spans="1:6" ht="12.75">
      <c r="A57" s="192"/>
      <c r="B57" s="182"/>
      <c r="C57" s="119"/>
      <c r="D57" s="119"/>
      <c r="E57" s="163">
        <f t="shared" si="0"/>
        <v>0</v>
      </c>
      <c r="F57" s="117"/>
    </row>
    <row r="58" spans="1:6" ht="12.75">
      <c r="A58" s="192"/>
      <c r="B58" s="182"/>
      <c r="C58" s="119"/>
      <c r="D58" s="119"/>
      <c r="E58" s="163">
        <f t="shared" si="0"/>
        <v>0</v>
      </c>
      <c r="F58" s="117"/>
    </row>
    <row r="59" spans="1:6" ht="12.75">
      <c r="A59" s="192">
        <v>12</v>
      </c>
      <c r="B59" s="202" t="s">
        <v>503</v>
      </c>
      <c r="C59" s="119"/>
      <c r="D59" s="119"/>
      <c r="E59" s="163">
        <f t="shared" si="0"/>
        <v>0</v>
      </c>
      <c r="F59" s="117"/>
    </row>
    <row r="60" spans="1:6" ht="12.75">
      <c r="A60" s="192"/>
      <c r="B60" s="182"/>
      <c r="C60" s="119"/>
      <c r="D60" s="119"/>
      <c r="E60" s="163">
        <f t="shared" si="0"/>
        <v>0</v>
      </c>
      <c r="F60" s="117"/>
    </row>
    <row r="61" spans="1:6" ht="12.75">
      <c r="A61" s="192"/>
      <c r="B61" s="182"/>
      <c r="C61" s="119"/>
      <c r="D61" s="119"/>
      <c r="E61" s="163">
        <f t="shared" si="0"/>
        <v>0</v>
      </c>
      <c r="F61" s="117"/>
    </row>
    <row r="62" spans="1:6" ht="12.75">
      <c r="A62" s="192"/>
      <c r="B62" s="182"/>
      <c r="C62" s="119"/>
      <c r="D62" s="119"/>
      <c r="E62" s="163">
        <f t="shared" si="0"/>
        <v>0</v>
      </c>
      <c r="F62" s="117"/>
    </row>
    <row r="63" spans="1:6" ht="12.75">
      <c r="A63" s="192">
        <v>13</v>
      </c>
      <c r="B63" s="202" t="s">
        <v>504</v>
      </c>
      <c r="C63" s="119"/>
      <c r="D63" s="119"/>
      <c r="E63" s="163">
        <f t="shared" si="0"/>
        <v>0</v>
      </c>
      <c r="F63" s="117"/>
    </row>
    <row r="64" spans="1:6" ht="12.75">
      <c r="A64" s="192"/>
      <c r="B64" s="182"/>
      <c r="C64" s="119"/>
      <c r="D64" s="119"/>
      <c r="E64" s="163">
        <f t="shared" si="0"/>
        <v>0</v>
      </c>
      <c r="F64" s="117"/>
    </row>
    <row r="65" spans="1:6" ht="12.75">
      <c r="A65" s="192"/>
      <c r="B65" s="182"/>
      <c r="C65" s="119"/>
      <c r="D65" s="119"/>
      <c r="E65" s="163">
        <f t="shared" si="0"/>
        <v>0</v>
      </c>
      <c r="F65" s="117"/>
    </row>
    <row r="66" spans="1:6" ht="12.75">
      <c r="A66" s="192"/>
      <c r="B66" s="182"/>
      <c r="C66" s="119"/>
      <c r="D66" s="119"/>
      <c r="E66" s="163">
        <f t="shared" si="0"/>
        <v>0</v>
      </c>
      <c r="F66" s="117"/>
    </row>
    <row r="67" spans="1:6" ht="12.75">
      <c r="A67" s="192">
        <v>14</v>
      </c>
      <c r="B67" s="182" t="s">
        <v>505</v>
      </c>
      <c r="C67" s="119"/>
      <c r="D67" s="119"/>
      <c r="E67" s="163">
        <f t="shared" si="0"/>
        <v>0</v>
      </c>
      <c r="F67" s="117"/>
    </row>
    <row r="68" spans="1:6" ht="12.75">
      <c r="A68" s="192"/>
      <c r="B68" s="182"/>
      <c r="C68" s="119"/>
      <c r="D68" s="119"/>
      <c r="E68" s="163">
        <f t="shared" si="0"/>
        <v>0</v>
      </c>
      <c r="F68" s="117"/>
    </row>
    <row r="69" spans="1:6" ht="12.75">
      <c r="A69" s="192"/>
      <c r="B69" s="182"/>
      <c r="C69" s="119"/>
      <c r="D69" s="119"/>
      <c r="E69" s="163">
        <f t="shared" si="0"/>
        <v>0</v>
      </c>
      <c r="F69" s="117"/>
    </row>
    <row r="70" spans="1:6" ht="12.75">
      <c r="A70" s="192"/>
      <c r="B70" s="182"/>
      <c r="C70" s="119"/>
      <c r="D70" s="119"/>
      <c r="E70" s="163">
        <f t="shared" si="0"/>
        <v>0</v>
      </c>
      <c r="F70" s="117"/>
    </row>
    <row r="71" spans="1:6" ht="12.75">
      <c r="A71" s="192">
        <v>16</v>
      </c>
      <c r="B71" s="182" t="s">
        <v>420</v>
      </c>
      <c r="C71" s="119"/>
      <c r="D71" s="119"/>
      <c r="E71" s="163">
        <f>SUM(C71:D71)</f>
        <v>0</v>
      </c>
      <c r="F71" s="117"/>
    </row>
    <row r="72" spans="1:6" ht="12.75">
      <c r="A72" s="161"/>
      <c r="B72" s="182"/>
      <c r="C72" s="119"/>
      <c r="D72" s="119"/>
      <c r="E72" s="163">
        <f>SUM(C72:D72)</f>
        <v>0</v>
      </c>
      <c r="F72" s="117"/>
    </row>
    <row r="73" spans="1:6" ht="12.75">
      <c r="A73" s="112"/>
      <c r="B73" s="162"/>
      <c r="C73" s="119"/>
      <c r="D73" s="119"/>
      <c r="E73" s="163">
        <f>SUM(C73:D73)</f>
        <v>0</v>
      </c>
      <c r="F73" s="117"/>
    </row>
    <row r="74" spans="1:6" ht="12.75">
      <c r="A74" s="112"/>
      <c r="B74" s="162"/>
      <c r="C74" s="119"/>
      <c r="D74" s="119"/>
      <c r="E74" s="163">
        <f>SUM(C74:D74)</f>
        <v>0</v>
      </c>
      <c r="F74" s="117"/>
    </row>
  </sheetData>
  <mergeCells count="3">
    <mergeCell ref="A3:F3"/>
    <mergeCell ref="A4:F4"/>
    <mergeCell ref="A5:F5"/>
  </mergeCells>
  <printOptions/>
  <pageMargins left="0.75" right="0.75" top="1" bottom="1" header="0.5" footer="0.5"/>
  <pageSetup horizontalDpi="600" verticalDpi="600" orientation="portrait" scale="86" r:id="rId1"/>
  <headerFooter alignWithMargins="0">
    <oddHeader>&amp;RExhibit K</oddHeader>
    <oddFooter>&amp;C45&amp;R5/09</oddFooter>
  </headerFooter>
</worksheet>
</file>

<file path=xl/worksheets/sheet18.xml><?xml version="1.0" encoding="utf-8"?>
<worksheet xmlns="http://schemas.openxmlformats.org/spreadsheetml/2006/main" xmlns:r="http://schemas.openxmlformats.org/officeDocument/2006/relationships">
  <dimension ref="A1:H239"/>
  <sheetViews>
    <sheetView zoomScaleSheetLayoutView="75" workbookViewId="0" topLeftCell="A196">
      <selection activeCell="F132" sqref="F132:F143"/>
    </sheetView>
  </sheetViews>
  <sheetFormatPr defaultColWidth="9.140625" defaultRowHeight="12.75"/>
  <cols>
    <col min="1" max="1" width="7.421875" style="94" customWidth="1"/>
    <col min="2" max="2" width="3.7109375" style="94" bestFit="1" customWidth="1"/>
    <col min="3" max="3" width="27.57421875" style="0" customWidth="1"/>
    <col min="4" max="4" width="15.7109375" style="0" bestFit="1" customWidth="1"/>
    <col min="5" max="5" width="27.140625" style="0" customWidth="1"/>
    <col min="6" max="6" width="19.57421875" style="0" customWidth="1"/>
    <col min="7" max="7" width="41.7109375" style="0" customWidth="1"/>
  </cols>
  <sheetData>
    <row r="1" ht="12.75">
      <c r="G1" s="12"/>
    </row>
    <row r="2" spans="1:7" ht="15">
      <c r="A2" s="281" t="s">
        <v>425</v>
      </c>
      <c r="B2" s="281"/>
      <c r="C2" s="281"/>
      <c r="D2" s="281"/>
      <c r="E2" s="281"/>
      <c r="F2" s="281"/>
      <c r="G2" s="281"/>
    </row>
    <row r="3" spans="1:7" ht="15">
      <c r="A3" s="281" t="s">
        <v>412</v>
      </c>
      <c r="B3" s="281"/>
      <c r="C3" s="281"/>
      <c r="D3" s="281"/>
      <c r="E3" s="281"/>
      <c r="F3" s="281"/>
      <c r="G3" s="281"/>
    </row>
    <row r="4" spans="1:7" ht="15.75">
      <c r="A4" s="282" t="s">
        <v>426</v>
      </c>
      <c r="B4" s="283"/>
      <c r="C4" s="283"/>
      <c r="D4" s="283"/>
      <c r="E4" s="283"/>
      <c r="F4" s="283"/>
      <c r="G4" s="284"/>
    </row>
    <row r="5" spans="1:7" ht="15.75">
      <c r="A5" s="95"/>
      <c r="B5" s="95"/>
      <c r="C5" s="98"/>
      <c r="D5" s="98"/>
      <c r="E5" s="98"/>
      <c r="F5" s="98"/>
      <c r="G5" s="98"/>
    </row>
    <row r="6" spans="1:7" ht="15.75">
      <c r="A6" s="196"/>
      <c r="B6" s="196"/>
      <c r="C6" s="99"/>
      <c r="D6" s="98"/>
      <c r="E6" s="100"/>
      <c r="F6" s="99"/>
      <c r="G6" s="99"/>
    </row>
    <row r="7" spans="1:7" ht="15.75">
      <c r="A7" s="204" t="s">
        <v>347</v>
      </c>
      <c r="B7" s="204"/>
      <c r="C7" s="98"/>
      <c r="D7" s="98"/>
      <c r="E7" s="101" t="s">
        <v>413</v>
      </c>
      <c r="F7" s="98"/>
      <c r="G7" s="98"/>
    </row>
    <row r="8" spans="1:7" ht="15.75">
      <c r="A8" s="196"/>
      <c r="B8" s="196"/>
      <c r="C8" s="99"/>
      <c r="D8" s="98"/>
      <c r="E8" s="102"/>
      <c r="F8" s="103"/>
      <c r="G8" s="103"/>
    </row>
    <row r="9" spans="1:7" ht="15.75">
      <c r="A9" s="205" t="s">
        <v>414</v>
      </c>
      <c r="B9" s="205"/>
      <c r="C9" s="98"/>
      <c r="D9" s="98"/>
      <c r="E9" s="101" t="s">
        <v>427</v>
      </c>
      <c r="F9" s="100"/>
      <c r="G9" s="99"/>
    </row>
    <row r="10" spans="1:7" ht="15.75">
      <c r="A10" s="196"/>
      <c r="B10" s="196"/>
      <c r="C10" s="99"/>
      <c r="D10" s="98"/>
      <c r="E10" s="101" t="s">
        <v>415</v>
      </c>
      <c r="F10" s="100"/>
      <c r="G10" s="99"/>
    </row>
    <row r="11" spans="1:7" ht="15.75">
      <c r="A11" s="205" t="s">
        <v>416</v>
      </c>
      <c r="B11" s="205"/>
      <c r="C11" s="98"/>
      <c r="D11" s="98"/>
      <c r="E11" s="98"/>
      <c r="F11" s="104"/>
      <c r="G11" s="105"/>
    </row>
    <row r="12" spans="1:7" ht="15.75">
      <c r="A12" s="197"/>
      <c r="B12" s="197"/>
      <c r="C12" s="98"/>
      <c r="D12" s="98"/>
      <c r="E12" s="98"/>
      <c r="F12" s="98"/>
      <c r="G12" s="98"/>
    </row>
    <row r="13" spans="1:7" ht="15" customHeight="1">
      <c r="A13" s="278" t="s">
        <v>428</v>
      </c>
      <c r="B13" s="278"/>
      <c r="C13" s="279"/>
      <c r="D13" s="279"/>
      <c r="E13" s="279"/>
      <c r="F13" s="279"/>
      <c r="G13" s="279"/>
    </row>
    <row r="14" spans="1:7" ht="27" customHeight="1">
      <c r="A14" s="280"/>
      <c r="B14" s="280"/>
      <c r="C14" s="280"/>
      <c r="D14" s="280"/>
      <c r="E14" s="280"/>
      <c r="F14" s="280"/>
      <c r="G14" s="280"/>
    </row>
    <row r="15" spans="1:7" ht="12.75">
      <c r="A15" s="107"/>
      <c r="B15" s="107"/>
      <c r="C15" s="108"/>
      <c r="D15" s="109"/>
      <c r="E15" s="109"/>
      <c r="F15" s="108"/>
      <c r="G15" s="108"/>
    </row>
    <row r="16" spans="1:7" ht="12.75">
      <c r="A16" s="278" t="s">
        <v>429</v>
      </c>
      <c r="B16" s="278"/>
      <c r="C16" s="279"/>
      <c r="D16" s="279"/>
      <c r="E16" s="279"/>
      <c r="F16" s="279"/>
      <c r="G16" s="279"/>
    </row>
    <row r="17" spans="1:7" ht="35.25" customHeight="1">
      <c r="A17" s="280"/>
      <c r="B17" s="280"/>
      <c r="C17" s="280"/>
      <c r="D17" s="280"/>
      <c r="E17" s="280"/>
      <c r="F17" s="280"/>
      <c r="G17" s="280"/>
    </row>
    <row r="18" spans="1:7" ht="11.25" customHeight="1">
      <c r="A18" s="198"/>
      <c r="B18" s="198"/>
      <c r="C18" s="110"/>
      <c r="D18" s="110"/>
      <c r="E18" s="110"/>
      <c r="F18" s="110"/>
      <c r="G18" s="110"/>
    </row>
    <row r="19" spans="1:7" ht="36.75" customHeight="1">
      <c r="A19" s="278" t="s">
        <v>430</v>
      </c>
      <c r="B19" s="278"/>
      <c r="C19" s="279"/>
      <c r="D19" s="279"/>
      <c r="E19" s="279"/>
      <c r="F19" s="279"/>
      <c r="G19" s="279"/>
    </row>
    <row r="20" spans="1:7" ht="17.25" customHeight="1">
      <c r="A20" s="199"/>
      <c r="B20" s="199"/>
      <c r="C20" s="106"/>
      <c r="D20" s="106"/>
      <c r="E20" s="106"/>
      <c r="F20" s="106"/>
      <c r="G20" s="106"/>
    </row>
    <row r="21" spans="1:7" s="29" customFormat="1" ht="12.75">
      <c r="A21" s="111" t="s">
        <v>431</v>
      </c>
      <c r="B21" s="111" t="s">
        <v>549</v>
      </c>
      <c r="C21" s="111" t="s">
        <v>432</v>
      </c>
      <c r="D21" s="111" t="s">
        <v>433</v>
      </c>
      <c r="E21" s="111" t="s">
        <v>434</v>
      </c>
      <c r="F21" s="111" t="s">
        <v>197</v>
      </c>
      <c r="G21" s="111" t="s">
        <v>435</v>
      </c>
    </row>
    <row r="22" spans="1:7" ht="12.75">
      <c r="A22" s="194">
        <v>1</v>
      </c>
      <c r="B22" s="206">
        <v>2</v>
      </c>
      <c r="C22" s="113" t="s">
        <v>550</v>
      </c>
      <c r="D22" s="114"/>
      <c r="E22" s="115"/>
      <c r="F22" s="116">
        <f>D22+E22</f>
        <v>0</v>
      </c>
      <c r="G22" s="117"/>
    </row>
    <row r="23" spans="1:7" ht="12.75">
      <c r="A23" s="194">
        <v>2</v>
      </c>
      <c r="B23" s="206">
        <v>2</v>
      </c>
      <c r="C23" s="113" t="s">
        <v>551</v>
      </c>
      <c r="D23" s="118"/>
      <c r="E23" s="119"/>
      <c r="F23" s="120">
        <f aca="true" t="shared" si="0" ref="F23:F63">D23+E23</f>
        <v>0</v>
      </c>
      <c r="G23" s="117"/>
    </row>
    <row r="24" spans="1:7" ht="12.75">
      <c r="A24" s="194">
        <v>3</v>
      </c>
      <c r="B24" s="206">
        <v>2</v>
      </c>
      <c r="C24" s="113" t="s">
        <v>552</v>
      </c>
      <c r="D24" s="118"/>
      <c r="E24" s="119"/>
      <c r="F24" s="120">
        <f t="shared" si="0"/>
        <v>0</v>
      </c>
      <c r="G24" s="117"/>
    </row>
    <row r="25" spans="1:7" ht="12.75">
      <c r="A25" s="194">
        <v>4</v>
      </c>
      <c r="B25" s="206">
        <v>2</v>
      </c>
      <c r="C25" s="113" t="s">
        <v>436</v>
      </c>
      <c r="D25" s="118"/>
      <c r="E25" s="119"/>
      <c r="F25" s="120">
        <f t="shared" si="0"/>
        <v>0</v>
      </c>
      <c r="G25" s="117"/>
    </row>
    <row r="26" spans="1:7" ht="12.75">
      <c r="A26" s="194">
        <v>5</v>
      </c>
      <c r="B26" s="206">
        <v>2</v>
      </c>
      <c r="C26" s="113" t="s">
        <v>553</v>
      </c>
      <c r="D26" s="118"/>
      <c r="E26" s="119"/>
      <c r="F26" s="120">
        <f t="shared" si="0"/>
        <v>0</v>
      </c>
      <c r="G26" s="117"/>
    </row>
    <row r="27" spans="1:7" ht="12.75">
      <c r="A27" s="194">
        <v>6</v>
      </c>
      <c r="B27" s="206">
        <v>2</v>
      </c>
      <c r="C27" s="113" t="s">
        <v>438</v>
      </c>
      <c r="D27" s="118"/>
      <c r="E27" s="119"/>
      <c r="F27" s="120">
        <f t="shared" si="0"/>
        <v>0</v>
      </c>
      <c r="G27" s="117"/>
    </row>
    <row r="28" spans="1:7" ht="12.75">
      <c r="A28" s="194">
        <v>7</v>
      </c>
      <c r="B28" s="207">
        <v>2</v>
      </c>
      <c r="C28" s="121" t="s">
        <v>437</v>
      </c>
      <c r="D28" s="122"/>
      <c r="E28" s="123"/>
      <c r="F28" s="124">
        <f t="shared" si="0"/>
        <v>0</v>
      </c>
      <c r="G28" s="125"/>
    </row>
    <row r="29" spans="1:7" ht="12.75">
      <c r="A29" s="194">
        <v>8</v>
      </c>
      <c r="B29" s="206">
        <v>2</v>
      </c>
      <c r="C29" s="113" t="s">
        <v>554</v>
      </c>
      <c r="D29" s="118"/>
      <c r="E29" s="119"/>
      <c r="F29" s="120">
        <f t="shared" si="0"/>
        <v>0</v>
      </c>
      <c r="G29" s="117"/>
    </row>
    <row r="30" spans="1:7" ht="12.75">
      <c r="A30" s="194">
        <v>9</v>
      </c>
      <c r="B30" s="206">
        <v>2</v>
      </c>
      <c r="C30" s="113" t="s">
        <v>417</v>
      </c>
      <c r="D30" s="118"/>
      <c r="E30" s="119"/>
      <c r="F30" s="120">
        <f t="shared" si="0"/>
        <v>0</v>
      </c>
      <c r="G30" s="117"/>
    </row>
    <row r="31" spans="1:7" ht="12.75">
      <c r="A31" s="194">
        <v>10</v>
      </c>
      <c r="B31" s="206">
        <v>3</v>
      </c>
      <c r="C31" s="113" t="s">
        <v>439</v>
      </c>
      <c r="D31" s="118"/>
      <c r="E31" s="119"/>
      <c r="F31" s="120">
        <f t="shared" si="0"/>
        <v>0</v>
      </c>
      <c r="G31" s="117"/>
    </row>
    <row r="32" spans="1:7" ht="12.75">
      <c r="A32" s="194">
        <v>11</v>
      </c>
      <c r="B32" s="206">
        <v>4</v>
      </c>
      <c r="C32" s="113" t="s">
        <v>440</v>
      </c>
      <c r="D32" s="118"/>
      <c r="E32" s="119"/>
      <c r="F32" s="120">
        <f t="shared" si="0"/>
        <v>0</v>
      </c>
      <c r="G32" s="117"/>
    </row>
    <row r="33" spans="1:7" ht="12.75">
      <c r="A33" s="194">
        <v>12</v>
      </c>
      <c r="B33" s="206">
        <v>5</v>
      </c>
      <c r="C33" s="113" t="s">
        <v>441</v>
      </c>
      <c r="D33" s="118"/>
      <c r="E33" s="119"/>
      <c r="F33" s="120">
        <f t="shared" si="0"/>
        <v>0</v>
      </c>
      <c r="G33" s="117"/>
    </row>
    <row r="34" spans="1:7" ht="12.75">
      <c r="A34" s="194">
        <v>13</v>
      </c>
      <c r="B34" s="206">
        <v>6</v>
      </c>
      <c r="C34" s="113" t="s">
        <v>442</v>
      </c>
      <c r="D34" s="118"/>
      <c r="E34" s="119"/>
      <c r="F34" s="120">
        <f t="shared" si="0"/>
        <v>0</v>
      </c>
      <c r="G34" s="117"/>
    </row>
    <row r="35" spans="1:7" ht="12.75">
      <c r="A35" s="194">
        <v>14</v>
      </c>
      <c r="B35" s="206">
        <v>6</v>
      </c>
      <c r="C35" s="113" t="s">
        <v>443</v>
      </c>
      <c r="D35" s="118"/>
      <c r="E35" s="119"/>
      <c r="F35" s="120">
        <f t="shared" si="0"/>
        <v>0</v>
      </c>
      <c r="G35" s="117"/>
    </row>
    <row r="36" spans="1:7" ht="12.75">
      <c r="A36" s="194">
        <v>15</v>
      </c>
      <c r="B36" s="206">
        <v>7</v>
      </c>
      <c r="C36" s="113" t="s">
        <v>555</v>
      </c>
      <c r="D36" s="118"/>
      <c r="E36" s="119"/>
      <c r="F36" s="120">
        <f t="shared" si="0"/>
        <v>0</v>
      </c>
      <c r="G36" s="117"/>
    </row>
    <row r="37" spans="1:7" ht="12.75">
      <c r="A37" s="194">
        <v>16</v>
      </c>
      <c r="B37" s="206">
        <v>7</v>
      </c>
      <c r="C37" s="113" t="s">
        <v>447</v>
      </c>
      <c r="D37" s="118"/>
      <c r="E37" s="119"/>
      <c r="F37" s="120">
        <f t="shared" si="0"/>
        <v>0</v>
      </c>
      <c r="G37" s="117"/>
    </row>
    <row r="38" spans="1:7" ht="12.75">
      <c r="A38" s="194">
        <v>17</v>
      </c>
      <c r="B38" s="206">
        <v>7</v>
      </c>
      <c r="C38" s="113" t="s">
        <v>445</v>
      </c>
      <c r="D38" s="118"/>
      <c r="E38" s="119"/>
      <c r="F38" s="120">
        <f t="shared" si="0"/>
        <v>0</v>
      </c>
      <c r="G38" s="117"/>
    </row>
    <row r="39" spans="1:7" ht="12.75">
      <c r="A39" s="194">
        <v>18</v>
      </c>
      <c r="B39" s="206">
        <v>7</v>
      </c>
      <c r="C39" s="113" t="s">
        <v>446</v>
      </c>
      <c r="D39" s="118"/>
      <c r="E39" s="119"/>
      <c r="F39" s="120">
        <f t="shared" si="0"/>
        <v>0</v>
      </c>
      <c r="G39" s="117"/>
    </row>
    <row r="40" spans="1:7" ht="12.75">
      <c r="A40" s="194">
        <v>19</v>
      </c>
      <c r="B40" s="206">
        <v>7</v>
      </c>
      <c r="C40" s="113" t="s">
        <v>444</v>
      </c>
      <c r="D40" s="118"/>
      <c r="E40" s="119"/>
      <c r="F40" s="120">
        <f t="shared" si="0"/>
        <v>0</v>
      </c>
      <c r="G40" s="117"/>
    </row>
    <row r="41" spans="1:7" ht="12.75">
      <c r="A41" s="194">
        <v>20</v>
      </c>
      <c r="B41" s="206">
        <v>8</v>
      </c>
      <c r="C41" s="113" t="s">
        <v>556</v>
      </c>
      <c r="D41" s="118"/>
      <c r="E41" s="119"/>
      <c r="F41" s="120">
        <f t="shared" si="0"/>
        <v>0</v>
      </c>
      <c r="G41" s="117"/>
    </row>
    <row r="42" spans="1:7" ht="12.75">
      <c r="A42" s="194">
        <v>21</v>
      </c>
      <c r="B42" s="206">
        <v>8</v>
      </c>
      <c r="C42" s="113" t="s">
        <v>557</v>
      </c>
      <c r="D42" s="118"/>
      <c r="E42" s="119"/>
      <c r="F42" s="120">
        <f t="shared" si="0"/>
        <v>0</v>
      </c>
      <c r="G42" s="117"/>
    </row>
    <row r="43" spans="1:7" ht="12.75">
      <c r="A43" s="194">
        <v>22</v>
      </c>
      <c r="B43" s="206">
        <v>9</v>
      </c>
      <c r="C43" s="113" t="s">
        <v>558</v>
      </c>
      <c r="D43" s="118"/>
      <c r="E43" s="119"/>
      <c r="F43" s="120">
        <f t="shared" si="0"/>
        <v>0</v>
      </c>
      <c r="G43" s="117"/>
    </row>
    <row r="44" spans="1:7" ht="12.75">
      <c r="A44" s="194">
        <v>23</v>
      </c>
      <c r="B44" s="206">
        <v>9</v>
      </c>
      <c r="C44" s="113" t="s">
        <v>448</v>
      </c>
      <c r="D44" s="118"/>
      <c r="E44" s="119"/>
      <c r="F44" s="120">
        <f t="shared" si="0"/>
        <v>0</v>
      </c>
      <c r="G44" s="117"/>
    </row>
    <row r="45" spans="1:7" ht="12.75">
      <c r="A45" s="194">
        <v>24</v>
      </c>
      <c r="B45" s="206">
        <v>9</v>
      </c>
      <c r="C45" s="113" t="s">
        <v>559</v>
      </c>
      <c r="D45" s="118"/>
      <c r="E45" s="119"/>
      <c r="F45" s="120">
        <f t="shared" si="0"/>
        <v>0</v>
      </c>
      <c r="G45" s="117"/>
    </row>
    <row r="46" spans="1:7" ht="12.75">
      <c r="A46" s="194">
        <v>25</v>
      </c>
      <c r="B46" s="206">
        <v>9</v>
      </c>
      <c r="C46" s="113" t="s">
        <v>560</v>
      </c>
      <c r="D46" s="118"/>
      <c r="E46" s="119"/>
      <c r="F46" s="120">
        <f t="shared" si="0"/>
        <v>0</v>
      </c>
      <c r="G46" s="117"/>
    </row>
    <row r="47" spans="1:7" ht="12.75">
      <c r="A47" s="194">
        <v>26</v>
      </c>
      <c r="B47" s="206">
        <v>9</v>
      </c>
      <c r="C47" s="113" t="s">
        <v>561</v>
      </c>
      <c r="D47" s="118"/>
      <c r="E47" s="119"/>
      <c r="F47" s="120">
        <f t="shared" si="0"/>
        <v>0</v>
      </c>
      <c r="G47" s="117"/>
    </row>
    <row r="48" spans="1:7" ht="12.75">
      <c r="A48" s="194">
        <v>27</v>
      </c>
      <c r="B48" s="206">
        <v>9</v>
      </c>
      <c r="C48" s="113" t="s">
        <v>449</v>
      </c>
      <c r="D48" s="118"/>
      <c r="E48" s="119"/>
      <c r="F48" s="120">
        <f t="shared" si="0"/>
        <v>0</v>
      </c>
      <c r="G48" s="117"/>
    </row>
    <row r="49" spans="1:7" ht="12.75">
      <c r="A49" s="194">
        <v>28</v>
      </c>
      <c r="B49" s="206">
        <v>9</v>
      </c>
      <c r="C49" s="113" t="s">
        <v>562</v>
      </c>
      <c r="D49" s="118"/>
      <c r="E49" s="119"/>
      <c r="F49" s="120">
        <f t="shared" si="0"/>
        <v>0</v>
      </c>
      <c r="G49" s="117"/>
    </row>
    <row r="50" spans="1:7" ht="12.75">
      <c r="A50" s="194">
        <v>29</v>
      </c>
      <c r="B50" s="206">
        <v>10</v>
      </c>
      <c r="C50" s="113" t="s">
        <v>563</v>
      </c>
      <c r="D50" s="118"/>
      <c r="E50" s="119"/>
      <c r="F50" s="120">
        <f t="shared" si="0"/>
        <v>0</v>
      </c>
      <c r="G50" s="117"/>
    </row>
    <row r="51" spans="1:7" ht="12.75">
      <c r="A51" s="194">
        <v>30</v>
      </c>
      <c r="B51" s="206">
        <v>10</v>
      </c>
      <c r="C51" s="113" t="s">
        <v>564</v>
      </c>
      <c r="D51" s="118"/>
      <c r="E51" s="119"/>
      <c r="F51" s="120">
        <f t="shared" si="0"/>
        <v>0</v>
      </c>
      <c r="G51" s="117"/>
    </row>
    <row r="52" spans="1:7" ht="12.75">
      <c r="A52" s="194">
        <v>31</v>
      </c>
      <c r="B52" s="206">
        <v>11</v>
      </c>
      <c r="C52" s="113" t="s">
        <v>565</v>
      </c>
      <c r="D52" s="118"/>
      <c r="E52" s="119"/>
      <c r="F52" s="120">
        <f t="shared" si="0"/>
        <v>0</v>
      </c>
      <c r="G52" s="117"/>
    </row>
    <row r="53" spans="1:7" ht="12.75">
      <c r="A53" s="194">
        <v>32</v>
      </c>
      <c r="B53" s="206">
        <v>11</v>
      </c>
      <c r="C53" s="113" t="s">
        <v>566</v>
      </c>
      <c r="D53" s="118"/>
      <c r="E53" s="119"/>
      <c r="F53" s="120">
        <f t="shared" si="0"/>
        <v>0</v>
      </c>
      <c r="G53" s="117"/>
    </row>
    <row r="54" spans="1:7" ht="12.75">
      <c r="A54" s="194">
        <v>33</v>
      </c>
      <c r="B54" s="206">
        <v>11</v>
      </c>
      <c r="C54" s="113" t="s">
        <v>146</v>
      </c>
      <c r="D54" s="118"/>
      <c r="E54" s="119"/>
      <c r="F54" s="120">
        <f t="shared" si="0"/>
        <v>0</v>
      </c>
      <c r="G54" s="117"/>
    </row>
    <row r="55" spans="1:7" ht="12.75">
      <c r="A55" s="194">
        <v>34</v>
      </c>
      <c r="B55" s="206">
        <v>12</v>
      </c>
      <c r="C55" s="113" t="s">
        <v>567</v>
      </c>
      <c r="D55" s="118"/>
      <c r="E55" s="119"/>
      <c r="F55" s="120">
        <f t="shared" si="0"/>
        <v>0</v>
      </c>
      <c r="G55" s="117"/>
    </row>
    <row r="56" spans="1:7" ht="12.75">
      <c r="A56" s="194">
        <v>35</v>
      </c>
      <c r="B56" s="206">
        <v>13</v>
      </c>
      <c r="C56" s="113" t="s">
        <v>451</v>
      </c>
      <c r="D56" s="118"/>
      <c r="E56" s="119"/>
      <c r="F56" s="120">
        <f t="shared" si="0"/>
        <v>0</v>
      </c>
      <c r="G56" s="117"/>
    </row>
    <row r="57" spans="1:7" ht="12.75">
      <c r="A57" s="194">
        <v>36</v>
      </c>
      <c r="B57" s="206">
        <v>14</v>
      </c>
      <c r="C57" s="113" t="s">
        <v>452</v>
      </c>
      <c r="D57" s="118"/>
      <c r="E57" s="119"/>
      <c r="F57" s="120">
        <f t="shared" si="0"/>
        <v>0</v>
      </c>
      <c r="G57" s="117"/>
    </row>
    <row r="58" spans="1:7" ht="13.5" thickBot="1">
      <c r="A58" s="194">
        <v>37</v>
      </c>
      <c r="B58" s="208">
        <v>15</v>
      </c>
      <c r="C58" s="126" t="s">
        <v>453</v>
      </c>
      <c r="D58" s="127"/>
      <c r="E58" s="128"/>
      <c r="F58" s="129">
        <f t="shared" si="0"/>
        <v>0</v>
      </c>
      <c r="G58" s="126"/>
    </row>
    <row r="59" spans="1:7" ht="13.5" thickTop="1">
      <c r="A59" s="194">
        <v>38</v>
      </c>
      <c r="B59" s="195">
        <v>15</v>
      </c>
      <c r="C59" s="130" t="s">
        <v>569</v>
      </c>
      <c r="D59" s="131"/>
      <c r="E59" s="132"/>
      <c r="F59" s="133">
        <f t="shared" si="0"/>
        <v>0</v>
      </c>
      <c r="G59" s="134"/>
    </row>
    <row r="60" spans="1:7" ht="12.75">
      <c r="A60" s="194">
        <v>39</v>
      </c>
      <c r="B60" s="194">
        <v>15</v>
      </c>
      <c r="C60" s="117" t="s">
        <v>572</v>
      </c>
      <c r="D60" s="118"/>
      <c r="E60" s="135"/>
      <c r="F60" s="120">
        <f t="shared" si="0"/>
        <v>0</v>
      </c>
      <c r="G60" s="117"/>
    </row>
    <row r="61" spans="1:7" ht="12.75">
      <c r="A61" s="194">
        <v>40</v>
      </c>
      <c r="B61" s="206">
        <v>15</v>
      </c>
      <c r="C61" s="113" t="s">
        <v>570</v>
      </c>
      <c r="D61" s="118"/>
      <c r="E61" s="119"/>
      <c r="F61" s="120">
        <f t="shared" si="0"/>
        <v>0</v>
      </c>
      <c r="G61" s="117"/>
    </row>
    <row r="62" spans="1:7" ht="12.75">
      <c r="A62" s="194">
        <v>41</v>
      </c>
      <c r="B62" s="194">
        <v>16</v>
      </c>
      <c r="C62" s="117" t="s">
        <v>571</v>
      </c>
      <c r="D62" s="136"/>
      <c r="E62" s="137"/>
      <c r="F62" s="120">
        <f t="shared" si="0"/>
        <v>0</v>
      </c>
      <c r="G62" s="138"/>
    </row>
    <row r="63" spans="1:7" ht="13.5" thickBot="1">
      <c r="A63" s="194"/>
      <c r="B63" s="200"/>
      <c r="C63" s="139"/>
      <c r="D63" s="136"/>
      <c r="E63" s="137"/>
      <c r="F63" s="120">
        <f t="shared" si="0"/>
        <v>0</v>
      </c>
      <c r="G63" s="138"/>
    </row>
    <row r="64" spans="1:7" s="7" customFormat="1" ht="12.75">
      <c r="A64" s="208">
        <v>42</v>
      </c>
      <c r="B64" s="212"/>
      <c r="C64" s="213" t="s">
        <v>506</v>
      </c>
      <c r="D64" s="214">
        <f>SUM(D22:D63)</f>
        <v>0</v>
      </c>
      <c r="E64" s="214">
        <f>SUM(E22:E63)</f>
        <v>0</v>
      </c>
      <c r="F64" s="214">
        <f>SUM(F22:F63)</f>
        <v>0</v>
      </c>
      <c r="G64" s="215"/>
    </row>
    <row r="65" spans="1:7" s="7" customFormat="1" ht="12.75">
      <c r="A65" s="194">
        <v>43</v>
      </c>
      <c r="B65" s="194">
        <v>1</v>
      </c>
      <c r="C65" s="216" t="s">
        <v>573</v>
      </c>
      <c r="D65" s="218"/>
      <c r="E65" s="218"/>
      <c r="F65" s="218"/>
      <c r="G65" s="194"/>
    </row>
    <row r="66" spans="1:7" s="7" customFormat="1" ht="12.75">
      <c r="A66" s="208">
        <v>44</v>
      </c>
      <c r="B66" s="194"/>
      <c r="C66" s="216" t="s">
        <v>574</v>
      </c>
      <c r="D66" s="218"/>
      <c r="E66" s="218"/>
      <c r="F66" s="218"/>
      <c r="G66" s="194"/>
    </row>
    <row r="67" spans="1:7" s="7" customFormat="1" ht="12.75">
      <c r="A67" s="194">
        <v>45</v>
      </c>
      <c r="B67" s="194"/>
      <c r="C67" s="216" t="s">
        <v>575</v>
      </c>
      <c r="D67" s="218"/>
      <c r="E67" s="218"/>
      <c r="F67" s="218"/>
      <c r="G67" s="194"/>
    </row>
    <row r="68" spans="1:7" s="7" customFormat="1" ht="13.5" thickBot="1">
      <c r="A68" s="208">
        <v>46</v>
      </c>
      <c r="B68" s="194"/>
      <c r="C68" s="216" t="s">
        <v>418</v>
      </c>
      <c r="D68" s="218"/>
      <c r="E68" s="218"/>
      <c r="F68" s="218"/>
      <c r="G68" s="194"/>
    </row>
    <row r="69" spans="1:7" s="7" customFormat="1" ht="12.75">
      <c r="A69" s="208">
        <v>47</v>
      </c>
      <c r="B69" s="194"/>
      <c r="C69" s="217" t="s">
        <v>578</v>
      </c>
      <c r="D69" s="214">
        <f>SUM(D64:D68)</f>
        <v>0</v>
      </c>
      <c r="E69" s="214">
        <f>SUM(E64:E68)</f>
        <v>0</v>
      </c>
      <c r="F69" s="214">
        <f>SUM(F64:F68)</f>
        <v>0</v>
      </c>
      <c r="G69" s="194"/>
    </row>
    <row r="70" spans="1:7" s="7" customFormat="1" ht="12.75">
      <c r="A70" s="194">
        <v>48</v>
      </c>
      <c r="B70" s="194"/>
      <c r="C70" s="216" t="s">
        <v>576</v>
      </c>
      <c r="D70" s="219"/>
      <c r="E70" s="219"/>
      <c r="F70" s="219"/>
      <c r="G70" s="194"/>
    </row>
    <row r="71" spans="1:7" s="7" customFormat="1" ht="13.5" thickBot="1">
      <c r="A71" s="194">
        <v>49</v>
      </c>
      <c r="B71" s="194"/>
      <c r="C71" s="217" t="s">
        <v>577</v>
      </c>
      <c r="D71" s="220">
        <f>SUM(D69:D70)</f>
        <v>0</v>
      </c>
      <c r="E71" s="221">
        <f>SUM(E69:E70)</f>
        <v>0</v>
      </c>
      <c r="F71" s="221">
        <f>SUM(F69:F70)</f>
        <v>0</v>
      </c>
      <c r="G71" s="194"/>
    </row>
    <row r="72" spans="1:7" s="7" customFormat="1" ht="13.5" thickTop="1">
      <c r="A72" s="210"/>
      <c r="B72" s="210"/>
      <c r="C72" s="211"/>
      <c r="D72" s="210"/>
      <c r="E72" s="210"/>
      <c r="F72" s="210"/>
      <c r="G72" s="210"/>
    </row>
    <row r="73" spans="1:7" s="7" customFormat="1" ht="12.75">
      <c r="A73" s="210"/>
      <c r="B73" s="210"/>
      <c r="C73" s="210"/>
      <c r="D73" s="210"/>
      <c r="E73" s="210"/>
      <c r="F73" s="210"/>
      <c r="G73" s="210"/>
    </row>
    <row r="74" spans="1:7" s="7" customFormat="1" ht="12.75">
      <c r="A74" s="210"/>
      <c r="B74" s="210"/>
      <c r="C74" s="210"/>
      <c r="D74" s="210"/>
      <c r="E74" s="210"/>
      <c r="F74" s="210"/>
      <c r="G74" s="210"/>
    </row>
    <row r="75" spans="1:7" ht="27" customHeight="1">
      <c r="A75" s="277" t="s">
        <v>454</v>
      </c>
      <c r="B75" s="277"/>
      <c r="C75" s="277"/>
      <c r="D75" s="277"/>
      <c r="E75" s="277"/>
      <c r="F75" s="277"/>
      <c r="G75" s="277"/>
    </row>
    <row r="76" spans="1:7" ht="12.75">
      <c r="A76" s="141"/>
      <c r="B76" s="141"/>
      <c r="C76" s="94"/>
      <c r="D76" s="94"/>
      <c r="E76" s="94"/>
      <c r="F76" s="94"/>
      <c r="G76" s="94"/>
    </row>
    <row r="77" spans="1:7" ht="40.5" customHeight="1">
      <c r="A77" s="277" t="s">
        <v>455</v>
      </c>
      <c r="B77" s="277"/>
      <c r="C77" s="277"/>
      <c r="D77" s="277"/>
      <c r="E77" s="277"/>
      <c r="F77" s="277"/>
      <c r="G77" s="277"/>
    </row>
    <row r="78" spans="1:7" ht="40.5" customHeight="1">
      <c r="A78" s="201"/>
      <c r="B78" s="201"/>
      <c r="C78" s="201"/>
      <c r="D78" s="201"/>
      <c r="E78" s="201"/>
      <c r="F78" s="201"/>
      <c r="G78" s="201"/>
    </row>
    <row r="79" spans="1:7" ht="12.75">
      <c r="A79" s="141"/>
      <c r="B79" s="141"/>
      <c r="C79" s="94"/>
      <c r="D79" s="94"/>
      <c r="E79" s="94"/>
      <c r="F79" s="94"/>
      <c r="G79" s="94"/>
    </row>
    <row r="80" spans="1:7" ht="13.5" thickBot="1">
      <c r="A80" s="141"/>
      <c r="B80" s="141"/>
      <c r="C80" s="94"/>
      <c r="D80" s="94"/>
      <c r="E80" s="94"/>
      <c r="F80" s="94"/>
      <c r="G80" s="94"/>
    </row>
    <row r="81" spans="3:7" ht="13.5" thickBot="1">
      <c r="C81" s="273" t="s">
        <v>456</v>
      </c>
      <c r="D81" s="274"/>
      <c r="E81" s="95"/>
      <c r="F81" s="95"/>
      <c r="G81" s="95"/>
    </row>
    <row r="82" spans="3:7" ht="13.5" thickBot="1">
      <c r="C82" s="142"/>
      <c r="D82" s="143"/>
      <c r="E82" s="95"/>
      <c r="F82" s="95"/>
      <c r="G82" s="95"/>
    </row>
    <row r="83" spans="1:7" ht="13.5" thickBot="1">
      <c r="A83" s="141"/>
      <c r="B83" s="141"/>
      <c r="C83" s="275" t="s">
        <v>457</v>
      </c>
      <c r="D83" s="276"/>
      <c r="E83" s="97"/>
      <c r="F83" s="95"/>
      <c r="G83" s="95"/>
    </row>
    <row r="84" spans="1:7" ht="13.5" thickBot="1">
      <c r="A84" s="141"/>
      <c r="B84" s="141"/>
      <c r="C84" s="144" t="s">
        <v>458</v>
      </c>
      <c r="D84" s="144" t="s">
        <v>197</v>
      </c>
      <c r="E84" s="97"/>
      <c r="F84" s="95"/>
      <c r="G84" s="95"/>
    </row>
    <row r="85" spans="1:7" ht="12.75">
      <c r="A85" s="141"/>
      <c r="B85" s="141"/>
      <c r="C85" s="145" t="s">
        <v>459</v>
      </c>
      <c r="D85" s="146"/>
      <c r="E85" s="97"/>
      <c r="F85" s="96"/>
      <c r="G85" s="96"/>
    </row>
    <row r="86" spans="1:7" ht="12.75">
      <c r="A86" s="141"/>
      <c r="B86" s="141"/>
      <c r="C86" s="147" t="s">
        <v>460</v>
      </c>
      <c r="D86" s="148"/>
      <c r="E86" s="97"/>
      <c r="F86" s="96"/>
      <c r="G86" s="96"/>
    </row>
    <row r="87" spans="1:7" ht="12.75">
      <c r="A87" s="141"/>
      <c r="B87" s="141"/>
      <c r="C87" s="147" t="s">
        <v>461</v>
      </c>
      <c r="D87" s="148"/>
      <c r="E87" s="97"/>
      <c r="F87" s="96"/>
      <c r="G87" s="96"/>
    </row>
    <row r="88" spans="1:7" ht="12.75">
      <c r="A88" s="141"/>
      <c r="B88" s="141"/>
      <c r="C88" s="147" t="s">
        <v>462</v>
      </c>
      <c r="D88" s="148"/>
      <c r="E88" s="97"/>
      <c r="F88" s="96"/>
      <c r="G88" s="96"/>
    </row>
    <row r="89" spans="1:7" ht="12.75">
      <c r="A89" s="141"/>
      <c r="B89" s="141"/>
      <c r="C89" s="147" t="s">
        <v>463</v>
      </c>
      <c r="D89" s="148"/>
      <c r="E89" s="97"/>
      <c r="F89" s="96"/>
      <c r="G89" s="96"/>
    </row>
    <row r="90" spans="1:7" ht="12.75">
      <c r="A90" s="141"/>
      <c r="B90" s="141"/>
      <c r="C90" s="147" t="s">
        <v>464</v>
      </c>
      <c r="D90" s="148"/>
      <c r="E90" s="97"/>
      <c r="F90" s="96"/>
      <c r="G90" s="96"/>
    </row>
    <row r="91" spans="1:7" ht="12.75">
      <c r="A91" s="141"/>
      <c r="B91" s="141"/>
      <c r="C91" s="147" t="s">
        <v>465</v>
      </c>
      <c r="D91" s="148"/>
      <c r="E91" s="97"/>
      <c r="F91" s="96"/>
      <c r="G91" s="96"/>
    </row>
    <row r="92" spans="1:7" ht="12.75">
      <c r="A92" s="141"/>
      <c r="B92" s="141"/>
      <c r="C92" s="147"/>
      <c r="D92" s="148"/>
      <c r="E92" s="97"/>
      <c r="F92" s="96"/>
      <c r="G92" s="96"/>
    </row>
    <row r="93" spans="1:7" ht="12.75">
      <c r="A93" s="141"/>
      <c r="B93" s="141"/>
      <c r="C93" s="147"/>
      <c r="D93" s="148"/>
      <c r="E93" s="97"/>
      <c r="F93" s="96"/>
      <c r="G93" s="96"/>
    </row>
    <row r="94" spans="1:7" ht="13.5" thickBot="1">
      <c r="A94" s="141"/>
      <c r="B94" s="141"/>
      <c r="C94" s="149"/>
      <c r="D94" s="150"/>
      <c r="E94" s="97"/>
      <c r="F94" s="96"/>
      <c r="G94" s="96"/>
    </row>
    <row r="95" spans="1:7" ht="13.5" thickBot="1">
      <c r="A95" s="141"/>
      <c r="B95" s="141"/>
      <c r="C95" s="151" t="s">
        <v>466</v>
      </c>
      <c r="D95" s="140">
        <f>SUM(D85:D94)</f>
        <v>0</v>
      </c>
      <c r="E95" s="97"/>
      <c r="F95" s="152"/>
      <c r="G95" s="153"/>
    </row>
    <row r="96" spans="1:7" ht="12.75">
      <c r="A96" s="141"/>
      <c r="B96" s="141"/>
      <c r="C96" s="154"/>
      <c r="D96" s="97"/>
      <c r="E96" s="97"/>
      <c r="F96" s="97"/>
      <c r="G96" s="97"/>
    </row>
    <row r="97" spans="1:8" ht="12.75">
      <c r="A97" s="277" t="s">
        <v>467</v>
      </c>
      <c r="B97" s="277"/>
      <c r="C97" s="277"/>
      <c r="D97" s="277"/>
      <c r="E97" s="277"/>
      <c r="F97" s="277"/>
      <c r="G97" s="277"/>
      <c r="H97" s="277"/>
    </row>
    <row r="98" spans="1:7" ht="27.75" customHeight="1">
      <c r="A98" s="141"/>
      <c r="B98" s="141"/>
      <c r="C98" s="272" t="s">
        <v>468</v>
      </c>
      <c r="D98" s="272"/>
      <c r="E98" s="272"/>
      <c r="F98" s="272"/>
      <c r="G98" s="272"/>
    </row>
    <row r="99" spans="1:7" ht="12.75">
      <c r="A99" s="141"/>
      <c r="B99" s="141"/>
      <c r="C99" s="94"/>
      <c r="D99" s="94"/>
      <c r="E99" s="94"/>
      <c r="F99" s="94"/>
      <c r="G99" s="94"/>
    </row>
    <row r="100" spans="1:7" ht="21" customHeight="1">
      <c r="A100" s="141"/>
      <c r="B100" s="141"/>
      <c r="C100" s="271" t="s">
        <v>469</v>
      </c>
      <c r="D100" s="271"/>
      <c r="E100" s="271"/>
      <c r="F100" s="271"/>
      <c r="G100" s="271"/>
    </row>
    <row r="101" spans="1:7" ht="12.75">
      <c r="A101" s="141"/>
      <c r="B101" s="141"/>
      <c r="C101" s="94"/>
      <c r="D101" s="94"/>
      <c r="E101" s="94"/>
      <c r="F101" s="94"/>
      <c r="G101" s="94"/>
    </row>
    <row r="102" spans="1:7" ht="38.25" customHeight="1">
      <c r="A102" s="141"/>
      <c r="B102" s="141"/>
      <c r="C102" s="272" t="s">
        <v>470</v>
      </c>
      <c r="D102" s="272"/>
      <c r="E102" s="272"/>
      <c r="F102" s="272"/>
      <c r="G102" s="272"/>
    </row>
    <row r="103" spans="1:7" ht="12.75">
      <c r="A103" s="141"/>
      <c r="B103" s="141"/>
      <c r="C103" s="94"/>
      <c r="D103" s="94"/>
      <c r="E103" s="94"/>
      <c r="F103" s="94"/>
      <c r="G103" s="94"/>
    </row>
    <row r="104" spans="1:7" ht="39" customHeight="1">
      <c r="A104" s="141"/>
      <c r="B104" s="141"/>
      <c r="C104" s="272" t="s">
        <v>471</v>
      </c>
      <c r="D104" s="272"/>
      <c r="E104" s="272"/>
      <c r="F104" s="272"/>
      <c r="G104" s="272"/>
    </row>
    <row r="105" spans="1:7" ht="16.5" customHeight="1">
      <c r="A105" s="141"/>
      <c r="B105" s="141"/>
      <c r="C105" s="155"/>
      <c r="D105" s="155"/>
      <c r="E105" s="155"/>
      <c r="F105" s="155"/>
      <c r="G105" s="155"/>
    </row>
    <row r="106" spans="3:7" ht="12.75">
      <c r="C106" s="68"/>
      <c r="D106" s="68"/>
      <c r="E106" s="156"/>
      <c r="F106" s="68"/>
      <c r="G106" s="68"/>
    </row>
    <row r="107" spans="3:6" ht="12.75">
      <c r="C107" s="7" t="s">
        <v>472</v>
      </c>
      <c r="D107" s="7"/>
      <c r="F107" s="7" t="s">
        <v>422</v>
      </c>
    </row>
    <row r="108" spans="3:6" ht="12.75">
      <c r="C108" s="7"/>
      <c r="D108" s="7"/>
      <c r="F108" s="7"/>
    </row>
    <row r="109" spans="3:7" ht="12.75">
      <c r="C109" s="157"/>
      <c r="D109" s="157"/>
      <c r="E109" s="158"/>
      <c r="F109" s="157"/>
      <c r="G109" s="68"/>
    </row>
    <row r="110" spans="3:6" ht="12.75">
      <c r="C110" s="7" t="s">
        <v>423</v>
      </c>
      <c r="D110" s="7"/>
      <c r="F110" s="7" t="s">
        <v>424</v>
      </c>
    </row>
    <row r="111" spans="3:6" ht="12.75">
      <c r="C111" s="7"/>
      <c r="D111" s="7"/>
      <c r="F111" s="7"/>
    </row>
    <row r="112" spans="3:6" ht="12.75">
      <c r="C112" s="7"/>
      <c r="D112" s="7"/>
      <c r="F112" s="7"/>
    </row>
    <row r="114" spans="1:7" ht="15.75">
      <c r="A114" s="180" t="s">
        <v>473</v>
      </c>
      <c r="B114" s="209"/>
      <c r="C114" s="159"/>
      <c r="D114" s="159"/>
      <c r="E114" s="159"/>
      <c r="F114" s="159"/>
      <c r="G114" s="160"/>
    </row>
    <row r="115" spans="1:7" ht="12.75">
      <c r="A115" s="161" t="s">
        <v>474</v>
      </c>
      <c r="B115" s="161"/>
      <c r="C115" s="161" t="s">
        <v>475</v>
      </c>
      <c r="D115" s="161" t="s">
        <v>476</v>
      </c>
      <c r="E115" s="161" t="s">
        <v>477</v>
      </c>
      <c r="F115" s="161" t="s">
        <v>168</v>
      </c>
      <c r="G115" s="161" t="s">
        <v>478</v>
      </c>
    </row>
    <row r="116" spans="1:7" ht="12.75">
      <c r="A116" s="194">
        <v>2</v>
      </c>
      <c r="B116" s="194"/>
      <c r="C116" s="162" t="s">
        <v>550</v>
      </c>
      <c r="D116" s="119"/>
      <c r="E116" s="119"/>
      <c r="F116" s="163">
        <f aca="true" t="shared" si="1" ref="F116:F174">SUM(D116:E116)</f>
        <v>0</v>
      </c>
      <c r="G116" s="117"/>
    </row>
    <row r="117" spans="1:7" ht="12.75">
      <c r="A117" s="194"/>
      <c r="B117" s="194"/>
      <c r="C117" s="162"/>
      <c r="D117" s="119"/>
      <c r="E117" s="119"/>
      <c r="F117" s="163">
        <f t="shared" si="1"/>
        <v>0</v>
      </c>
      <c r="G117" s="117"/>
    </row>
    <row r="118" spans="1:7" ht="12.75">
      <c r="A118" s="194"/>
      <c r="B118" s="194"/>
      <c r="C118" s="162"/>
      <c r="D118" s="119"/>
      <c r="E118" s="119"/>
      <c r="F118" s="163">
        <f t="shared" si="1"/>
        <v>0</v>
      </c>
      <c r="G118" s="117"/>
    </row>
    <row r="119" spans="1:7" ht="12.75">
      <c r="A119" s="194">
        <v>2</v>
      </c>
      <c r="B119" s="194"/>
      <c r="C119" s="162" t="s">
        <v>551</v>
      </c>
      <c r="D119" s="119"/>
      <c r="E119" s="119"/>
      <c r="F119" s="163">
        <f t="shared" si="1"/>
        <v>0</v>
      </c>
      <c r="G119" s="117"/>
    </row>
    <row r="120" spans="1:7" ht="12.75">
      <c r="A120" s="194"/>
      <c r="B120" s="194"/>
      <c r="C120" s="162"/>
      <c r="D120" s="119"/>
      <c r="E120" s="119"/>
      <c r="F120" s="163">
        <f t="shared" si="1"/>
        <v>0</v>
      </c>
      <c r="G120" s="117"/>
    </row>
    <row r="121" spans="1:7" ht="12.75">
      <c r="A121" s="194"/>
      <c r="B121" s="194"/>
      <c r="C121" s="162"/>
      <c r="D121" s="119"/>
      <c r="E121" s="119"/>
      <c r="F121" s="163">
        <f t="shared" si="1"/>
        <v>0</v>
      </c>
      <c r="G121" s="117"/>
    </row>
    <row r="122" spans="1:7" ht="12.75">
      <c r="A122" s="194">
        <v>2</v>
      </c>
      <c r="B122" s="194"/>
      <c r="C122" s="162" t="s">
        <v>552</v>
      </c>
      <c r="D122" s="119"/>
      <c r="E122" s="119"/>
      <c r="F122" s="163">
        <f t="shared" si="1"/>
        <v>0</v>
      </c>
      <c r="G122" s="117"/>
    </row>
    <row r="123" spans="1:7" ht="12.75">
      <c r="A123" s="194"/>
      <c r="B123" s="194"/>
      <c r="C123" s="162"/>
      <c r="D123" s="119"/>
      <c r="E123" s="119"/>
      <c r="F123" s="163">
        <f t="shared" si="1"/>
        <v>0</v>
      </c>
      <c r="G123" s="117"/>
    </row>
    <row r="124" spans="1:7" ht="12.75">
      <c r="A124" s="194"/>
      <c r="B124" s="194"/>
      <c r="C124" s="162"/>
      <c r="D124" s="119"/>
      <c r="E124" s="119"/>
      <c r="F124" s="163">
        <f t="shared" si="1"/>
        <v>0</v>
      </c>
      <c r="G124" s="117"/>
    </row>
    <row r="125" spans="1:7" ht="12.75">
      <c r="A125" s="194">
        <v>2</v>
      </c>
      <c r="B125" s="194"/>
      <c r="C125" s="162" t="s">
        <v>436</v>
      </c>
      <c r="D125" s="119"/>
      <c r="E125" s="119"/>
      <c r="F125" s="163">
        <f t="shared" si="1"/>
        <v>0</v>
      </c>
      <c r="G125" s="117"/>
    </row>
    <row r="126" spans="1:7" ht="12.75">
      <c r="A126" s="194"/>
      <c r="B126" s="194"/>
      <c r="C126" s="162"/>
      <c r="D126" s="119"/>
      <c r="E126" s="119"/>
      <c r="F126" s="163">
        <f t="shared" si="1"/>
        <v>0</v>
      </c>
      <c r="G126" s="117"/>
    </row>
    <row r="127" spans="1:7" ht="12.75">
      <c r="A127" s="194"/>
      <c r="B127" s="194"/>
      <c r="C127" s="162"/>
      <c r="D127" s="119"/>
      <c r="E127" s="119"/>
      <c r="F127" s="163">
        <f t="shared" si="1"/>
        <v>0</v>
      </c>
      <c r="G127" s="117"/>
    </row>
    <row r="128" spans="1:7" ht="12.75">
      <c r="A128" s="194">
        <v>2</v>
      </c>
      <c r="B128" s="194"/>
      <c r="C128" s="162" t="s">
        <v>579</v>
      </c>
      <c r="D128" s="119"/>
      <c r="E128" s="119"/>
      <c r="F128" s="163">
        <f t="shared" si="1"/>
        <v>0</v>
      </c>
      <c r="G128" s="117"/>
    </row>
    <row r="129" spans="1:7" ht="12.75">
      <c r="A129" s="194"/>
      <c r="B129" s="194"/>
      <c r="C129" s="162"/>
      <c r="D129" s="119"/>
      <c r="E129" s="119"/>
      <c r="F129" s="163">
        <f t="shared" si="1"/>
        <v>0</v>
      </c>
      <c r="G129" s="117"/>
    </row>
    <row r="130" spans="1:7" ht="12.75">
      <c r="A130" s="194"/>
      <c r="B130" s="194"/>
      <c r="C130" s="162"/>
      <c r="D130" s="119"/>
      <c r="E130" s="119"/>
      <c r="F130" s="163">
        <f t="shared" si="1"/>
        <v>0</v>
      </c>
      <c r="G130" s="117"/>
    </row>
    <row r="131" spans="1:7" ht="12.75">
      <c r="A131" s="194">
        <v>2</v>
      </c>
      <c r="B131" s="194"/>
      <c r="C131" s="162" t="s">
        <v>438</v>
      </c>
      <c r="D131" s="119"/>
      <c r="E131" s="119"/>
      <c r="F131" s="163">
        <f t="shared" si="1"/>
        <v>0</v>
      </c>
      <c r="G131" s="117"/>
    </row>
    <row r="132" spans="1:7" ht="12.75">
      <c r="A132" s="194"/>
      <c r="B132" s="194"/>
      <c r="C132" s="162"/>
      <c r="D132" s="119"/>
      <c r="E132" s="119"/>
      <c r="F132" s="163">
        <f t="shared" si="1"/>
        <v>0</v>
      </c>
      <c r="G132" s="117"/>
    </row>
    <row r="133" spans="1:7" ht="12.75">
      <c r="A133" s="194"/>
      <c r="B133" s="194"/>
      <c r="C133" s="162"/>
      <c r="D133" s="119"/>
      <c r="E133" s="119"/>
      <c r="F133" s="163">
        <f t="shared" si="1"/>
        <v>0</v>
      </c>
      <c r="G133" s="117"/>
    </row>
    <row r="134" spans="1:7" ht="12.75">
      <c r="A134" s="194">
        <v>2</v>
      </c>
      <c r="B134" s="194"/>
      <c r="C134" s="162" t="s">
        <v>437</v>
      </c>
      <c r="D134" s="119"/>
      <c r="E134" s="119"/>
      <c r="F134" s="163">
        <f t="shared" si="1"/>
        <v>0</v>
      </c>
      <c r="G134" s="117"/>
    </row>
    <row r="135" spans="1:7" ht="12.75">
      <c r="A135" s="194"/>
      <c r="B135" s="194"/>
      <c r="C135" s="162"/>
      <c r="D135" s="119"/>
      <c r="E135" s="119"/>
      <c r="F135" s="163">
        <f t="shared" si="1"/>
        <v>0</v>
      </c>
      <c r="G135" s="117"/>
    </row>
    <row r="136" spans="1:7" ht="12.75">
      <c r="A136" s="194"/>
      <c r="B136" s="194"/>
      <c r="C136" s="162"/>
      <c r="D136" s="119"/>
      <c r="E136" s="119"/>
      <c r="F136" s="163">
        <f t="shared" si="1"/>
        <v>0</v>
      </c>
      <c r="G136" s="117"/>
    </row>
    <row r="137" spans="1:7" ht="12.75">
      <c r="A137" s="194">
        <v>2</v>
      </c>
      <c r="B137" s="194"/>
      <c r="C137" s="162" t="s">
        <v>554</v>
      </c>
      <c r="D137" s="119"/>
      <c r="E137" s="119"/>
      <c r="F137" s="163">
        <f t="shared" si="1"/>
        <v>0</v>
      </c>
      <c r="G137" s="117"/>
    </row>
    <row r="138" spans="1:7" ht="12.75">
      <c r="A138" s="194"/>
      <c r="B138" s="194"/>
      <c r="C138" s="162"/>
      <c r="D138" s="119"/>
      <c r="E138" s="119"/>
      <c r="F138" s="163">
        <f t="shared" si="1"/>
        <v>0</v>
      </c>
      <c r="G138" s="117"/>
    </row>
    <row r="139" spans="1:7" ht="12.75">
      <c r="A139" s="194"/>
      <c r="B139" s="194"/>
      <c r="C139" s="162"/>
      <c r="D139" s="119"/>
      <c r="E139" s="119"/>
      <c r="F139" s="163">
        <f t="shared" si="1"/>
        <v>0</v>
      </c>
      <c r="G139" s="117"/>
    </row>
    <row r="140" spans="1:7" ht="12.75">
      <c r="A140" s="194">
        <v>2</v>
      </c>
      <c r="B140" s="194"/>
      <c r="C140" s="162" t="s">
        <v>417</v>
      </c>
      <c r="D140" s="119"/>
      <c r="E140" s="119"/>
      <c r="F140" s="163">
        <f t="shared" si="1"/>
        <v>0</v>
      </c>
      <c r="G140" s="117"/>
    </row>
    <row r="141" spans="1:7" ht="12.75">
      <c r="A141" s="194"/>
      <c r="B141" s="194"/>
      <c r="C141" s="162"/>
      <c r="D141" s="119"/>
      <c r="E141" s="119"/>
      <c r="F141" s="163">
        <f t="shared" si="1"/>
        <v>0</v>
      </c>
      <c r="G141" s="117"/>
    </row>
    <row r="142" spans="1:7" ht="12.75">
      <c r="A142" s="194"/>
      <c r="B142" s="194"/>
      <c r="C142" s="162"/>
      <c r="D142" s="119"/>
      <c r="E142" s="119"/>
      <c r="F142" s="163">
        <f t="shared" si="1"/>
        <v>0</v>
      </c>
      <c r="G142" s="117"/>
    </row>
    <row r="143" spans="1:7" ht="12.75">
      <c r="A143" s="194">
        <v>3</v>
      </c>
      <c r="B143" s="194"/>
      <c r="C143" s="162" t="s">
        <v>439</v>
      </c>
      <c r="D143" s="119"/>
      <c r="E143" s="119"/>
      <c r="F143" s="163">
        <f t="shared" si="1"/>
        <v>0</v>
      </c>
      <c r="G143" s="117"/>
    </row>
    <row r="144" spans="1:7" ht="12.75">
      <c r="A144" s="194"/>
      <c r="B144" s="194"/>
      <c r="C144" s="162"/>
      <c r="D144" s="119"/>
      <c r="E144" s="119"/>
      <c r="F144" s="163">
        <f t="shared" si="1"/>
        <v>0</v>
      </c>
      <c r="G144" s="117"/>
    </row>
    <row r="145" spans="1:7" ht="12.75">
      <c r="A145" s="194"/>
      <c r="B145" s="194"/>
      <c r="C145" s="162"/>
      <c r="D145" s="119"/>
      <c r="E145" s="119"/>
      <c r="F145" s="163">
        <f t="shared" si="1"/>
        <v>0</v>
      </c>
      <c r="G145" s="117"/>
    </row>
    <row r="146" spans="1:7" ht="12.75">
      <c r="A146" s="194">
        <v>4</v>
      </c>
      <c r="B146" s="194"/>
      <c r="C146" s="162" t="s">
        <v>440</v>
      </c>
      <c r="D146" s="119"/>
      <c r="E146" s="119"/>
      <c r="F146" s="163">
        <f t="shared" si="1"/>
        <v>0</v>
      </c>
      <c r="G146" s="117"/>
    </row>
    <row r="147" spans="1:7" ht="12.75">
      <c r="A147" s="194"/>
      <c r="B147" s="194"/>
      <c r="C147" s="162"/>
      <c r="D147" s="119"/>
      <c r="E147" s="119"/>
      <c r="F147" s="163">
        <f t="shared" si="1"/>
        <v>0</v>
      </c>
      <c r="G147" s="117"/>
    </row>
    <row r="148" spans="1:7" ht="12.75">
      <c r="A148" s="194"/>
      <c r="B148" s="194"/>
      <c r="C148" s="162"/>
      <c r="D148" s="119"/>
      <c r="E148" s="119"/>
      <c r="F148" s="163">
        <f t="shared" si="1"/>
        <v>0</v>
      </c>
      <c r="G148" s="117"/>
    </row>
    <row r="149" spans="1:7" ht="12.75">
      <c r="A149" s="194">
        <v>5</v>
      </c>
      <c r="B149" s="194"/>
      <c r="C149" s="162" t="s">
        <v>441</v>
      </c>
      <c r="D149" s="119"/>
      <c r="E149" s="119"/>
      <c r="F149" s="163">
        <f t="shared" si="1"/>
        <v>0</v>
      </c>
      <c r="G149" s="117"/>
    </row>
    <row r="150" spans="1:7" ht="12.75">
      <c r="A150" s="194"/>
      <c r="B150" s="194"/>
      <c r="C150" s="162"/>
      <c r="D150" s="119"/>
      <c r="E150" s="119"/>
      <c r="F150" s="163">
        <f t="shared" si="1"/>
        <v>0</v>
      </c>
      <c r="G150" s="117"/>
    </row>
    <row r="151" spans="1:7" ht="12.75">
      <c r="A151" s="194"/>
      <c r="B151" s="194"/>
      <c r="C151" s="162"/>
      <c r="D151" s="119"/>
      <c r="E151" s="119"/>
      <c r="F151" s="163">
        <f t="shared" si="1"/>
        <v>0</v>
      </c>
      <c r="G151" s="117"/>
    </row>
    <row r="152" spans="1:7" ht="12.75">
      <c r="A152" s="194">
        <v>6</v>
      </c>
      <c r="B152" s="194"/>
      <c r="C152" s="162" t="s">
        <v>442</v>
      </c>
      <c r="D152" s="119"/>
      <c r="E152" s="119"/>
      <c r="F152" s="163">
        <f t="shared" si="1"/>
        <v>0</v>
      </c>
      <c r="G152" s="117"/>
    </row>
    <row r="153" spans="1:7" ht="12.75">
      <c r="A153" s="194"/>
      <c r="B153" s="194"/>
      <c r="C153" s="162"/>
      <c r="D153" s="119"/>
      <c r="E153" s="119"/>
      <c r="F153" s="163">
        <f t="shared" si="1"/>
        <v>0</v>
      </c>
      <c r="G153" s="117"/>
    </row>
    <row r="154" spans="1:7" ht="12.75">
      <c r="A154" s="194"/>
      <c r="B154" s="194"/>
      <c r="C154" s="162"/>
      <c r="D154" s="119"/>
      <c r="E154" s="119"/>
      <c r="F154" s="163">
        <f t="shared" si="1"/>
        <v>0</v>
      </c>
      <c r="G154" s="117"/>
    </row>
    <row r="155" spans="1:7" ht="12.75">
      <c r="A155" s="194">
        <v>6</v>
      </c>
      <c r="B155" s="194"/>
      <c r="C155" s="162" t="s">
        <v>443</v>
      </c>
      <c r="D155" s="119"/>
      <c r="E155" s="119"/>
      <c r="F155" s="163">
        <f t="shared" si="1"/>
        <v>0</v>
      </c>
      <c r="G155" s="117"/>
    </row>
    <row r="156" spans="1:7" ht="12.75">
      <c r="A156" s="194"/>
      <c r="B156" s="194"/>
      <c r="C156" s="162"/>
      <c r="D156" s="119"/>
      <c r="E156" s="119"/>
      <c r="F156" s="163">
        <f t="shared" si="1"/>
        <v>0</v>
      </c>
      <c r="G156" s="117"/>
    </row>
    <row r="157" spans="1:7" ht="12.75">
      <c r="A157" s="194"/>
      <c r="B157" s="194"/>
      <c r="C157" s="162"/>
      <c r="D157" s="119"/>
      <c r="E157" s="119"/>
      <c r="F157" s="163">
        <f t="shared" si="1"/>
        <v>0</v>
      </c>
      <c r="G157" s="117"/>
    </row>
    <row r="158" spans="1:7" ht="12.75">
      <c r="A158" s="194">
        <v>7</v>
      </c>
      <c r="B158" s="194"/>
      <c r="C158" s="162" t="s">
        <v>555</v>
      </c>
      <c r="D158" s="119"/>
      <c r="E158" s="119"/>
      <c r="F158" s="163">
        <f t="shared" si="1"/>
        <v>0</v>
      </c>
      <c r="G158" s="117"/>
    </row>
    <row r="159" spans="1:7" ht="12.75">
      <c r="A159" s="194"/>
      <c r="B159" s="194"/>
      <c r="C159" s="162"/>
      <c r="D159" s="119"/>
      <c r="E159" s="119"/>
      <c r="F159" s="163">
        <f t="shared" si="1"/>
        <v>0</v>
      </c>
      <c r="G159" s="117"/>
    </row>
    <row r="160" spans="1:7" ht="12.75">
      <c r="A160" s="194"/>
      <c r="B160" s="194"/>
      <c r="C160" s="162"/>
      <c r="D160" s="119"/>
      <c r="E160" s="119"/>
      <c r="F160" s="163">
        <f t="shared" si="1"/>
        <v>0</v>
      </c>
      <c r="G160" s="117"/>
    </row>
    <row r="161" spans="1:7" ht="12.75">
      <c r="A161" s="194">
        <v>7</v>
      </c>
      <c r="B161" s="194"/>
      <c r="C161" s="162" t="s">
        <v>447</v>
      </c>
      <c r="D161" s="119"/>
      <c r="E161" s="119"/>
      <c r="F161" s="163">
        <f t="shared" si="1"/>
        <v>0</v>
      </c>
      <c r="G161" s="117"/>
    </row>
    <row r="162" spans="1:7" ht="12.75">
      <c r="A162" s="194"/>
      <c r="B162" s="194"/>
      <c r="C162" s="162"/>
      <c r="D162" s="119"/>
      <c r="E162" s="119"/>
      <c r="F162" s="163">
        <f t="shared" si="1"/>
        <v>0</v>
      </c>
      <c r="G162" s="117"/>
    </row>
    <row r="163" spans="1:7" ht="12.75">
      <c r="A163" s="194"/>
      <c r="B163" s="194"/>
      <c r="C163" s="162"/>
      <c r="D163" s="119"/>
      <c r="E163" s="119"/>
      <c r="F163" s="163">
        <f t="shared" si="1"/>
        <v>0</v>
      </c>
      <c r="G163" s="117"/>
    </row>
    <row r="164" spans="1:7" ht="12.75">
      <c r="A164" s="194">
        <v>7</v>
      </c>
      <c r="B164" s="194"/>
      <c r="C164" s="162" t="s">
        <v>445</v>
      </c>
      <c r="D164" s="119"/>
      <c r="E164" s="119"/>
      <c r="F164" s="163">
        <f t="shared" si="1"/>
        <v>0</v>
      </c>
      <c r="G164" s="117"/>
    </row>
    <row r="165" spans="1:7" ht="12.75">
      <c r="A165" s="194"/>
      <c r="B165" s="194"/>
      <c r="C165" s="162"/>
      <c r="D165" s="119"/>
      <c r="E165" s="119"/>
      <c r="F165" s="163">
        <f t="shared" si="1"/>
        <v>0</v>
      </c>
      <c r="G165" s="117"/>
    </row>
    <row r="166" spans="1:7" ht="12.75">
      <c r="A166" s="194"/>
      <c r="B166" s="194"/>
      <c r="C166" s="162"/>
      <c r="D166" s="119"/>
      <c r="E166" s="119"/>
      <c r="F166" s="163">
        <f t="shared" si="1"/>
        <v>0</v>
      </c>
      <c r="G166" s="117"/>
    </row>
    <row r="167" spans="1:7" ht="12.75">
      <c r="A167" s="194">
        <v>7</v>
      </c>
      <c r="B167" s="194"/>
      <c r="C167" s="162" t="s">
        <v>446</v>
      </c>
      <c r="D167" s="119"/>
      <c r="E167" s="119"/>
      <c r="F167" s="163">
        <f t="shared" si="1"/>
        <v>0</v>
      </c>
      <c r="G167" s="117"/>
    </row>
    <row r="168" spans="1:7" ht="12.75">
      <c r="A168" s="194"/>
      <c r="B168" s="194"/>
      <c r="C168" s="162"/>
      <c r="D168" s="119"/>
      <c r="E168" s="119"/>
      <c r="F168" s="163">
        <f t="shared" si="1"/>
        <v>0</v>
      </c>
      <c r="G168" s="117"/>
    </row>
    <row r="169" spans="1:7" ht="12.75">
      <c r="A169" s="194"/>
      <c r="B169" s="194"/>
      <c r="C169" s="162"/>
      <c r="D169" s="119"/>
      <c r="E169" s="119"/>
      <c r="F169" s="163">
        <f t="shared" si="1"/>
        <v>0</v>
      </c>
      <c r="G169" s="117"/>
    </row>
    <row r="170" spans="1:7" ht="12.75">
      <c r="A170" s="194">
        <v>7</v>
      </c>
      <c r="B170" s="194"/>
      <c r="C170" s="162" t="s">
        <v>444</v>
      </c>
      <c r="D170" s="119"/>
      <c r="E170" s="119"/>
      <c r="F170" s="163">
        <f t="shared" si="1"/>
        <v>0</v>
      </c>
      <c r="G170" s="117"/>
    </row>
    <row r="171" spans="1:7" ht="12.75">
      <c r="A171" s="194"/>
      <c r="B171" s="194"/>
      <c r="C171" s="162"/>
      <c r="D171" s="119"/>
      <c r="E171" s="119"/>
      <c r="F171" s="163">
        <f t="shared" si="1"/>
        <v>0</v>
      </c>
      <c r="G171" s="117"/>
    </row>
    <row r="172" spans="1:7" ht="12.75">
      <c r="A172" s="194"/>
      <c r="B172" s="194"/>
      <c r="C172" s="162"/>
      <c r="D172" s="119"/>
      <c r="E172" s="119"/>
      <c r="F172" s="163">
        <f t="shared" si="1"/>
        <v>0</v>
      </c>
      <c r="G172" s="117"/>
    </row>
    <row r="173" spans="1:7" ht="12.75">
      <c r="A173" s="194">
        <v>8</v>
      </c>
      <c r="B173" s="194"/>
      <c r="C173" s="162" t="s">
        <v>556</v>
      </c>
      <c r="D173" s="119"/>
      <c r="E173" s="119"/>
      <c r="F173" s="163">
        <f t="shared" si="1"/>
        <v>0</v>
      </c>
      <c r="G173" s="117"/>
    </row>
    <row r="174" spans="1:7" ht="12.75">
      <c r="A174" s="194"/>
      <c r="B174" s="194"/>
      <c r="C174" s="162"/>
      <c r="D174" s="119"/>
      <c r="E174" s="119"/>
      <c r="F174" s="163">
        <f t="shared" si="1"/>
        <v>0</v>
      </c>
      <c r="G174" s="117"/>
    </row>
    <row r="175" spans="1:7" ht="12.75">
      <c r="A175" s="194"/>
      <c r="B175" s="194"/>
      <c r="C175" s="162"/>
      <c r="D175" s="119"/>
      <c r="E175" s="119"/>
      <c r="F175" s="163">
        <f aca="true" t="shared" si="2" ref="F175:F239">SUM(D175:E175)</f>
        <v>0</v>
      </c>
      <c r="G175" s="117"/>
    </row>
    <row r="176" spans="1:7" ht="12.75">
      <c r="A176" s="194">
        <v>8</v>
      </c>
      <c r="B176" s="194"/>
      <c r="C176" s="162" t="s">
        <v>557</v>
      </c>
      <c r="D176" s="119"/>
      <c r="E176" s="119"/>
      <c r="F176" s="163">
        <f t="shared" si="2"/>
        <v>0</v>
      </c>
      <c r="G176" s="117"/>
    </row>
    <row r="177" spans="1:7" ht="12.75">
      <c r="A177" s="194"/>
      <c r="B177" s="194"/>
      <c r="C177" s="162"/>
      <c r="D177" s="119"/>
      <c r="E177" s="119"/>
      <c r="F177" s="163">
        <f t="shared" si="2"/>
        <v>0</v>
      </c>
      <c r="G177" s="117"/>
    </row>
    <row r="178" spans="1:7" ht="12.75">
      <c r="A178" s="194"/>
      <c r="B178" s="194"/>
      <c r="C178" s="162"/>
      <c r="D178" s="119"/>
      <c r="E178" s="119"/>
      <c r="F178" s="163">
        <f t="shared" si="2"/>
        <v>0</v>
      </c>
      <c r="G178" s="117"/>
    </row>
    <row r="179" spans="1:7" ht="12.75">
      <c r="A179" s="194">
        <v>9</v>
      </c>
      <c r="B179" s="194"/>
      <c r="C179" s="162" t="s">
        <v>580</v>
      </c>
      <c r="D179" s="119"/>
      <c r="E179" s="119"/>
      <c r="F179" s="163">
        <f t="shared" si="2"/>
        <v>0</v>
      </c>
      <c r="G179" s="117"/>
    </row>
    <row r="180" spans="1:7" ht="12.75">
      <c r="A180" s="194"/>
      <c r="B180" s="194"/>
      <c r="C180" s="162"/>
      <c r="D180" s="119"/>
      <c r="E180" s="119"/>
      <c r="F180" s="163">
        <f t="shared" si="2"/>
        <v>0</v>
      </c>
      <c r="G180" s="117"/>
    </row>
    <row r="181" spans="1:7" ht="12.75">
      <c r="A181" s="194"/>
      <c r="B181" s="194"/>
      <c r="C181" s="162"/>
      <c r="D181" s="119"/>
      <c r="E181" s="119"/>
      <c r="F181" s="163">
        <f t="shared" si="2"/>
        <v>0</v>
      </c>
      <c r="G181" s="117"/>
    </row>
    <row r="182" spans="1:7" ht="12.75">
      <c r="A182" s="194">
        <v>9</v>
      </c>
      <c r="B182" s="194"/>
      <c r="C182" s="162" t="s">
        <v>448</v>
      </c>
      <c r="D182" s="119"/>
      <c r="E182" s="119"/>
      <c r="F182" s="163">
        <f t="shared" si="2"/>
        <v>0</v>
      </c>
      <c r="G182" s="117"/>
    </row>
    <row r="183" spans="1:7" ht="12.75">
      <c r="A183" s="194"/>
      <c r="B183" s="194"/>
      <c r="C183" s="162"/>
      <c r="D183" s="119"/>
      <c r="E183" s="119"/>
      <c r="F183" s="163">
        <f t="shared" si="2"/>
        <v>0</v>
      </c>
      <c r="G183" s="117"/>
    </row>
    <row r="184" spans="1:7" ht="12.75">
      <c r="A184" s="194"/>
      <c r="B184" s="194"/>
      <c r="C184" s="162"/>
      <c r="D184" s="119"/>
      <c r="E184" s="119"/>
      <c r="F184" s="163">
        <f t="shared" si="2"/>
        <v>0</v>
      </c>
      <c r="G184" s="117"/>
    </row>
    <row r="185" spans="1:7" ht="12.75">
      <c r="A185" s="194">
        <v>9</v>
      </c>
      <c r="B185" s="194"/>
      <c r="C185" s="162" t="s">
        <v>559</v>
      </c>
      <c r="D185" s="119"/>
      <c r="E185" s="119"/>
      <c r="F185" s="163">
        <f t="shared" si="2"/>
        <v>0</v>
      </c>
      <c r="G185" s="117"/>
    </row>
    <row r="186" spans="1:7" ht="12.75">
      <c r="A186" s="194"/>
      <c r="B186" s="194"/>
      <c r="C186" s="162"/>
      <c r="D186" s="119"/>
      <c r="E186" s="119"/>
      <c r="F186" s="163">
        <f t="shared" si="2"/>
        <v>0</v>
      </c>
      <c r="G186" s="117"/>
    </row>
    <row r="187" spans="1:7" ht="12.75">
      <c r="A187" s="194"/>
      <c r="B187" s="194"/>
      <c r="C187" s="162"/>
      <c r="D187" s="119"/>
      <c r="E187" s="119"/>
      <c r="F187" s="163">
        <f t="shared" si="2"/>
        <v>0</v>
      </c>
      <c r="G187" s="117"/>
    </row>
    <row r="188" spans="1:7" ht="12.75">
      <c r="A188" s="194">
        <v>9</v>
      </c>
      <c r="B188" s="194"/>
      <c r="C188" s="162" t="s">
        <v>560</v>
      </c>
      <c r="D188" s="119"/>
      <c r="E188" s="119"/>
      <c r="F188" s="163">
        <f t="shared" si="2"/>
        <v>0</v>
      </c>
      <c r="G188" s="117"/>
    </row>
    <row r="189" spans="1:7" ht="12.75">
      <c r="A189" s="194"/>
      <c r="B189" s="194"/>
      <c r="C189" s="162"/>
      <c r="D189" s="119"/>
      <c r="E189" s="119"/>
      <c r="F189" s="163">
        <f t="shared" si="2"/>
        <v>0</v>
      </c>
      <c r="G189" s="117"/>
    </row>
    <row r="190" spans="1:7" ht="12.75">
      <c r="A190" s="194"/>
      <c r="B190" s="194"/>
      <c r="C190" s="162"/>
      <c r="D190" s="119"/>
      <c r="E190" s="164"/>
      <c r="F190" s="163">
        <f t="shared" si="2"/>
        <v>0</v>
      </c>
      <c r="G190" s="117"/>
    </row>
    <row r="191" spans="1:7" ht="12.75">
      <c r="A191" s="194">
        <v>9</v>
      </c>
      <c r="B191" s="194"/>
      <c r="C191" s="162" t="s">
        <v>561</v>
      </c>
      <c r="D191" s="119"/>
      <c r="E191" s="119"/>
      <c r="F191" s="163">
        <f t="shared" si="2"/>
        <v>0</v>
      </c>
      <c r="G191" s="117"/>
    </row>
    <row r="192" spans="1:7" ht="12.75">
      <c r="A192" s="194"/>
      <c r="B192" s="194"/>
      <c r="C192" s="162"/>
      <c r="D192" s="119"/>
      <c r="E192" s="119"/>
      <c r="F192" s="163">
        <f t="shared" si="2"/>
        <v>0</v>
      </c>
      <c r="G192" s="117"/>
    </row>
    <row r="193" spans="1:7" ht="12.75">
      <c r="A193" s="194"/>
      <c r="B193" s="194"/>
      <c r="C193" s="162"/>
      <c r="D193" s="119"/>
      <c r="E193" s="119"/>
      <c r="F193" s="163">
        <f t="shared" si="2"/>
        <v>0</v>
      </c>
      <c r="G193" s="117"/>
    </row>
    <row r="194" spans="1:7" ht="12.75">
      <c r="A194" s="194">
        <v>9</v>
      </c>
      <c r="B194" s="194"/>
      <c r="C194" s="162" t="s">
        <v>449</v>
      </c>
      <c r="D194" s="119"/>
      <c r="E194" s="119"/>
      <c r="F194" s="163">
        <f t="shared" si="2"/>
        <v>0</v>
      </c>
      <c r="G194" s="117"/>
    </row>
    <row r="195" spans="1:7" ht="12.75">
      <c r="A195" s="194"/>
      <c r="B195" s="194"/>
      <c r="C195" s="162"/>
      <c r="D195" s="119"/>
      <c r="E195" s="119"/>
      <c r="F195" s="163">
        <f t="shared" si="2"/>
        <v>0</v>
      </c>
      <c r="G195" s="117"/>
    </row>
    <row r="196" spans="1:7" ht="12.75">
      <c r="A196" s="194"/>
      <c r="B196" s="194"/>
      <c r="C196" s="162"/>
      <c r="D196" s="119"/>
      <c r="E196" s="119"/>
      <c r="F196" s="163">
        <f t="shared" si="2"/>
        <v>0</v>
      </c>
      <c r="G196" s="117"/>
    </row>
    <row r="197" spans="1:7" ht="12.75">
      <c r="A197" s="194">
        <v>9</v>
      </c>
      <c r="B197" s="194"/>
      <c r="C197" s="162" t="s">
        <v>562</v>
      </c>
      <c r="D197" s="119"/>
      <c r="E197" s="119"/>
      <c r="F197" s="163">
        <f t="shared" si="2"/>
        <v>0</v>
      </c>
      <c r="G197" s="117"/>
    </row>
    <row r="198" spans="1:7" ht="12.75">
      <c r="A198" s="194"/>
      <c r="B198" s="194"/>
      <c r="C198" s="162"/>
      <c r="D198" s="119"/>
      <c r="E198" s="119"/>
      <c r="F198" s="163">
        <f t="shared" si="2"/>
        <v>0</v>
      </c>
      <c r="G198" s="117"/>
    </row>
    <row r="199" spans="1:7" ht="12.75">
      <c r="A199" s="194"/>
      <c r="B199" s="194"/>
      <c r="C199" s="162"/>
      <c r="D199" s="119"/>
      <c r="E199" s="119"/>
      <c r="F199" s="163">
        <f t="shared" si="2"/>
        <v>0</v>
      </c>
      <c r="G199" s="117"/>
    </row>
    <row r="200" spans="1:7" ht="12.75">
      <c r="A200" s="194">
        <v>10</v>
      </c>
      <c r="B200" s="194"/>
      <c r="C200" s="162" t="s">
        <v>563</v>
      </c>
      <c r="D200" s="119"/>
      <c r="E200" s="119"/>
      <c r="F200" s="163">
        <f t="shared" si="2"/>
        <v>0</v>
      </c>
      <c r="G200" s="117"/>
    </row>
    <row r="201" spans="1:7" ht="12.75">
      <c r="A201" s="194"/>
      <c r="B201" s="194"/>
      <c r="C201" s="162"/>
      <c r="D201" s="119"/>
      <c r="E201" s="119"/>
      <c r="F201" s="163">
        <f t="shared" si="2"/>
        <v>0</v>
      </c>
      <c r="G201" s="117"/>
    </row>
    <row r="202" spans="1:7" ht="12.75">
      <c r="A202" s="194"/>
      <c r="B202" s="194"/>
      <c r="C202" s="139"/>
      <c r="D202" s="119"/>
      <c r="E202" s="119"/>
      <c r="F202" s="163">
        <f t="shared" si="2"/>
        <v>0</v>
      </c>
      <c r="G202" s="117"/>
    </row>
    <row r="203" spans="1:7" ht="12.75">
      <c r="A203" s="194">
        <v>10</v>
      </c>
      <c r="B203" s="194"/>
      <c r="C203" s="162" t="s">
        <v>450</v>
      </c>
      <c r="D203" s="119"/>
      <c r="E203" s="119"/>
      <c r="F203" s="163">
        <f t="shared" si="2"/>
        <v>0</v>
      </c>
      <c r="G203" s="117"/>
    </row>
    <row r="204" spans="1:7" ht="12.75">
      <c r="A204" s="194"/>
      <c r="B204" s="194"/>
      <c r="C204" s="162"/>
      <c r="D204" s="119"/>
      <c r="E204" s="119"/>
      <c r="F204" s="163">
        <f t="shared" si="2"/>
        <v>0</v>
      </c>
      <c r="G204" s="117"/>
    </row>
    <row r="205" spans="1:7" ht="12.75">
      <c r="A205" s="194"/>
      <c r="B205" s="194"/>
      <c r="C205" s="139"/>
      <c r="D205" s="119"/>
      <c r="E205" s="119"/>
      <c r="F205" s="163">
        <f t="shared" si="2"/>
        <v>0</v>
      </c>
      <c r="G205" s="117"/>
    </row>
    <row r="206" spans="1:7" ht="12.75">
      <c r="A206" s="194">
        <v>11</v>
      </c>
      <c r="B206" s="194"/>
      <c r="C206" s="162" t="s">
        <v>565</v>
      </c>
      <c r="D206" s="119"/>
      <c r="E206" s="119"/>
      <c r="F206" s="163">
        <f t="shared" si="2"/>
        <v>0</v>
      </c>
      <c r="G206" s="117"/>
    </row>
    <row r="207" spans="1:7" ht="12.75">
      <c r="A207" s="194"/>
      <c r="B207" s="194"/>
      <c r="C207" s="162"/>
      <c r="D207" s="119"/>
      <c r="E207" s="119"/>
      <c r="F207" s="163">
        <f t="shared" si="2"/>
        <v>0</v>
      </c>
      <c r="G207" s="117"/>
    </row>
    <row r="208" spans="1:7" ht="12.75">
      <c r="A208" s="194"/>
      <c r="B208" s="194"/>
      <c r="C208" s="162"/>
      <c r="D208" s="119"/>
      <c r="E208" s="119"/>
      <c r="F208" s="163">
        <f t="shared" si="2"/>
        <v>0</v>
      </c>
      <c r="G208" s="117"/>
    </row>
    <row r="209" spans="1:7" ht="12.75">
      <c r="A209" s="194">
        <v>11</v>
      </c>
      <c r="B209" s="194"/>
      <c r="C209" s="162" t="s">
        <v>566</v>
      </c>
      <c r="D209" s="119"/>
      <c r="E209" s="119"/>
      <c r="F209" s="163">
        <f t="shared" si="2"/>
        <v>0</v>
      </c>
      <c r="G209" s="117"/>
    </row>
    <row r="210" spans="1:7" ht="12.75">
      <c r="A210" s="194"/>
      <c r="B210" s="194"/>
      <c r="C210" s="162"/>
      <c r="D210" s="119"/>
      <c r="E210" s="119"/>
      <c r="F210" s="163">
        <f t="shared" si="2"/>
        <v>0</v>
      </c>
      <c r="G210" s="117"/>
    </row>
    <row r="211" spans="1:7" ht="12.75">
      <c r="A211" s="194"/>
      <c r="B211" s="194"/>
      <c r="C211" s="162"/>
      <c r="D211" s="119"/>
      <c r="E211" s="119"/>
      <c r="F211" s="163">
        <f t="shared" si="2"/>
        <v>0</v>
      </c>
      <c r="G211" s="117"/>
    </row>
    <row r="212" spans="1:7" ht="12.75">
      <c r="A212" s="194">
        <v>11</v>
      </c>
      <c r="B212" s="194"/>
      <c r="C212" s="162" t="s">
        <v>146</v>
      </c>
      <c r="D212" s="119"/>
      <c r="E212" s="119"/>
      <c r="F212" s="163">
        <f t="shared" si="2"/>
        <v>0</v>
      </c>
      <c r="G212" s="117"/>
    </row>
    <row r="213" spans="1:7" ht="12.75">
      <c r="A213" s="194"/>
      <c r="B213" s="194"/>
      <c r="C213" s="162"/>
      <c r="D213" s="119"/>
      <c r="E213" s="119"/>
      <c r="F213" s="163">
        <f t="shared" si="2"/>
        <v>0</v>
      </c>
      <c r="G213" s="117"/>
    </row>
    <row r="214" spans="1:7" ht="12.75">
      <c r="A214" s="194"/>
      <c r="B214" s="194"/>
      <c r="C214" s="162"/>
      <c r="D214" s="119"/>
      <c r="E214" s="119"/>
      <c r="F214" s="163">
        <f t="shared" si="2"/>
        <v>0</v>
      </c>
      <c r="G214" s="117"/>
    </row>
    <row r="215" spans="1:7" ht="12.75">
      <c r="A215" s="194">
        <v>12</v>
      </c>
      <c r="B215" s="194"/>
      <c r="C215" s="162" t="s">
        <v>567</v>
      </c>
      <c r="D215" s="119"/>
      <c r="E215" s="119"/>
      <c r="F215" s="163">
        <f t="shared" si="2"/>
        <v>0</v>
      </c>
      <c r="G215" s="117"/>
    </row>
    <row r="216" spans="1:7" ht="12.75">
      <c r="A216" s="194"/>
      <c r="B216" s="194"/>
      <c r="C216" s="162"/>
      <c r="D216" s="119"/>
      <c r="E216" s="119"/>
      <c r="F216" s="163">
        <f t="shared" si="2"/>
        <v>0</v>
      </c>
      <c r="G216" s="117"/>
    </row>
    <row r="217" spans="1:7" ht="12.75">
      <c r="A217" s="194"/>
      <c r="B217" s="194"/>
      <c r="C217" s="162"/>
      <c r="D217" s="119"/>
      <c r="E217" s="119"/>
      <c r="F217" s="163">
        <f t="shared" si="2"/>
        <v>0</v>
      </c>
      <c r="G217" s="117"/>
    </row>
    <row r="218" spans="1:7" ht="12.75">
      <c r="A218" s="194">
        <v>13</v>
      </c>
      <c r="B218" s="194"/>
      <c r="C218" s="162" t="s">
        <v>451</v>
      </c>
      <c r="D218" s="119"/>
      <c r="E218" s="119"/>
      <c r="F218" s="163">
        <f t="shared" si="2"/>
        <v>0</v>
      </c>
      <c r="G218" s="117"/>
    </row>
    <row r="219" spans="1:7" ht="12.75">
      <c r="A219" s="194"/>
      <c r="B219" s="194"/>
      <c r="C219" s="162"/>
      <c r="D219" s="119"/>
      <c r="E219" s="119"/>
      <c r="F219" s="163">
        <f t="shared" si="2"/>
        <v>0</v>
      </c>
      <c r="G219" s="117"/>
    </row>
    <row r="220" spans="1:7" ht="12.75">
      <c r="A220" s="194"/>
      <c r="B220" s="194"/>
      <c r="C220" s="162"/>
      <c r="D220" s="119"/>
      <c r="E220" s="119"/>
      <c r="F220" s="163">
        <f t="shared" si="2"/>
        <v>0</v>
      </c>
      <c r="G220" s="117"/>
    </row>
    <row r="221" spans="1:7" ht="12.75">
      <c r="A221" s="194">
        <v>14</v>
      </c>
      <c r="B221" s="194"/>
      <c r="C221" s="162" t="s">
        <v>452</v>
      </c>
      <c r="D221" s="119"/>
      <c r="E221" s="119"/>
      <c r="F221" s="163">
        <f t="shared" si="2"/>
        <v>0</v>
      </c>
      <c r="G221" s="117"/>
    </row>
    <row r="222" spans="1:7" ht="12.75">
      <c r="A222" s="194"/>
      <c r="B222" s="194"/>
      <c r="C222" s="162"/>
      <c r="D222" s="119"/>
      <c r="E222" s="119"/>
      <c r="F222" s="163">
        <f t="shared" si="2"/>
        <v>0</v>
      </c>
      <c r="G222" s="117"/>
    </row>
    <row r="223" spans="1:7" ht="12.75">
      <c r="A223" s="194"/>
      <c r="B223" s="194"/>
      <c r="C223" s="162"/>
      <c r="D223" s="119"/>
      <c r="E223" s="119"/>
      <c r="F223" s="163">
        <f t="shared" si="2"/>
        <v>0</v>
      </c>
      <c r="G223" s="117"/>
    </row>
    <row r="224" spans="1:7" ht="12.75">
      <c r="A224" s="194">
        <v>15</v>
      </c>
      <c r="B224" s="194"/>
      <c r="C224" s="162" t="s">
        <v>568</v>
      </c>
      <c r="D224" s="119"/>
      <c r="E224" s="119"/>
      <c r="F224" s="163">
        <f t="shared" si="2"/>
        <v>0</v>
      </c>
      <c r="G224" s="117"/>
    </row>
    <row r="225" spans="1:7" ht="12.75">
      <c r="A225" s="194"/>
      <c r="B225" s="194"/>
      <c r="C225" s="162"/>
      <c r="D225" s="119"/>
      <c r="E225" s="119"/>
      <c r="F225" s="163">
        <f t="shared" si="2"/>
        <v>0</v>
      </c>
      <c r="G225" s="117"/>
    </row>
    <row r="226" spans="1:7" ht="12.75">
      <c r="A226" s="194"/>
      <c r="B226" s="194"/>
      <c r="C226" s="162"/>
      <c r="D226" s="119"/>
      <c r="E226" s="119"/>
      <c r="F226" s="163">
        <f t="shared" si="2"/>
        <v>0</v>
      </c>
      <c r="G226" s="117"/>
    </row>
    <row r="227" spans="1:7" ht="12.75">
      <c r="A227" s="194">
        <v>15</v>
      </c>
      <c r="B227" s="194"/>
      <c r="C227" s="162" t="s">
        <v>569</v>
      </c>
      <c r="D227" s="119"/>
      <c r="E227" s="119"/>
      <c r="F227" s="163">
        <f t="shared" si="2"/>
        <v>0</v>
      </c>
      <c r="G227" s="117"/>
    </row>
    <row r="228" spans="1:7" ht="12.75">
      <c r="A228" s="194"/>
      <c r="B228" s="194"/>
      <c r="C228" s="162"/>
      <c r="D228" s="119"/>
      <c r="E228" s="119"/>
      <c r="F228" s="163">
        <f t="shared" si="2"/>
        <v>0</v>
      </c>
      <c r="G228" s="117"/>
    </row>
    <row r="229" spans="1:7" ht="12.75">
      <c r="A229" s="194"/>
      <c r="B229" s="194"/>
      <c r="C229" s="162"/>
      <c r="D229" s="119"/>
      <c r="E229" s="119"/>
      <c r="F229" s="163">
        <f t="shared" si="2"/>
        <v>0</v>
      </c>
      <c r="G229" s="117"/>
    </row>
    <row r="230" spans="1:7" ht="12.75">
      <c r="A230" s="194">
        <v>15</v>
      </c>
      <c r="B230" s="194"/>
      <c r="C230" s="162" t="s">
        <v>572</v>
      </c>
      <c r="D230" s="119"/>
      <c r="E230" s="119"/>
      <c r="F230" s="163">
        <f t="shared" si="2"/>
        <v>0</v>
      </c>
      <c r="G230" s="117"/>
    </row>
    <row r="231" spans="1:7" ht="12.75">
      <c r="A231" s="194"/>
      <c r="B231" s="194"/>
      <c r="C231" s="162"/>
      <c r="D231" s="119"/>
      <c r="E231" s="119"/>
      <c r="F231" s="163">
        <f t="shared" si="2"/>
        <v>0</v>
      </c>
      <c r="G231" s="117"/>
    </row>
    <row r="232" spans="1:7" ht="12.75">
      <c r="A232" s="194"/>
      <c r="B232" s="194"/>
      <c r="C232" s="162"/>
      <c r="D232" s="119"/>
      <c r="E232" s="119"/>
      <c r="F232" s="163">
        <f t="shared" si="2"/>
        <v>0</v>
      </c>
      <c r="G232" s="117"/>
    </row>
    <row r="233" spans="1:7" ht="12.75">
      <c r="A233" s="194">
        <v>15</v>
      </c>
      <c r="B233" s="194"/>
      <c r="C233" s="162" t="s">
        <v>570</v>
      </c>
      <c r="D233" s="119"/>
      <c r="E233" s="119"/>
      <c r="F233" s="163">
        <f t="shared" si="2"/>
        <v>0</v>
      </c>
      <c r="G233" s="117"/>
    </row>
    <row r="234" spans="1:7" ht="12.75">
      <c r="A234" s="194"/>
      <c r="B234" s="194"/>
      <c r="C234" s="162"/>
      <c r="D234" s="119"/>
      <c r="E234" s="119"/>
      <c r="F234" s="163">
        <f t="shared" si="2"/>
        <v>0</v>
      </c>
      <c r="G234" s="117"/>
    </row>
    <row r="235" spans="1:7" ht="12.75">
      <c r="A235" s="194"/>
      <c r="B235" s="194"/>
      <c r="C235" s="162"/>
      <c r="D235" s="119"/>
      <c r="E235" s="119"/>
      <c r="F235" s="163">
        <f t="shared" si="2"/>
        <v>0</v>
      </c>
      <c r="G235" s="117"/>
    </row>
    <row r="236" spans="1:7" ht="12.75">
      <c r="A236" s="194">
        <v>16</v>
      </c>
      <c r="B236" s="194"/>
      <c r="C236" s="162" t="s">
        <v>571</v>
      </c>
      <c r="D236" s="119"/>
      <c r="E236" s="119"/>
      <c r="F236" s="163">
        <f t="shared" si="2"/>
        <v>0</v>
      </c>
      <c r="G236" s="117"/>
    </row>
    <row r="237" spans="1:7" ht="12.75">
      <c r="A237" s="194"/>
      <c r="B237" s="194"/>
      <c r="C237" s="162"/>
      <c r="D237" s="119"/>
      <c r="E237" s="119"/>
      <c r="F237" s="163">
        <f t="shared" si="2"/>
        <v>0</v>
      </c>
      <c r="G237" s="117"/>
    </row>
    <row r="238" spans="1:7" ht="12.75">
      <c r="A238" s="194"/>
      <c r="B238" s="194"/>
      <c r="C238" s="162"/>
      <c r="D238" s="119"/>
      <c r="E238" s="119"/>
      <c r="F238" s="163">
        <f t="shared" si="2"/>
        <v>0</v>
      </c>
      <c r="G238" s="117"/>
    </row>
    <row r="239" spans="1:7" ht="12.75">
      <c r="A239" s="112"/>
      <c r="B239" s="112"/>
      <c r="C239" s="162"/>
      <c r="D239" s="119"/>
      <c r="E239" s="119"/>
      <c r="F239" s="163">
        <f t="shared" si="2"/>
        <v>0</v>
      </c>
      <c r="G239" s="117"/>
    </row>
  </sheetData>
  <mergeCells count="15">
    <mergeCell ref="A2:G2"/>
    <mergeCell ref="A3:G3"/>
    <mergeCell ref="A4:G4"/>
    <mergeCell ref="A13:G14"/>
    <mergeCell ref="A16:G17"/>
    <mergeCell ref="A19:G19"/>
    <mergeCell ref="A75:G75"/>
    <mergeCell ref="A77:G77"/>
    <mergeCell ref="C100:G100"/>
    <mergeCell ref="C102:G102"/>
    <mergeCell ref="C104:G104"/>
    <mergeCell ref="C81:D81"/>
    <mergeCell ref="C83:D83"/>
    <mergeCell ref="A97:H97"/>
    <mergeCell ref="C98:G98"/>
  </mergeCells>
  <printOptions/>
  <pageMargins left="0.75" right="0.75" top="1" bottom="1" header="0.5" footer="0.5"/>
  <pageSetup horizontalDpi="600" verticalDpi="600" orientation="portrait" scale="57" r:id="rId3"/>
  <headerFooter alignWithMargins="0">
    <oddHeader>&amp;RExhibit  L</oddHeader>
    <oddFooter>&amp;C46&amp;R5/09</oddFooter>
  </headerFooter>
  <drawing r:id="rId2"/>
  <legacy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J54"/>
  <sheetViews>
    <sheetView defaultGridColor="0" zoomScale="87" zoomScaleNormal="87" colorId="22" workbookViewId="0" topLeftCell="A1">
      <selection activeCell="H1" sqref="H1"/>
    </sheetView>
  </sheetViews>
  <sheetFormatPr defaultColWidth="9.7109375" defaultRowHeight="12.75"/>
  <cols>
    <col min="1" max="1" width="2.7109375" style="0" customWidth="1"/>
    <col min="2" max="2" width="10.7109375" style="0" customWidth="1"/>
    <col min="5" max="5" width="16.00390625" style="0" customWidth="1"/>
    <col min="6" max="6" width="14.7109375" style="0" bestFit="1" customWidth="1"/>
    <col min="7" max="7" width="1.7109375" style="0" customWidth="1"/>
    <col min="8" max="8" width="14.7109375" style="0" bestFit="1" customWidth="1"/>
  </cols>
  <sheetData>
    <row r="1" ht="12.75">
      <c r="H1" s="1"/>
    </row>
    <row r="3" spans="1:8" ht="12.75">
      <c r="A3" s="2" t="s">
        <v>1</v>
      </c>
      <c r="B3" s="2"/>
      <c r="C3" s="2"/>
      <c r="D3" s="2"/>
      <c r="E3" s="2"/>
      <c r="F3" s="2"/>
      <c r="G3" s="2"/>
      <c r="H3" s="2"/>
    </row>
    <row r="4" spans="1:8" ht="12.75">
      <c r="A4" s="2" t="s">
        <v>2</v>
      </c>
      <c r="B4" s="2"/>
      <c r="C4" s="2"/>
      <c r="D4" s="2"/>
      <c r="E4" s="2"/>
      <c r="F4" s="2"/>
      <c r="G4" s="2"/>
      <c r="H4" s="2"/>
    </row>
    <row r="5" spans="1:8" ht="12.75">
      <c r="A5" s="2" t="s">
        <v>3</v>
      </c>
      <c r="B5" s="2"/>
      <c r="C5" s="2"/>
      <c r="D5" s="2"/>
      <c r="E5" s="2"/>
      <c r="F5" s="2"/>
      <c r="G5" s="2"/>
      <c r="H5" s="2"/>
    </row>
    <row r="6" spans="1:8" ht="12.75">
      <c r="A6" s="2" t="s">
        <v>398</v>
      </c>
      <c r="B6" s="2"/>
      <c r="C6" s="2"/>
      <c r="D6" s="2"/>
      <c r="E6" s="2"/>
      <c r="F6" s="2"/>
      <c r="G6" s="2"/>
      <c r="H6" s="2"/>
    </row>
    <row r="7" spans="1:8" ht="12.75">
      <c r="A7" s="2"/>
      <c r="B7" s="2"/>
      <c r="C7" s="2"/>
      <c r="D7" s="2"/>
      <c r="E7" s="2"/>
      <c r="F7" s="2"/>
      <c r="G7" s="2"/>
      <c r="H7" s="2"/>
    </row>
    <row r="8" spans="1:10" ht="12.75">
      <c r="A8" s="2"/>
      <c r="B8" s="2"/>
      <c r="C8" s="2"/>
      <c r="D8" s="2"/>
      <c r="E8" s="2"/>
      <c r="G8" s="2"/>
      <c r="H8" s="2"/>
      <c r="J8" s="2"/>
    </row>
    <row r="9" spans="2:8" ht="12.75">
      <c r="B9" s="2"/>
      <c r="C9" s="2"/>
      <c r="D9" s="2"/>
      <c r="E9" s="2"/>
      <c r="F9" s="89" t="s">
        <v>399</v>
      </c>
      <c r="G9" s="2"/>
      <c r="H9" s="89" t="s">
        <v>400</v>
      </c>
    </row>
    <row r="11" spans="1:8" ht="12.75">
      <c r="A11" s="2" t="s">
        <v>4</v>
      </c>
      <c r="B11" s="3"/>
      <c r="C11" s="3"/>
      <c r="D11" s="3"/>
      <c r="E11" s="3"/>
      <c r="F11" s="4"/>
      <c r="G11" s="3"/>
      <c r="H11" s="3"/>
    </row>
    <row r="12" spans="1:8" ht="12.75">
      <c r="A12" s="2"/>
      <c r="B12" s="3"/>
      <c r="C12" s="3"/>
      <c r="D12" s="3"/>
      <c r="E12" s="3"/>
      <c r="F12" s="3"/>
      <c r="G12" s="3"/>
      <c r="H12" s="3"/>
    </row>
    <row r="13" spans="1:8" ht="12.75">
      <c r="A13" t="s">
        <v>5</v>
      </c>
      <c r="F13" s="5">
        <v>8142.9</v>
      </c>
      <c r="H13" s="5">
        <v>2197.61</v>
      </c>
    </row>
    <row r="14" spans="1:8" ht="12.75">
      <c r="A14" t="s">
        <v>6</v>
      </c>
      <c r="F14" s="6">
        <v>382123.05</v>
      </c>
      <c r="G14" s="6"/>
      <c r="H14" s="6">
        <v>364566.46</v>
      </c>
    </row>
    <row r="15" spans="1:8" ht="12.75">
      <c r="A15" t="s">
        <v>7</v>
      </c>
      <c r="F15" s="6">
        <v>100</v>
      </c>
      <c r="G15" s="6"/>
      <c r="H15" s="6">
        <v>100</v>
      </c>
    </row>
    <row r="16" spans="1:8" ht="12.75">
      <c r="A16" t="s">
        <v>8</v>
      </c>
      <c r="F16" s="6">
        <v>113.75</v>
      </c>
      <c r="G16" s="6"/>
      <c r="H16" s="6">
        <v>0</v>
      </c>
    </row>
    <row r="17" spans="1:8" ht="12.75">
      <c r="A17" t="s">
        <v>9</v>
      </c>
      <c r="F17" s="6">
        <v>7007.29</v>
      </c>
      <c r="G17" s="6"/>
      <c r="H17" s="6">
        <v>5815.01</v>
      </c>
    </row>
    <row r="18" spans="1:8" ht="12.75">
      <c r="A18" t="s">
        <v>10</v>
      </c>
      <c r="F18" s="6">
        <v>1667170.23</v>
      </c>
      <c r="G18" s="6"/>
      <c r="H18" s="6">
        <v>1667170.23</v>
      </c>
    </row>
    <row r="19" spans="1:8" ht="12.75">
      <c r="A19" t="s">
        <v>11</v>
      </c>
      <c r="F19" s="6">
        <v>140347.59</v>
      </c>
      <c r="G19" s="6"/>
      <c r="H19" s="6">
        <v>140347.59</v>
      </c>
    </row>
    <row r="20" spans="1:8" ht="12.75">
      <c r="A20" t="s">
        <v>12</v>
      </c>
      <c r="F20" s="6">
        <v>260246.26</v>
      </c>
      <c r="G20" s="6"/>
      <c r="H20" s="6">
        <v>260246.26</v>
      </c>
    </row>
    <row r="21" spans="1:8" ht="12.75">
      <c r="A21" t="s">
        <v>13</v>
      </c>
      <c r="F21" s="6">
        <v>348</v>
      </c>
      <c r="G21" s="6"/>
      <c r="H21" s="6">
        <v>0</v>
      </c>
    </row>
    <row r="22" spans="1:8" ht="12.75">
      <c r="A22" t="s">
        <v>365</v>
      </c>
      <c r="F22" s="6">
        <v>2500</v>
      </c>
      <c r="G22" s="6"/>
      <c r="H22" s="6">
        <v>2000</v>
      </c>
    </row>
    <row r="23" spans="6:8" ht="12.75">
      <c r="F23" s="6"/>
      <c r="G23" s="6"/>
      <c r="H23" s="6"/>
    </row>
    <row r="24" spans="2:8" ht="13.5" thickBot="1">
      <c r="B24" s="7" t="s">
        <v>14</v>
      </c>
      <c r="F24" s="8">
        <f>SUM(F13:F23)</f>
        <v>2468099.0700000003</v>
      </c>
      <c r="G24" s="6"/>
      <c r="H24" s="8">
        <f>SUM(H13:H23)</f>
        <v>2442443.16</v>
      </c>
    </row>
    <row r="25" spans="6:8" ht="13.5" thickTop="1">
      <c r="F25" s="6"/>
      <c r="G25" s="6"/>
      <c r="H25" s="6"/>
    </row>
    <row r="26" spans="6:8" ht="12.75">
      <c r="F26" s="6"/>
      <c r="G26" s="6"/>
      <c r="H26" s="6"/>
    </row>
    <row r="27" spans="6:8" ht="12.75">
      <c r="F27" s="6"/>
      <c r="G27" s="6"/>
      <c r="H27" s="6"/>
    </row>
    <row r="28" spans="1:8" ht="12.75">
      <c r="A28" s="2" t="s">
        <v>15</v>
      </c>
      <c r="B28" s="2"/>
      <c r="C28" s="2"/>
      <c r="D28" s="2"/>
      <c r="E28" s="2"/>
      <c r="F28" s="9"/>
      <c r="G28" s="9"/>
      <c r="H28" s="9"/>
    </row>
    <row r="29" spans="6:8" ht="12.75">
      <c r="F29" s="6"/>
      <c r="G29" s="6"/>
      <c r="H29" s="6"/>
    </row>
    <row r="30" spans="1:8" ht="12.75">
      <c r="A30" s="7" t="s">
        <v>16</v>
      </c>
      <c r="F30" s="6"/>
      <c r="G30" s="6"/>
      <c r="H30" s="6"/>
    </row>
    <row r="31" spans="2:8" ht="12.75">
      <c r="B31" t="s">
        <v>17</v>
      </c>
      <c r="F31" s="5">
        <v>148.61</v>
      </c>
      <c r="G31" s="6"/>
      <c r="H31" s="5">
        <v>51.91</v>
      </c>
    </row>
    <row r="32" spans="2:8" ht="12.75">
      <c r="B32" t="s">
        <v>18</v>
      </c>
      <c r="F32" s="6">
        <v>12962.47</v>
      </c>
      <c r="G32" s="6"/>
      <c r="H32" s="6">
        <v>12008.47</v>
      </c>
    </row>
    <row r="33" spans="2:8" ht="12.75">
      <c r="B33" t="s">
        <v>19</v>
      </c>
      <c r="F33" s="6">
        <v>72</v>
      </c>
      <c r="G33" s="6"/>
      <c r="H33" s="6">
        <v>196.75</v>
      </c>
    </row>
    <row r="34" spans="2:8" ht="12.75">
      <c r="B34" t="s">
        <v>20</v>
      </c>
      <c r="F34" s="6">
        <v>0</v>
      </c>
      <c r="G34" s="6"/>
      <c r="H34" s="6">
        <v>50000</v>
      </c>
    </row>
    <row r="35" spans="2:8" ht="12.75">
      <c r="B35" t="s">
        <v>21</v>
      </c>
      <c r="F35" s="6">
        <v>0</v>
      </c>
      <c r="G35" s="6"/>
      <c r="H35" s="6">
        <v>-47034.44</v>
      </c>
    </row>
    <row r="36" spans="2:8" ht="15" customHeight="1">
      <c r="B36" s="7" t="s">
        <v>22</v>
      </c>
      <c r="F36" s="10">
        <f>SUM(F31:F35)</f>
        <v>13183.08</v>
      </c>
      <c r="G36" s="6"/>
      <c r="H36" s="10">
        <f>SUM(H31:H35)</f>
        <v>15222.689999999995</v>
      </c>
    </row>
    <row r="37" spans="6:8" ht="12.75">
      <c r="F37" s="6"/>
      <c r="G37" s="6"/>
      <c r="H37" s="6"/>
    </row>
    <row r="38" spans="1:8" ht="12.75">
      <c r="A38" s="7" t="s">
        <v>23</v>
      </c>
      <c r="F38" s="6"/>
      <c r="G38" s="6"/>
      <c r="H38" s="6"/>
    </row>
    <row r="39" spans="2:8" ht="12.75">
      <c r="B39" t="s">
        <v>24</v>
      </c>
      <c r="F39" s="6">
        <v>1648940.08</v>
      </c>
      <c r="G39" s="6"/>
      <c r="H39" s="6">
        <v>1648940.08</v>
      </c>
    </row>
    <row r="40" spans="2:8" ht="12.75">
      <c r="B40" t="s">
        <v>25</v>
      </c>
      <c r="F40" s="6">
        <v>140347.59</v>
      </c>
      <c r="G40" s="6"/>
      <c r="H40" s="6">
        <v>140347.59</v>
      </c>
    </row>
    <row r="41" spans="2:8" ht="12.75">
      <c r="B41" t="s">
        <v>26</v>
      </c>
      <c r="F41" s="6">
        <v>18230.15</v>
      </c>
      <c r="G41" s="6"/>
      <c r="H41" s="6">
        <v>18230.15</v>
      </c>
    </row>
    <row r="42" spans="2:8" ht="12.75">
      <c r="B42" t="s">
        <v>27</v>
      </c>
      <c r="F42" s="6">
        <v>210246.26</v>
      </c>
      <c r="G42" s="6"/>
      <c r="H42" s="6">
        <v>210246.26</v>
      </c>
    </row>
    <row r="43" spans="2:8" ht="12.75">
      <c r="B43" t="s">
        <v>28</v>
      </c>
      <c r="F43" s="6">
        <v>50000</v>
      </c>
      <c r="G43" s="6"/>
      <c r="H43" s="6">
        <v>47034.44</v>
      </c>
    </row>
    <row r="44" spans="2:8" ht="12.75">
      <c r="B44" t="s">
        <v>29</v>
      </c>
      <c r="F44">
        <v>1044</v>
      </c>
      <c r="H44">
        <v>0</v>
      </c>
    </row>
    <row r="45" spans="2:8" ht="12.75">
      <c r="B45" t="s">
        <v>30</v>
      </c>
      <c r="F45">
        <v>-522</v>
      </c>
      <c r="H45">
        <v>0</v>
      </c>
    </row>
    <row r="46" spans="2:8" ht="12.75">
      <c r="B46" t="s">
        <v>366</v>
      </c>
      <c r="F46">
        <v>4000</v>
      </c>
      <c r="H46">
        <v>2000</v>
      </c>
    </row>
    <row r="47" spans="2:8" ht="12.75">
      <c r="B47" t="s">
        <v>367</v>
      </c>
      <c r="F47">
        <v>-1500</v>
      </c>
      <c r="H47">
        <v>0</v>
      </c>
    </row>
    <row r="48" spans="2:8" ht="12.75">
      <c r="B48" t="s">
        <v>31</v>
      </c>
      <c r="F48">
        <v>17102.46</v>
      </c>
      <c r="H48">
        <v>14029.57</v>
      </c>
    </row>
    <row r="49" spans="2:8" ht="12.75">
      <c r="B49" t="s">
        <v>32</v>
      </c>
      <c r="F49">
        <v>367027.45</v>
      </c>
      <c r="H49">
        <v>346392.38</v>
      </c>
    </row>
    <row r="50" spans="2:8" ht="15" customHeight="1">
      <c r="B50" s="7" t="s">
        <v>33</v>
      </c>
      <c r="F50" s="10">
        <f>SUM(F39:F49)</f>
        <v>2454915.99</v>
      </c>
      <c r="H50" s="10">
        <f>SUM(H39:H49)</f>
        <v>2427220.47</v>
      </c>
    </row>
    <row r="51" spans="2:8" ht="15" customHeight="1" thickBot="1">
      <c r="B51" s="7" t="s">
        <v>34</v>
      </c>
      <c r="F51" s="11">
        <f>F36+F50</f>
        <v>2468099.0700000003</v>
      </c>
      <c r="H51" s="11">
        <f>H36+H50</f>
        <v>2442443.16</v>
      </c>
    </row>
    <row r="52" ht="13.5" thickTop="1"/>
    <row r="54" ht="12.75">
      <c r="A54" t="s">
        <v>35</v>
      </c>
    </row>
  </sheetData>
  <printOptions/>
  <pageMargins left="1" right="0.5" top="0.5" bottom="0.587" header="0.5" footer="0.5"/>
  <pageSetup fitToHeight="1" fitToWidth="1" horizontalDpi="600" verticalDpi="600" orientation="portrait" scale="91" r:id="rId1"/>
  <headerFooter alignWithMargins="0">
    <oddHeader>&amp;RExhibit A</oddHeader>
    <oddFooter>&amp;C30&amp;R5/09</oddFoot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J54"/>
  <sheetViews>
    <sheetView defaultGridColor="0" zoomScale="87" zoomScaleNormal="87" colorId="22" workbookViewId="0" topLeftCell="A1">
      <selection activeCell="J1" sqref="J1"/>
    </sheetView>
  </sheetViews>
  <sheetFormatPr defaultColWidth="9.7109375" defaultRowHeight="12.75"/>
  <cols>
    <col min="1" max="1" width="2.7109375" style="0" customWidth="1"/>
    <col min="2" max="2" width="38.57421875" style="0" bestFit="1" customWidth="1"/>
    <col min="3" max="3" width="1.7109375" style="0" customWidth="1"/>
    <col min="4" max="4" width="12.00390625" style="0" bestFit="1" customWidth="1"/>
    <col min="5" max="5" width="1.7109375" style="0" customWidth="1"/>
    <col min="6" max="6" width="12.00390625" style="0" bestFit="1" customWidth="1"/>
    <col min="7" max="7" width="1.7109375" style="0" customWidth="1"/>
    <col min="8" max="8" width="12.00390625" style="0" bestFit="1" customWidth="1"/>
    <col min="9" max="9" width="1.7109375" style="0" customWidth="1"/>
    <col min="10" max="10" width="12.00390625" style="0" bestFit="1" customWidth="1"/>
  </cols>
  <sheetData>
    <row r="1" ht="12.75">
      <c r="J1" s="1"/>
    </row>
    <row r="3" spans="1:10" ht="12.75">
      <c r="A3" s="2" t="s">
        <v>1</v>
      </c>
      <c r="B3" s="2"/>
      <c r="C3" s="2"/>
      <c r="D3" s="2"/>
      <c r="E3" s="2"/>
      <c r="F3" s="2"/>
      <c r="G3" s="2"/>
      <c r="H3" s="2"/>
      <c r="I3" s="2"/>
      <c r="J3" s="2"/>
    </row>
    <row r="4" spans="1:10" ht="12.75">
      <c r="A4" s="2" t="s">
        <v>2</v>
      </c>
      <c r="B4" s="2"/>
      <c r="C4" s="2"/>
      <c r="D4" s="2"/>
      <c r="E4" s="2"/>
      <c r="F4" s="2"/>
      <c r="G4" s="2"/>
      <c r="H4" s="3"/>
      <c r="I4" s="3"/>
      <c r="J4" s="3"/>
    </row>
    <row r="5" spans="1:10" ht="12.75">
      <c r="A5" s="2" t="s">
        <v>76</v>
      </c>
      <c r="B5" s="2"/>
      <c r="C5" s="2"/>
      <c r="D5" s="2"/>
      <c r="E5" s="2"/>
      <c r="F5" s="2"/>
      <c r="G5" s="2"/>
      <c r="H5" s="3"/>
      <c r="I5" s="3"/>
      <c r="J5" s="3"/>
    </row>
    <row r="6" spans="1:10" ht="12.75">
      <c r="A6" s="2" t="s">
        <v>401</v>
      </c>
      <c r="B6" s="3"/>
      <c r="C6" s="3"/>
      <c r="D6" s="3"/>
      <c r="E6" s="3"/>
      <c r="F6" s="3"/>
      <c r="G6" s="3"/>
      <c r="H6" s="3"/>
      <c r="I6" s="3"/>
      <c r="J6" s="3"/>
    </row>
    <row r="8" spans="4:10" ht="12.75">
      <c r="D8" s="90" t="s">
        <v>399</v>
      </c>
      <c r="E8" s="15"/>
      <c r="F8" s="15"/>
      <c r="H8" s="90" t="s">
        <v>400</v>
      </c>
      <c r="I8" s="15"/>
      <c r="J8" s="15"/>
    </row>
    <row r="9" spans="4:10" ht="12.75">
      <c r="D9" s="16" t="s">
        <v>77</v>
      </c>
      <c r="E9" s="17"/>
      <c r="F9" s="16" t="s">
        <v>78</v>
      </c>
      <c r="H9" s="16" t="s">
        <v>77</v>
      </c>
      <c r="I9" s="17"/>
      <c r="J9" s="16" t="s">
        <v>78</v>
      </c>
    </row>
    <row r="10" ht="12.75">
      <c r="A10" s="7" t="s">
        <v>79</v>
      </c>
    </row>
    <row r="11" spans="2:10" ht="12.75">
      <c r="B11" t="s">
        <v>80</v>
      </c>
      <c r="D11" s="5">
        <v>73776</v>
      </c>
      <c r="F11" s="5">
        <v>73776</v>
      </c>
      <c r="H11" s="5">
        <v>73776</v>
      </c>
      <c r="J11" s="5">
        <v>73776</v>
      </c>
    </row>
    <row r="12" spans="2:10" ht="12.75">
      <c r="B12" t="s">
        <v>81</v>
      </c>
      <c r="D12">
        <v>98332</v>
      </c>
      <c r="F12">
        <v>103420</v>
      </c>
      <c r="H12">
        <v>95000</v>
      </c>
      <c r="J12">
        <v>97555</v>
      </c>
    </row>
    <row r="13" spans="2:10" ht="12.75">
      <c r="B13" t="s">
        <v>82</v>
      </c>
      <c r="D13">
        <v>-2000</v>
      </c>
      <c r="F13">
        <v>-2076</v>
      </c>
      <c r="H13">
        <v>-2000</v>
      </c>
      <c r="J13">
        <v>-2052</v>
      </c>
    </row>
    <row r="14" spans="2:10" ht="12.75">
      <c r="B14" t="s">
        <v>83</v>
      </c>
      <c r="D14">
        <v>13250</v>
      </c>
      <c r="F14">
        <v>18088.3</v>
      </c>
      <c r="H14">
        <v>11000</v>
      </c>
      <c r="J14">
        <v>10703.29</v>
      </c>
    </row>
    <row r="15" spans="2:10" ht="12.75">
      <c r="B15" t="s">
        <v>84</v>
      </c>
      <c r="D15">
        <v>1200</v>
      </c>
      <c r="F15">
        <v>1516.36</v>
      </c>
      <c r="H15">
        <v>1000</v>
      </c>
      <c r="J15">
        <v>1699.14</v>
      </c>
    </row>
    <row r="16" spans="2:10" ht="15" customHeight="1">
      <c r="B16" s="7" t="s">
        <v>85</v>
      </c>
      <c r="D16" s="18">
        <f>SUM(D11:D15)</f>
        <v>184558</v>
      </c>
      <c r="F16" s="18">
        <f>SUM(F11:F15)</f>
        <v>194724.65999999997</v>
      </c>
      <c r="H16" s="18">
        <f>SUM(H11:H15)</f>
        <v>178776</v>
      </c>
      <c r="J16" s="18">
        <f>SUM(J11:J15)</f>
        <v>181681.43000000002</v>
      </c>
    </row>
    <row r="17" ht="15" customHeight="1">
      <c r="A17" s="7" t="s">
        <v>86</v>
      </c>
    </row>
    <row r="18" ht="15" customHeight="1">
      <c r="B18" s="7" t="s">
        <v>87</v>
      </c>
    </row>
    <row r="19" spans="2:10" ht="12.75">
      <c r="B19" t="s">
        <v>88</v>
      </c>
      <c r="D19">
        <v>19140</v>
      </c>
      <c r="F19">
        <v>19308.25</v>
      </c>
      <c r="H19">
        <v>18880</v>
      </c>
      <c r="J19">
        <v>19254</v>
      </c>
    </row>
    <row r="20" spans="2:10" ht="12.75">
      <c r="B20" t="s">
        <v>89</v>
      </c>
      <c r="D20">
        <v>0</v>
      </c>
      <c r="F20">
        <v>0</v>
      </c>
      <c r="H20">
        <v>0</v>
      </c>
      <c r="J20">
        <v>100</v>
      </c>
    </row>
    <row r="21" spans="2:10" ht="12.75">
      <c r="B21" t="s">
        <v>90</v>
      </c>
      <c r="D21">
        <v>600</v>
      </c>
      <c r="F21">
        <v>363.39</v>
      </c>
      <c r="H21">
        <v>600</v>
      </c>
      <c r="J21">
        <v>673.85</v>
      </c>
    </row>
    <row r="22" spans="2:10" ht="12.75">
      <c r="B22" t="s">
        <v>91</v>
      </c>
      <c r="D22">
        <v>1200</v>
      </c>
      <c r="F22">
        <v>2319.66</v>
      </c>
      <c r="H22">
        <v>1200</v>
      </c>
      <c r="J22">
        <v>1869.03</v>
      </c>
    </row>
    <row r="23" spans="2:10" ht="12.75">
      <c r="B23" t="s">
        <v>92</v>
      </c>
      <c r="D23">
        <v>3500</v>
      </c>
      <c r="F23">
        <v>4067.2</v>
      </c>
      <c r="H23">
        <v>3600</v>
      </c>
      <c r="J23">
        <v>2806.01</v>
      </c>
    </row>
    <row r="24" spans="2:10" ht="12.75">
      <c r="B24" t="s">
        <v>65</v>
      </c>
      <c r="D24">
        <v>4600</v>
      </c>
      <c r="F24">
        <v>5339.29</v>
      </c>
      <c r="H24">
        <v>4500</v>
      </c>
      <c r="J24">
        <v>4530.22</v>
      </c>
    </row>
    <row r="25" spans="2:10" ht="15" customHeight="1">
      <c r="B25" s="7" t="s">
        <v>93</v>
      </c>
      <c r="D25" s="18">
        <f>SUM(D19:D24)</f>
        <v>29040</v>
      </c>
      <c r="F25" s="18">
        <f>SUM(F19:F24)</f>
        <v>31397.79</v>
      </c>
      <c r="H25" s="18">
        <f>SUM(H19:H24)</f>
        <v>28780</v>
      </c>
      <c r="J25" s="18">
        <f>SUM(J19:J24)</f>
        <v>29233.11</v>
      </c>
    </row>
    <row r="26" ht="15" customHeight="1">
      <c r="A26" s="7" t="s">
        <v>94</v>
      </c>
    </row>
    <row r="27" spans="2:10" ht="12.75">
      <c r="B27" t="s">
        <v>95</v>
      </c>
      <c r="D27">
        <v>20000</v>
      </c>
      <c r="F27">
        <v>20043.99</v>
      </c>
      <c r="H27">
        <v>20000</v>
      </c>
      <c r="J27">
        <v>19166.85</v>
      </c>
    </row>
    <row r="28" spans="2:10" ht="12.75">
      <c r="B28" t="s">
        <v>96</v>
      </c>
      <c r="D28">
        <v>12750</v>
      </c>
      <c r="F28">
        <v>12974.05</v>
      </c>
      <c r="H28">
        <v>12000</v>
      </c>
      <c r="J28">
        <v>12349.11</v>
      </c>
    </row>
    <row r="29" spans="2:10" ht="12.75">
      <c r="B29" t="s">
        <v>97</v>
      </c>
      <c r="D29">
        <v>950</v>
      </c>
      <c r="F29">
        <v>894.24</v>
      </c>
      <c r="H29">
        <v>800</v>
      </c>
      <c r="J29">
        <v>1077.82</v>
      </c>
    </row>
    <row r="30" spans="2:10" ht="15" customHeight="1">
      <c r="B30" s="7" t="s">
        <v>98</v>
      </c>
      <c r="D30" s="18">
        <f>SUM(D27:D29)</f>
        <v>33700</v>
      </c>
      <c r="F30" s="18">
        <f>SUM(F27:F29)</f>
        <v>33912.28</v>
      </c>
      <c r="H30" s="18">
        <f>SUM(H27:H29)</f>
        <v>32800</v>
      </c>
      <c r="J30" s="18">
        <f>SUM(J27:J29)</f>
        <v>32593.78</v>
      </c>
    </row>
    <row r="31" ht="15" customHeight="1">
      <c r="A31" s="7" t="s">
        <v>99</v>
      </c>
    </row>
    <row r="32" spans="2:10" ht="12.75">
      <c r="B32" t="s">
        <v>100</v>
      </c>
      <c r="D32">
        <v>33260</v>
      </c>
      <c r="F32">
        <v>36227.64</v>
      </c>
      <c r="H32">
        <v>32760</v>
      </c>
      <c r="J32">
        <v>31004.38</v>
      </c>
    </row>
    <row r="33" spans="2:10" ht="12.75">
      <c r="B33" t="s">
        <v>101</v>
      </c>
      <c r="D33">
        <v>3500</v>
      </c>
      <c r="F33">
        <v>6971.13</v>
      </c>
      <c r="H33">
        <v>3000</v>
      </c>
      <c r="J33">
        <v>4216.13</v>
      </c>
    </row>
    <row r="34" spans="2:10" ht="12.75">
      <c r="B34" t="s">
        <v>102</v>
      </c>
      <c r="D34">
        <v>1000</v>
      </c>
      <c r="F34">
        <v>1409.94</v>
      </c>
      <c r="H34">
        <v>1000</v>
      </c>
      <c r="J34">
        <v>361.98</v>
      </c>
    </row>
    <row r="35" spans="2:10" ht="12.75">
      <c r="B35" t="s">
        <v>103</v>
      </c>
      <c r="D35">
        <v>2000</v>
      </c>
      <c r="F35">
        <v>1194.59</v>
      </c>
      <c r="H35">
        <v>2000</v>
      </c>
      <c r="J35">
        <v>1184.71</v>
      </c>
    </row>
    <row r="36" spans="2:10" ht="15" customHeight="1">
      <c r="B36" s="7" t="s">
        <v>104</v>
      </c>
      <c r="D36" s="18">
        <f>SUM(D32:D35)</f>
        <v>39760</v>
      </c>
      <c r="F36" s="18">
        <f>SUM(F32:F35)</f>
        <v>45803.299999999996</v>
      </c>
      <c r="H36" s="18">
        <f>SUM(H32:H35)</f>
        <v>38760</v>
      </c>
      <c r="J36" s="18">
        <f>SUM(J32:J35)</f>
        <v>36767.200000000004</v>
      </c>
    </row>
    <row r="37" ht="15" customHeight="1">
      <c r="A37" s="7" t="s">
        <v>105</v>
      </c>
    </row>
    <row r="38" spans="2:10" ht="12.75">
      <c r="B38" t="s">
        <v>106</v>
      </c>
      <c r="D38">
        <v>2779</v>
      </c>
      <c r="F38">
        <v>2778</v>
      </c>
      <c r="H38">
        <v>2780</v>
      </c>
      <c r="J38">
        <v>2778</v>
      </c>
    </row>
    <row r="39" spans="2:10" ht="12.75">
      <c r="B39" t="s">
        <v>66</v>
      </c>
      <c r="D39">
        <v>13875</v>
      </c>
      <c r="F39">
        <v>13558.58</v>
      </c>
      <c r="H39">
        <v>13750</v>
      </c>
      <c r="J39">
        <v>13946.51</v>
      </c>
    </row>
    <row r="40" spans="2:10" ht="12.75">
      <c r="B40" t="s">
        <v>107</v>
      </c>
      <c r="D40">
        <v>11908</v>
      </c>
      <c r="F40">
        <v>12019</v>
      </c>
      <c r="H40">
        <v>11696</v>
      </c>
      <c r="J40">
        <v>11932.62</v>
      </c>
    </row>
    <row r="41" spans="2:10" ht="12.75">
      <c r="B41" t="s">
        <v>108</v>
      </c>
      <c r="D41">
        <v>18090</v>
      </c>
      <c r="F41">
        <v>19800</v>
      </c>
      <c r="H41">
        <v>16380</v>
      </c>
      <c r="J41">
        <v>16380</v>
      </c>
    </row>
    <row r="42" spans="2:10" ht="12.75">
      <c r="B42" t="s">
        <v>109</v>
      </c>
      <c r="D42">
        <v>380</v>
      </c>
      <c r="F42">
        <v>277.6</v>
      </c>
      <c r="H42">
        <v>760</v>
      </c>
      <c r="J42">
        <v>955.41</v>
      </c>
    </row>
    <row r="43" spans="2:10" ht="15" customHeight="1">
      <c r="B43" s="7" t="s">
        <v>110</v>
      </c>
      <c r="D43" s="18">
        <f>SUM(D38:D42)</f>
        <v>47032</v>
      </c>
      <c r="F43" s="18">
        <f>SUM(F38:F42)</f>
        <v>48433.18</v>
      </c>
      <c r="H43" s="18">
        <f>SUM(H38:H42)</f>
        <v>45366</v>
      </c>
      <c r="J43" s="18">
        <f>SUM(J38:J42)</f>
        <v>45992.54000000001</v>
      </c>
    </row>
    <row r="44" ht="15" customHeight="1">
      <c r="A44" s="7" t="s">
        <v>111</v>
      </c>
    </row>
    <row r="45" spans="2:10" ht="12.75">
      <c r="B45" t="s">
        <v>112</v>
      </c>
      <c r="D45">
        <v>29363</v>
      </c>
      <c r="F45">
        <v>29362</v>
      </c>
      <c r="H45">
        <v>21744</v>
      </c>
      <c r="J45">
        <v>21644</v>
      </c>
    </row>
    <row r="46" spans="2:10" ht="12.75">
      <c r="B46" t="s">
        <v>113</v>
      </c>
      <c r="D46">
        <v>0</v>
      </c>
      <c r="F46">
        <v>500</v>
      </c>
      <c r="H46">
        <v>0</v>
      </c>
      <c r="J46">
        <v>100</v>
      </c>
    </row>
    <row r="47" spans="2:10" ht="15" customHeight="1">
      <c r="B47" s="7" t="s">
        <v>114</v>
      </c>
      <c r="D47" s="18">
        <f>SUM(D45:D46)</f>
        <v>29363</v>
      </c>
      <c r="F47" s="18">
        <f>SUM(F45:F46)</f>
        <v>29862</v>
      </c>
      <c r="H47" s="18">
        <f>SUM(H45:H46)</f>
        <v>21744</v>
      </c>
      <c r="J47" s="18">
        <f>SUM(J45:J46)</f>
        <v>21744</v>
      </c>
    </row>
    <row r="48" ht="15" customHeight="1">
      <c r="A48" s="7" t="s">
        <v>115</v>
      </c>
    </row>
    <row r="49" spans="2:10" ht="12" customHeight="1">
      <c r="B49" t="s">
        <v>116</v>
      </c>
      <c r="D49">
        <v>5663</v>
      </c>
      <c r="F49">
        <v>2965.56</v>
      </c>
      <c r="H49">
        <v>11326</v>
      </c>
      <c r="J49">
        <v>11128.87</v>
      </c>
    </row>
    <row r="50" spans="2:10" ht="15" customHeight="1">
      <c r="B50" s="7" t="s">
        <v>117</v>
      </c>
      <c r="D50" s="18">
        <f>D49</f>
        <v>5663</v>
      </c>
      <c r="F50" s="18">
        <f>F49</f>
        <v>2965.56</v>
      </c>
      <c r="H50" s="18">
        <f>H49</f>
        <v>11326</v>
      </c>
      <c r="J50" s="18">
        <f>J49</f>
        <v>11128.87</v>
      </c>
    </row>
    <row r="51" spans="2:10" ht="15" customHeight="1">
      <c r="B51" s="7" t="s">
        <v>118</v>
      </c>
      <c r="D51" s="19">
        <f>D25+D30+D36+D43+D47+D50</f>
        <v>184558</v>
      </c>
      <c r="F51" s="19">
        <f>F25+F30+F36+F43+F47+F50</f>
        <v>192374.11</v>
      </c>
      <c r="H51" s="19">
        <f>H25+H30+H36+H43+H47+H50</f>
        <v>178776</v>
      </c>
      <c r="J51" s="19">
        <f>J25+J30+J36+J43+J47+J50</f>
        <v>177459.5</v>
      </c>
    </row>
    <row r="52" spans="2:10" ht="15" customHeight="1" thickBot="1">
      <c r="B52" s="7" t="s">
        <v>119</v>
      </c>
      <c r="D52" s="11">
        <f>D16-D51</f>
        <v>0</v>
      </c>
      <c r="F52" s="11">
        <f>F16-F51</f>
        <v>2350.5499999999884</v>
      </c>
      <c r="H52" s="11">
        <f>H16-H51</f>
        <v>0</v>
      </c>
      <c r="J52" s="11">
        <f>J16-J51</f>
        <v>4221.930000000022</v>
      </c>
    </row>
    <row r="53" ht="13.5" thickTop="1"/>
    <row r="54" ht="12.75">
      <c r="A54" t="s">
        <v>35</v>
      </c>
    </row>
  </sheetData>
  <printOptions/>
  <pageMargins left="1" right="0.5" top="0.5" bottom="0.587" header="0.5" footer="0.5"/>
  <pageSetup fitToHeight="1" fitToWidth="1" horizontalDpi="600" verticalDpi="600" orientation="portrait" scale="94" r:id="rId1"/>
  <headerFooter alignWithMargins="0">
    <oddHeader>&amp;RExhibit B</oddHeader>
    <oddFooter>&amp;C31&amp;R5/09</oddFooter>
  </headerFooter>
</worksheet>
</file>

<file path=xl/worksheets/sheet4.xml><?xml version="1.0" encoding="utf-8"?>
<worksheet xmlns="http://schemas.openxmlformats.org/spreadsheetml/2006/main" xmlns:r="http://schemas.openxmlformats.org/officeDocument/2006/relationships">
  <sheetPr transitionEvaluation="1"/>
  <dimension ref="A1:F41"/>
  <sheetViews>
    <sheetView defaultGridColor="0" zoomScale="87" zoomScaleNormal="87" colorId="22" workbookViewId="0" topLeftCell="A1">
      <selection activeCell="F1" sqref="F1"/>
    </sheetView>
  </sheetViews>
  <sheetFormatPr defaultColWidth="9.7109375" defaultRowHeight="12.75"/>
  <cols>
    <col min="1" max="1" width="2.7109375" style="0" customWidth="1"/>
    <col min="2" max="2" width="50.00390625" style="0" bestFit="1" customWidth="1"/>
    <col min="3" max="3" width="7.7109375" style="0" customWidth="1"/>
    <col min="4" max="4" width="13.140625" style="0" bestFit="1" customWidth="1"/>
    <col min="5" max="5" width="1.7109375" style="0" customWidth="1"/>
    <col min="6" max="6" width="13.140625" style="0" bestFit="1" customWidth="1"/>
  </cols>
  <sheetData>
    <row r="1" ht="12.75">
      <c r="F1" s="1"/>
    </row>
    <row r="3" spans="1:6" ht="12.75">
      <c r="A3" s="2" t="s">
        <v>1</v>
      </c>
      <c r="B3" s="2"/>
      <c r="C3" s="2"/>
      <c r="D3" s="2"/>
      <c r="E3" s="2"/>
      <c r="F3" s="2"/>
    </row>
    <row r="4" spans="1:6" ht="12.75">
      <c r="A4" s="2" t="s">
        <v>2</v>
      </c>
      <c r="B4" s="2"/>
      <c r="C4" s="2"/>
      <c r="D4" s="2"/>
      <c r="E4" s="2"/>
      <c r="F4" s="2"/>
    </row>
    <row r="5" spans="1:6" ht="12.75">
      <c r="A5" s="2" t="s">
        <v>121</v>
      </c>
      <c r="B5" s="2"/>
      <c r="C5" s="2"/>
      <c r="D5" s="2"/>
      <c r="E5" s="2"/>
      <c r="F5" s="2"/>
    </row>
    <row r="6" spans="1:6" ht="12.75">
      <c r="A6" s="2" t="s">
        <v>401</v>
      </c>
      <c r="B6" s="3"/>
      <c r="C6" s="3"/>
      <c r="D6" s="3"/>
      <c r="E6" s="3"/>
      <c r="F6" s="3"/>
    </row>
    <row r="9" spans="1:6" ht="12.75">
      <c r="A9" s="20" t="s">
        <v>31</v>
      </c>
      <c r="B9" s="3"/>
      <c r="C9" s="3"/>
      <c r="D9" s="3"/>
      <c r="E9" s="3"/>
      <c r="F9" s="3"/>
    </row>
    <row r="10" spans="1:6" ht="12.75">
      <c r="A10" s="2"/>
      <c r="B10" s="3"/>
      <c r="C10" s="3"/>
      <c r="D10" s="3"/>
      <c r="E10" s="3"/>
      <c r="F10" s="3"/>
    </row>
    <row r="11" spans="1:6" ht="12" customHeight="1">
      <c r="A11" s="2"/>
      <c r="B11" s="3"/>
      <c r="C11" s="3"/>
      <c r="D11" s="91" t="s">
        <v>399</v>
      </c>
      <c r="F11" s="92" t="s">
        <v>400</v>
      </c>
    </row>
    <row r="12" spans="1:6" ht="12.75" customHeight="1">
      <c r="A12" s="7" t="s">
        <v>122</v>
      </c>
      <c r="D12" s="5">
        <f>F16</f>
        <v>14029.57</v>
      </c>
      <c r="F12" s="5">
        <v>10929.64</v>
      </c>
    </row>
    <row r="13" spans="1:6" ht="12.75" customHeight="1">
      <c r="A13" t="s">
        <v>123</v>
      </c>
      <c r="D13" s="6">
        <v>2350.55</v>
      </c>
      <c r="E13" s="6"/>
      <c r="F13" s="6">
        <v>4221.93</v>
      </c>
    </row>
    <row r="14" spans="1:6" ht="12.75" customHeight="1">
      <c r="A14" t="s">
        <v>124</v>
      </c>
      <c r="D14" s="6">
        <v>722.34</v>
      </c>
      <c r="E14" s="6"/>
      <c r="F14" s="6">
        <v>0</v>
      </c>
    </row>
    <row r="15" spans="1:6" ht="12.75" customHeight="1">
      <c r="A15" t="s">
        <v>125</v>
      </c>
      <c r="D15">
        <v>0</v>
      </c>
      <c r="F15">
        <v>-1122</v>
      </c>
    </row>
    <row r="16" spans="1:6" ht="12.75" customHeight="1" thickBot="1">
      <c r="A16" s="7" t="s">
        <v>126</v>
      </c>
      <c r="D16" s="8">
        <f>SUM(D12:D15)</f>
        <v>17102.46</v>
      </c>
      <c r="F16" s="8">
        <f>SUM(F12:F15)</f>
        <v>14029.57</v>
      </c>
    </row>
    <row r="17" ht="12.75" customHeight="1" thickTop="1"/>
    <row r="18" ht="12.75" customHeight="1"/>
    <row r="19" ht="12.75" customHeight="1"/>
    <row r="20" spans="1:6" ht="12.75" customHeight="1">
      <c r="A20" s="20" t="s">
        <v>32</v>
      </c>
      <c r="B20" s="3"/>
      <c r="C20" s="3"/>
      <c r="D20" s="3"/>
      <c r="E20" s="3"/>
      <c r="F20" s="3"/>
    </row>
    <row r="21" ht="12.75" customHeight="1"/>
    <row r="22" spans="4:6" ht="12.75" customHeight="1">
      <c r="D22" s="91" t="s">
        <v>399</v>
      </c>
      <c r="F22" s="91" t="s">
        <v>400</v>
      </c>
    </row>
    <row r="23" ht="12.75" customHeight="1">
      <c r="A23" s="7" t="s">
        <v>122</v>
      </c>
    </row>
    <row r="24" spans="2:6" ht="12.75" customHeight="1">
      <c r="B24" t="s">
        <v>127</v>
      </c>
      <c r="D24" s="5">
        <f>F36</f>
        <v>338355.71</v>
      </c>
      <c r="F24" s="5">
        <v>334402.09</v>
      </c>
    </row>
    <row r="25" spans="2:6" ht="12.75" customHeight="1">
      <c r="B25" t="s">
        <v>113</v>
      </c>
      <c r="D25">
        <f>F37</f>
        <v>8036.67</v>
      </c>
      <c r="F25">
        <v>8574.67</v>
      </c>
    </row>
    <row r="26" spans="2:6" ht="12.75" customHeight="1">
      <c r="B26" s="7" t="s">
        <v>128</v>
      </c>
      <c r="D26" s="18">
        <f>SUM(D24:D25)</f>
        <v>346392.38</v>
      </c>
      <c r="F26" s="18">
        <f>SUM(F24:F25)</f>
        <v>342976.76</v>
      </c>
    </row>
    <row r="27" ht="12.75" customHeight="1">
      <c r="A27" s="7" t="s">
        <v>129</v>
      </c>
    </row>
    <row r="28" spans="2:6" ht="12.75" customHeight="1">
      <c r="B28" t="s">
        <v>127</v>
      </c>
      <c r="D28">
        <v>29362</v>
      </c>
      <c r="F28">
        <v>21644</v>
      </c>
    </row>
    <row r="29" spans="2:6" ht="12.75" customHeight="1">
      <c r="B29" t="s">
        <v>113</v>
      </c>
      <c r="D29">
        <v>500</v>
      </c>
      <c r="F29">
        <v>100</v>
      </c>
    </row>
    <row r="30" spans="2:6" ht="12.75" customHeight="1">
      <c r="B30" s="7" t="s">
        <v>130</v>
      </c>
      <c r="D30" s="18">
        <f>SUM(D28:D29)</f>
        <v>29862</v>
      </c>
      <c r="F30" s="18">
        <f>SUM(F28:F29)</f>
        <v>21744</v>
      </c>
    </row>
    <row r="31" ht="12.75" customHeight="1">
      <c r="A31" s="7" t="s">
        <v>131</v>
      </c>
    </row>
    <row r="32" spans="2:6" ht="12.75" customHeight="1">
      <c r="B32" t="s">
        <v>132</v>
      </c>
      <c r="D32">
        <v>9226.93</v>
      </c>
      <c r="F32">
        <v>17690.38</v>
      </c>
    </row>
    <row r="33" spans="2:6" ht="12.75" customHeight="1">
      <c r="B33" t="s">
        <v>113</v>
      </c>
      <c r="D33">
        <v>0</v>
      </c>
      <c r="F33">
        <v>638</v>
      </c>
    </row>
    <row r="34" spans="2:6" ht="12.75" customHeight="1">
      <c r="B34" s="7" t="s">
        <v>133</v>
      </c>
      <c r="D34" s="18">
        <f>SUM(D32:D33)</f>
        <v>9226.93</v>
      </c>
      <c r="F34" s="18">
        <f>SUM(F32:F33)</f>
        <v>18328.38</v>
      </c>
    </row>
    <row r="35" ht="12.75" customHeight="1">
      <c r="A35" s="7" t="s">
        <v>134</v>
      </c>
    </row>
    <row r="36" spans="2:6" ht="12.75" customHeight="1">
      <c r="B36" t="s">
        <v>127</v>
      </c>
      <c r="D36">
        <f>D24+D28-D32</f>
        <v>358490.78</v>
      </c>
      <c r="F36">
        <f>F24+F28-F32</f>
        <v>338355.71</v>
      </c>
    </row>
    <row r="37" spans="2:6" ht="12.75" customHeight="1">
      <c r="B37" t="s">
        <v>113</v>
      </c>
      <c r="D37">
        <f>D25+D29-D33</f>
        <v>8536.67</v>
      </c>
      <c r="F37">
        <f>F25+F29-F33</f>
        <v>8036.67</v>
      </c>
    </row>
    <row r="38" spans="2:6" ht="12.75" customHeight="1" thickBot="1">
      <c r="B38" s="7" t="s">
        <v>135</v>
      </c>
      <c r="D38" s="8">
        <f>SUM(D36:D37)</f>
        <v>367027.45</v>
      </c>
      <c r="F38" s="8">
        <f>SUM(F36:F37)</f>
        <v>346392.38</v>
      </c>
    </row>
    <row r="39" ht="12.75" customHeight="1" thickTop="1"/>
    <row r="40" ht="12.75" customHeight="1"/>
    <row r="41" ht="12.75" customHeight="1">
      <c r="A41" t="s">
        <v>136</v>
      </c>
    </row>
    <row r="42" ht="12.75" customHeight="1"/>
    <row r="43" ht="12.75" customHeight="1"/>
    <row r="44" ht="12" customHeight="1"/>
    <row r="45" ht="12" customHeight="1"/>
  </sheetData>
  <printOptions/>
  <pageMargins left="1" right="0.5" top="1" bottom="0.587" header="0.5" footer="0.5"/>
  <pageSetup horizontalDpi="600" verticalDpi="600" orientation="portrait" r:id="rId1"/>
  <headerFooter alignWithMargins="0">
    <oddHeader>&amp;RExhibit C</oddHeader>
    <oddFooter>&amp;C32&amp;R5/09</oddFooter>
  </headerFooter>
</worksheet>
</file>

<file path=xl/worksheets/sheet5.xml><?xml version="1.0" encoding="utf-8"?>
<worksheet xmlns="http://schemas.openxmlformats.org/spreadsheetml/2006/main" xmlns:r="http://schemas.openxmlformats.org/officeDocument/2006/relationships">
  <sheetPr transitionEvaluation="1"/>
  <dimension ref="A1:F36"/>
  <sheetViews>
    <sheetView defaultGridColor="0" zoomScale="87" zoomScaleNormal="87" colorId="22" workbookViewId="0" topLeftCell="A1">
      <selection activeCell="F1" sqref="F1"/>
    </sheetView>
  </sheetViews>
  <sheetFormatPr defaultColWidth="9.7109375" defaultRowHeight="12.75"/>
  <cols>
    <col min="1" max="1" width="4.7109375" style="0" customWidth="1"/>
    <col min="3" max="3" width="32.00390625" style="0" customWidth="1"/>
    <col min="4" max="4" width="13.140625" style="0" bestFit="1" customWidth="1"/>
    <col min="5" max="5" width="2.7109375" style="0" customWidth="1"/>
    <col min="6" max="6" width="13.140625" style="0" bestFit="1" customWidth="1"/>
  </cols>
  <sheetData>
    <row r="1" ht="12.75">
      <c r="F1" s="13"/>
    </row>
    <row r="3" spans="1:6" ht="12.75">
      <c r="A3" s="2" t="s">
        <v>1</v>
      </c>
      <c r="B3" s="2"/>
      <c r="C3" s="2"/>
      <c r="D3" s="2"/>
      <c r="E3" s="2"/>
      <c r="F3" s="2"/>
    </row>
    <row r="4" spans="1:6" ht="12.75">
      <c r="A4" s="2" t="s">
        <v>2</v>
      </c>
      <c r="B4" s="2"/>
      <c r="C4" s="2"/>
      <c r="D4" s="2"/>
      <c r="E4" s="2"/>
      <c r="F4" s="2"/>
    </row>
    <row r="5" spans="1:6" ht="12.75">
      <c r="A5" s="2" t="s">
        <v>52</v>
      </c>
      <c r="B5" s="2"/>
      <c r="C5" s="2"/>
      <c r="D5" s="2"/>
      <c r="E5" s="2"/>
      <c r="F5" s="2"/>
    </row>
    <row r="6" spans="1:6" ht="12.75">
      <c r="A6" s="2" t="s">
        <v>402</v>
      </c>
      <c r="B6" s="2"/>
      <c r="C6" s="2"/>
      <c r="D6" s="2"/>
      <c r="E6" s="2"/>
      <c r="F6" s="2"/>
    </row>
    <row r="11" spans="4:6" ht="12.75">
      <c r="D11" s="21" t="s">
        <v>53</v>
      </c>
      <c r="F11" s="21" t="s">
        <v>54</v>
      </c>
    </row>
    <row r="12" ht="12.75">
      <c r="A12" s="7" t="s">
        <v>55</v>
      </c>
    </row>
    <row r="13" spans="2:6" ht="12.75">
      <c r="B13" t="s">
        <v>56</v>
      </c>
      <c r="D13" s="5">
        <v>117960</v>
      </c>
      <c r="F13" s="5">
        <v>110000</v>
      </c>
    </row>
    <row r="14" spans="2:6" ht="12.75">
      <c r="B14" t="s">
        <v>57</v>
      </c>
      <c r="D14" s="6">
        <v>75840</v>
      </c>
      <c r="F14" s="6">
        <v>75840</v>
      </c>
    </row>
    <row r="15" spans="2:6" ht="12.75">
      <c r="B15" s="7" t="s">
        <v>58</v>
      </c>
      <c r="D15" s="10">
        <f>SUM(D13:D14)</f>
        <v>193800</v>
      </c>
      <c r="F15" s="10">
        <f>SUM(F13:F14)</f>
        <v>185840</v>
      </c>
    </row>
    <row r="16" spans="4:6" ht="12.75">
      <c r="D16" s="6"/>
      <c r="F16" s="6"/>
    </row>
    <row r="17" spans="1:6" ht="12.75">
      <c r="A17" s="7" t="s">
        <v>59</v>
      </c>
      <c r="D17" s="6"/>
      <c r="F17" s="6"/>
    </row>
    <row r="18" spans="1:6" ht="12.75">
      <c r="A18" s="7"/>
      <c r="B18" t="s">
        <v>60</v>
      </c>
      <c r="D18" s="6">
        <v>2860</v>
      </c>
      <c r="F18" s="6">
        <v>2580</v>
      </c>
    </row>
    <row r="19" spans="2:6" ht="12.75">
      <c r="B19" t="s">
        <v>61</v>
      </c>
      <c r="D19" s="6">
        <v>16068</v>
      </c>
      <c r="F19" s="6">
        <v>16000</v>
      </c>
    </row>
    <row r="20" spans="2:6" ht="12.75">
      <c r="B20" t="s">
        <v>62</v>
      </c>
      <c r="D20" s="6">
        <v>31200</v>
      </c>
      <c r="F20" s="6">
        <v>32000</v>
      </c>
    </row>
    <row r="21" spans="2:6" ht="12.75">
      <c r="B21" t="s">
        <v>63</v>
      </c>
      <c r="D21" s="6">
        <v>3800</v>
      </c>
      <c r="F21" s="6">
        <v>3200</v>
      </c>
    </row>
    <row r="22" spans="2:6" ht="12.75">
      <c r="B22" t="s">
        <v>64</v>
      </c>
      <c r="D22" s="6">
        <v>4000</v>
      </c>
      <c r="F22" s="6">
        <v>4000</v>
      </c>
    </row>
    <row r="23" spans="2:6" ht="12.75">
      <c r="B23" t="s">
        <v>65</v>
      </c>
      <c r="D23" s="6">
        <v>10000</v>
      </c>
      <c r="F23" s="6">
        <v>9900</v>
      </c>
    </row>
    <row r="24" spans="2:6" ht="12.75">
      <c r="B24" t="s">
        <v>66</v>
      </c>
      <c r="D24" s="6">
        <v>10350</v>
      </c>
      <c r="F24" s="6">
        <v>9000</v>
      </c>
    </row>
    <row r="25" spans="2:6" ht="12.75">
      <c r="B25" t="s">
        <v>67</v>
      </c>
      <c r="D25" s="6">
        <v>13900</v>
      </c>
      <c r="F25" s="6">
        <v>13000</v>
      </c>
    </row>
    <row r="26" spans="2:6" ht="12.75">
      <c r="B26" t="s">
        <v>68</v>
      </c>
      <c r="D26" s="6">
        <v>22980</v>
      </c>
      <c r="F26" s="6">
        <v>15000</v>
      </c>
    </row>
    <row r="27" spans="2:6" ht="12.75">
      <c r="B27" t="s">
        <v>69</v>
      </c>
      <c r="D27" s="6">
        <v>30000</v>
      </c>
      <c r="F27" s="6">
        <v>35000</v>
      </c>
    </row>
    <row r="28" spans="2:6" ht="12.75">
      <c r="B28" t="s">
        <v>70</v>
      </c>
      <c r="D28" s="6">
        <v>44680</v>
      </c>
      <c r="F28" s="6">
        <v>44000</v>
      </c>
    </row>
    <row r="29" spans="2:6" ht="12.75">
      <c r="B29" t="s">
        <v>71</v>
      </c>
      <c r="D29" s="6">
        <v>2000</v>
      </c>
      <c r="F29" s="6">
        <v>1000</v>
      </c>
    </row>
    <row r="30" spans="2:6" ht="12.75">
      <c r="B30" t="s">
        <v>72</v>
      </c>
      <c r="D30" s="6">
        <v>1962</v>
      </c>
      <c r="F30" s="6">
        <v>500</v>
      </c>
    </row>
    <row r="31" spans="2:6" ht="12.75">
      <c r="B31" s="7" t="s">
        <v>73</v>
      </c>
      <c r="D31" s="14">
        <f>SUM(D18:D30)</f>
        <v>193800</v>
      </c>
      <c r="F31" s="14">
        <f>SUM(F18:F30)</f>
        <v>185180</v>
      </c>
    </row>
    <row r="33" spans="2:6" ht="13.5" thickBot="1">
      <c r="B33" s="7" t="s">
        <v>74</v>
      </c>
      <c r="D33" s="11">
        <f>D15-D31</f>
        <v>0</v>
      </c>
      <c r="F33" s="11">
        <f>F15-F31</f>
        <v>660</v>
      </c>
    </row>
    <row r="34" ht="13.5" thickTop="1"/>
    <row r="36" ht="12.75">
      <c r="A36" t="s">
        <v>35</v>
      </c>
    </row>
  </sheetData>
  <printOptions/>
  <pageMargins left="1" right="0.5" top="1" bottom="0.587" header="0.5" footer="0.5"/>
  <pageSetup horizontalDpi="600" verticalDpi="600" orientation="portrait" r:id="rId1"/>
  <headerFooter alignWithMargins="0">
    <oddHeader>&amp;RExhibit D</oddHeader>
    <oddFooter>&amp;C33&amp;R5/09</oddFooter>
  </headerFooter>
</worksheet>
</file>

<file path=xl/worksheets/sheet6.xml><?xml version="1.0" encoding="utf-8"?>
<worksheet xmlns="http://schemas.openxmlformats.org/spreadsheetml/2006/main" xmlns:r="http://schemas.openxmlformats.org/officeDocument/2006/relationships">
  <sheetPr transitionEvaluation="1"/>
  <dimension ref="A1:G49"/>
  <sheetViews>
    <sheetView defaultGridColor="0" zoomScale="87" zoomScaleNormal="87" colorId="22" workbookViewId="0" topLeftCell="A1">
      <selection activeCell="G1" sqref="G1"/>
    </sheetView>
  </sheetViews>
  <sheetFormatPr defaultColWidth="9.7109375" defaultRowHeight="12.75"/>
  <cols>
    <col min="1" max="1" width="3.7109375" style="0" customWidth="1"/>
    <col min="6" max="6" width="6.7109375" style="0" customWidth="1"/>
    <col min="7" max="7" width="14.7109375" style="0" bestFit="1" customWidth="1"/>
  </cols>
  <sheetData>
    <row r="1" ht="12.75">
      <c r="G1" s="12"/>
    </row>
    <row r="3" spans="1:7" ht="12.75">
      <c r="A3" s="2" t="s">
        <v>1</v>
      </c>
      <c r="B3" s="2"/>
      <c r="C3" s="2"/>
      <c r="D3" s="2"/>
      <c r="E3" s="2"/>
      <c r="F3" s="2"/>
      <c r="G3" s="2"/>
    </row>
    <row r="4" spans="1:7" ht="12.75">
      <c r="A4" s="2" t="s">
        <v>37</v>
      </c>
      <c r="B4" s="2"/>
      <c r="C4" s="2"/>
      <c r="D4" s="2"/>
      <c r="E4" s="2"/>
      <c r="F4" s="2"/>
      <c r="G4" s="2"/>
    </row>
    <row r="5" spans="1:7" ht="12.75">
      <c r="A5" s="2" t="s">
        <v>3</v>
      </c>
      <c r="B5" s="2"/>
      <c r="C5" s="2"/>
      <c r="D5" s="2"/>
      <c r="E5" s="2"/>
      <c r="F5" s="2"/>
      <c r="G5" s="2"/>
    </row>
    <row r="6" spans="1:7" ht="12.75">
      <c r="A6" s="2" t="s">
        <v>403</v>
      </c>
      <c r="B6" s="2"/>
      <c r="C6" s="2"/>
      <c r="D6" s="2"/>
      <c r="E6" s="2"/>
      <c r="F6" s="2"/>
      <c r="G6" s="2"/>
    </row>
    <row r="7" spans="1:7" ht="12.75">
      <c r="A7" s="2"/>
      <c r="B7" s="2"/>
      <c r="C7" s="2"/>
      <c r="D7" s="2"/>
      <c r="E7" s="2"/>
      <c r="F7" s="2"/>
      <c r="G7" s="2"/>
    </row>
    <row r="9" spans="1:7" ht="12.75">
      <c r="A9" s="2" t="s">
        <v>4</v>
      </c>
      <c r="B9" s="3"/>
      <c r="C9" s="3"/>
      <c r="D9" s="3"/>
      <c r="E9" s="3"/>
      <c r="F9" s="3"/>
      <c r="G9" s="4"/>
    </row>
    <row r="10" spans="1:7" ht="12.75">
      <c r="A10" s="2"/>
      <c r="B10" s="3"/>
      <c r="C10" s="3"/>
      <c r="D10" s="3"/>
      <c r="E10" s="3"/>
      <c r="F10" s="3"/>
      <c r="G10" s="3"/>
    </row>
    <row r="11" spans="1:7" ht="12.75">
      <c r="A11" t="s">
        <v>38</v>
      </c>
      <c r="G11" s="5">
        <v>8142.9</v>
      </c>
    </row>
    <row r="12" spans="1:7" ht="12.75">
      <c r="A12" t="s">
        <v>39</v>
      </c>
      <c r="G12" s="6">
        <v>25000</v>
      </c>
    </row>
    <row r="13" spans="1:7" ht="12.75">
      <c r="A13" t="s">
        <v>40</v>
      </c>
      <c r="G13" s="6">
        <v>5000</v>
      </c>
    </row>
    <row r="14" spans="1:7" ht="12.75">
      <c r="A14" t="s">
        <v>7</v>
      </c>
      <c r="G14" s="6">
        <v>100</v>
      </c>
    </row>
    <row r="15" spans="1:7" ht="12.75">
      <c r="A15" t="s">
        <v>41</v>
      </c>
      <c r="G15" s="6">
        <v>113.75</v>
      </c>
    </row>
    <row r="16" spans="1:7" ht="12.75">
      <c r="A16" t="s">
        <v>373</v>
      </c>
      <c r="G16" s="6">
        <v>15000</v>
      </c>
    </row>
    <row r="17" spans="1:7" ht="12.75">
      <c r="A17" t="s">
        <v>374</v>
      </c>
      <c r="G17" s="6">
        <v>15000</v>
      </c>
    </row>
    <row r="18" spans="1:7" ht="12.75">
      <c r="A18" t="s">
        <v>42</v>
      </c>
      <c r="G18" s="6">
        <v>0</v>
      </c>
    </row>
    <row r="19" spans="1:7" ht="12.75">
      <c r="A19" t="s">
        <v>43</v>
      </c>
      <c r="G19" s="6">
        <v>1970000</v>
      </c>
    </row>
    <row r="20" spans="1:7" ht="12.75">
      <c r="A20" t="s">
        <v>44</v>
      </c>
      <c r="G20" s="6">
        <v>0</v>
      </c>
    </row>
    <row r="21" ht="12.75">
      <c r="G21" s="6"/>
    </row>
    <row r="22" spans="2:7" ht="13.5" thickBot="1">
      <c r="B22" s="7" t="s">
        <v>14</v>
      </c>
      <c r="G22" s="8">
        <f>SUM(G11:G21)</f>
        <v>2038356.65</v>
      </c>
    </row>
    <row r="23" ht="13.5" thickTop="1">
      <c r="G23" s="6"/>
    </row>
    <row r="24" ht="12.75">
      <c r="G24" s="6"/>
    </row>
    <row r="25" spans="1:7" ht="12.75">
      <c r="A25" s="2" t="s">
        <v>15</v>
      </c>
      <c r="B25" s="2"/>
      <c r="C25" s="2"/>
      <c r="D25" s="2"/>
      <c r="E25" s="2"/>
      <c r="F25" s="2"/>
      <c r="G25" s="9"/>
    </row>
    <row r="26" ht="12.75">
      <c r="G26" s="6"/>
    </row>
    <row r="27" spans="1:7" ht="12.75">
      <c r="A27" s="7" t="s">
        <v>16</v>
      </c>
      <c r="G27" s="6"/>
    </row>
    <row r="28" spans="2:7" ht="12.75">
      <c r="B28" t="s">
        <v>45</v>
      </c>
      <c r="G28" s="5">
        <v>15394.18</v>
      </c>
    </row>
    <row r="29" spans="2:7" ht="12.75">
      <c r="B29" t="s">
        <v>46</v>
      </c>
      <c r="G29" s="6">
        <v>10000</v>
      </c>
    </row>
    <row r="30" spans="2:7" ht="12.75">
      <c r="B30" t="s">
        <v>17</v>
      </c>
      <c r="G30" s="6">
        <v>0</v>
      </c>
    </row>
    <row r="31" spans="2:7" ht="12.75">
      <c r="B31" t="s">
        <v>47</v>
      </c>
      <c r="G31" s="6">
        <v>12962.47</v>
      </c>
    </row>
    <row r="32" spans="2:7" ht="12.75">
      <c r="B32" t="s">
        <v>48</v>
      </c>
      <c r="G32" s="6">
        <v>0</v>
      </c>
    </row>
    <row r="33" spans="2:7" ht="12.75">
      <c r="B33" t="s">
        <v>375</v>
      </c>
      <c r="G33" s="6">
        <v>0</v>
      </c>
    </row>
    <row r="34" spans="2:7" ht="12.75">
      <c r="B34" t="s">
        <v>49</v>
      </c>
      <c r="G34" s="6">
        <v>0</v>
      </c>
    </row>
    <row r="35" spans="2:7" ht="12.75">
      <c r="B35" t="s">
        <v>376</v>
      </c>
      <c r="G35" s="6">
        <v>0</v>
      </c>
    </row>
    <row r="36" ht="12.75">
      <c r="G36" s="6"/>
    </row>
    <row r="37" spans="2:7" ht="12.75">
      <c r="B37" s="7" t="s">
        <v>22</v>
      </c>
      <c r="G37" s="10">
        <f>SUM(G28:G36)</f>
        <v>38356.65</v>
      </c>
    </row>
    <row r="38" ht="12.75">
      <c r="G38" s="6"/>
    </row>
    <row r="39" spans="1:7" ht="12.75">
      <c r="A39" s="7" t="s">
        <v>23</v>
      </c>
      <c r="G39" s="6"/>
    </row>
    <row r="40" spans="2:7" ht="12.75">
      <c r="B40" t="s">
        <v>377</v>
      </c>
      <c r="G40" s="6">
        <v>1500000</v>
      </c>
    </row>
    <row r="41" spans="2:7" ht="12.75">
      <c r="B41" t="s">
        <v>378</v>
      </c>
      <c r="G41" s="6">
        <v>400000</v>
      </c>
    </row>
    <row r="42" spans="2:7" ht="12.75">
      <c r="B42" t="s">
        <v>379</v>
      </c>
      <c r="G42" s="6">
        <v>60000</v>
      </c>
    </row>
    <row r="43" spans="2:7" ht="12.75">
      <c r="B43" t="s">
        <v>26</v>
      </c>
      <c r="G43" s="6">
        <v>40000</v>
      </c>
    </row>
    <row r="44" spans="2:7" ht="12.75">
      <c r="B44" t="s">
        <v>380</v>
      </c>
      <c r="G44" s="6">
        <v>0</v>
      </c>
    </row>
    <row r="45" spans="2:7" ht="12.75">
      <c r="B45" t="s">
        <v>50</v>
      </c>
      <c r="G45" s="6">
        <v>0</v>
      </c>
    </row>
    <row r="46" spans="2:7" ht="12.75">
      <c r="B46" s="7" t="s">
        <v>33</v>
      </c>
      <c r="G46" s="10">
        <f>SUM(G40:G45)</f>
        <v>2000000</v>
      </c>
    </row>
    <row r="47" spans="2:7" ht="13.5" thickBot="1">
      <c r="B47" s="7" t="s">
        <v>34</v>
      </c>
      <c r="G47" s="11">
        <f>G37+G46</f>
        <v>2038356.65</v>
      </c>
    </row>
    <row r="48" ht="13.5" thickTop="1"/>
    <row r="49" ht="12.75">
      <c r="A49" t="s">
        <v>35</v>
      </c>
    </row>
  </sheetData>
  <printOptions/>
  <pageMargins left="1" right="0.5" top="0.75" bottom="0.587" header="0.5" footer="0.5"/>
  <pageSetup horizontalDpi="600" verticalDpi="600" orientation="portrait" r:id="rId1"/>
  <headerFooter alignWithMargins="0">
    <oddHeader>&amp;RExhibit E</oddHeader>
    <oddFooter>&amp;C34&amp;R5/09</oddFooter>
  </headerFooter>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H64"/>
  <sheetViews>
    <sheetView defaultGridColor="0" zoomScale="87" zoomScaleNormal="87" colorId="22" workbookViewId="0" topLeftCell="A1">
      <selection activeCell="H1" sqref="H1"/>
    </sheetView>
  </sheetViews>
  <sheetFormatPr defaultColWidth="9.7109375" defaultRowHeight="12.75"/>
  <cols>
    <col min="1" max="1" width="2.7109375" style="0" customWidth="1"/>
    <col min="2" max="2" width="34.57421875" style="0" bestFit="1" customWidth="1"/>
    <col min="3" max="3" width="2.421875" style="0" customWidth="1"/>
    <col min="4" max="5" width="14.7109375" style="0" bestFit="1" customWidth="1"/>
    <col min="6" max="6" width="13.140625" style="0" bestFit="1" customWidth="1"/>
    <col min="7" max="7" width="14.7109375" style="0" bestFit="1" customWidth="1"/>
    <col min="8" max="8" width="12.00390625" style="0" bestFit="1" customWidth="1"/>
  </cols>
  <sheetData>
    <row r="1" ht="12.75">
      <c r="H1" s="3"/>
    </row>
    <row r="2" spans="1:8" ht="12.75">
      <c r="A2" s="2" t="s">
        <v>1</v>
      </c>
      <c r="B2" s="2"/>
      <c r="C2" s="2"/>
      <c r="D2" s="2"/>
      <c r="E2" s="2"/>
      <c r="F2" s="2"/>
      <c r="G2" s="2"/>
      <c r="H2" s="3"/>
    </row>
    <row r="3" spans="1:8" ht="12.75">
      <c r="A3" s="2" t="s">
        <v>37</v>
      </c>
      <c r="B3" s="2"/>
      <c r="C3" s="2"/>
      <c r="D3" s="2"/>
      <c r="E3" s="2"/>
      <c r="F3" s="2"/>
      <c r="G3" s="2"/>
      <c r="H3" s="3"/>
    </row>
    <row r="4" spans="1:8" ht="12.75">
      <c r="A4" s="2" t="s">
        <v>196</v>
      </c>
      <c r="B4" s="2"/>
      <c r="C4" s="2"/>
      <c r="D4" s="2"/>
      <c r="E4" s="2"/>
      <c r="F4" s="2"/>
      <c r="G4" s="2"/>
      <c r="H4" s="3"/>
    </row>
    <row r="5" spans="1:8" ht="12.75">
      <c r="A5" s="2" t="s">
        <v>404</v>
      </c>
      <c r="B5" s="2"/>
      <c r="C5" s="2"/>
      <c r="D5" s="2"/>
      <c r="E5" s="2"/>
      <c r="F5" s="2"/>
      <c r="G5" s="2"/>
      <c r="H5" s="3"/>
    </row>
    <row r="6" spans="1:8" ht="12.75">
      <c r="A6" s="2"/>
      <c r="B6" s="2"/>
      <c r="C6" s="2"/>
      <c r="D6" s="2"/>
      <c r="E6" s="2"/>
      <c r="F6" s="2"/>
      <c r="G6" s="2"/>
      <c r="H6" s="3"/>
    </row>
    <row r="8" spans="4:8" ht="12.75">
      <c r="D8" s="24" t="s">
        <v>197</v>
      </c>
      <c r="E8" s="24" t="s">
        <v>198</v>
      </c>
      <c r="F8" s="24" t="s">
        <v>199</v>
      </c>
      <c r="G8" s="24" t="s">
        <v>197</v>
      </c>
      <c r="H8" s="24" t="s">
        <v>200</v>
      </c>
    </row>
    <row r="9" spans="4:8" ht="12.75">
      <c r="D9" s="21" t="s">
        <v>53</v>
      </c>
      <c r="E9" s="21" t="s">
        <v>54</v>
      </c>
      <c r="F9" s="21" t="s">
        <v>54</v>
      </c>
      <c r="G9" s="21" t="s">
        <v>54</v>
      </c>
      <c r="H9" s="21" t="s">
        <v>201</v>
      </c>
    </row>
    <row r="10" ht="12.75">
      <c r="A10" s="7" t="s">
        <v>202</v>
      </c>
    </row>
    <row r="11" spans="2:8" ht="12.75">
      <c r="B11" t="s">
        <v>381</v>
      </c>
      <c r="D11" s="5">
        <v>600000</v>
      </c>
      <c r="E11" s="5">
        <v>540000</v>
      </c>
      <c r="F11" s="69">
        <v>0</v>
      </c>
      <c r="G11" s="69">
        <f aca="true" t="shared" si="0" ref="G11:G16">SUM(E11:F11)</f>
        <v>540000</v>
      </c>
      <c r="H11" s="5">
        <v>60000</v>
      </c>
    </row>
    <row r="12" spans="2:8" ht="12.75">
      <c r="B12" t="s">
        <v>383</v>
      </c>
      <c r="D12" s="6">
        <v>200</v>
      </c>
      <c r="E12" s="6">
        <v>500</v>
      </c>
      <c r="F12" s="6">
        <v>0</v>
      </c>
      <c r="G12" s="6">
        <f t="shared" si="0"/>
        <v>500</v>
      </c>
      <c r="H12" s="6">
        <v>-300</v>
      </c>
    </row>
    <row r="13" spans="2:8" ht="12.75">
      <c r="B13" t="s">
        <v>384</v>
      </c>
      <c r="D13" s="6">
        <v>0</v>
      </c>
      <c r="E13" s="6">
        <v>0</v>
      </c>
      <c r="F13" s="6">
        <v>0</v>
      </c>
      <c r="G13" s="6">
        <f t="shared" si="0"/>
        <v>0</v>
      </c>
      <c r="H13" s="6">
        <v>0</v>
      </c>
    </row>
    <row r="14" spans="2:8" ht="12.75">
      <c r="B14" t="s">
        <v>382</v>
      </c>
      <c r="D14" s="6">
        <v>2500</v>
      </c>
      <c r="E14" s="6">
        <v>2200</v>
      </c>
      <c r="F14" s="6">
        <v>0</v>
      </c>
      <c r="G14" s="6">
        <f t="shared" si="0"/>
        <v>2200</v>
      </c>
      <c r="H14" s="6">
        <v>300</v>
      </c>
    </row>
    <row r="15" spans="2:8" ht="12.75">
      <c r="B15" t="s">
        <v>84</v>
      </c>
      <c r="D15" s="6">
        <v>1000</v>
      </c>
      <c r="E15" s="6">
        <v>800</v>
      </c>
      <c r="F15" s="6">
        <v>0</v>
      </c>
      <c r="G15" s="6">
        <f t="shared" si="0"/>
        <v>800</v>
      </c>
      <c r="H15" s="6">
        <v>200</v>
      </c>
    </row>
    <row r="16" spans="2:8" ht="12.75">
      <c r="B16" s="7" t="s">
        <v>203</v>
      </c>
      <c r="D16" s="10">
        <f>SUM(D11:D15)</f>
        <v>603700</v>
      </c>
      <c r="E16" s="10">
        <f>SUM(E11:E15)</f>
        <v>543500</v>
      </c>
      <c r="F16" s="10">
        <v>0</v>
      </c>
      <c r="G16" s="10">
        <f t="shared" si="0"/>
        <v>543500</v>
      </c>
      <c r="H16" s="10">
        <f>SUM(H11:H15)</f>
        <v>60200</v>
      </c>
    </row>
    <row r="18" ht="12.75">
      <c r="A18" s="7" t="s">
        <v>204</v>
      </c>
    </row>
    <row r="19" ht="12.75">
      <c r="A19" s="7" t="s">
        <v>205</v>
      </c>
    </row>
    <row r="20" spans="1:8" ht="12.75">
      <c r="A20" s="7"/>
      <c r="B20" t="s">
        <v>385</v>
      </c>
      <c r="D20" s="5">
        <v>3000</v>
      </c>
      <c r="E20" s="5">
        <v>8976.1</v>
      </c>
      <c r="F20" s="69">
        <v>0</v>
      </c>
      <c r="G20" s="69">
        <f>SUM(E20:F20)</f>
        <v>8976.1</v>
      </c>
      <c r="H20" s="5">
        <f>IF(OR(D20&lt;&gt;0,E20&lt;&gt;0),D20-E20,"")</f>
        <v>-5976.1</v>
      </c>
    </row>
    <row r="21" spans="1:8" ht="12.75">
      <c r="A21" s="7"/>
      <c r="B21" t="s">
        <v>386</v>
      </c>
      <c r="D21" s="6">
        <v>0</v>
      </c>
      <c r="E21" s="6">
        <v>0</v>
      </c>
      <c r="F21" s="6">
        <v>0</v>
      </c>
      <c r="G21" s="6">
        <f>SUM(E21:F21)</f>
        <v>0</v>
      </c>
      <c r="H21" s="6">
        <v>0</v>
      </c>
    </row>
    <row r="22" spans="1:8" ht="12.75">
      <c r="A22" s="7"/>
      <c r="B22" t="s">
        <v>387</v>
      </c>
      <c r="D22" s="6">
        <v>0</v>
      </c>
      <c r="E22" s="6">
        <v>20494.08</v>
      </c>
      <c r="F22" s="6">
        <v>0</v>
      </c>
      <c r="G22" s="6">
        <f>SUM(E22:F22)</f>
        <v>20494.08</v>
      </c>
      <c r="H22" s="6">
        <f>IF(OR(D22&lt;&gt;0,E22&lt;&gt;0),D22-E22,"")</f>
        <v>-20494.08</v>
      </c>
    </row>
    <row r="23" spans="2:8" ht="12.75">
      <c r="B23" t="s">
        <v>388</v>
      </c>
      <c r="D23" s="6">
        <v>5500</v>
      </c>
      <c r="E23" s="6">
        <v>5500</v>
      </c>
      <c r="F23" s="6">
        <v>0</v>
      </c>
      <c r="G23" s="6">
        <f>SUM(E23:F23)</f>
        <v>5500</v>
      </c>
      <c r="H23" s="6">
        <f>IF(OR(D23&lt;&gt;0,E23&lt;&gt;0),D23-E23,"")</f>
        <v>0</v>
      </c>
    </row>
    <row r="24" spans="2:8" ht="12.75">
      <c r="B24" s="7" t="s">
        <v>206</v>
      </c>
      <c r="D24" s="10">
        <f>SUM(D20+D23)</f>
        <v>8500</v>
      </c>
      <c r="E24" s="10">
        <f>SUM(E20:E23)</f>
        <v>34970.18</v>
      </c>
      <c r="F24" s="10">
        <f>SUM(F20:F23)</f>
        <v>0</v>
      </c>
      <c r="G24" s="10">
        <f>SUM(E24:F24)</f>
        <v>34970.18</v>
      </c>
      <c r="H24" s="10">
        <f>SUM(H20:H23)</f>
        <v>-26470.18</v>
      </c>
    </row>
    <row r="25" spans="1:8" ht="12.75">
      <c r="A25" s="7" t="s">
        <v>207</v>
      </c>
      <c r="D25" s="6"/>
      <c r="E25" s="6"/>
      <c r="F25" s="6"/>
      <c r="G25" s="6"/>
      <c r="H25" s="6"/>
    </row>
    <row r="26" spans="2:8" ht="12.75">
      <c r="B26" t="s">
        <v>208</v>
      </c>
      <c r="D26" s="6">
        <v>3600</v>
      </c>
      <c r="E26" s="6">
        <v>3000</v>
      </c>
      <c r="F26" s="6">
        <v>0</v>
      </c>
      <c r="G26" s="6">
        <f aca="true" t="shared" si="1" ref="G26:G38">SUM(E26:F26)</f>
        <v>3000</v>
      </c>
      <c r="H26" s="6">
        <f>IF(OR(D26&lt;&gt;0,E26&lt;&gt;0),D26-E26,"")</f>
        <v>600</v>
      </c>
    </row>
    <row r="27" spans="2:8" ht="12.75">
      <c r="B27" t="s">
        <v>209</v>
      </c>
      <c r="D27" s="6">
        <v>0</v>
      </c>
      <c r="E27" s="6">
        <v>0</v>
      </c>
      <c r="F27" s="6">
        <v>0</v>
      </c>
      <c r="G27" s="6">
        <f t="shared" si="1"/>
        <v>0</v>
      </c>
      <c r="H27" s="6">
        <v>0</v>
      </c>
    </row>
    <row r="28" spans="2:8" ht="12.75">
      <c r="B28" t="s">
        <v>210</v>
      </c>
      <c r="D28" s="6">
        <v>60000</v>
      </c>
      <c r="E28" s="6">
        <v>0</v>
      </c>
      <c r="F28" s="6">
        <v>45000</v>
      </c>
      <c r="G28" s="6">
        <f t="shared" si="1"/>
        <v>45000</v>
      </c>
      <c r="H28" s="6">
        <f>IF(OR(D28&lt;&gt;0,F28&lt;&gt;0),D28-F28,"")</f>
        <v>15000</v>
      </c>
    </row>
    <row r="29" spans="2:8" ht="12.75">
      <c r="B29" t="s">
        <v>211</v>
      </c>
      <c r="D29" s="6">
        <v>22000</v>
      </c>
      <c r="E29" s="6">
        <v>0</v>
      </c>
      <c r="F29" s="6">
        <v>20000</v>
      </c>
      <c r="G29" s="6">
        <f t="shared" si="1"/>
        <v>20000</v>
      </c>
      <c r="H29" s="6">
        <f>IF(OR(D29&lt;&gt;0,F29&lt;&gt;0),D29-F29,"")</f>
        <v>2000</v>
      </c>
    </row>
    <row r="30" spans="2:8" ht="12.75">
      <c r="B30" t="s">
        <v>212</v>
      </c>
      <c r="D30" s="6">
        <v>200</v>
      </c>
      <c r="E30" s="6">
        <v>0</v>
      </c>
      <c r="F30" s="6">
        <v>0</v>
      </c>
      <c r="G30" s="6">
        <f t="shared" si="1"/>
        <v>0</v>
      </c>
      <c r="H30" s="6">
        <f>IF(OR(D30&lt;&gt;0,F30&lt;&gt;0),D30-F30,"")</f>
        <v>200</v>
      </c>
    </row>
    <row r="31" spans="2:8" ht="12.75">
      <c r="B31" t="s">
        <v>89</v>
      </c>
      <c r="D31" s="6">
        <v>1000</v>
      </c>
      <c r="E31" s="6">
        <v>15049.89</v>
      </c>
      <c r="F31" s="6">
        <v>0</v>
      </c>
      <c r="G31" s="6">
        <f t="shared" si="1"/>
        <v>15049.89</v>
      </c>
      <c r="H31" s="6">
        <f aca="true" t="shared" si="2" ref="H31:H37">IF(OR(D31&lt;&gt;0,E31&lt;&gt;0),D31-E31,"")</f>
        <v>-14049.89</v>
      </c>
    </row>
    <row r="32" spans="2:8" ht="12.75">
      <c r="B32" t="s">
        <v>213</v>
      </c>
      <c r="D32" s="6">
        <v>500</v>
      </c>
      <c r="E32" s="6">
        <v>600</v>
      </c>
      <c r="F32" s="6">
        <v>0</v>
      </c>
      <c r="G32" s="6">
        <f t="shared" si="1"/>
        <v>600</v>
      </c>
      <c r="H32" s="6">
        <f t="shared" si="2"/>
        <v>-100</v>
      </c>
    </row>
    <row r="33" spans="2:8" ht="12.75">
      <c r="B33" t="s">
        <v>102</v>
      </c>
      <c r="D33" s="6">
        <v>4000</v>
      </c>
      <c r="E33" s="6">
        <v>2000</v>
      </c>
      <c r="F33" s="6">
        <v>0</v>
      </c>
      <c r="G33" s="6">
        <f t="shared" si="1"/>
        <v>2000</v>
      </c>
      <c r="H33" s="6">
        <f t="shared" si="2"/>
        <v>2000</v>
      </c>
    </row>
    <row r="34" spans="2:8" ht="12.75">
      <c r="B34" t="s">
        <v>92</v>
      </c>
      <c r="D34" s="6">
        <v>7150</v>
      </c>
      <c r="E34" s="6">
        <v>15714.08</v>
      </c>
      <c r="F34" s="6">
        <v>0</v>
      </c>
      <c r="G34" s="6">
        <f t="shared" si="1"/>
        <v>15714.08</v>
      </c>
      <c r="H34" s="6">
        <f t="shared" si="2"/>
        <v>-8564.08</v>
      </c>
    </row>
    <row r="35" spans="2:8" ht="12.75">
      <c r="B35" t="s">
        <v>214</v>
      </c>
      <c r="D35" s="6">
        <v>200</v>
      </c>
      <c r="E35" s="6">
        <v>887.49</v>
      </c>
      <c r="F35" s="6">
        <v>0</v>
      </c>
      <c r="G35" s="6">
        <f t="shared" si="1"/>
        <v>887.49</v>
      </c>
      <c r="H35" s="6">
        <f t="shared" si="2"/>
        <v>-687.49</v>
      </c>
    </row>
    <row r="36" spans="2:8" ht="12.75">
      <c r="B36" t="s">
        <v>215</v>
      </c>
      <c r="D36" s="6">
        <v>200</v>
      </c>
      <c r="E36" s="6">
        <v>211.74</v>
      </c>
      <c r="F36" s="6">
        <v>0</v>
      </c>
      <c r="G36" s="6">
        <f t="shared" si="1"/>
        <v>211.74</v>
      </c>
      <c r="H36" s="6">
        <f t="shared" si="2"/>
        <v>-11.740000000000009</v>
      </c>
    </row>
    <row r="37" spans="2:8" ht="12.75">
      <c r="B37" t="s">
        <v>216</v>
      </c>
      <c r="D37" s="6">
        <v>2600</v>
      </c>
      <c r="E37" s="6">
        <v>2551.05</v>
      </c>
      <c r="F37" s="6">
        <v>0</v>
      </c>
      <c r="G37" s="6">
        <f t="shared" si="1"/>
        <v>2551.05</v>
      </c>
      <c r="H37" s="6">
        <f t="shared" si="2"/>
        <v>48.94999999999982</v>
      </c>
    </row>
    <row r="38" spans="2:8" ht="12.75">
      <c r="B38" s="7" t="s">
        <v>217</v>
      </c>
      <c r="D38" s="10">
        <f>SUM(D26:D37)</f>
        <v>101450</v>
      </c>
      <c r="E38" s="10">
        <f>SUM(E26:E37)</f>
        <v>40014.25</v>
      </c>
      <c r="F38" s="10">
        <f>SUM(F26:F37)</f>
        <v>65000</v>
      </c>
      <c r="G38" s="10">
        <f t="shared" si="1"/>
        <v>105014.25</v>
      </c>
      <c r="H38" s="10">
        <f>SUM(H26:H37)</f>
        <v>-3564.249999999999</v>
      </c>
    </row>
    <row r="39" spans="1:8" ht="12.75">
      <c r="A39" s="7" t="s">
        <v>218</v>
      </c>
      <c r="D39" s="6"/>
      <c r="E39" s="6"/>
      <c r="F39" s="6"/>
      <c r="H39" s="6"/>
    </row>
    <row r="40" spans="2:8" ht="12.75">
      <c r="B40" t="s">
        <v>109</v>
      </c>
      <c r="D40" s="6">
        <v>17200</v>
      </c>
      <c r="E40" s="6">
        <v>560.62</v>
      </c>
      <c r="F40" s="6">
        <v>0</v>
      </c>
      <c r="G40">
        <f>SUM(E40:F40)</f>
        <v>560.62</v>
      </c>
      <c r="H40" s="6">
        <f>IF(OR(D40&lt;&gt;0,E40&lt;&gt;0),D40-E40,"")</f>
        <v>16639.38</v>
      </c>
    </row>
    <row r="41" spans="2:8" ht="12.75">
      <c r="B41" t="s">
        <v>219</v>
      </c>
      <c r="D41" s="6">
        <v>55750</v>
      </c>
      <c r="E41" s="6">
        <v>55750</v>
      </c>
      <c r="F41" s="6">
        <v>0</v>
      </c>
      <c r="G41" s="6">
        <f>SUM(E41:F41)</f>
        <v>55750</v>
      </c>
      <c r="H41" s="6">
        <f>IF(OR(D41&lt;&gt;0,E41&lt;&gt;0),D41-E41,"")</f>
        <v>0</v>
      </c>
    </row>
    <row r="42" spans="2:8" ht="12.75">
      <c r="B42" t="s">
        <v>66</v>
      </c>
      <c r="D42" s="6">
        <v>4440</v>
      </c>
      <c r="E42" s="6">
        <v>394.07</v>
      </c>
      <c r="F42" s="6">
        <v>0</v>
      </c>
      <c r="G42" s="6">
        <f>SUM(E42:F42)</f>
        <v>394.07</v>
      </c>
      <c r="H42" s="6">
        <f>IF(OR(D42&lt;&gt;0,E42&lt;&gt;0),D42-E42,"")</f>
        <v>4045.93</v>
      </c>
    </row>
    <row r="43" spans="2:8" ht="12.75">
      <c r="B43" s="7" t="s">
        <v>220</v>
      </c>
      <c r="D43" s="10">
        <f>SUM(D40:D42)</f>
        <v>77390</v>
      </c>
      <c r="E43" s="10">
        <f>SUM(E40:E42)</f>
        <v>56704.69</v>
      </c>
      <c r="F43" s="10">
        <v>0</v>
      </c>
      <c r="G43" s="10">
        <f>SUM(E43:F43)</f>
        <v>56704.69</v>
      </c>
      <c r="H43" s="10">
        <f>SUM(H40:H42)</f>
        <v>20685.31</v>
      </c>
    </row>
    <row r="44" spans="1:8" ht="12.75">
      <c r="A44" s="7" t="s">
        <v>221</v>
      </c>
      <c r="D44" s="6"/>
      <c r="E44" s="6"/>
      <c r="F44" s="6"/>
      <c r="H44" s="6"/>
    </row>
    <row r="45" spans="2:8" ht="12.75">
      <c r="B45" t="s">
        <v>222</v>
      </c>
      <c r="D45" s="6">
        <v>99630</v>
      </c>
      <c r="E45" s="6">
        <v>18000.76</v>
      </c>
      <c r="F45" s="6">
        <v>133146.65</v>
      </c>
      <c r="G45" s="6">
        <f aca="true" t="shared" si="3" ref="G45:G51">SUM(E45:F45)</f>
        <v>151147.41</v>
      </c>
      <c r="H45" s="6">
        <v>-51517.41</v>
      </c>
    </row>
    <row r="46" spans="2:8" ht="12.75">
      <c r="B46" t="s">
        <v>223</v>
      </c>
      <c r="D46" s="6">
        <v>28700</v>
      </c>
      <c r="E46" s="6">
        <v>28700</v>
      </c>
      <c r="F46" s="6">
        <v>0</v>
      </c>
      <c r="G46" s="6">
        <f t="shared" si="3"/>
        <v>28700</v>
      </c>
      <c r="H46" s="6">
        <f>IF(OR(D46&lt;&gt;0,E46&lt;&gt;0),D46-E46,"")</f>
        <v>0</v>
      </c>
    </row>
    <row r="47" spans="2:8" ht="12.75">
      <c r="B47" t="s">
        <v>224</v>
      </c>
      <c r="D47" s="6">
        <v>3000</v>
      </c>
      <c r="E47" s="6">
        <v>1700</v>
      </c>
      <c r="F47" s="6">
        <v>0</v>
      </c>
      <c r="G47" s="6">
        <f t="shared" si="3"/>
        <v>1700</v>
      </c>
      <c r="H47" s="6">
        <f>IF(OR(D47&lt;&gt;0,E47&lt;&gt;0),D47-E47,"")</f>
        <v>1300</v>
      </c>
    </row>
    <row r="48" spans="2:8" ht="12.75">
      <c r="B48" t="s">
        <v>225</v>
      </c>
      <c r="D48" s="6">
        <v>10000</v>
      </c>
      <c r="E48" s="6">
        <v>7315.03</v>
      </c>
      <c r="F48" s="6">
        <v>0</v>
      </c>
      <c r="G48" s="6">
        <f t="shared" si="3"/>
        <v>7315.03</v>
      </c>
      <c r="H48" s="6">
        <f>IF(OR(D48&lt;&gt;0,E48&lt;&gt;0),D48-E48,"")</f>
        <v>2684.9700000000003</v>
      </c>
    </row>
    <row r="49" spans="2:8" ht="12.75">
      <c r="B49" t="s">
        <v>226</v>
      </c>
      <c r="D49" s="6">
        <v>2500</v>
      </c>
      <c r="E49" s="6">
        <v>840.09</v>
      </c>
      <c r="F49" s="6">
        <v>0</v>
      </c>
      <c r="G49" s="6">
        <f t="shared" si="3"/>
        <v>840.09</v>
      </c>
      <c r="H49" s="6">
        <f>IF(OR(D49&lt;&gt;0,E49&lt;&gt;0),D49-E49,"")</f>
        <v>1659.9099999999999</v>
      </c>
    </row>
    <row r="50" spans="2:8" ht="12.75">
      <c r="B50" t="s">
        <v>227</v>
      </c>
      <c r="D50" s="6">
        <v>25000</v>
      </c>
      <c r="E50" s="6">
        <v>40255</v>
      </c>
      <c r="F50" s="6">
        <v>0</v>
      </c>
      <c r="G50" s="6">
        <f t="shared" si="3"/>
        <v>40255</v>
      </c>
      <c r="H50" s="6">
        <f>IF(OR(D50&lt;&gt;0,E50&lt;&gt;0),D50-E50,"")</f>
        <v>-15255</v>
      </c>
    </row>
    <row r="51" spans="2:8" ht="12.75">
      <c r="B51" s="7" t="s">
        <v>228</v>
      </c>
      <c r="D51" s="10">
        <f>SUM(D45:D50)</f>
        <v>168830</v>
      </c>
      <c r="E51" s="10">
        <f>SUM(E45:E50)</f>
        <v>96810.87999999999</v>
      </c>
      <c r="F51" s="10">
        <f>SUM(F45:F50)</f>
        <v>133146.65</v>
      </c>
      <c r="G51" s="10">
        <f t="shared" si="3"/>
        <v>229957.52999999997</v>
      </c>
      <c r="H51" s="10">
        <f>SUM(H45:H50)</f>
        <v>-61127.53</v>
      </c>
    </row>
    <row r="52" spans="1:8" ht="12.75">
      <c r="A52" s="7" t="s">
        <v>229</v>
      </c>
      <c r="B52" s="6"/>
      <c r="D52" s="6"/>
      <c r="E52" s="6"/>
      <c r="F52" s="6"/>
      <c r="H52" s="6"/>
    </row>
    <row r="53" spans="2:8" ht="12.75">
      <c r="B53" t="s">
        <v>230</v>
      </c>
      <c r="D53" s="6">
        <v>2086000</v>
      </c>
      <c r="E53" s="6">
        <v>1800000</v>
      </c>
      <c r="F53" s="6">
        <v>227046.09</v>
      </c>
      <c r="G53" s="6">
        <f>SUM(E53:F53)</f>
        <v>2027046.09</v>
      </c>
      <c r="H53" s="6">
        <v>58953.91</v>
      </c>
    </row>
    <row r="54" spans="2:8" ht="12.75">
      <c r="B54" s="7" t="s">
        <v>231</v>
      </c>
      <c r="D54" s="10">
        <f>SUM(D53)</f>
        <v>2086000</v>
      </c>
      <c r="E54" s="10">
        <v>1800000</v>
      </c>
      <c r="F54" s="10">
        <f>SUM(F53)</f>
        <v>227046.09</v>
      </c>
      <c r="G54" s="10">
        <f>SUM(E54:F54)</f>
        <v>2027046.09</v>
      </c>
      <c r="H54" s="10">
        <f>SUM(H53)</f>
        <v>58953.91</v>
      </c>
    </row>
    <row r="55" spans="1:8" ht="12.75">
      <c r="A55" s="7" t="s">
        <v>11</v>
      </c>
      <c r="D55" s="33">
        <v>82695</v>
      </c>
      <c r="E55" s="33">
        <v>0</v>
      </c>
      <c r="F55" s="33">
        <v>59807.26</v>
      </c>
      <c r="G55" s="33">
        <f>SUM(E55:F55)</f>
        <v>59807.26</v>
      </c>
      <c r="H55" s="33">
        <f>IF(OR(D55&lt;&gt;0,F55&lt;&gt;0),D55-F55,"")</f>
        <v>22887.739999999998</v>
      </c>
    </row>
    <row r="56" spans="1:8" ht="12.75">
      <c r="A56" s="7" t="s">
        <v>232</v>
      </c>
      <c r="D56" s="6"/>
      <c r="E56" s="6"/>
      <c r="F56" s="6"/>
      <c r="G56" s="6"/>
      <c r="H56" s="6"/>
    </row>
    <row r="57" spans="2:8" ht="12.75">
      <c r="B57" t="s">
        <v>233</v>
      </c>
      <c r="D57" s="6">
        <v>78835</v>
      </c>
      <c r="E57" s="6">
        <v>0</v>
      </c>
      <c r="F57" s="6">
        <v>0</v>
      </c>
      <c r="G57" s="6">
        <f>SUM(E57:F57)</f>
        <v>0</v>
      </c>
      <c r="H57" s="6">
        <f>IF(OR(D57&lt;&gt;0,F57&lt;&gt;0),D57-F57,"")</f>
        <v>78835</v>
      </c>
    </row>
    <row r="58" spans="2:8" ht="12.75">
      <c r="B58" s="7" t="s">
        <v>110</v>
      </c>
      <c r="D58" s="10">
        <f>SUM(D57)</f>
        <v>78835</v>
      </c>
      <c r="E58" s="10">
        <v>0</v>
      </c>
      <c r="F58" s="10">
        <f>SUM(F57)</f>
        <v>0</v>
      </c>
      <c r="G58" s="10">
        <f>SUM(E58:F58)</f>
        <v>0</v>
      </c>
      <c r="H58" s="10">
        <f>SUM(H57)</f>
        <v>78835</v>
      </c>
    </row>
    <row r="59" spans="2:8" ht="12.75">
      <c r="B59" s="7" t="s">
        <v>234</v>
      </c>
      <c r="D59" s="34">
        <f>D24+D38+D43+D51+D54+D55+D58</f>
        <v>2603700</v>
      </c>
      <c r="E59" s="34">
        <f>(+E24+E38+E43+E51+E54+E55+E58)</f>
        <v>2028500</v>
      </c>
      <c r="F59" s="34">
        <f>(+F24+F38+F43+F51+F54+F55+F58)</f>
        <v>485000</v>
      </c>
      <c r="G59" s="10">
        <f>SUM(E59:F59)</f>
        <v>2513500</v>
      </c>
      <c r="H59" s="34">
        <v>90200</v>
      </c>
    </row>
    <row r="60" spans="2:8" ht="12.75">
      <c r="B60" s="7"/>
      <c r="D60" s="10"/>
      <c r="E60" s="10"/>
      <c r="F60" s="10"/>
      <c r="G60" s="6"/>
      <c r="H60" s="10"/>
    </row>
    <row r="61" spans="2:8" ht="13.5" thickBot="1">
      <c r="B61" s="7" t="s">
        <v>235</v>
      </c>
      <c r="D61" s="11">
        <f>-D16+D59</f>
        <v>2000000</v>
      </c>
      <c r="E61" s="11">
        <f>(-E16+E59)</f>
        <v>1485000</v>
      </c>
      <c r="F61" s="11">
        <f>(-F16+F59)</f>
        <v>485000</v>
      </c>
      <c r="G61" s="8">
        <f>SUM(E61:F61)</f>
        <v>1970000</v>
      </c>
      <c r="H61" s="11">
        <f>-H16+H24+H38+H43+H51+H54+H55+H58</f>
        <v>30000.000000000007</v>
      </c>
    </row>
    <row r="62" ht="13.5" thickTop="1"/>
    <row r="63" ht="12.75">
      <c r="A63" t="s">
        <v>236</v>
      </c>
    </row>
    <row r="64" ht="12.75">
      <c r="A64" t="s">
        <v>237</v>
      </c>
    </row>
  </sheetData>
  <printOptions/>
  <pageMargins left="1" right="0.5" top="0.5" bottom="0.587" header="0.5" footer="0.5"/>
  <pageSetup fitToHeight="1" fitToWidth="1" horizontalDpi="600" verticalDpi="600" orientation="portrait" scale="83" r:id="rId1"/>
  <headerFooter alignWithMargins="0">
    <oddHeader>&amp;RExhibit F</oddHeader>
    <oddFooter>&amp;C35&amp;R5/09</oddFooter>
  </headerFooter>
</worksheet>
</file>

<file path=xl/worksheets/sheet8.xml><?xml version="1.0" encoding="utf-8"?>
<worksheet xmlns="http://schemas.openxmlformats.org/spreadsheetml/2006/main" xmlns:r="http://schemas.openxmlformats.org/officeDocument/2006/relationships">
  <sheetPr transitionEvaluation="1"/>
  <dimension ref="A1:F44"/>
  <sheetViews>
    <sheetView defaultGridColor="0" zoomScale="87" zoomScaleNormal="87" colorId="22" workbookViewId="0" topLeftCell="A1">
      <selection activeCell="F1" sqref="F1"/>
    </sheetView>
  </sheetViews>
  <sheetFormatPr defaultColWidth="9.7109375" defaultRowHeight="12.75"/>
  <cols>
    <col min="1" max="1" width="3.7109375" style="0" customWidth="1"/>
    <col min="3" max="3" width="22.7109375" style="0" customWidth="1"/>
    <col min="4" max="4" width="13.140625" style="0" bestFit="1" customWidth="1"/>
    <col min="5" max="5" width="2.7109375" style="0" customWidth="1"/>
    <col min="6" max="6" width="13.140625" style="0" bestFit="1" customWidth="1"/>
  </cols>
  <sheetData>
    <row r="1" ht="13.5" customHeight="1">
      <c r="F1" s="12"/>
    </row>
    <row r="2" ht="13.5" customHeight="1"/>
    <row r="3" spans="1:6" ht="13.5" customHeight="1">
      <c r="A3" s="2" t="s">
        <v>272</v>
      </c>
      <c r="B3" s="2"/>
      <c r="C3" s="2"/>
      <c r="D3" s="2"/>
      <c r="E3" s="2"/>
      <c r="F3" s="2"/>
    </row>
    <row r="4" spans="1:6" ht="13.5" customHeight="1">
      <c r="A4" s="2" t="s">
        <v>273</v>
      </c>
      <c r="B4" s="2"/>
      <c r="C4" s="2"/>
      <c r="D4" s="2"/>
      <c r="E4" s="2"/>
      <c r="F4" s="2"/>
    </row>
    <row r="5" spans="1:6" ht="13.5" customHeight="1">
      <c r="A5" s="2" t="s">
        <v>3</v>
      </c>
      <c r="B5" s="2"/>
      <c r="C5" s="2"/>
      <c r="D5" s="2"/>
      <c r="E5" s="2"/>
      <c r="F5" s="2"/>
    </row>
    <row r="6" spans="1:6" ht="13.5" customHeight="1">
      <c r="A6" s="2" t="s">
        <v>398</v>
      </c>
      <c r="B6" s="2"/>
      <c r="C6" s="2"/>
      <c r="D6" s="2"/>
      <c r="E6" s="2"/>
      <c r="F6" s="2"/>
    </row>
    <row r="7" ht="13.5" customHeight="1"/>
    <row r="8" ht="13.5" customHeight="1"/>
    <row r="9" spans="4:6" ht="13.5" customHeight="1">
      <c r="D9" s="92" t="s">
        <v>399</v>
      </c>
      <c r="F9" s="92" t="s">
        <v>400</v>
      </c>
    </row>
    <row r="10" ht="13.5" customHeight="1"/>
    <row r="11" spans="1:3" ht="13.5" customHeight="1">
      <c r="A11" s="2" t="s">
        <v>4</v>
      </c>
      <c r="B11" s="2"/>
      <c r="C11" s="2"/>
    </row>
    <row r="12" ht="13.5" customHeight="1"/>
    <row r="13" ht="13.5" customHeight="1">
      <c r="A13" s="7" t="s">
        <v>274</v>
      </c>
    </row>
    <row r="14" spans="2:6" ht="13.5" customHeight="1">
      <c r="B14" t="s">
        <v>5</v>
      </c>
      <c r="D14" s="5">
        <v>8529.6</v>
      </c>
      <c r="F14" s="5">
        <v>9305.36</v>
      </c>
    </row>
    <row r="15" spans="2:6" ht="13.5" customHeight="1">
      <c r="B15" t="s">
        <v>275</v>
      </c>
      <c r="D15" s="6">
        <v>13340.82</v>
      </c>
      <c r="F15" s="6">
        <v>8338</v>
      </c>
    </row>
    <row r="16" spans="2:6" ht="13.5" customHeight="1">
      <c r="B16" t="s">
        <v>7</v>
      </c>
      <c r="D16" s="6">
        <v>100</v>
      </c>
      <c r="F16" s="6">
        <v>100</v>
      </c>
    </row>
    <row r="17" spans="2:6" ht="13.5" customHeight="1">
      <c r="B17" t="s">
        <v>276</v>
      </c>
      <c r="D17" s="6">
        <v>60</v>
      </c>
      <c r="F17" s="6">
        <v>160</v>
      </c>
    </row>
    <row r="18" spans="2:6" ht="13.5" customHeight="1">
      <c r="B18" s="7" t="s">
        <v>277</v>
      </c>
      <c r="D18" s="10">
        <f>SUM(D14:D17)</f>
        <v>22030.42</v>
      </c>
      <c r="F18" s="10">
        <f>SUM(F14:F17)</f>
        <v>17903.36</v>
      </c>
    </row>
    <row r="19" spans="1:6" ht="13.5" customHeight="1">
      <c r="A19" s="7" t="s">
        <v>278</v>
      </c>
      <c r="D19" s="6"/>
      <c r="F19" s="6"/>
    </row>
    <row r="20" spans="2:6" ht="13.5" customHeight="1">
      <c r="B20" t="s">
        <v>279</v>
      </c>
      <c r="D20" s="6">
        <v>603358.99</v>
      </c>
      <c r="F20" s="6">
        <v>603358.99</v>
      </c>
    </row>
    <row r="21" spans="2:6" ht="13.5" customHeight="1">
      <c r="B21" t="s">
        <v>11</v>
      </c>
      <c r="D21" s="6">
        <v>3235.36</v>
      </c>
      <c r="F21" s="6">
        <v>2726.7</v>
      </c>
    </row>
    <row r="22" spans="2:6" ht="13.5" customHeight="1">
      <c r="B22" s="7" t="s">
        <v>280</v>
      </c>
      <c r="D22" s="43">
        <f>SUM(D20:D21)</f>
        <v>606594.35</v>
      </c>
      <c r="F22" s="43">
        <f>SUM(F20:F21)</f>
        <v>606085.69</v>
      </c>
    </row>
    <row r="23" spans="2:6" ht="13.5" customHeight="1" thickBot="1">
      <c r="B23" s="7" t="s">
        <v>14</v>
      </c>
      <c r="D23" s="8">
        <f>D18+D22</f>
        <v>628624.77</v>
      </c>
      <c r="F23" s="8">
        <f>F18+F22</f>
        <v>623989.0499999999</v>
      </c>
    </row>
    <row r="24" spans="4:6" ht="13.5" customHeight="1" thickTop="1">
      <c r="D24" s="6"/>
      <c r="F24" s="6"/>
    </row>
    <row r="25" spans="4:6" ht="13.5" customHeight="1">
      <c r="D25" s="6"/>
      <c r="F25" s="6"/>
    </row>
    <row r="26" spans="1:6" ht="13.5" customHeight="1">
      <c r="A26" s="2" t="s">
        <v>15</v>
      </c>
      <c r="B26" s="2"/>
      <c r="C26" s="2"/>
      <c r="D26" s="6"/>
      <c r="F26" s="6"/>
    </row>
    <row r="27" spans="4:6" ht="13.5" customHeight="1">
      <c r="D27" s="6"/>
      <c r="F27" s="6"/>
    </row>
    <row r="28" spans="1:6" ht="13.5" customHeight="1">
      <c r="A28" s="7" t="s">
        <v>16</v>
      </c>
      <c r="D28" s="6"/>
      <c r="F28" s="6"/>
    </row>
    <row r="29" spans="2:6" ht="13.5" customHeight="1">
      <c r="B29" t="s">
        <v>281</v>
      </c>
      <c r="D29" s="5">
        <v>810</v>
      </c>
      <c r="F29" s="5">
        <v>810</v>
      </c>
    </row>
    <row r="30" spans="2:6" ht="13.5" customHeight="1">
      <c r="B30" t="s">
        <v>282</v>
      </c>
      <c r="D30" s="6">
        <v>2436.31</v>
      </c>
      <c r="E30" s="6"/>
      <c r="F30" s="6">
        <v>0</v>
      </c>
    </row>
    <row r="31" spans="2:6" ht="13.5" customHeight="1">
      <c r="B31" t="s">
        <v>283</v>
      </c>
      <c r="D31" s="6">
        <v>98400</v>
      </c>
      <c r="F31" s="6">
        <v>98400</v>
      </c>
    </row>
    <row r="32" spans="2:6" ht="13.5" customHeight="1">
      <c r="B32" t="s">
        <v>284</v>
      </c>
      <c r="D32" s="6">
        <v>-2870</v>
      </c>
      <c r="F32" s="6">
        <v>-410</v>
      </c>
    </row>
    <row r="33" spans="2:6" ht="13.5" customHeight="1">
      <c r="B33" s="7" t="s">
        <v>22</v>
      </c>
      <c r="D33" s="10">
        <f>SUM(D29:D32)</f>
        <v>98776.31</v>
      </c>
      <c r="F33" s="10">
        <f>SUM(F29:F32)</f>
        <v>98800</v>
      </c>
    </row>
    <row r="34" spans="1:6" ht="13.5" customHeight="1">
      <c r="A34" s="7" t="s">
        <v>23</v>
      </c>
      <c r="D34" s="6"/>
      <c r="F34" s="6"/>
    </row>
    <row r="35" spans="2:6" ht="13.5" customHeight="1">
      <c r="B35" t="s">
        <v>285</v>
      </c>
      <c r="D35" s="6">
        <v>407310.63</v>
      </c>
      <c r="F35" s="6">
        <v>407310.63</v>
      </c>
    </row>
    <row r="36" spans="2:6" ht="13.5" customHeight="1">
      <c r="B36" t="s">
        <v>286</v>
      </c>
      <c r="D36" s="6">
        <v>86608.36</v>
      </c>
      <c r="F36" s="6">
        <v>86608.36</v>
      </c>
    </row>
    <row r="37" spans="2:6" ht="13.5" customHeight="1">
      <c r="B37" t="s">
        <v>287</v>
      </c>
      <c r="D37" s="6">
        <v>11040</v>
      </c>
      <c r="F37" s="6">
        <v>11040</v>
      </c>
    </row>
    <row r="38" spans="2:6" ht="13.5" customHeight="1">
      <c r="B38" t="s">
        <v>288</v>
      </c>
      <c r="D38" s="6">
        <v>24889.47</v>
      </c>
      <c r="F38" s="6">
        <v>20230.06</v>
      </c>
    </row>
    <row r="39" spans="2:6" ht="13.5" customHeight="1">
      <c r="B39" s="7" t="s">
        <v>33</v>
      </c>
      <c r="D39" s="43">
        <f>SUM(D35:D38)</f>
        <v>529848.46</v>
      </c>
      <c r="F39" s="43">
        <f>SUM(F35:F38)</f>
        <v>525189.05</v>
      </c>
    </row>
    <row r="40" spans="2:6" ht="13.5" customHeight="1" thickBot="1">
      <c r="B40" s="7" t="s">
        <v>34</v>
      </c>
      <c r="D40" s="8">
        <f>D33+D39</f>
        <v>628624.77</v>
      </c>
      <c r="F40" s="8">
        <f>F33+F39</f>
        <v>623989.05</v>
      </c>
    </row>
    <row r="41" ht="13.5" customHeight="1" thickTop="1"/>
    <row r="42" ht="13.5" customHeight="1"/>
    <row r="43" ht="13.5" customHeight="1"/>
    <row r="44" ht="13.5" customHeight="1">
      <c r="A44" t="s">
        <v>35</v>
      </c>
    </row>
  </sheetData>
  <printOptions/>
  <pageMargins left="1" right="0.5" top="1" bottom="0.587" header="0.5" footer="0.5"/>
  <pageSetup horizontalDpi="600" verticalDpi="600" orientation="portrait" r:id="rId1"/>
  <headerFooter alignWithMargins="0">
    <oddHeader>&amp;RExhibit G</oddHeader>
    <oddFooter>&amp;C36&amp;R5/09</oddFooter>
  </headerFooter>
</worksheet>
</file>

<file path=xl/worksheets/sheet9.xml><?xml version="1.0" encoding="utf-8"?>
<worksheet xmlns="http://schemas.openxmlformats.org/spreadsheetml/2006/main" xmlns:r="http://schemas.openxmlformats.org/officeDocument/2006/relationships">
  <sheetPr transitionEvaluation="1"/>
  <dimension ref="A1:J32"/>
  <sheetViews>
    <sheetView defaultGridColor="0" zoomScale="87" zoomScaleNormal="87" colorId="22" workbookViewId="0" topLeftCell="A1">
      <selection activeCell="J1" sqref="J1"/>
    </sheetView>
  </sheetViews>
  <sheetFormatPr defaultColWidth="9.7109375" defaultRowHeight="12.75"/>
  <cols>
    <col min="1" max="1" width="2.7109375" style="0" customWidth="1"/>
    <col min="3" max="3" width="21.8515625" style="0" customWidth="1"/>
    <col min="4" max="4" width="12.00390625" style="0" bestFit="1" customWidth="1"/>
    <col min="5" max="5" width="1.7109375" style="0" customWidth="1"/>
    <col min="6" max="6" width="12.00390625" style="0" bestFit="1" customWidth="1"/>
    <col min="7" max="7" width="2.7109375" style="0" customWidth="1"/>
    <col min="8" max="8" width="12.00390625" style="0" bestFit="1" customWidth="1"/>
    <col min="9" max="9" width="1.7109375" style="0" customWidth="1"/>
    <col min="10" max="10" width="12.00390625" style="0" bestFit="1" customWidth="1"/>
  </cols>
  <sheetData>
    <row r="1" ht="13.5" customHeight="1">
      <c r="J1" s="1"/>
    </row>
    <row r="2" ht="13.5" customHeight="1"/>
    <row r="3" spans="1:10" ht="13.5" customHeight="1">
      <c r="A3" s="39" t="s">
        <v>272</v>
      </c>
      <c r="B3" s="39"/>
      <c r="C3" s="39"/>
      <c r="D3" s="39"/>
      <c r="E3" s="39"/>
      <c r="F3" s="39"/>
      <c r="G3" s="39"/>
      <c r="H3" s="39"/>
      <c r="I3" s="39"/>
      <c r="J3" s="39"/>
    </row>
    <row r="4" spans="1:10" ht="13.5" customHeight="1">
      <c r="A4" s="39" t="s">
        <v>273</v>
      </c>
      <c r="B4" s="39"/>
      <c r="C4" s="39"/>
      <c r="D4" s="39"/>
      <c r="E4" s="39"/>
      <c r="F4" s="39"/>
      <c r="G4" s="39"/>
      <c r="H4" s="39"/>
      <c r="I4" s="39"/>
      <c r="J4" s="39"/>
    </row>
    <row r="5" spans="1:10" ht="13.5" customHeight="1">
      <c r="A5" s="39" t="s">
        <v>76</v>
      </c>
      <c r="B5" s="39"/>
      <c r="C5" s="39"/>
      <c r="D5" s="39"/>
      <c r="E5" s="39"/>
      <c r="F5" s="39"/>
      <c r="G5" s="39"/>
      <c r="H5" s="39"/>
      <c r="I5" s="39"/>
      <c r="J5" s="39"/>
    </row>
    <row r="6" spans="1:10" ht="13.5" customHeight="1">
      <c r="A6" s="39" t="s">
        <v>401</v>
      </c>
      <c r="B6" s="39"/>
      <c r="C6" s="39"/>
      <c r="D6" s="39"/>
      <c r="E6" s="39"/>
      <c r="F6" s="39"/>
      <c r="G6" s="39"/>
      <c r="H6" s="39"/>
      <c r="I6" s="39"/>
      <c r="J6" s="39"/>
    </row>
    <row r="7" ht="13.5" customHeight="1"/>
    <row r="8" ht="13.5" customHeight="1"/>
    <row r="9" ht="13.5" customHeight="1"/>
    <row r="10" spans="1:10" ht="13.5" customHeight="1">
      <c r="A10" s="35"/>
      <c r="B10" s="35"/>
      <c r="C10" s="35"/>
      <c r="D10" s="93" t="s">
        <v>399</v>
      </c>
      <c r="E10" s="44"/>
      <c r="F10" s="44"/>
      <c r="G10" s="35"/>
      <c r="H10" s="93" t="s">
        <v>400</v>
      </c>
      <c r="I10" s="44"/>
      <c r="J10" s="44"/>
    </row>
    <row r="11" spans="1:10" ht="13.5" customHeight="1">
      <c r="A11" s="35"/>
      <c r="B11" s="35"/>
      <c r="C11" s="35"/>
      <c r="D11" s="47" t="s">
        <v>77</v>
      </c>
      <c r="E11" s="45"/>
      <c r="F11" s="47" t="s">
        <v>78</v>
      </c>
      <c r="G11" s="35"/>
      <c r="H11" s="47" t="s">
        <v>77</v>
      </c>
      <c r="I11" s="45"/>
      <c r="J11" s="47" t="s">
        <v>78</v>
      </c>
    </row>
    <row r="12" spans="1:10" ht="13.5" customHeight="1">
      <c r="A12" s="35"/>
      <c r="B12" s="35"/>
      <c r="C12" s="35"/>
      <c r="D12" s="48"/>
      <c r="E12" s="45"/>
      <c r="F12" s="48"/>
      <c r="G12" s="35"/>
      <c r="H12" s="48"/>
      <c r="I12" s="45"/>
      <c r="J12" s="48"/>
    </row>
    <row r="13" ht="13.5" customHeight="1">
      <c r="A13" s="7" t="s">
        <v>55</v>
      </c>
    </row>
    <row r="14" spans="1:10" ht="13.5" customHeight="1">
      <c r="A14" s="35"/>
      <c r="B14" s="35" t="s">
        <v>289</v>
      </c>
      <c r="C14" s="35"/>
      <c r="D14" s="5">
        <v>19920</v>
      </c>
      <c r="E14" s="35"/>
      <c r="F14" s="5">
        <v>19920</v>
      </c>
      <c r="G14" s="35"/>
      <c r="H14" s="5">
        <v>19920</v>
      </c>
      <c r="I14" s="35"/>
      <c r="J14" s="5">
        <v>19920</v>
      </c>
    </row>
    <row r="15" spans="1:10" ht="13.5" customHeight="1">
      <c r="A15" s="35"/>
      <c r="B15" s="35" t="s">
        <v>82</v>
      </c>
      <c r="C15" s="35"/>
      <c r="D15" s="6">
        <v>-600</v>
      </c>
      <c r="E15" s="6"/>
      <c r="F15" s="6">
        <v>0</v>
      </c>
      <c r="G15" s="6"/>
      <c r="H15" s="6">
        <v>-580</v>
      </c>
      <c r="I15" s="6"/>
      <c r="J15" s="6">
        <v>-900</v>
      </c>
    </row>
    <row r="16" spans="1:10" ht="13.5" customHeight="1">
      <c r="A16" s="35"/>
      <c r="B16" s="35" t="s">
        <v>290</v>
      </c>
      <c r="C16" s="35"/>
      <c r="D16" s="6">
        <v>260</v>
      </c>
      <c r="E16" s="35"/>
      <c r="F16" s="6">
        <v>374.28</v>
      </c>
      <c r="G16" s="35"/>
      <c r="H16" s="6">
        <v>150</v>
      </c>
      <c r="I16" s="35"/>
      <c r="J16" s="6">
        <v>114.37</v>
      </c>
    </row>
    <row r="17" spans="1:10" ht="13.5" customHeight="1">
      <c r="A17" s="35"/>
      <c r="B17" s="37" t="s">
        <v>291</v>
      </c>
      <c r="C17" s="35"/>
      <c r="D17" s="10">
        <f>SUM(D14:D16)</f>
        <v>19580</v>
      </c>
      <c r="E17" s="35"/>
      <c r="F17" s="10">
        <f>SUM(F14:F16)</f>
        <v>20294.28</v>
      </c>
      <c r="G17" s="35"/>
      <c r="H17" s="10">
        <f>SUM(H14:H16)</f>
        <v>19490</v>
      </c>
      <c r="I17" s="35"/>
      <c r="J17" s="10">
        <f>SUM(J14:J16)</f>
        <v>19134.37</v>
      </c>
    </row>
    <row r="18" spans="1:10" ht="13.5" customHeight="1">
      <c r="A18" s="37" t="s">
        <v>292</v>
      </c>
      <c r="B18" s="35"/>
      <c r="C18" s="35"/>
      <c r="D18" s="6"/>
      <c r="E18" s="35"/>
      <c r="F18" s="6"/>
      <c r="G18" s="35"/>
      <c r="H18" s="6"/>
      <c r="I18" s="35"/>
      <c r="J18" s="6"/>
    </row>
    <row r="19" spans="1:10" ht="13.5" customHeight="1">
      <c r="A19" s="35"/>
      <c r="B19" s="35" t="s">
        <v>293</v>
      </c>
      <c r="C19" s="35"/>
      <c r="D19" s="6">
        <v>650</v>
      </c>
      <c r="E19" s="35"/>
      <c r="F19" s="6">
        <v>661.06</v>
      </c>
      <c r="G19" s="35"/>
      <c r="H19" s="6">
        <v>859</v>
      </c>
      <c r="I19" s="35"/>
      <c r="J19" s="6">
        <v>900.83</v>
      </c>
    </row>
    <row r="20" spans="1:10" ht="13.5" customHeight="1">
      <c r="A20" s="35"/>
      <c r="B20" s="35" t="s">
        <v>294</v>
      </c>
      <c r="C20" s="35"/>
      <c r="D20" s="6">
        <v>2500</v>
      </c>
      <c r="E20" s="35"/>
      <c r="F20" s="6">
        <v>3452.46</v>
      </c>
      <c r="G20" s="35"/>
      <c r="H20" s="6">
        <v>1800</v>
      </c>
      <c r="I20" s="35"/>
      <c r="J20" s="6">
        <v>1560.29</v>
      </c>
    </row>
    <row r="21" spans="1:10" ht="13.5" customHeight="1">
      <c r="A21" s="35"/>
      <c r="B21" s="35" t="s">
        <v>96</v>
      </c>
      <c r="C21" s="35"/>
      <c r="D21" s="6">
        <v>660</v>
      </c>
      <c r="E21" s="35"/>
      <c r="F21" s="6">
        <v>673.47</v>
      </c>
      <c r="G21" s="35"/>
      <c r="H21" s="6">
        <v>830</v>
      </c>
      <c r="I21" s="35"/>
      <c r="J21" s="6">
        <v>655.61</v>
      </c>
    </row>
    <row r="22" spans="1:10" ht="13.5" customHeight="1">
      <c r="A22" s="35"/>
      <c r="B22" s="35" t="s">
        <v>295</v>
      </c>
      <c r="C22" s="35"/>
      <c r="D22" s="6">
        <v>600</v>
      </c>
      <c r="E22" s="35"/>
      <c r="F22" s="6">
        <v>1168.83</v>
      </c>
      <c r="G22" s="35"/>
      <c r="H22" s="6">
        <v>800</v>
      </c>
      <c r="I22" s="35"/>
      <c r="J22" s="6">
        <v>1217.25</v>
      </c>
    </row>
    <row r="23" spans="1:10" ht="13.5" customHeight="1">
      <c r="A23" s="35"/>
      <c r="B23" s="35" t="s">
        <v>66</v>
      </c>
      <c r="C23" s="35"/>
      <c r="D23" s="6">
        <v>1745</v>
      </c>
      <c r="E23" s="35"/>
      <c r="F23" s="6">
        <v>1903</v>
      </c>
      <c r="G23" s="35"/>
      <c r="H23" s="6">
        <v>1800</v>
      </c>
      <c r="I23" s="35"/>
      <c r="J23" s="6">
        <v>777</v>
      </c>
    </row>
    <row r="24" spans="1:10" ht="13.5" customHeight="1">
      <c r="A24" s="35"/>
      <c r="B24" s="35" t="s">
        <v>296</v>
      </c>
      <c r="C24" s="35"/>
      <c r="D24" s="6">
        <v>1080</v>
      </c>
      <c r="E24" s="35"/>
      <c r="F24" s="6">
        <v>1080</v>
      </c>
      <c r="G24" s="35"/>
      <c r="H24" s="6">
        <v>360</v>
      </c>
      <c r="I24" s="35"/>
      <c r="J24" s="6">
        <v>1080</v>
      </c>
    </row>
    <row r="25" spans="1:10" ht="13.5" customHeight="1">
      <c r="A25" s="35"/>
      <c r="B25" s="35" t="s">
        <v>297</v>
      </c>
      <c r="C25" s="35"/>
      <c r="D25" s="6">
        <v>1</v>
      </c>
      <c r="E25" s="35"/>
      <c r="F25" s="6">
        <v>0</v>
      </c>
      <c r="G25" s="35"/>
      <c r="H25" s="6">
        <v>1</v>
      </c>
      <c r="I25" s="35"/>
      <c r="J25" s="6">
        <v>0</v>
      </c>
    </row>
    <row r="26" spans="1:10" ht="13.5" customHeight="1">
      <c r="A26" s="35"/>
      <c r="B26" s="35" t="s">
        <v>298</v>
      </c>
      <c r="C26" s="35"/>
      <c r="D26" s="6">
        <v>250</v>
      </c>
      <c r="E26" s="35"/>
      <c r="F26" s="6">
        <v>0</v>
      </c>
      <c r="G26" s="35"/>
      <c r="H26" s="6">
        <v>640</v>
      </c>
      <c r="I26" s="35"/>
      <c r="J26" s="6">
        <v>1761</v>
      </c>
    </row>
    <row r="27" spans="1:10" ht="13.5" customHeight="1">
      <c r="A27" s="35"/>
      <c r="B27" s="35" t="s">
        <v>299</v>
      </c>
      <c r="C27" s="35"/>
      <c r="D27" s="6">
        <v>4894</v>
      </c>
      <c r="E27" s="35"/>
      <c r="F27" s="6">
        <v>4945.71</v>
      </c>
      <c r="G27" s="35"/>
      <c r="H27" s="6">
        <v>5200</v>
      </c>
      <c r="I27" s="35"/>
      <c r="J27" s="6">
        <v>4823.9</v>
      </c>
    </row>
    <row r="28" spans="1:10" ht="13.5" customHeight="1">
      <c r="A28" s="35"/>
      <c r="B28" s="37" t="s">
        <v>118</v>
      </c>
      <c r="C28" s="35"/>
      <c r="D28" s="43">
        <f>SUM(D19:D27)</f>
        <v>12380</v>
      </c>
      <c r="E28" s="35"/>
      <c r="F28" s="43">
        <f>SUM(F19:F27)</f>
        <v>13884.529999999999</v>
      </c>
      <c r="G28" s="35"/>
      <c r="H28" s="43">
        <f>SUM(H19:H27)</f>
        <v>12290</v>
      </c>
      <c r="I28" s="35"/>
      <c r="J28" s="43">
        <f>SUM(J19:J27)</f>
        <v>12775.88</v>
      </c>
    </row>
    <row r="29" spans="1:10" ht="13.5" customHeight="1" thickBot="1">
      <c r="A29" s="35"/>
      <c r="B29" s="37" t="s">
        <v>119</v>
      </c>
      <c r="C29" s="35"/>
      <c r="D29" s="8">
        <f>D17-D28</f>
        <v>7200</v>
      </c>
      <c r="E29" s="35"/>
      <c r="F29" s="8">
        <f>F17-F28</f>
        <v>6409.75</v>
      </c>
      <c r="G29" s="35"/>
      <c r="H29" s="8">
        <f>H17-H28</f>
        <v>7200</v>
      </c>
      <c r="I29" s="35"/>
      <c r="J29" s="8">
        <f>J17-J28</f>
        <v>6358.49</v>
      </c>
    </row>
    <row r="30" ht="13.5" customHeight="1" thickTop="1"/>
    <row r="31" ht="13.5" customHeight="1"/>
    <row r="32" ht="13.5" customHeight="1">
      <c r="A32" t="s">
        <v>35</v>
      </c>
    </row>
    <row r="33" ht="13.5" customHeight="1"/>
    <row r="34" ht="13.5" customHeight="1"/>
  </sheetData>
  <printOptions/>
  <pageMargins left="1" right="0.5" top="1" bottom="0.587" header="0.5" footer="0.5"/>
  <pageSetup horizontalDpi="600" verticalDpi="600" orientation="portrait" r:id="rId1"/>
  <headerFooter alignWithMargins="0">
    <oddHeader>&amp;RExhibit H</oddHeader>
    <oddFooter>&amp;C37&amp;R5/09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Economic &amp; Comm Dev.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Connecticut</dc:creator>
  <cp:keywords/>
  <dc:description/>
  <cp:lastModifiedBy>Jane Schneider</cp:lastModifiedBy>
  <cp:lastPrinted>2009-04-22T18:06:32Z</cp:lastPrinted>
  <dcterms:created xsi:type="dcterms:W3CDTF">1998-10-23T17:05:20Z</dcterms:created>
  <dcterms:modified xsi:type="dcterms:W3CDTF">2009-06-10T13:59:50Z</dcterms:modified>
  <cp:category/>
  <cp:version/>
  <cp:contentType/>
  <cp:contentStatus/>
</cp:coreProperties>
</file>