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a9bb7424b6e6da1/Desktop/Work Stuff/COVID/DCS/"/>
    </mc:Choice>
  </mc:AlternateContent>
  <xr:revisionPtr revIDLastSave="0" documentId="8_{108CC66B-488A-41A8-B8C5-38776CF1E057}" xr6:coauthVersionLast="47" xr6:coauthVersionMax="47" xr10:uidLastSave="{00000000-0000-0000-0000-000000000000}"/>
  <bookViews>
    <workbookView xWindow="-120" yWindow="-120" windowWidth="29040" windowHeight="15720" xr2:uid="{D891F531-441F-4A27-80CD-7EE5F1A5372C}"/>
  </bookViews>
  <sheets>
    <sheet name="DAS-1046S" sheetId="3" r:id="rId1"/>
    <sheet name="Certifications" sheetId="7" state="hidden" r:id="rId2"/>
    <sheet name="Sheet4" sheetId="6" state="hidden" r:id="rId3"/>
    <sheet name="Sheet2" sheetId="2" state="hidden" r:id="rId4"/>
  </sheets>
  <definedNames>
    <definedName name="_xlnm._FilterDatabase" localSheetId="0" hidden="1">'DAS-1046S'!$A$16:$I$54</definedName>
    <definedName name="ELIGIBLE" localSheetId="0">Sheet2!$B$6:$B$7</definedName>
    <definedName name="_xlnm.Print_Area" localSheetId="0">'DAS-1046S'!$A:$J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4" i="3" l="1"/>
  <c r="H83" i="3"/>
  <c r="C89" i="3"/>
  <c r="H84" i="3"/>
  <c r="H82" i="3"/>
  <c r="H81" i="3"/>
  <c r="H80" i="3"/>
  <c r="H79" i="3"/>
  <c r="H78" i="3"/>
  <c r="H77" i="3"/>
  <c r="H76" i="3"/>
  <c r="C88" i="3"/>
  <c r="C87" i="3"/>
  <c r="C86" i="3"/>
  <c r="C84" i="3"/>
  <c r="C83" i="3"/>
  <c r="C82" i="3"/>
  <c r="C81" i="3"/>
  <c r="C80" i="3"/>
  <c r="C79" i="3"/>
  <c r="C78" i="3"/>
  <c r="C77" i="3"/>
  <c r="C76" i="3"/>
  <c r="E69" i="3"/>
  <c r="C90" i="3" l="1"/>
  <c r="H87" i="3" l="1"/>
  <c r="T46" i="3"/>
  <c r="H85" i="3"/>
  <c r="H88" i="3" s="1"/>
  <c r="F88" i="3"/>
  <c r="F87" i="3"/>
  <c r="H89" i="3" l="1"/>
  <c r="H90" i="3" s="1"/>
</calcChain>
</file>

<file path=xl/sharedStrings.xml><?xml version="1.0" encoding="utf-8"?>
<sst xmlns="http://schemas.openxmlformats.org/spreadsheetml/2006/main" count="127" uniqueCount="102">
  <si>
    <t>OFFICE OF GRANTS ADMINISTRATION</t>
  </si>
  <si>
    <t>FORM DAS-1046S</t>
  </si>
  <si>
    <t>PROJECT #</t>
  </si>
  <si>
    <t>REQUEST TYPE</t>
  </si>
  <si>
    <t>TOWN NAME</t>
  </si>
  <si>
    <t>SECTION 1 : PAYMENT REQUEST SUMMARY OF EXPENDITURES FOR REIMBURSEMENT</t>
  </si>
  <si>
    <t xml:space="preserve">Vendor Name </t>
  </si>
  <si>
    <t>Invoice Name / Number</t>
  </si>
  <si>
    <t>Amount</t>
  </si>
  <si>
    <t>PDF File Name / Page # of the Invoice</t>
  </si>
  <si>
    <t xml:space="preserve">Invoice Signed/Approved </t>
  </si>
  <si>
    <t>PDF File Page # for Proof of Payment</t>
  </si>
  <si>
    <t>1. Architectural Design</t>
  </si>
  <si>
    <t>2. Site Acquisition</t>
  </si>
  <si>
    <t>4. Other Professional Fees</t>
  </si>
  <si>
    <t>8. Equipment/ Furnishing</t>
  </si>
  <si>
    <t>5. Construction Fully Eligible</t>
  </si>
  <si>
    <t>16. Ineligible Construction Costs</t>
  </si>
  <si>
    <t>11. Natatorium</t>
  </si>
  <si>
    <t>20. Contingency</t>
  </si>
  <si>
    <t>22. Other</t>
  </si>
  <si>
    <t>3. Facility Purchase</t>
  </si>
  <si>
    <t>17. Ineligible Bonus Costs - Schoo</t>
  </si>
  <si>
    <t>7. Bonus Costs - Full Day K</t>
  </si>
  <si>
    <t>6. Bonus Costs - School Readiness</t>
  </si>
  <si>
    <t>9. Roof 15-19 years Cost</t>
  </si>
  <si>
    <t>10. Outdoor Athletic Facilities</t>
  </si>
  <si>
    <t>12. Auditorium Seating Summation</t>
  </si>
  <si>
    <t>21. Roof Ineligible</t>
  </si>
  <si>
    <t>19. Unauthorized Cost Increase</t>
  </si>
  <si>
    <t>18. Ineligible Bonus Costs - Full</t>
  </si>
  <si>
    <t>15. Ineligible Facility Purchase P</t>
  </si>
  <si>
    <t>14. Ineligible Site Acquisition Co</t>
  </si>
  <si>
    <t>13. Gym Seating Area</t>
  </si>
  <si>
    <t>GRANT TOTAL:</t>
  </si>
  <si>
    <t>SECTION 2: BREAKDOWN &amp; SUBTOTALS OF EACH ELIGIBLE &amp; INELGIBLE COSTS TYPE GIVEN IN CORE-CT</t>
  </si>
  <si>
    <t>Eligible Costs</t>
  </si>
  <si>
    <t>Ineligible Costs</t>
  </si>
  <si>
    <t>COST TYPE</t>
  </si>
  <si>
    <t>AMOUNT</t>
  </si>
  <si>
    <t>-     1 Architectural Design</t>
  </si>
  <si>
    <t>-     14 Ineligible Site Acquisition Co</t>
  </si>
  <si>
    <t>-     2 Site Acquisition</t>
  </si>
  <si>
    <t>-     15 Ineligible Facility Purchase P</t>
  </si>
  <si>
    <t>-     3 Facility Purchase</t>
  </si>
  <si>
    <t>-     16 Ineligible Construction Costs</t>
  </si>
  <si>
    <t>-     4 Other Professional Fees</t>
  </si>
  <si>
    <t>-     17 Ineligible Bonus Costs - Schoo</t>
  </si>
  <si>
    <t>-     5 Construction Fully Eligible</t>
  </si>
  <si>
    <t>-     18 Ineligible Bonus Costs - Full</t>
  </si>
  <si>
    <t>-     6 Bonus Costs - School Readiness</t>
  </si>
  <si>
    <t>-     19 Unauthorized Cost Increase</t>
  </si>
  <si>
    <t>-     7 Bonus Costs - Full Day K</t>
  </si>
  <si>
    <t>-     20 Contingency</t>
  </si>
  <si>
    <t>-     8 Equipment/ Furnishing</t>
  </si>
  <si>
    <t>-     21 Roof Ineligible</t>
  </si>
  <si>
    <t>-     9 Roof 15-19 years Cost</t>
  </si>
  <si>
    <t>-     22 Other</t>
  </si>
  <si>
    <t>Limited Eligible Costs</t>
  </si>
  <si>
    <t>TOTAL INELIGIBLE COSTS</t>
  </si>
  <si>
    <t>-     10 Outdoor Athletic Facilities</t>
  </si>
  <si>
    <t>-     11 Natatorium</t>
  </si>
  <si>
    <t>-     12 Auditorium Seating Summation</t>
  </si>
  <si>
    <t>-     13 Gym Seating Area</t>
  </si>
  <si>
    <t>TOTAL AMOUNT REQUESTED</t>
  </si>
  <si>
    <t>TOTAL ELIGIBLE COSTS</t>
  </si>
  <si>
    <t>VARIANCE</t>
  </si>
  <si>
    <t>PLEASE NOTE ALL THE ELIGIBLE AND INELIGIBLE COSTS GIVEN IN 1046-S SHOULD MATCH WITH ALL THE ELIGIBLE AND INELIGIBLE  COSTS REQUESTED IN CORE-CT.</t>
  </si>
  <si>
    <t>DROP DOWN</t>
  </si>
  <si>
    <t>ELIGIBLE</t>
  </si>
  <si>
    <t>1. ARCHITECTURAL DESIGN</t>
  </si>
  <si>
    <t>INELIGIBLE</t>
  </si>
  <si>
    <t>2. STE ACQUISITION</t>
  </si>
  <si>
    <t>3. FACILITY PURCHASE</t>
  </si>
  <si>
    <t>4. OTHER PROFESSIONAL FEES</t>
  </si>
  <si>
    <t>5. CONSTRUCTION FULLY ELIGIBLE</t>
  </si>
  <si>
    <t>6. BONUS COST-SCHOOL READINESS</t>
  </si>
  <si>
    <t>7. BONUS COST -FULL DAY K</t>
  </si>
  <si>
    <t>8. EQUIPMENT/FURNISHING</t>
  </si>
  <si>
    <t>9. ROOF 15-19 YEARS COST</t>
  </si>
  <si>
    <t>10. OUTDOOD ATHLETIC FACILITIES</t>
  </si>
  <si>
    <t>11. NATATORIUM</t>
  </si>
  <si>
    <t>12. AUDITORIUM SEATING SUMMATION</t>
  </si>
  <si>
    <t>13. GYM SEATING AREA</t>
  </si>
  <si>
    <t>14. INELIGIBLE SITE ACQUISITION CO</t>
  </si>
  <si>
    <t>15. INELIGIBLE FACILITY PURCHASE</t>
  </si>
  <si>
    <t>16. INELIGIBLE CONSTRUCTION COSTS</t>
  </si>
  <si>
    <t>17. INELIGIBLE BONUS COST-SCHOO</t>
  </si>
  <si>
    <t>18. INELIGIBLE BONUS COST-FULL</t>
  </si>
  <si>
    <t>19. UNAUTHORIZED COST INCREASE</t>
  </si>
  <si>
    <t>20. CONTINGENCY</t>
  </si>
  <si>
    <t>21. ROOF INELIGIBLE</t>
  </si>
  <si>
    <t>22. OTHER</t>
  </si>
  <si>
    <t xml:space="preserve">CERTIFICATIONS:
The Board of Education certifies that:
A.	The grant received for this project does not represent a duplication of funding and that funds received do not exceed 100% of the total cost of the project;
B.	All bills in this payment request have been paid, or funds to pay such bills are deposited in a separate escrow account;
C.	The total sum noted in this payment request was expended for the school building project herein described;
D.	All applicable provisions of Chapter 173 of the Connecticut General Statutes have been met. </t>
  </si>
  <si>
    <t xml:space="preserve">CERTIFICATIONS:
The Board of Education certifies that:
A.	The project has been accepted by the architect and construction management firms;
B.	All change orders in this payment request have been approved by the State Department of Administrative Services;
C.	The grant received for this project does not represent a duplication of funding and that funds received do not exceed 100% of the total cost of the project;
D.	All bills in this payment request have been paid, or funds to pay such bills are deposited in a separate escrow account;
E.	The total sum noted in this payment request was expended for the school building project herein described;
F.	All applicable provisions of Chapter 173 of the Connecticut General Statutes have been met. </t>
  </si>
  <si>
    <t>1- PROGRESSIVE PAYMENT</t>
  </si>
  <si>
    <t>Comments</t>
  </si>
  <si>
    <t>SCHOOL NAME</t>
  </si>
  <si>
    <r>
      <t>CORE-CT Category Type</t>
    </r>
    <r>
      <rPr>
        <b/>
        <sz val="12"/>
        <color rgb="FFFF0000"/>
        <rFont val="Calibri"/>
        <family val="2"/>
        <scheme val="minor"/>
      </rPr>
      <t xml:space="preserve"> (DROPDOWN LIST)</t>
    </r>
  </si>
  <si>
    <r>
      <t xml:space="preserve">TYPE (ELIGIBLE/INELIGIBLE) </t>
    </r>
    <r>
      <rPr>
        <b/>
        <sz val="12"/>
        <color rgb="FFFF0000"/>
        <rFont val="Calibri"/>
        <family val="2"/>
        <scheme val="minor"/>
      </rPr>
      <t>(DROPDOWN LIST)</t>
    </r>
  </si>
  <si>
    <t>PAYMENT REQUEST #</t>
  </si>
  <si>
    <t>REV.08/2025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</si>
</sst>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2F5496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rgb="FF2F5496"/>
      <name val="Arial"/>
      <family val="2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0" xfId="0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2" xfId="0" applyFill="1" applyBorder="1"/>
    <xf numFmtId="0" fontId="4" fillId="2" borderId="12" xfId="0" applyFont="1" applyFill="1" applyBorder="1"/>
    <xf numFmtId="0" fontId="0" fillId="2" borderId="13" xfId="0" applyFill="1" applyBorder="1"/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2" borderId="15" xfId="0" applyFill="1" applyBorder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0" fillId="2" borderId="1" xfId="0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4" fontId="6" fillId="2" borderId="1" xfId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44" fontId="0" fillId="2" borderId="1" xfId="1" applyFont="1" applyFill="1" applyBorder="1" applyAlignment="1" applyProtection="1">
      <alignment horizontal="left"/>
      <protection locked="0"/>
    </xf>
    <xf numFmtId="0" fontId="0" fillId="2" borderId="1" xfId="1" applyNumberFormat="1" applyFont="1" applyFill="1" applyBorder="1" applyAlignment="1" applyProtection="1">
      <alignment horizontal="left"/>
      <protection locked="0"/>
    </xf>
    <xf numFmtId="44" fontId="0" fillId="2" borderId="1" xfId="1" applyFont="1" applyFill="1" applyBorder="1" applyAlignment="1" applyProtection="1">
      <alignment horizontal="center"/>
      <protection locked="0"/>
    </xf>
    <xf numFmtId="44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44" fontId="0" fillId="2" borderId="1" xfId="1" applyFont="1" applyFill="1" applyBorder="1" applyProtection="1">
      <protection locked="0"/>
    </xf>
    <xf numFmtId="0" fontId="1" fillId="2" borderId="7" xfId="0" applyFont="1" applyFill="1" applyBorder="1"/>
    <xf numFmtId="44" fontId="1" fillId="2" borderId="2" xfId="0" applyNumberFormat="1" applyFont="1" applyFill="1" applyBorder="1"/>
    <xf numFmtId="44" fontId="1" fillId="2" borderId="0" xfId="0" applyNumberFormat="1" applyFont="1" applyFill="1"/>
    <xf numFmtId="44" fontId="0" fillId="2" borderId="0" xfId="1" applyFont="1" applyFill="1" applyBorder="1"/>
    <xf numFmtId="44" fontId="1" fillId="2" borderId="0" xfId="0" applyNumberFormat="1" applyFont="1" applyFill="1" applyAlignment="1">
      <alignment horizontal="center"/>
    </xf>
    <xf numFmtId="0" fontId="1" fillId="2" borderId="14" xfId="0" applyFont="1" applyFill="1" applyBorder="1" applyAlignment="1">
      <alignment horizontal="left"/>
    </xf>
    <xf numFmtId="44" fontId="5" fillId="2" borderId="0" xfId="1" applyFont="1" applyFill="1" applyBorder="1" applyAlignment="1">
      <alignment horizontal="center"/>
    </xf>
    <xf numFmtId="44" fontId="0" fillId="2" borderId="0" xfId="1" applyFont="1" applyFill="1" applyBorder="1" applyAlignment="1">
      <alignment horizontal="left"/>
    </xf>
    <xf numFmtId="44" fontId="0" fillId="2" borderId="0" xfId="1" applyFont="1" applyFill="1" applyBorder="1" applyAlignment="1">
      <alignment horizontal="center"/>
    </xf>
    <xf numFmtId="0" fontId="1" fillId="2" borderId="15" xfId="0" applyFont="1" applyFill="1" applyBorder="1"/>
    <xf numFmtId="0" fontId="0" fillId="2" borderId="20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0" fontId="0" fillId="2" borderId="21" xfId="0" applyFill="1" applyBorder="1"/>
    <xf numFmtId="44" fontId="0" fillId="3" borderId="1" xfId="1" applyFont="1" applyFill="1" applyBorder="1"/>
    <xf numFmtId="0" fontId="1" fillId="2" borderId="0" xfId="0" applyFont="1" applyFill="1" applyAlignment="1">
      <alignment horizontal="right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6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44" fontId="5" fillId="2" borderId="7" xfId="1" applyFont="1" applyFill="1" applyBorder="1" applyAlignment="1">
      <alignment horizontal="center"/>
    </xf>
    <xf numFmtId="44" fontId="5" fillId="2" borderId="8" xfId="1" applyFon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9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4" fontId="5" fillId="4" borderId="1" xfId="1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44" fontId="1" fillId="2" borderId="1" xfId="1" applyFont="1" applyFill="1" applyBorder="1" applyAlignment="1">
      <alignment horizontal="center"/>
    </xf>
    <xf numFmtId="44" fontId="1" fillId="3" borderId="1" xfId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4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44" fontId="1" fillId="2" borderId="1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0" fillId="2" borderId="7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17929</xdr:colOff>
      <xdr:row>68</xdr:row>
      <xdr:rowOff>89647</xdr:rowOff>
    </xdr:from>
    <xdr:to>
      <xdr:col>9</xdr:col>
      <xdr:colOff>8965</xdr:colOff>
      <xdr:row>88</xdr:row>
      <xdr:rowOff>62753</xdr:rowOff>
    </xdr:to>
    <xdr:cxnSp macro="">
      <xdr:nvCxnSpPr>
        <xdr:cNvPr id="4" name="Connector: Elbow 3">
          <a:extLst>
            <a:ext uri="{FF2B5EF4-FFF2-40B4-BE49-F238E27FC236}">
              <a16:creationId xmlns:a16="http://schemas.microsoft.com/office/drawing/2014/main" id="{53D47B59-B4FF-7399-1DD4-94BAE2F189E3}"/>
            </a:ext>
          </a:extLst>
        </xdr:cNvPr>
        <xdr:cNvCxnSpPr/>
      </xdr:nvCxnSpPr>
      <xdr:spPr>
        <a:xfrm>
          <a:off x="8444753" y="12532659"/>
          <a:ext cx="5952565" cy="3558988"/>
        </a:xfrm>
        <a:prstGeom prst="bentConnector3">
          <a:avLst>
            <a:gd name="adj1" fmla="val 105572"/>
          </a:avLst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22411</xdr:colOff>
      <xdr:row>0</xdr:row>
      <xdr:rowOff>22412</xdr:rowOff>
    </xdr:from>
    <xdr:to>
      <xdr:col>2</xdr:col>
      <xdr:colOff>1176617</xdr:colOff>
      <xdr:row>4</xdr:row>
      <xdr:rowOff>168088</xdr:rowOff>
    </xdr:to>
    <xdr:pic>
      <xdr:nvPicPr>
        <xdr:cNvPr id="3" name="Picture 1" descr="A picture containing text, clipart&#10;&#10;Description automatically generated">
          <a:extLst>
            <a:ext uri="{FF2B5EF4-FFF2-40B4-BE49-F238E27FC236}">
              <a16:creationId xmlns:a16="http://schemas.microsoft.com/office/drawing/2014/main" id="{002884DA-12CB-89B2-3E80-762589AD4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" y="22412"/>
          <a:ext cx="4840941" cy="907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57AB6-FE56-48BB-AB7B-C36F77C28B21}">
  <sheetPr>
    <pageSetUpPr fitToPage="1"/>
  </sheetPr>
  <dimension ref="A1:T101"/>
  <sheetViews>
    <sheetView tabSelected="1" zoomScale="85" zoomScaleNormal="85" workbookViewId="0">
      <selection activeCell="A16" sqref="A16"/>
    </sheetView>
  </sheetViews>
  <sheetFormatPr defaultRowHeight="15" x14ac:dyDescent="0.25"/>
  <cols>
    <col min="1" max="1" width="32.28515625" style="3" customWidth="1"/>
    <col min="2" max="2" width="23" style="3" customWidth="1"/>
    <col min="3" max="3" width="28.5703125" customWidth="1"/>
    <col min="4" max="4" width="16.85546875" customWidth="1"/>
    <col min="5" max="5" width="22.28515625" customWidth="1"/>
    <col min="6" max="6" width="21" customWidth="1"/>
    <col min="7" max="7" width="24.28515625" customWidth="1"/>
    <col min="8" max="8" width="20.5703125" customWidth="1"/>
    <col min="9" max="9" width="21.140625" customWidth="1"/>
    <col min="20" max="20" width="0" hidden="1" customWidth="1"/>
  </cols>
  <sheetData>
    <row r="1" spans="1:10" x14ac:dyDescent="0.25">
      <c r="A1" s="4"/>
      <c r="B1" s="5"/>
      <c r="C1" s="6"/>
      <c r="D1" s="6"/>
      <c r="E1" s="6"/>
      <c r="F1" s="6"/>
      <c r="G1" s="6"/>
      <c r="H1" s="6"/>
      <c r="I1" s="7" t="s">
        <v>101</v>
      </c>
      <c r="J1" s="8"/>
    </row>
    <row r="2" spans="1:10" x14ac:dyDescent="0.25">
      <c r="A2" s="9"/>
      <c r="B2" s="10"/>
      <c r="C2" s="11"/>
      <c r="D2" s="11"/>
      <c r="E2" s="11"/>
      <c r="F2" s="11"/>
      <c r="G2" s="11"/>
      <c r="H2" s="11"/>
      <c r="I2" s="47"/>
      <c r="J2" s="13"/>
    </row>
    <row r="3" spans="1:10" x14ac:dyDescent="0.25">
      <c r="A3" s="9"/>
      <c r="B3" s="10"/>
      <c r="C3" s="11"/>
      <c r="D3" s="11"/>
      <c r="E3" s="11"/>
      <c r="F3" s="11"/>
      <c r="G3" s="11"/>
      <c r="H3" s="11"/>
      <c r="I3" s="47"/>
      <c r="J3" s="13"/>
    </row>
    <row r="4" spans="1:10" x14ac:dyDescent="0.25">
      <c r="A4" s="9"/>
      <c r="B4" s="10"/>
      <c r="C4" s="11"/>
      <c r="D4" s="11"/>
      <c r="E4" s="12"/>
      <c r="F4" s="11"/>
      <c r="G4" s="11"/>
      <c r="H4" s="11"/>
      <c r="I4" s="11"/>
      <c r="J4" s="13"/>
    </row>
    <row r="5" spans="1:10" x14ac:dyDescent="0.25">
      <c r="A5" s="9"/>
      <c r="B5" s="10"/>
      <c r="C5" s="11"/>
      <c r="D5" s="11"/>
      <c r="E5" s="12"/>
      <c r="F5" s="11"/>
      <c r="G5" s="11"/>
      <c r="H5" s="11"/>
      <c r="I5" s="11"/>
      <c r="J5" s="13"/>
    </row>
    <row r="6" spans="1:10" ht="23.25" x14ac:dyDescent="0.25">
      <c r="A6" s="9"/>
      <c r="B6" s="10"/>
      <c r="C6" s="11"/>
      <c r="D6" s="11"/>
      <c r="E6" s="48" t="s">
        <v>0</v>
      </c>
      <c r="F6" s="11"/>
      <c r="G6" s="11"/>
      <c r="H6" s="11"/>
      <c r="I6" s="11"/>
      <c r="J6" s="13"/>
    </row>
    <row r="7" spans="1:10" ht="18" x14ac:dyDescent="0.25">
      <c r="A7" s="9"/>
      <c r="B7" s="10"/>
      <c r="C7" s="11"/>
      <c r="D7" s="11"/>
      <c r="E7" s="49" t="s">
        <v>1</v>
      </c>
      <c r="F7" s="11"/>
      <c r="G7" s="11"/>
      <c r="H7" s="11"/>
      <c r="I7" s="11"/>
      <c r="J7" s="13"/>
    </row>
    <row r="8" spans="1:10" x14ac:dyDescent="0.25">
      <c r="A8" s="9"/>
      <c r="B8" s="10"/>
      <c r="C8" s="11"/>
      <c r="D8" s="11"/>
      <c r="E8" s="14"/>
      <c r="F8" s="11"/>
      <c r="G8" s="11"/>
      <c r="H8" s="11"/>
      <c r="I8" s="11"/>
      <c r="J8" s="13"/>
    </row>
    <row r="9" spans="1:10" x14ac:dyDescent="0.25">
      <c r="A9" s="9"/>
      <c r="B9" s="10"/>
      <c r="C9" s="11"/>
      <c r="D9" s="11"/>
      <c r="E9" s="14"/>
      <c r="F9" s="11"/>
      <c r="G9" s="11"/>
      <c r="H9" s="11"/>
      <c r="I9" s="11"/>
      <c r="J9" s="13"/>
    </row>
    <row r="10" spans="1:10" ht="15.75" thickBot="1" x14ac:dyDescent="0.3">
      <c r="A10" s="9"/>
      <c r="B10" s="15" t="s">
        <v>2</v>
      </c>
      <c r="C10" s="92"/>
      <c r="D10" s="92"/>
      <c r="E10" s="11"/>
      <c r="F10" s="44" t="s">
        <v>3</v>
      </c>
      <c r="G10" s="16" t="s">
        <v>95</v>
      </c>
      <c r="H10" s="11"/>
      <c r="I10" s="11"/>
      <c r="J10" s="13"/>
    </row>
    <row r="11" spans="1:10" ht="15.75" thickBot="1" x14ac:dyDescent="0.3">
      <c r="A11" s="9"/>
      <c r="B11" s="15" t="s">
        <v>97</v>
      </c>
      <c r="C11" s="93"/>
      <c r="D11" s="93"/>
      <c r="E11" s="11"/>
      <c r="F11" s="44" t="s">
        <v>100</v>
      </c>
      <c r="G11" s="51"/>
      <c r="H11" s="11"/>
      <c r="I11" s="11"/>
      <c r="J11" s="13"/>
    </row>
    <row r="12" spans="1:10" ht="15.75" thickBot="1" x14ac:dyDescent="0.3">
      <c r="A12" s="9"/>
      <c r="B12" s="15" t="s">
        <v>4</v>
      </c>
      <c r="C12" s="93"/>
      <c r="D12" s="93"/>
      <c r="E12" s="11"/>
      <c r="F12" s="11"/>
      <c r="G12" s="11"/>
      <c r="H12" s="11"/>
      <c r="I12" s="11"/>
      <c r="J12" s="13"/>
    </row>
    <row r="13" spans="1:10" x14ac:dyDescent="0.25">
      <c r="A13" s="9"/>
      <c r="B13" s="10"/>
      <c r="C13" s="11"/>
      <c r="D13" s="11"/>
      <c r="E13" s="11"/>
      <c r="F13" s="11"/>
      <c r="G13" s="11"/>
      <c r="H13" s="11"/>
      <c r="I13" s="11"/>
      <c r="J13" s="13"/>
    </row>
    <row r="14" spans="1:10" ht="15" customHeight="1" x14ac:dyDescent="0.25">
      <c r="A14" s="52" t="s">
        <v>5</v>
      </c>
      <c r="B14" s="53"/>
      <c r="C14" s="53"/>
      <c r="D14" s="53"/>
      <c r="E14" s="53"/>
      <c r="F14" s="53"/>
      <c r="G14" s="53"/>
      <c r="H14" s="53"/>
      <c r="I14" s="54"/>
      <c r="J14" s="13"/>
    </row>
    <row r="15" spans="1:10" ht="15" customHeight="1" x14ac:dyDescent="0.25">
      <c r="A15" s="55"/>
      <c r="B15" s="56"/>
      <c r="C15" s="56"/>
      <c r="D15" s="56"/>
      <c r="E15" s="56"/>
      <c r="F15" s="56"/>
      <c r="G15" s="56"/>
      <c r="H15" s="56"/>
      <c r="I15" s="57"/>
      <c r="J15" s="13"/>
    </row>
    <row r="16" spans="1:10" ht="72.599999999999994" customHeight="1" x14ac:dyDescent="0.25">
      <c r="A16" s="50" t="s">
        <v>98</v>
      </c>
      <c r="B16" s="18" t="s">
        <v>99</v>
      </c>
      <c r="C16" s="17" t="s">
        <v>6</v>
      </c>
      <c r="D16" s="18" t="s">
        <v>7</v>
      </c>
      <c r="E16" s="19" t="s">
        <v>8</v>
      </c>
      <c r="F16" s="18" t="s">
        <v>9</v>
      </c>
      <c r="G16" s="18" t="s">
        <v>10</v>
      </c>
      <c r="H16" s="18" t="s">
        <v>11</v>
      </c>
      <c r="I16" s="18" t="s">
        <v>96</v>
      </c>
      <c r="J16" s="20"/>
    </row>
    <row r="17" spans="1:10" x14ac:dyDescent="0.25">
      <c r="A17" s="21"/>
      <c r="B17" s="22"/>
      <c r="C17" s="23"/>
      <c r="D17" s="24"/>
      <c r="E17" s="25"/>
      <c r="F17" s="26"/>
      <c r="G17" s="27"/>
      <c r="H17" s="27"/>
      <c r="I17" s="27"/>
      <c r="J17" s="13"/>
    </row>
    <row r="18" spans="1:10" x14ac:dyDescent="0.25">
      <c r="A18" s="21"/>
      <c r="B18" s="22"/>
      <c r="C18" s="23"/>
      <c r="D18" s="24"/>
      <c r="E18" s="25"/>
      <c r="F18" s="26"/>
      <c r="G18" s="27"/>
      <c r="H18" s="27"/>
      <c r="I18" s="27"/>
      <c r="J18" s="13"/>
    </row>
    <row r="19" spans="1:10" x14ac:dyDescent="0.25">
      <c r="A19" s="21"/>
      <c r="B19" s="22"/>
      <c r="C19" s="23"/>
      <c r="D19" s="24"/>
      <c r="E19" s="25"/>
      <c r="F19" s="26"/>
      <c r="G19" s="27"/>
      <c r="H19" s="27"/>
      <c r="I19" s="27"/>
      <c r="J19" s="13"/>
    </row>
    <row r="20" spans="1:10" x14ac:dyDescent="0.25">
      <c r="A20" s="21"/>
      <c r="B20" s="22"/>
      <c r="C20" s="23"/>
      <c r="D20" s="24"/>
      <c r="E20" s="25"/>
      <c r="F20" s="26"/>
      <c r="G20" s="27"/>
      <c r="H20" s="27"/>
      <c r="I20" s="27"/>
      <c r="J20" s="13"/>
    </row>
    <row r="21" spans="1:10" x14ac:dyDescent="0.25">
      <c r="A21" s="21"/>
      <c r="B21" s="22"/>
      <c r="C21" s="23"/>
      <c r="D21" s="24"/>
      <c r="E21" s="25"/>
      <c r="F21" s="26"/>
      <c r="G21" s="27"/>
      <c r="H21" s="27"/>
      <c r="I21" s="27"/>
      <c r="J21" s="13"/>
    </row>
    <row r="22" spans="1:10" x14ac:dyDescent="0.25">
      <c r="A22" s="21"/>
      <c r="B22" s="22"/>
      <c r="C22" s="23"/>
      <c r="D22" s="24"/>
      <c r="E22" s="25"/>
      <c r="F22" s="26"/>
      <c r="G22" s="27"/>
      <c r="H22" s="27"/>
      <c r="I22" s="27"/>
      <c r="J22" s="13"/>
    </row>
    <row r="23" spans="1:10" x14ac:dyDescent="0.25">
      <c r="A23" s="21"/>
      <c r="B23" s="22"/>
      <c r="C23" s="23"/>
      <c r="D23" s="24"/>
      <c r="E23" s="25"/>
      <c r="F23" s="26"/>
      <c r="G23" s="27"/>
      <c r="H23" s="27"/>
      <c r="I23" s="27"/>
      <c r="J23" s="13"/>
    </row>
    <row r="24" spans="1:10" x14ac:dyDescent="0.25">
      <c r="A24" s="21"/>
      <c r="B24" s="22"/>
      <c r="C24" s="23"/>
      <c r="D24" s="24"/>
      <c r="E24" s="25"/>
      <c r="F24" s="26"/>
      <c r="G24" s="27"/>
      <c r="H24" s="27"/>
      <c r="I24" s="27"/>
      <c r="J24" s="13"/>
    </row>
    <row r="25" spans="1:10" x14ac:dyDescent="0.25">
      <c r="A25" s="21"/>
      <c r="B25" s="22"/>
      <c r="C25" s="23"/>
      <c r="D25" s="24"/>
      <c r="E25" s="25"/>
      <c r="F25" s="26"/>
      <c r="G25" s="27"/>
      <c r="H25" s="27"/>
      <c r="I25" s="27"/>
      <c r="J25" s="13"/>
    </row>
    <row r="26" spans="1:10" x14ac:dyDescent="0.25">
      <c r="A26" s="21"/>
      <c r="B26" s="22"/>
      <c r="C26" s="23"/>
      <c r="D26" s="24"/>
      <c r="E26" s="25"/>
      <c r="F26" s="26"/>
      <c r="G26" s="27"/>
      <c r="H26" s="27"/>
      <c r="I26" s="27"/>
      <c r="J26" s="13"/>
    </row>
    <row r="27" spans="1:10" x14ac:dyDescent="0.25">
      <c r="A27" s="21"/>
      <c r="B27" s="22"/>
      <c r="C27" s="23"/>
      <c r="D27" s="24"/>
      <c r="E27" s="25"/>
      <c r="F27" s="26"/>
      <c r="G27" s="27"/>
      <c r="H27" s="27"/>
      <c r="I27" s="27"/>
      <c r="J27" s="13"/>
    </row>
    <row r="28" spans="1:10" x14ac:dyDescent="0.25">
      <c r="A28" s="21"/>
      <c r="B28" s="22"/>
      <c r="C28" s="23"/>
      <c r="D28" s="24"/>
      <c r="E28" s="25"/>
      <c r="F28" s="26"/>
      <c r="G28" s="27"/>
      <c r="H28" s="27"/>
      <c r="I28" s="27"/>
      <c r="J28" s="13"/>
    </row>
    <row r="29" spans="1:10" x14ac:dyDescent="0.25">
      <c r="A29" s="21"/>
      <c r="B29" s="22"/>
      <c r="C29" s="23"/>
      <c r="D29" s="24"/>
      <c r="E29" s="25"/>
      <c r="F29" s="26"/>
      <c r="G29" s="27"/>
      <c r="H29" s="27"/>
      <c r="I29" s="27"/>
      <c r="J29" s="13"/>
    </row>
    <row r="30" spans="1:10" x14ac:dyDescent="0.25">
      <c r="A30" s="21"/>
      <c r="B30" s="22"/>
      <c r="C30" s="23"/>
      <c r="D30" s="24"/>
      <c r="E30" s="25"/>
      <c r="F30" s="26"/>
      <c r="G30" s="27"/>
      <c r="H30" s="27"/>
      <c r="I30" s="27"/>
      <c r="J30" s="13"/>
    </row>
    <row r="31" spans="1:10" x14ac:dyDescent="0.25">
      <c r="A31" s="21"/>
      <c r="B31" s="22"/>
      <c r="C31" s="23"/>
      <c r="D31" s="24"/>
      <c r="E31" s="25"/>
      <c r="F31" s="26"/>
      <c r="G31" s="27"/>
      <c r="H31" s="27"/>
      <c r="I31" s="27"/>
      <c r="J31" s="13"/>
    </row>
    <row r="32" spans="1:10" x14ac:dyDescent="0.25">
      <c r="A32" s="21"/>
      <c r="B32" s="22"/>
      <c r="C32" s="23"/>
      <c r="D32" s="24"/>
      <c r="E32" s="25"/>
      <c r="F32" s="26"/>
      <c r="G32" s="27"/>
      <c r="H32" s="27"/>
      <c r="I32" s="27"/>
      <c r="J32" s="13"/>
    </row>
    <row r="33" spans="1:20" x14ac:dyDescent="0.25">
      <c r="A33" s="21"/>
      <c r="B33" s="22"/>
      <c r="C33" s="23"/>
      <c r="D33" s="24"/>
      <c r="E33" s="25"/>
      <c r="F33" s="26"/>
      <c r="G33" s="27"/>
      <c r="H33" s="27"/>
      <c r="I33" s="27"/>
      <c r="J33" s="13"/>
    </row>
    <row r="34" spans="1:20" x14ac:dyDescent="0.25">
      <c r="A34" s="21"/>
      <c r="B34" s="22"/>
      <c r="C34" s="23"/>
      <c r="D34" s="24"/>
      <c r="E34" s="25"/>
      <c r="F34" s="26"/>
      <c r="G34" s="27"/>
      <c r="H34" s="27"/>
      <c r="I34" s="27"/>
      <c r="J34" s="13"/>
    </row>
    <row r="35" spans="1:20" x14ac:dyDescent="0.25">
      <c r="A35" s="21"/>
      <c r="B35" s="22"/>
      <c r="C35" s="23"/>
      <c r="D35" s="24"/>
      <c r="E35" s="25"/>
      <c r="F35" s="26"/>
      <c r="G35" s="27"/>
      <c r="H35" s="27"/>
      <c r="I35" s="27"/>
      <c r="J35" s="13"/>
    </row>
    <row r="36" spans="1:20" x14ac:dyDescent="0.25">
      <c r="A36" s="21"/>
      <c r="B36" s="22"/>
      <c r="C36" s="23"/>
      <c r="D36" s="24"/>
      <c r="E36" s="25"/>
      <c r="F36" s="26"/>
      <c r="G36" s="27"/>
      <c r="H36" s="27"/>
      <c r="I36" s="27"/>
      <c r="J36" s="13"/>
    </row>
    <row r="37" spans="1:20" x14ac:dyDescent="0.25">
      <c r="A37" s="21"/>
      <c r="B37" s="22"/>
      <c r="C37" s="23"/>
      <c r="D37" s="24"/>
      <c r="E37" s="25"/>
      <c r="F37" s="26"/>
      <c r="G37" s="27"/>
      <c r="H37" s="27"/>
      <c r="I37" s="27"/>
      <c r="J37" s="13"/>
    </row>
    <row r="38" spans="1:20" x14ac:dyDescent="0.25">
      <c r="A38" s="21"/>
      <c r="B38" s="22"/>
      <c r="C38" s="23"/>
      <c r="D38" s="24"/>
      <c r="E38" s="25"/>
      <c r="F38" s="26"/>
      <c r="G38" s="27"/>
      <c r="H38" s="27"/>
      <c r="I38" s="27"/>
      <c r="J38" s="13"/>
    </row>
    <row r="39" spans="1:20" x14ac:dyDescent="0.25">
      <c r="A39" s="21"/>
      <c r="B39" s="22"/>
      <c r="C39" s="23"/>
      <c r="D39" s="24"/>
      <c r="E39" s="25"/>
      <c r="F39" s="26"/>
      <c r="G39" s="27"/>
      <c r="H39" s="27"/>
      <c r="I39" s="27"/>
      <c r="J39" s="13"/>
    </row>
    <row r="40" spans="1:20" x14ac:dyDescent="0.25">
      <c r="A40" s="21"/>
      <c r="B40" s="22"/>
      <c r="C40" s="23"/>
      <c r="D40" s="24"/>
      <c r="E40" s="25"/>
      <c r="F40" s="26"/>
      <c r="G40" s="27"/>
      <c r="H40" s="27"/>
      <c r="I40" s="27"/>
      <c r="J40" s="13"/>
    </row>
    <row r="41" spans="1:20" x14ac:dyDescent="0.25">
      <c r="A41" s="21"/>
      <c r="B41" s="22"/>
      <c r="C41" s="23"/>
      <c r="D41" s="24"/>
      <c r="E41" s="25"/>
      <c r="F41" s="26"/>
      <c r="G41" s="27"/>
      <c r="H41" s="27"/>
      <c r="I41" s="27"/>
      <c r="J41" s="13"/>
    </row>
    <row r="42" spans="1:20" x14ac:dyDescent="0.25">
      <c r="A42" s="21"/>
      <c r="B42" s="22"/>
      <c r="C42" s="23"/>
      <c r="D42" s="24"/>
      <c r="E42" s="25"/>
      <c r="F42" s="26"/>
      <c r="G42" s="27"/>
      <c r="H42" s="27"/>
      <c r="I42" s="27"/>
      <c r="J42" s="13"/>
    </row>
    <row r="43" spans="1:20" x14ac:dyDescent="0.25">
      <c r="A43" s="21"/>
      <c r="B43" s="22"/>
      <c r="C43" s="23"/>
      <c r="D43" s="24"/>
      <c r="E43" s="25"/>
      <c r="F43" s="26"/>
      <c r="G43" s="27"/>
      <c r="H43" s="27"/>
      <c r="I43" s="27"/>
      <c r="J43" s="13"/>
    </row>
    <row r="44" spans="1:20" x14ac:dyDescent="0.25">
      <c r="A44" s="21"/>
      <c r="B44" s="22"/>
      <c r="C44" s="23"/>
      <c r="D44" s="24"/>
      <c r="E44" s="25"/>
      <c r="F44" s="26"/>
      <c r="G44" s="27"/>
      <c r="H44" s="27"/>
      <c r="I44" s="27"/>
      <c r="J44" s="13"/>
    </row>
    <row r="45" spans="1:20" x14ac:dyDescent="0.25">
      <c r="A45" s="21"/>
      <c r="B45" s="22"/>
      <c r="C45" s="23"/>
      <c r="D45" s="24"/>
      <c r="E45" s="25"/>
      <c r="F45" s="26"/>
      <c r="G45" s="27"/>
      <c r="H45" s="27"/>
      <c r="I45" s="27"/>
      <c r="J45" s="13"/>
    </row>
    <row r="46" spans="1:20" x14ac:dyDescent="0.25">
      <c r="A46" s="21"/>
      <c r="B46" s="22"/>
      <c r="C46" s="23"/>
      <c r="D46" s="24"/>
      <c r="E46" s="28"/>
      <c r="F46" s="26"/>
      <c r="G46" s="27"/>
      <c r="H46" s="27"/>
      <c r="I46" s="27"/>
      <c r="J46" s="13"/>
      <c r="T46" t="b">
        <f>IFA17=N46</f>
        <v>1</v>
      </c>
    </row>
    <row r="47" spans="1:20" x14ac:dyDescent="0.25">
      <c r="A47" s="21"/>
      <c r="B47" s="22"/>
      <c r="C47" s="23"/>
      <c r="D47" s="24"/>
      <c r="E47" s="28"/>
      <c r="F47" s="26"/>
      <c r="G47" s="27"/>
      <c r="H47" s="27"/>
      <c r="I47" s="27"/>
      <c r="J47" s="13"/>
    </row>
    <row r="48" spans="1:20" x14ac:dyDescent="0.25">
      <c r="A48" s="21"/>
      <c r="B48" s="22"/>
      <c r="C48" s="23"/>
      <c r="D48" s="24"/>
      <c r="E48" s="28"/>
      <c r="F48" s="26"/>
      <c r="G48" s="27"/>
      <c r="H48" s="27"/>
      <c r="I48" s="27"/>
      <c r="J48" s="13"/>
    </row>
    <row r="49" spans="1:10" x14ac:dyDescent="0.25">
      <c r="A49" s="21"/>
      <c r="B49" s="22"/>
      <c r="C49" s="23"/>
      <c r="D49" s="24"/>
      <c r="E49" s="28"/>
      <c r="F49" s="26"/>
      <c r="G49" s="27"/>
      <c r="H49" s="27"/>
      <c r="I49" s="27"/>
      <c r="J49" s="13"/>
    </row>
    <row r="50" spans="1:10" x14ac:dyDescent="0.25">
      <c r="A50" s="21"/>
      <c r="B50" s="22"/>
      <c r="C50" s="23"/>
      <c r="D50" s="24"/>
      <c r="E50" s="28"/>
      <c r="F50" s="26"/>
      <c r="G50" s="27"/>
      <c r="H50" s="27"/>
      <c r="I50" s="27"/>
      <c r="J50" s="13"/>
    </row>
    <row r="51" spans="1:10" x14ac:dyDescent="0.25">
      <c r="A51" s="21"/>
      <c r="B51" s="22"/>
      <c r="C51" s="23"/>
      <c r="D51" s="24"/>
      <c r="E51" s="28"/>
      <c r="F51" s="26"/>
      <c r="G51" s="27"/>
      <c r="H51" s="27"/>
      <c r="I51" s="27"/>
      <c r="J51" s="13"/>
    </row>
    <row r="52" spans="1:10" x14ac:dyDescent="0.25">
      <c r="A52" s="21"/>
      <c r="B52" s="22"/>
      <c r="C52" s="23"/>
      <c r="D52" s="24"/>
      <c r="E52" s="28"/>
      <c r="F52" s="26"/>
      <c r="G52" s="27"/>
      <c r="H52" s="27"/>
      <c r="I52" s="27"/>
      <c r="J52" s="13"/>
    </row>
    <row r="53" spans="1:10" x14ac:dyDescent="0.25">
      <c r="A53" s="21"/>
      <c r="B53" s="22"/>
      <c r="C53" s="23"/>
      <c r="D53" s="24"/>
      <c r="E53" s="28"/>
      <c r="F53" s="26"/>
      <c r="G53" s="27"/>
      <c r="H53" s="27"/>
      <c r="I53" s="27"/>
      <c r="J53" s="13"/>
    </row>
    <row r="54" spans="1:10" x14ac:dyDescent="0.25">
      <c r="A54" s="21"/>
      <c r="B54" s="22"/>
      <c r="C54" s="23"/>
      <c r="D54" s="24"/>
      <c r="E54" s="28"/>
      <c r="F54" s="26"/>
      <c r="G54" s="27"/>
      <c r="H54" s="27"/>
      <c r="I54" s="27"/>
      <c r="J54" s="13"/>
    </row>
    <row r="55" spans="1:10" x14ac:dyDescent="0.25">
      <c r="A55" s="21"/>
      <c r="B55" s="22"/>
      <c r="C55" s="23"/>
      <c r="D55" s="24"/>
      <c r="E55" s="28"/>
      <c r="F55" s="26"/>
      <c r="G55" s="27"/>
      <c r="H55" s="27"/>
      <c r="I55" s="27"/>
      <c r="J55" s="13"/>
    </row>
    <row r="56" spans="1:10" x14ac:dyDescent="0.25">
      <c r="A56" s="21"/>
      <c r="B56" s="22"/>
      <c r="C56" s="23"/>
      <c r="D56" s="24"/>
      <c r="E56" s="28"/>
      <c r="F56" s="26"/>
      <c r="G56" s="27"/>
      <c r="H56" s="27"/>
      <c r="I56" s="27"/>
      <c r="J56" s="13"/>
    </row>
    <row r="57" spans="1:10" x14ac:dyDescent="0.25">
      <c r="A57" s="21"/>
      <c r="B57" s="22"/>
      <c r="C57" s="23"/>
      <c r="D57" s="24"/>
      <c r="E57" s="28"/>
      <c r="F57" s="26"/>
      <c r="G57" s="27"/>
      <c r="H57" s="27"/>
      <c r="I57" s="27"/>
      <c r="J57" s="13"/>
    </row>
    <row r="58" spans="1:10" x14ac:dyDescent="0.25">
      <c r="A58" s="21"/>
      <c r="B58" s="22"/>
      <c r="C58" s="23"/>
      <c r="D58" s="24"/>
      <c r="E58" s="28"/>
      <c r="F58" s="26"/>
      <c r="G58" s="27"/>
      <c r="H58" s="27"/>
      <c r="I58" s="27"/>
      <c r="J58" s="13"/>
    </row>
    <row r="59" spans="1:10" x14ac:dyDescent="0.25">
      <c r="A59" s="21"/>
      <c r="B59" s="22"/>
      <c r="C59" s="23"/>
      <c r="D59" s="24"/>
      <c r="E59" s="28"/>
      <c r="F59" s="26"/>
      <c r="G59" s="27"/>
      <c r="H59" s="27"/>
      <c r="I59" s="27"/>
      <c r="J59" s="13"/>
    </row>
    <row r="60" spans="1:10" x14ac:dyDescent="0.25">
      <c r="A60" s="21"/>
      <c r="B60" s="22"/>
      <c r="C60" s="23"/>
      <c r="D60" s="24"/>
      <c r="E60" s="28"/>
      <c r="F60" s="26"/>
      <c r="G60" s="27"/>
      <c r="H60" s="27"/>
      <c r="I60" s="27"/>
      <c r="J60" s="13"/>
    </row>
    <row r="61" spans="1:10" x14ac:dyDescent="0.25">
      <c r="A61" s="21"/>
      <c r="B61" s="22"/>
      <c r="C61" s="23"/>
      <c r="D61" s="24"/>
      <c r="E61" s="28"/>
      <c r="F61" s="26"/>
      <c r="G61" s="27"/>
      <c r="H61" s="27"/>
      <c r="I61" s="27"/>
      <c r="J61" s="13"/>
    </row>
    <row r="62" spans="1:10" x14ac:dyDescent="0.25">
      <c r="A62" s="21"/>
      <c r="B62" s="22"/>
      <c r="C62" s="23"/>
      <c r="D62" s="24"/>
      <c r="E62" s="28"/>
      <c r="F62" s="26"/>
      <c r="G62" s="27"/>
      <c r="H62" s="27"/>
      <c r="I62" s="27"/>
      <c r="J62" s="13"/>
    </row>
    <row r="63" spans="1:10" x14ac:dyDescent="0.25">
      <c r="A63" s="21"/>
      <c r="B63" s="22"/>
      <c r="C63" s="23"/>
      <c r="D63" s="24"/>
      <c r="E63" s="28"/>
      <c r="F63" s="26"/>
      <c r="G63" s="27"/>
      <c r="H63" s="27"/>
      <c r="I63" s="27"/>
      <c r="J63" s="13"/>
    </row>
    <row r="64" spans="1:10" x14ac:dyDescent="0.25">
      <c r="A64" s="21"/>
      <c r="B64" s="22"/>
      <c r="C64" s="23"/>
      <c r="D64" s="24"/>
      <c r="E64" s="28"/>
      <c r="F64" s="26"/>
      <c r="G64" s="27"/>
      <c r="H64" s="27"/>
      <c r="I64" s="27"/>
      <c r="J64" s="13"/>
    </row>
    <row r="65" spans="1:10" x14ac:dyDescent="0.25">
      <c r="A65" s="21"/>
      <c r="B65" s="22"/>
      <c r="C65" s="23"/>
      <c r="D65" s="24"/>
      <c r="E65" s="28"/>
      <c r="F65" s="26"/>
      <c r="G65" s="27"/>
      <c r="H65" s="27"/>
      <c r="I65" s="27"/>
      <c r="J65" s="13"/>
    </row>
    <row r="66" spans="1:10" x14ac:dyDescent="0.25">
      <c r="A66" s="21"/>
      <c r="B66" s="22"/>
      <c r="C66" s="23"/>
      <c r="D66" s="24"/>
      <c r="E66" s="28"/>
      <c r="F66" s="26"/>
      <c r="G66" s="27"/>
      <c r="H66" s="27"/>
      <c r="I66" s="27"/>
      <c r="J66" s="13"/>
    </row>
    <row r="67" spans="1:10" x14ac:dyDescent="0.25">
      <c r="A67" s="21"/>
      <c r="B67" s="22"/>
      <c r="C67" s="23"/>
      <c r="D67" s="24"/>
      <c r="E67" s="28"/>
      <c r="F67" s="26"/>
      <c r="G67" s="27"/>
      <c r="H67" s="27"/>
      <c r="I67" s="27"/>
      <c r="J67" s="13"/>
    </row>
    <row r="68" spans="1:10" x14ac:dyDescent="0.25">
      <c r="A68" s="21"/>
      <c r="B68" s="22"/>
      <c r="C68" s="23"/>
      <c r="D68" s="24"/>
      <c r="E68" s="28"/>
      <c r="F68" s="26"/>
      <c r="G68" s="27"/>
      <c r="H68" s="27"/>
      <c r="I68" s="27"/>
      <c r="J68" s="13"/>
    </row>
    <row r="69" spans="1:10" x14ac:dyDescent="0.25">
      <c r="A69" s="9"/>
      <c r="B69" s="10"/>
      <c r="C69" s="11"/>
      <c r="D69" s="29" t="s">
        <v>34</v>
      </c>
      <c r="E69" s="43">
        <f>SUM(E17:E68)</f>
        <v>0</v>
      </c>
      <c r="F69" s="11"/>
      <c r="G69" s="30"/>
      <c r="H69" s="31"/>
      <c r="I69" s="11"/>
      <c r="J69" s="13"/>
    </row>
    <row r="70" spans="1:10" x14ac:dyDescent="0.25">
      <c r="A70" s="9"/>
      <c r="B70" s="15"/>
      <c r="C70" s="32"/>
      <c r="D70" s="11"/>
      <c r="E70" s="11"/>
      <c r="F70" s="11"/>
      <c r="G70" s="31"/>
      <c r="H70" s="31"/>
      <c r="I70" s="11"/>
      <c r="J70" s="13"/>
    </row>
    <row r="71" spans="1:10" x14ac:dyDescent="0.25">
      <c r="A71" s="9"/>
      <c r="B71" s="15"/>
      <c r="C71" s="32"/>
      <c r="D71" s="11"/>
      <c r="E71" s="11"/>
      <c r="F71" s="11"/>
      <c r="G71" s="31"/>
      <c r="H71" s="31"/>
      <c r="I71" s="11"/>
      <c r="J71" s="13"/>
    </row>
    <row r="72" spans="1:10" x14ac:dyDescent="0.25">
      <c r="A72" s="58" t="s">
        <v>35</v>
      </c>
      <c r="B72" s="59"/>
      <c r="C72" s="59"/>
      <c r="D72" s="59"/>
      <c r="E72" s="59"/>
      <c r="F72" s="59"/>
      <c r="G72" s="59"/>
      <c r="H72" s="59"/>
      <c r="I72" s="60"/>
      <c r="J72" s="13"/>
    </row>
    <row r="73" spans="1:10" x14ac:dyDescent="0.25">
      <c r="A73" s="61"/>
      <c r="B73" s="62"/>
      <c r="C73" s="62"/>
      <c r="D73" s="62"/>
      <c r="E73" s="62"/>
      <c r="F73" s="62"/>
      <c r="G73" s="62"/>
      <c r="H73" s="62"/>
      <c r="I73" s="63"/>
      <c r="J73" s="13"/>
    </row>
    <row r="74" spans="1:10" x14ac:dyDescent="0.25">
      <c r="A74" s="64" t="s">
        <v>36</v>
      </c>
      <c r="B74" s="65"/>
      <c r="C74" s="65"/>
      <c r="D74" s="66"/>
      <c r="E74" s="71" t="s">
        <v>37</v>
      </c>
      <c r="F74" s="65"/>
      <c r="G74" s="65"/>
      <c r="H74" s="65"/>
      <c r="I74" s="66"/>
      <c r="J74" s="13"/>
    </row>
    <row r="75" spans="1:10" x14ac:dyDescent="0.25">
      <c r="A75" s="75" t="s">
        <v>38</v>
      </c>
      <c r="B75" s="76"/>
      <c r="C75" s="71" t="s">
        <v>39</v>
      </c>
      <c r="D75" s="66"/>
      <c r="E75" s="71" t="s">
        <v>38</v>
      </c>
      <c r="F75" s="65"/>
      <c r="G75" s="65"/>
      <c r="H75" s="71" t="s">
        <v>39</v>
      </c>
      <c r="I75" s="66"/>
      <c r="J75" s="13"/>
    </row>
    <row r="76" spans="1:10" x14ac:dyDescent="0.25">
      <c r="A76" s="69" t="s">
        <v>40</v>
      </c>
      <c r="B76" s="70"/>
      <c r="C76" s="72">
        <f>SUMIF(A17:A68,"1. Architectural Design",E17:E68)</f>
        <v>0</v>
      </c>
      <c r="D76" s="73"/>
      <c r="E76" s="87" t="s">
        <v>41</v>
      </c>
      <c r="F76" s="88"/>
      <c r="G76" s="89"/>
      <c r="H76" s="72">
        <f>SUMIF(A17:A68,"14. Ineligible Site Acquisition Co",E17:E68)</f>
        <v>0</v>
      </c>
      <c r="I76" s="73"/>
      <c r="J76" s="13"/>
    </row>
    <row r="77" spans="1:10" x14ac:dyDescent="0.25">
      <c r="A77" s="69" t="s">
        <v>42</v>
      </c>
      <c r="B77" s="70"/>
      <c r="C77" s="72">
        <f>SUMIF(A17:A68,"2. Site Acquisition",E17:E68)</f>
        <v>0</v>
      </c>
      <c r="D77" s="73"/>
      <c r="E77" s="87" t="s">
        <v>43</v>
      </c>
      <c r="F77" s="88"/>
      <c r="G77" s="89"/>
      <c r="H77" s="72">
        <f>SUMIF(A17:A68,"15. Ineligible Facility Purchase P",E17:E68)</f>
        <v>0</v>
      </c>
      <c r="I77" s="73"/>
      <c r="J77" s="13"/>
    </row>
    <row r="78" spans="1:10" x14ac:dyDescent="0.25">
      <c r="A78" s="69" t="s">
        <v>44</v>
      </c>
      <c r="B78" s="70"/>
      <c r="C78" s="72">
        <f>SUMIF(A17:A68,"3. Facility Purchase",E17:E68)</f>
        <v>0</v>
      </c>
      <c r="D78" s="73"/>
      <c r="E78" s="82" t="s">
        <v>45</v>
      </c>
      <c r="F78" s="78"/>
      <c r="G78" s="83"/>
      <c r="H78" s="72">
        <f>SUMIF(A17:A68,"16. Ineligible Construction Costs",E17:E68)</f>
        <v>0</v>
      </c>
      <c r="I78" s="73"/>
      <c r="J78" s="13"/>
    </row>
    <row r="79" spans="1:10" x14ac:dyDescent="0.25">
      <c r="A79" s="69" t="s">
        <v>46</v>
      </c>
      <c r="B79" s="70"/>
      <c r="C79" s="72">
        <f>SUMIF(A17:A68,"4. Other Professional Fees",E17:E68)</f>
        <v>0</v>
      </c>
      <c r="D79" s="73"/>
      <c r="E79" s="87" t="s">
        <v>47</v>
      </c>
      <c r="F79" s="88"/>
      <c r="G79" s="89"/>
      <c r="H79" s="72">
        <f>SUMIF(A17:A68,"17. Ineligible Bonus Costs - Schoo",E17:E68)</f>
        <v>0</v>
      </c>
      <c r="I79" s="73"/>
      <c r="J79" s="13"/>
    </row>
    <row r="80" spans="1:10" x14ac:dyDescent="0.25">
      <c r="A80" s="69" t="s">
        <v>48</v>
      </c>
      <c r="B80" s="70"/>
      <c r="C80" s="72">
        <f>SUMIF(A17:A68,"5. Construction Fully Eligible",E17:E68)</f>
        <v>0</v>
      </c>
      <c r="D80" s="73"/>
      <c r="E80" s="82" t="s">
        <v>49</v>
      </c>
      <c r="F80" s="78"/>
      <c r="G80" s="83"/>
      <c r="H80" s="72">
        <f>SUMIF(A17:A68,"18. Ineligible Bonus Costs - Full",E17:E68)</f>
        <v>0</v>
      </c>
      <c r="I80" s="73"/>
      <c r="J80" s="13"/>
    </row>
    <row r="81" spans="1:10" x14ac:dyDescent="0.25">
      <c r="A81" s="69" t="s">
        <v>50</v>
      </c>
      <c r="B81" s="70"/>
      <c r="C81" s="72">
        <f>SUMIF(A17:A68,"6. Bonus Costs - School Readiness",E17:E68)</f>
        <v>0</v>
      </c>
      <c r="D81" s="73"/>
      <c r="E81" s="82" t="s">
        <v>51</v>
      </c>
      <c r="F81" s="78"/>
      <c r="G81" s="83"/>
      <c r="H81" s="72">
        <f>SUMIF(A17:A68,"19. Unauthorized Cost Increase",E17:E68)</f>
        <v>0</v>
      </c>
      <c r="I81" s="73"/>
      <c r="J81" s="13"/>
    </row>
    <row r="82" spans="1:10" x14ac:dyDescent="0.25">
      <c r="A82" s="69" t="s">
        <v>52</v>
      </c>
      <c r="B82" s="70"/>
      <c r="C82" s="72">
        <f>SUMIF(A17:A68,"7. Bonus Costs - Full Day K",E17:E68)</f>
        <v>0</v>
      </c>
      <c r="D82" s="73"/>
      <c r="E82" s="82" t="s">
        <v>53</v>
      </c>
      <c r="F82" s="78"/>
      <c r="G82" s="83"/>
      <c r="H82" s="72">
        <f>SUMIF(A17:A68,"20. Contingency",E17:E68)</f>
        <v>0</v>
      </c>
      <c r="I82" s="73"/>
      <c r="J82" s="13"/>
    </row>
    <row r="83" spans="1:10" x14ac:dyDescent="0.25">
      <c r="A83" s="69" t="s">
        <v>54</v>
      </c>
      <c r="B83" s="70"/>
      <c r="C83" s="72">
        <f>SUMIF(A17:A68,"8. Equipment/ Furnishing",E17:E68)</f>
        <v>0</v>
      </c>
      <c r="D83" s="73"/>
      <c r="E83" s="82" t="s">
        <v>55</v>
      </c>
      <c r="F83" s="78"/>
      <c r="G83" s="83"/>
      <c r="H83" s="72">
        <f>SUMIF(A17:A68,"21. Roof Ineligible",E17:E68)</f>
        <v>0</v>
      </c>
      <c r="I83" s="73"/>
      <c r="J83" s="13"/>
    </row>
    <row r="84" spans="1:10" x14ac:dyDescent="0.25">
      <c r="A84" s="69" t="s">
        <v>56</v>
      </c>
      <c r="B84" s="70"/>
      <c r="C84" s="72">
        <f>SUMIF(A17:A68,"9. Roof 15-19 years Cost",E17:E68)</f>
        <v>0</v>
      </c>
      <c r="D84" s="73"/>
      <c r="E84" s="82" t="s">
        <v>57</v>
      </c>
      <c r="F84" s="78"/>
      <c r="G84" s="83"/>
      <c r="H84" s="72">
        <f>SUMIF(A17:A68,"22. Other",E17:E68)</f>
        <v>0</v>
      </c>
      <c r="I84" s="73"/>
      <c r="J84" s="13"/>
    </row>
    <row r="85" spans="1:10" x14ac:dyDescent="0.25">
      <c r="A85" s="64" t="s">
        <v>58</v>
      </c>
      <c r="B85" s="65"/>
      <c r="C85" s="65"/>
      <c r="D85" s="66"/>
      <c r="E85" s="84" t="s">
        <v>59</v>
      </c>
      <c r="F85" s="85"/>
      <c r="G85" s="86"/>
      <c r="H85" s="81">
        <f>SUM(H76:I84)</f>
        <v>0</v>
      </c>
      <c r="I85" s="81"/>
      <c r="J85" s="13"/>
    </row>
    <row r="86" spans="1:10" x14ac:dyDescent="0.25">
      <c r="A86" s="77" t="s">
        <v>60</v>
      </c>
      <c r="B86" s="78"/>
      <c r="C86" s="72">
        <f>SUMIF(A17:A68,"10. Outdoor Athletic Facilities",E17:E68)</f>
        <v>0</v>
      </c>
      <c r="D86" s="73"/>
      <c r="E86" s="11"/>
      <c r="F86" s="11"/>
      <c r="G86" s="11"/>
      <c r="H86" s="33"/>
      <c r="I86" s="33"/>
      <c r="J86" s="13"/>
    </row>
    <row r="87" spans="1:10" x14ac:dyDescent="0.25">
      <c r="A87" s="77" t="s">
        <v>61</v>
      </c>
      <c r="B87" s="78"/>
      <c r="C87" s="72">
        <f>SUMIF(A17:A68,"11. Natatorium",E17:E68)</f>
        <v>0</v>
      </c>
      <c r="D87" s="73"/>
      <c r="E87" s="11"/>
      <c r="F87" s="70" t="str">
        <f>A90</f>
        <v>TOTAL ELIGIBLE COSTS</v>
      </c>
      <c r="G87" s="70"/>
      <c r="H87" s="90">
        <f>C90</f>
        <v>0</v>
      </c>
      <c r="I87" s="90"/>
      <c r="J87" s="13"/>
    </row>
    <row r="88" spans="1:10" x14ac:dyDescent="0.25">
      <c r="A88" s="77" t="s">
        <v>62</v>
      </c>
      <c r="B88" s="78"/>
      <c r="C88" s="72">
        <f>SUMIF(A17:A68,"12. Auditorium Seating Summation",E17:E68)</f>
        <v>0</v>
      </c>
      <c r="D88" s="73"/>
      <c r="E88" s="11"/>
      <c r="F88" s="70" t="str">
        <f>E85</f>
        <v>TOTAL INELIGIBLE COSTS</v>
      </c>
      <c r="G88" s="70"/>
      <c r="H88" s="90">
        <f>H85</f>
        <v>0</v>
      </c>
      <c r="I88" s="90"/>
      <c r="J88" s="13"/>
    </row>
    <row r="89" spans="1:10" x14ac:dyDescent="0.25">
      <c r="A89" s="77" t="s">
        <v>63</v>
      </c>
      <c r="B89" s="78"/>
      <c r="C89" s="72">
        <f>SUMIF(A17:A68,"13. Gym Seating Area",E17:E68)</f>
        <v>0</v>
      </c>
      <c r="D89" s="73"/>
      <c r="E89" s="11"/>
      <c r="F89" s="70" t="s">
        <v>64</v>
      </c>
      <c r="G89" s="70"/>
      <c r="H89" s="91">
        <f>SUM(H87:I88)</f>
        <v>0</v>
      </c>
      <c r="I89" s="91"/>
      <c r="J89" s="13"/>
    </row>
    <row r="90" spans="1:10" x14ac:dyDescent="0.25">
      <c r="A90" s="79" t="s">
        <v>65</v>
      </c>
      <c r="B90" s="80"/>
      <c r="C90" s="81">
        <f>SUM(C76:D84,C86:D89)</f>
        <v>0</v>
      </c>
      <c r="D90" s="81"/>
      <c r="E90" s="11"/>
      <c r="F90" s="70" t="s">
        <v>66</v>
      </c>
      <c r="G90" s="70"/>
      <c r="H90" s="96">
        <f>E69-H89</f>
        <v>0</v>
      </c>
      <c r="I90" s="96"/>
      <c r="J90" s="13"/>
    </row>
    <row r="91" spans="1:10" x14ac:dyDescent="0.25">
      <c r="A91" s="34"/>
      <c r="B91" s="15"/>
      <c r="C91" s="35"/>
      <c r="D91" s="35"/>
      <c r="E91" s="11"/>
      <c r="F91" s="11"/>
      <c r="G91" s="31"/>
      <c r="H91" s="33"/>
      <c r="I91" s="33"/>
      <c r="J91" s="13"/>
    </row>
    <row r="92" spans="1:10" x14ac:dyDescent="0.25">
      <c r="A92" s="97" t="s">
        <v>67</v>
      </c>
      <c r="B92" s="98"/>
      <c r="C92" s="98"/>
      <c r="D92" s="98"/>
      <c r="E92" s="98"/>
      <c r="F92" s="98"/>
      <c r="G92" s="33"/>
      <c r="H92" s="33"/>
      <c r="I92" s="11"/>
      <c r="J92" s="13"/>
    </row>
    <row r="93" spans="1:10" x14ac:dyDescent="0.25">
      <c r="A93" s="34"/>
      <c r="B93" s="36"/>
      <c r="C93" s="37"/>
      <c r="D93" s="11"/>
      <c r="E93" s="11"/>
      <c r="F93" s="31"/>
      <c r="G93" s="33"/>
      <c r="H93" s="33"/>
      <c r="I93" s="11"/>
      <c r="J93" s="13"/>
    </row>
    <row r="94" spans="1:10" ht="138.6" customHeight="1" x14ac:dyDescent="0.25">
      <c r="A94" s="94" t="str">
        <f>IF(G10="1- PROGRESSIVE PAYMENT",Certifications!A1,IF(G10="2- FINAL PAYMENT",Certifications!A6," "))</f>
        <v xml:space="preserve">CERTIFICATIONS:
The Board of Education certifies that:
A.	The grant received for this project does not represent a duplication of funding and that funds received do not exceed 100% of the total cost of the project;
B.	All bills in this payment request have been paid, or funds to pay such bills are deposited in a separate escrow account;
C.	The total sum noted in this payment request was expended for the school building project herein described;
D.	All applicable provisions of Chapter 173 of the Connecticut General Statutes have been met. </v>
      </c>
      <c r="B94" s="95"/>
      <c r="C94" s="95"/>
      <c r="D94" s="95"/>
      <c r="E94" s="95"/>
      <c r="F94" s="95"/>
      <c r="G94" s="95"/>
      <c r="H94" s="95"/>
      <c r="I94" s="95"/>
      <c r="J94" s="13"/>
    </row>
    <row r="95" spans="1:10" x14ac:dyDescent="0.25">
      <c r="A95" s="34"/>
      <c r="B95" s="36"/>
      <c r="C95" s="37"/>
      <c r="D95" s="11"/>
      <c r="E95" s="11"/>
      <c r="F95" s="31"/>
      <c r="G95" s="33"/>
      <c r="H95" s="33"/>
      <c r="I95" s="11"/>
      <c r="J95" s="13"/>
    </row>
    <row r="96" spans="1:10" ht="42" customHeight="1" x14ac:dyDescent="0.25">
      <c r="A96" s="67"/>
      <c r="B96" s="67"/>
      <c r="C96" s="67"/>
      <c r="D96" s="68"/>
      <c r="E96" s="68"/>
      <c r="F96" s="68"/>
      <c r="G96" s="68"/>
      <c r="H96" s="68"/>
      <c r="I96" s="68"/>
      <c r="J96" s="13"/>
    </row>
    <row r="97" spans="1:10" s="1" customFormat="1" x14ac:dyDescent="0.25">
      <c r="A97" s="74"/>
      <c r="B97" s="67"/>
      <c r="C97" s="67"/>
      <c r="D97" s="67"/>
      <c r="E97" s="67"/>
      <c r="F97" s="67"/>
      <c r="G97" s="67"/>
      <c r="H97" s="67"/>
      <c r="I97" s="67"/>
      <c r="J97" s="38"/>
    </row>
    <row r="98" spans="1:10" s="1" customFormat="1" x14ac:dyDescent="0.25">
      <c r="A98" s="46"/>
      <c r="B98" s="45"/>
      <c r="C98" s="45"/>
      <c r="D98" s="45"/>
      <c r="E98" s="45"/>
      <c r="F98" s="45"/>
      <c r="G98" s="45"/>
      <c r="H98" s="45"/>
      <c r="I98" s="45"/>
      <c r="J98" s="38"/>
    </row>
    <row r="99" spans="1:10" s="1" customFormat="1" x14ac:dyDescent="0.25">
      <c r="A99" s="46"/>
      <c r="B99" s="45"/>
      <c r="C99" s="45"/>
      <c r="D99" s="45"/>
      <c r="E99" s="45"/>
      <c r="F99" s="45"/>
      <c r="G99" s="45"/>
      <c r="H99" s="45"/>
      <c r="I99" s="45"/>
      <c r="J99" s="38"/>
    </row>
    <row r="100" spans="1:10" s="1" customFormat="1" x14ac:dyDescent="0.25">
      <c r="A100" s="46"/>
      <c r="B100" s="45"/>
      <c r="C100" s="45"/>
      <c r="D100" s="45"/>
      <c r="E100" s="45"/>
      <c r="F100" s="45"/>
      <c r="G100" s="45"/>
      <c r="H100" s="45"/>
      <c r="I100" s="45"/>
      <c r="J100" s="38"/>
    </row>
    <row r="101" spans="1:10" ht="15.75" thickBot="1" x14ac:dyDescent="0.3">
      <c r="A101" s="39"/>
      <c r="B101" s="40"/>
      <c r="C101" s="41"/>
      <c r="D101" s="41"/>
      <c r="E101" s="41"/>
      <c r="F101" s="41"/>
      <c r="G101" s="41"/>
      <c r="H101" s="41"/>
      <c r="I101" s="41"/>
      <c r="J101" s="42"/>
    </row>
  </sheetData>
  <mergeCells count="76">
    <mergeCell ref="C10:D10"/>
    <mergeCell ref="C11:D11"/>
    <mergeCell ref="C12:D12"/>
    <mergeCell ref="A94:I94"/>
    <mergeCell ref="F90:G90"/>
    <mergeCell ref="H90:I90"/>
    <mergeCell ref="A92:F92"/>
    <mergeCell ref="A88:B88"/>
    <mergeCell ref="H85:I85"/>
    <mergeCell ref="H81:I81"/>
    <mergeCell ref="H82:I82"/>
    <mergeCell ref="H83:I83"/>
    <mergeCell ref="A85:D85"/>
    <mergeCell ref="E76:G76"/>
    <mergeCell ref="E77:G77"/>
    <mergeCell ref="E78:G78"/>
    <mergeCell ref="D97:F97"/>
    <mergeCell ref="G97:I97"/>
    <mergeCell ref="F89:G89"/>
    <mergeCell ref="H87:I87"/>
    <mergeCell ref="H88:I88"/>
    <mergeCell ref="H89:I89"/>
    <mergeCell ref="F87:G87"/>
    <mergeCell ref="F88:G88"/>
    <mergeCell ref="E84:G84"/>
    <mergeCell ref="E85:G85"/>
    <mergeCell ref="E75:G75"/>
    <mergeCell ref="H75:I75"/>
    <mergeCell ref="H77:I77"/>
    <mergeCell ref="H78:I78"/>
    <mergeCell ref="H79:I79"/>
    <mergeCell ref="H84:I84"/>
    <mergeCell ref="H76:I76"/>
    <mergeCell ref="H80:I80"/>
    <mergeCell ref="E79:G79"/>
    <mergeCell ref="E80:G80"/>
    <mergeCell ref="E81:G81"/>
    <mergeCell ref="E82:G82"/>
    <mergeCell ref="E83:G83"/>
    <mergeCell ref="C81:D81"/>
    <mergeCell ref="C82:D82"/>
    <mergeCell ref="C83:D83"/>
    <mergeCell ref="C84:D84"/>
    <mergeCell ref="C80:D80"/>
    <mergeCell ref="C77:D77"/>
    <mergeCell ref="C78:D78"/>
    <mergeCell ref="C79:D79"/>
    <mergeCell ref="A97:C97"/>
    <mergeCell ref="A75:B75"/>
    <mergeCell ref="C75:D75"/>
    <mergeCell ref="A79:B79"/>
    <mergeCell ref="A89:B89"/>
    <mergeCell ref="C86:D86"/>
    <mergeCell ref="C87:D87"/>
    <mergeCell ref="C88:D88"/>
    <mergeCell ref="C89:D89"/>
    <mergeCell ref="A86:B86"/>
    <mergeCell ref="A87:B87"/>
    <mergeCell ref="A90:B90"/>
    <mergeCell ref="C90:D90"/>
    <mergeCell ref="A14:I15"/>
    <mergeCell ref="A72:I73"/>
    <mergeCell ref="A74:D74"/>
    <mergeCell ref="A96:C96"/>
    <mergeCell ref="D96:F96"/>
    <mergeCell ref="G96:I96"/>
    <mergeCell ref="A80:B80"/>
    <mergeCell ref="A81:B81"/>
    <mergeCell ref="A82:B82"/>
    <mergeCell ref="A83:B83"/>
    <mergeCell ref="A84:B84"/>
    <mergeCell ref="E74:I74"/>
    <mergeCell ref="A76:B76"/>
    <mergeCell ref="A77:B77"/>
    <mergeCell ref="A78:B78"/>
    <mergeCell ref="C76:D76"/>
  </mergeCells>
  <dataValidations count="4">
    <dataValidation type="list" allowBlank="1" showInputMessage="1" showErrorMessage="1" sqref="G10" xr:uid="{9708EB0B-A4F0-4C34-98A7-18C04DF02D08}">
      <formula1>"1- PROGRESSIVE PAYMENT, 2- FINAL PAYMENT"</formula1>
    </dataValidation>
    <dataValidation type="list" allowBlank="1" showInputMessage="1" promptTitle="PICK ONE" sqref="G17:G45" xr:uid="{875C4F38-4B34-4D8A-A48A-FD2019A2CACE}">
      <formula1>"Yes, "</formula1>
    </dataValidation>
    <dataValidation type="list" allowBlank="1" showInputMessage="1" showErrorMessage="1" sqref="B17:B68" xr:uid="{7159ED86-4635-4496-9511-546DDF5B8F20}">
      <formula1>"Eligible, Ineligible"</formula1>
    </dataValidation>
    <dataValidation type="list" allowBlank="1" showInputMessage="1" promptTitle="PICK ONE" sqref="G46:G68" xr:uid="{BE4E457D-57E3-4C34-AE01-F89ED17234EB}">
      <formula1>"Yes"</formula1>
    </dataValidation>
  </dataValidations>
  <pageMargins left="0.7" right="0.7" top="0.75" bottom="0.75" header="0.3" footer="0.3"/>
  <pageSetup scale="55" fitToHeight="2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C9425E-ADCB-4C09-9CCB-2970A3701788}">
          <x14:formula1>
            <xm:f>Sheet4!$A$1:$A$22</xm:f>
          </x14:formula1>
          <xm:sqref>A17:A68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2A8DB-20DE-4980-ABED-962D3FBAB726}">
  <dimension ref="A1:I6"/>
  <sheetViews>
    <sheetView workbookViewId="0">
      <selection activeCell="K6" sqref="K6"/>
    </sheetView>
  </sheetViews>
  <sheetFormatPr defaultRowHeight="15" x14ac:dyDescent="0.25"/>
  <sheetData>
    <row r="1" spans="1:9" ht="232.5" customHeight="1" x14ac:dyDescent="0.25">
      <c r="A1" s="99" t="s">
        <v>93</v>
      </c>
      <c r="B1" s="100"/>
      <c r="C1" s="100"/>
      <c r="D1" s="100"/>
      <c r="E1" s="100"/>
      <c r="F1" s="100"/>
      <c r="G1" s="100"/>
      <c r="H1" s="100"/>
      <c r="I1" s="101"/>
    </row>
    <row r="6" spans="1:9" ht="160.5" customHeight="1" x14ac:dyDescent="0.25">
      <c r="A6" s="99" t="s">
        <v>94</v>
      </c>
      <c r="B6" s="100"/>
      <c r="C6" s="100"/>
      <c r="D6" s="100"/>
      <c r="E6" s="100"/>
      <c r="F6" s="100"/>
      <c r="G6" s="100"/>
      <c r="H6" s="100"/>
      <c r="I6" s="101"/>
    </row>
  </sheetData>
  <sheetProtection algorithmName="SHA-512" hashValue="WNoBRODH7r6tsqt8Wg/raJdm8yXYkMG+IzC1tq6VzDutbdT7u1Z8QDuZVzKoCjUIQsDMeOCgv1TtRHlE9w9Nzw==" saltValue="wLdqqeKuIzp5zGxBCygJPA==" spinCount="100000" sheet="1" objects="1" scenarios="1"/>
  <mergeCells count="2">
    <mergeCell ref="A1:I1"/>
    <mergeCell ref="A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1CB1-2039-4C2B-A448-16622767630E}">
  <dimension ref="A1:D22"/>
  <sheetViews>
    <sheetView workbookViewId="0">
      <selection activeCell="C19" sqref="C19"/>
    </sheetView>
  </sheetViews>
  <sheetFormatPr defaultRowHeight="15" x14ac:dyDescent="0.25"/>
  <cols>
    <col min="1" max="1" width="31.85546875" bestFit="1" customWidth="1"/>
    <col min="2" max="2" width="1.7109375" customWidth="1"/>
    <col min="3" max="3" width="18.28515625" bestFit="1" customWidth="1"/>
    <col min="4" max="4" width="18.28515625" customWidth="1"/>
  </cols>
  <sheetData>
    <row r="1" spans="1:4" x14ac:dyDescent="0.25">
      <c r="A1" t="s">
        <v>12</v>
      </c>
      <c r="B1" s="2"/>
      <c r="C1" s="2" t="s">
        <v>36</v>
      </c>
      <c r="D1" s="2"/>
    </row>
    <row r="2" spans="1:4" x14ac:dyDescent="0.25">
      <c r="A2" t="s">
        <v>13</v>
      </c>
      <c r="B2" s="2"/>
      <c r="C2" s="2" t="s">
        <v>36</v>
      </c>
      <c r="D2" s="2"/>
    </row>
    <row r="3" spans="1:4" x14ac:dyDescent="0.25">
      <c r="A3" t="s">
        <v>21</v>
      </c>
      <c r="C3" s="2" t="s">
        <v>36</v>
      </c>
      <c r="D3" s="2"/>
    </row>
    <row r="4" spans="1:4" x14ac:dyDescent="0.25">
      <c r="A4" t="s">
        <v>14</v>
      </c>
      <c r="B4" s="2"/>
      <c r="C4" s="2" t="s">
        <v>36</v>
      </c>
      <c r="D4" s="2"/>
    </row>
    <row r="5" spans="1:4" x14ac:dyDescent="0.25">
      <c r="A5" t="s">
        <v>16</v>
      </c>
      <c r="B5" s="2"/>
      <c r="C5" s="2" t="s">
        <v>36</v>
      </c>
      <c r="D5" s="2"/>
    </row>
    <row r="6" spans="1:4" x14ac:dyDescent="0.25">
      <c r="A6" t="s">
        <v>24</v>
      </c>
      <c r="C6" s="2" t="s">
        <v>36</v>
      </c>
      <c r="D6" s="2"/>
    </row>
    <row r="7" spans="1:4" x14ac:dyDescent="0.25">
      <c r="A7" t="s">
        <v>23</v>
      </c>
      <c r="C7" s="2" t="s">
        <v>36</v>
      </c>
      <c r="D7" s="2"/>
    </row>
    <row r="8" spans="1:4" x14ac:dyDescent="0.25">
      <c r="A8" t="s">
        <v>15</v>
      </c>
      <c r="B8" s="2"/>
      <c r="C8" s="2" t="s">
        <v>36</v>
      </c>
      <c r="D8" s="2"/>
    </row>
    <row r="9" spans="1:4" x14ac:dyDescent="0.25">
      <c r="A9" t="s">
        <v>25</v>
      </c>
      <c r="C9" s="2" t="s">
        <v>36</v>
      </c>
      <c r="D9" s="2"/>
    </row>
    <row r="10" spans="1:4" x14ac:dyDescent="0.25">
      <c r="A10" t="s">
        <v>26</v>
      </c>
      <c r="B10" s="2"/>
      <c r="C10" s="2" t="s">
        <v>58</v>
      </c>
      <c r="D10" s="2"/>
    </row>
    <row r="11" spans="1:4" x14ac:dyDescent="0.25">
      <c r="A11" t="s">
        <v>18</v>
      </c>
      <c r="C11" s="2" t="s">
        <v>58</v>
      </c>
      <c r="D11" s="2"/>
    </row>
    <row r="12" spans="1:4" x14ac:dyDescent="0.25">
      <c r="A12" t="s">
        <v>27</v>
      </c>
      <c r="C12" s="2" t="s">
        <v>58</v>
      </c>
      <c r="D12" s="2"/>
    </row>
    <row r="13" spans="1:4" x14ac:dyDescent="0.25">
      <c r="A13" t="s">
        <v>33</v>
      </c>
      <c r="B13" s="2"/>
      <c r="C13" s="2" t="s">
        <v>58</v>
      </c>
      <c r="D13" s="2"/>
    </row>
    <row r="14" spans="1:4" x14ac:dyDescent="0.25">
      <c r="A14" t="s">
        <v>32</v>
      </c>
      <c r="B14" s="2"/>
      <c r="C14" s="2" t="s">
        <v>37</v>
      </c>
      <c r="D14" s="2"/>
    </row>
    <row r="15" spans="1:4" x14ac:dyDescent="0.25">
      <c r="A15" t="s">
        <v>31</v>
      </c>
      <c r="C15" s="2" t="s">
        <v>37</v>
      </c>
      <c r="D15" s="2"/>
    </row>
    <row r="16" spans="1:4" x14ac:dyDescent="0.25">
      <c r="A16" t="s">
        <v>17</v>
      </c>
      <c r="B16" s="2"/>
      <c r="C16" s="2" t="s">
        <v>37</v>
      </c>
      <c r="D16" s="2"/>
    </row>
    <row r="17" spans="1:4" x14ac:dyDescent="0.25">
      <c r="A17" t="s">
        <v>22</v>
      </c>
      <c r="C17" s="2" t="s">
        <v>37</v>
      </c>
      <c r="D17" s="2"/>
    </row>
    <row r="18" spans="1:4" x14ac:dyDescent="0.25">
      <c r="A18" t="s">
        <v>30</v>
      </c>
      <c r="C18" s="2" t="s">
        <v>37</v>
      </c>
      <c r="D18" s="2"/>
    </row>
    <row r="19" spans="1:4" x14ac:dyDescent="0.25">
      <c r="A19" t="s">
        <v>29</v>
      </c>
      <c r="C19" s="2" t="s">
        <v>37</v>
      </c>
      <c r="D19" s="2"/>
    </row>
    <row r="20" spans="1:4" x14ac:dyDescent="0.25">
      <c r="A20" t="s">
        <v>19</v>
      </c>
      <c r="B20" s="2"/>
      <c r="C20" s="2" t="s">
        <v>37</v>
      </c>
      <c r="D20" s="2"/>
    </row>
    <row r="21" spans="1:4" x14ac:dyDescent="0.25">
      <c r="A21" t="s">
        <v>28</v>
      </c>
      <c r="C21" s="2" t="s">
        <v>37</v>
      </c>
      <c r="D21" s="2"/>
    </row>
    <row r="22" spans="1:4" x14ac:dyDescent="0.25">
      <c r="A22" t="s">
        <v>20</v>
      </c>
      <c r="C22" s="2" t="s">
        <v>37</v>
      </c>
      <c r="D22" s="2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AD98D-0F5D-42E4-8B09-972B82803673}">
  <dimension ref="B5:D27"/>
  <sheetViews>
    <sheetView workbookViewId="0">
      <selection activeCell="D8" sqref="D8"/>
    </sheetView>
  </sheetViews>
  <sheetFormatPr defaultRowHeight="15" x14ac:dyDescent="0.25"/>
  <cols>
    <col min="2" max="2" width="14.140625" customWidth="1"/>
    <col min="4" max="4" width="34.85546875" customWidth="1"/>
  </cols>
  <sheetData>
    <row r="5" spans="2:4" x14ac:dyDescent="0.25">
      <c r="B5" t="s">
        <v>68</v>
      </c>
      <c r="D5" t="s">
        <v>68</v>
      </c>
    </row>
    <row r="6" spans="2:4" x14ac:dyDescent="0.25">
      <c r="B6" t="s">
        <v>69</v>
      </c>
      <c r="D6" t="s">
        <v>70</v>
      </c>
    </row>
    <row r="7" spans="2:4" x14ac:dyDescent="0.25">
      <c r="B7" t="s">
        <v>71</v>
      </c>
      <c r="D7" t="s">
        <v>72</v>
      </c>
    </row>
    <row r="8" spans="2:4" x14ac:dyDescent="0.25">
      <c r="D8" t="s">
        <v>73</v>
      </c>
    </row>
    <row r="9" spans="2:4" x14ac:dyDescent="0.25">
      <c r="D9" t="s">
        <v>74</v>
      </c>
    </row>
    <row r="10" spans="2:4" x14ac:dyDescent="0.25">
      <c r="D10" t="s">
        <v>75</v>
      </c>
    </row>
    <row r="11" spans="2:4" x14ac:dyDescent="0.25">
      <c r="D11" t="s">
        <v>76</v>
      </c>
    </row>
    <row r="12" spans="2:4" x14ac:dyDescent="0.25">
      <c r="D12" t="s">
        <v>77</v>
      </c>
    </row>
    <row r="13" spans="2:4" x14ac:dyDescent="0.25">
      <c r="D13" t="s">
        <v>78</v>
      </c>
    </row>
    <row r="14" spans="2:4" x14ac:dyDescent="0.25">
      <c r="D14" t="s">
        <v>79</v>
      </c>
    </row>
    <row r="15" spans="2:4" x14ac:dyDescent="0.25">
      <c r="D15" t="s">
        <v>80</v>
      </c>
    </row>
    <row r="16" spans="2:4" x14ac:dyDescent="0.25">
      <c r="D16" t="s">
        <v>81</v>
      </c>
    </row>
    <row r="17" spans="4:4" x14ac:dyDescent="0.25">
      <c r="D17" t="s">
        <v>82</v>
      </c>
    </row>
    <row r="18" spans="4:4" x14ac:dyDescent="0.25">
      <c r="D18" t="s">
        <v>83</v>
      </c>
    </row>
    <row r="19" spans="4:4" x14ac:dyDescent="0.25">
      <c r="D19" t="s">
        <v>84</v>
      </c>
    </row>
    <row r="20" spans="4:4" x14ac:dyDescent="0.25">
      <c r="D20" t="s">
        <v>85</v>
      </c>
    </row>
    <row r="21" spans="4:4" x14ac:dyDescent="0.25">
      <c r="D21" t="s">
        <v>86</v>
      </c>
    </row>
    <row r="22" spans="4:4" x14ac:dyDescent="0.25">
      <c r="D22" t="s">
        <v>87</v>
      </c>
    </row>
    <row r="23" spans="4:4" x14ac:dyDescent="0.25">
      <c r="D23" t="s">
        <v>88</v>
      </c>
    </row>
    <row r="24" spans="4:4" x14ac:dyDescent="0.25">
      <c r="D24" t="s">
        <v>89</v>
      </c>
    </row>
    <row r="25" spans="4:4" x14ac:dyDescent="0.25">
      <c r="D25" t="s">
        <v>90</v>
      </c>
    </row>
    <row r="26" spans="4:4" x14ac:dyDescent="0.25">
      <c r="D26" t="s">
        <v>91</v>
      </c>
    </row>
    <row r="27" spans="4:4" x14ac:dyDescent="0.25">
      <c r="D27" t="s">
        <v>92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0ca32c-865c-490e-a749-c5999d6715e3" xsi:nil="true"/>
    <lcf76f155ced4ddcb4097134ff3c332f xmlns="20f9cfbf-e20b-4a11-8988-a6f2efcc914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1FADFBB5F0D45B5750B03575CCF72" ma:contentTypeVersion="13" ma:contentTypeDescription="Create a new document." ma:contentTypeScope="" ma:versionID="05d8e22e9afdace64b2588706483bdd1">
  <xsd:schema xmlns:xsd="http://www.w3.org/2001/XMLSchema" xmlns:xs="http://www.w3.org/2001/XMLSchema" xmlns:p="http://schemas.microsoft.com/office/2006/metadata/properties" xmlns:ns2="20f9cfbf-e20b-4a11-8988-a6f2efcc914a" xmlns:ns3="360ca32c-865c-490e-a749-c5999d6715e3" targetNamespace="http://schemas.microsoft.com/office/2006/metadata/properties" ma:root="true" ma:fieldsID="86648b884d80f9461bc8d4272dcad380" ns2:_="" ns3:_="">
    <xsd:import namespace="20f9cfbf-e20b-4a11-8988-a6f2efcc914a"/>
    <xsd:import namespace="360ca32c-865c-490e-a749-c5999d6715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cfbf-e20b-4a11-8988-a6f2efcc9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0ca32c-865c-490e-a749-c5999d6715e3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086bd7-016e-4f6a-864a-6679cebb053d}" ma:internalName="TaxCatchAll" ma:showField="CatchAllData" ma:web="360ca32c-865c-490e-a749-c5999d6715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00798-5A28-4A43-9DB1-DE0EB6468D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900A23-5044-40D7-944C-16E3EAFB291D}">
  <ds:schemaRefs>
    <ds:schemaRef ds:uri="http://schemas.microsoft.com/office/2006/metadata/properties"/>
    <ds:schemaRef ds:uri="http://schemas.microsoft.com/office/infopath/2007/PartnerControls"/>
    <ds:schemaRef ds:uri="360ca32c-865c-490e-a749-c5999d6715e3"/>
    <ds:schemaRef ds:uri="20f9cfbf-e20b-4a11-8988-a6f2efcc914a"/>
  </ds:schemaRefs>
</ds:datastoreItem>
</file>

<file path=customXml/itemProps3.xml><?xml version="1.0" encoding="utf-8"?>
<ds:datastoreItem xmlns:ds="http://schemas.openxmlformats.org/officeDocument/2006/customXml" ds:itemID="{1E6E15EF-73F9-4686-BD9D-1D4B482740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f9cfbf-e20b-4a11-8988-a6f2efcc914a"/>
    <ds:schemaRef ds:uri="360ca32c-865c-490e-a749-c5999d6715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DAS-1046S</vt:lpstr>
      <vt:lpstr>Certifications</vt:lpstr>
      <vt:lpstr>Sheet4</vt:lpstr>
      <vt:lpstr>Sheet2</vt:lpstr>
      <vt:lpstr>'DAS-1046S'!ELIGIBLE</vt:lpstr>
      <vt:lpstr>'DAS-1046S'!Print_Area</vt:lpstr>
    </vt:vector>
  </TitlesOfParts>
  <Manager/>
  <Company>DAS-BEST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Lazauskas, Jolita</dc:creator>
  <cp:keywords/>
  <dc:description/>
  <cp:lastModifiedBy>John McKay</cp:lastModifiedBy>
  <cp:revision/>
  <cp:lastPrinted>2024-06-12T10:32:45Z</cp:lastPrinted>
  <dcterms:created xsi:type="dcterms:W3CDTF">2023-08-07T01:18:59Z</dcterms:created>
  <dcterms:modified xsi:type="dcterms:W3CDTF">2025-08-15T17:00:41Z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0x01010042C1FADFBB5F0D45B5750B03575CCF72</vt:lpwstr>
  </property>
</Properties>
</file>