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GM\Senior Centers Municipal Agents\$10 Million senior center project\"/>
    </mc:Choice>
  </mc:AlternateContent>
  <xr:revisionPtr revIDLastSave="0" documentId="8_{22738F7F-E009-450D-A35A-64758F34B092}" xr6:coauthVersionLast="47" xr6:coauthVersionMax="47" xr10:uidLastSave="{00000000-0000-0000-0000-000000000000}"/>
  <bookViews>
    <workbookView xWindow="768" yWindow="768" windowWidth="17280" windowHeight="8964" activeTab="1" xr2:uid="{00000000-000D-0000-FFFF-FFFF00000000}"/>
  </bookViews>
  <sheets>
    <sheet name="Formula Info" sheetId="7" r:id="rId1"/>
    <sheet name="Allocation Calculations" sheetId="4" r:id="rId2"/>
    <sheet name="Aging Population Input Data" sheetId="1" r:id="rId3"/>
  </sheets>
  <definedNames>
    <definedName name="_xlnm._FilterDatabase" localSheetId="2" hidden="1">'Aging Population Input Data'!$A$1:$M$170</definedName>
    <definedName name="_xlnm._FilterDatabase" localSheetId="1" hidden="1">'Allocation Calculations'!$A$1:$F$1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2" i="4"/>
  <c r="P94" i="1" l="1"/>
  <c r="D170" i="4" l="1"/>
  <c r="D163" i="4"/>
  <c r="D154" i="4"/>
  <c r="D169" i="4"/>
  <c r="D162" i="4"/>
  <c r="D161" i="4"/>
  <c r="D167" i="4"/>
  <c r="D143" i="4"/>
  <c r="D151" i="4"/>
  <c r="D153" i="4"/>
  <c r="D164" i="4"/>
  <c r="D156" i="4"/>
  <c r="D148" i="4"/>
  <c r="D140" i="4"/>
  <c r="D132" i="4"/>
  <c r="D155" i="4"/>
  <c r="D147" i="4"/>
  <c r="D139" i="4"/>
  <c r="D131" i="4"/>
  <c r="D123" i="4"/>
  <c r="D115" i="4"/>
  <c r="D107" i="4"/>
  <c r="D99" i="4"/>
  <c r="D91" i="4"/>
  <c r="D83" i="4"/>
  <c r="D75" i="4"/>
  <c r="D146" i="4"/>
  <c r="D138" i="4"/>
  <c r="D130" i="4"/>
  <c r="D122" i="4"/>
  <c r="D114" i="4"/>
  <c r="D168" i="4"/>
  <c r="D159" i="4"/>
  <c r="D135" i="4"/>
  <c r="D127" i="4"/>
  <c r="D89" i="4"/>
  <c r="D136" i="4"/>
  <c r="D80" i="4"/>
  <c r="D24" i="4"/>
  <c r="D150" i="4"/>
  <c r="D157" i="4"/>
  <c r="D149" i="4"/>
  <c r="D141" i="4"/>
  <c r="D133" i="4"/>
  <c r="D125" i="4"/>
  <c r="D117" i="4"/>
  <c r="D109" i="4"/>
  <c r="D101" i="4"/>
  <c r="D93" i="4"/>
  <c r="D85" i="4"/>
  <c r="D77" i="4"/>
  <c r="D69" i="4"/>
  <c r="D61" i="4"/>
  <c r="D53" i="4"/>
  <c r="D45" i="4"/>
  <c r="D37" i="4"/>
  <c r="D29" i="4"/>
  <c r="D21" i="4"/>
  <c r="D13" i="4"/>
  <c r="D5" i="4"/>
  <c r="D97" i="4"/>
  <c r="D128" i="4"/>
  <c r="D72" i="4"/>
  <c r="D16" i="4"/>
  <c r="D158" i="4"/>
  <c r="D124" i="4"/>
  <c r="D116" i="4"/>
  <c r="D108" i="4"/>
  <c r="D100" i="4"/>
  <c r="D92" i="4"/>
  <c r="D84" i="4"/>
  <c r="D76" i="4"/>
  <c r="D68" i="4"/>
  <c r="D60" i="4"/>
  <c r="D52" i="4"/>
  <c r="D44" i="4"/>
  <c r="D36" i="4"/>
  <c r="D28" i="4"/>
  <c r="D20" i="4"/>
  <c r="D12" i="4"/>
  <c r="D4" i="4"/>
  <c r="D105" i="4"/>
  <c r="D57" i="4"/>
  <c r="D25" i="4"/>
  <c r="D112" i="4"/>
  <c r="D48" i="4"/>
  <c r="D166" i="4"/>
  <c r="D67" i="4"/>
  <c r="D59" i="4"/>
  <c r="D51" i="4"/>
  <c r="D43" i="4"/>
  <c r="D35" i="4"/>
  <c r="D27" i="4"/>
  <c r="D19" i="4"/>
  <c r="D11" i="4"/>
  <c r="D3" i="4"/>
  <c r="D121" i="4"/>
  <c r="D144" i="4"/>
  <c r="D88" i="4"/>
  <c r="D40" i="4"/>
  <c r="D106" i="4"/>
  <c r="D98" i="4"/>
  <c r="D90" i="4"/>
  <c r="D82" i="4"/>
  <c r="D74" i="4"/>
  <c r="D66" i="4"/>
  <c r="D58" i="4"/>
  <c r="D50" i="4"/>
  <c r="D42" i="4"/>
  <c r="D34" i="4"/>
  <c r="D26" i="4"/>
  <c r="D18" i="4"/>
  <c r="D10" i="4"/>
  <c r="D2" i="4"/>
  <c r="D137" i="4"/>
  <c r="D73" i="4"/>
  <c r="D41" i="4"/>
  <c r="D17" i="4"/>
  <c r="D145" i="4"/>
  <c r="D81" i="4"/>
  <c r="D49" i="4"/>
  <c r="D9" i="4"/>
  <c r="D120" i="4"/>
  <c r="D64" i="4"/>
  <c r="D8" i="4"/>
  <c r="D113" i="4"/>
  <c r="D65" i="4"/>
  <c r="D33" i="4"/>
  <c r="D160" i="4"/>
  <c r="D104" i="4"/>
  <c r="D56" i="4"/>
  <c r="D119" i="4"/>
  <c r="D111" i="4"/>
  <c r="D103" i="4"/>
  <c r="D95" i="4"/>
  <c r="D87" i="4"/>
  <c r="D79" i="4"/>
  <c r="D71" i="4"/>
  <c r="D63" i="4"/>
  <c r="D55" i="4"/>
  <c r="D47" i="4"/>
  <c r="D39" i="4"/>
  <c r="D31" i="4"/>
  <c r="D23" i="4"/>
  <c r="D15" i="4"/>
  <c r="D7" i="4"/>
  <c r="D129" i="4"/>
  <c r="D152" i="4"/>
  <c r="D96" i="4"/>
  <c r="D32" i="4"/>
  <c r="D165" i="4"/>
  <c r="D142" i="4"/>
  <c r="D134" i="4"/>
  <c r="D126" i="4"/>
  <c r="D118" i="4"/>
  <c r="D110" i="4"/>
  <c r="D102" i="4"/>
  <c r="D94" i="4"/>
  <c r="D86" i="4"/>
  <c r="D78" i="4"/>
  <c r="D70" i="4"/>
  <c r="D62" i="4"/>
  <c r="D54" i="4"/>
  <c r="D46" i="4"/>
  <c r="D38" i="4"/>
  <c r="D30" i="4"/>
  <c r="D22" i="4"/>
  <c r="D14" i="4"/>
  <c r="D6" i="4"/>
  <c r="E78" i="4" l="1"/>
  <c r="F78" i="4" s="1"/>
  <c r="E33" i="4"/>
  <c r="F33" i="4" s="1"/>
  <c r="E18" i="4"/>
  <c r="E67" i="4"/>
  <c r="E76" i="4"/>
  <c r="F76" i="4" s="1"/>
  <c r="E101" i="4"/>
  <c r="E91" i="4"/>
  <c r="E22" i="4"/>
  <c r="E31" i="4"/>
  <c r="F31" i="4" s="1"/>
  <c r="E145" i="4"/>
  <c r="F145" i="4" s="1"/>
  <c r="E11" i="4"/>
  <c r="E84" i="4"/>
  <c r="E109" i="4"/>
  <c r="F109" i="4" s="1"/>
  <c r="E99" i="4"/>
  <c r="F99" i="4" s="1"/>
  <c r="E30" i="4"/>
  <c r="F30" i="4" s="1"/>
  <c r="E39" i="4"/>
  <c r="F39" i="4" s="1"/>
  <c r="E113" i="4"/>
  <c r="E98" i="4"/>
  <c r="F98" i="4" s="1"/>
  <c r="E48" i="4"/>
  <c r="E128" i="4"/>
  <c r="F128" i="4" s="1"/>
  <c r="E80" i="4"/>
  <c r="E107" i="4"/>
  <c r="E38" i="4"/>
  <c r="E96" i="4"/>
  <c r="F96" i="4" s="1"/>
  <c r="E111" i="4"/>
  <c r="E42" i="4"/>
  <c r="F42" i="4" s="1"/>
  <c r="E112" i="4"/>
  <c r="E100" i="4"/>
  <c r="F100" i="4" s="1"/>
  <c r="E97" i="4"/>
  <c r="E61" i="4"/>
  <c r="E125" i="4"/>
  <c r="F125" i="4" s="1"/>
  <c r="E136" i="4"/>
  <c r="F136" i="4" s="1"/>
  <c r="E130" i="4"/>
  <c r="F130" i="4" s="1"/>
  <c r="E115" i="4"/>
  <c r="E148" i="4"/>
  <c r="E162" i="4"/>
  <c r="F162" i="4" s="1"/>
  <c r="E46" i="4"/>
  <c r="E110" i="4"/>
  <c r="E152" i="4"/>
  <c r="F152" i="4" s="1"/>
  <c r="E55" i="4"/>
  <c r="F55" i="4" s="1"/>
  <c r="E119" i="4"/>
  <c r="E64" i="4"/>
  <c r="E73" i="4"/>
  <c r="E50" i="4"/>
  <c r="F50" i="4" s="1"/>
  <c r="E40" i="4"/>
  <c r="E35" i="4"/>
  <c r="F35" i="4" s="1"/>
  <c r="E25" i="4"/>
  <c r="E44" i="4"/>
  <c r="F44" i="4" s="1"/>
  <c r="E108" i="4"/>
  <c r="E5" i="4"/>
  <c r="F5" i="4" s="1"/>
  <c r="E69" i="4"/>
  <c r="E133" i="4"/>
  <c r="F133" i="4" s="1"/>
  <c r="E89" i="4"/>
  <c r="E138" i="4"/>
  <c r="E123" i="4"/>
  <c r="F123" i="4" s="1"/>
  <c r="E156" i="4"/>
  <c r="F156" i="4" s="1"/>
  <c r="E169" i="4"/>
  <c r="E23" i="4"/>
  <c r="E58" i="4"/>
  <c r="E88" i="4"/>
  <c r="E43" i="4"/>
  <c r="F43" i="4" s="1"/>
  <c r="E57" i="4"/>
  <c r="E52" i="4"/>
  <c r="F52" i="4" s="1"/>
  <c r="E116" i="4"/>
  <c r="F116" i="4" s="1"/>
  <c r="E13" i="4"/>
  <c r="F13" i="4" s="1"/>
  <c r="E77" i="4"/>
  <c r="F77" i="4" s="1"/>
  <c r="E141" i="4"/>
  <c r="E127" i="4"/>
  <c r="E146" i="4"/>
  <c r="F146" i="4" s="1"/>
  <c r="E131" i="4"/>
  <c r="F131" i="4" s="1"/>
  <c r="E164" i="4"/>
  <c r="E154" i="4"/>
  <c r="F154" i="4" s="1"/>
  <c r="E14" i="4"/>
  <c r="E142" i="4"/>
  <c r="E81" i="4"/>
  <c r="E82" i="4"/>
  <c r="F82" i="4" s="1"/>
  <c r="E12" i="4"/>
  <c r="E37" i="4"/>
  <c r="E168" i="4"/>
  <c r="F168" i="4" s="1"/>
  <c r="E143" i="4"/>
  <c r="F143" i="4" s="1"/>
  <c r="E165" i="4"/>
  <c r="E65" i="4"/>
  <c r="E90" i="4"/>
  <c r="E20" i="4"/>
  <c r="F20" i="4" s="1"/>
  <c r="E45" i="4"/>
  <c r="F45" i="4" s="1"/>
  <c r="E114" i="4"/>
  <c r="E132" i="4"/>
  <c r="F132" i="4" s="1"/>
  <c r="E94" i="4"/>
  <c r="F94" i="4" s="1"/>
  <c r="E103" i="4"/>
  <c r="E34" i="4"/>
  <c r="E28" i="4"/>
  <c r="E53" i="4"/>
  <c r="E122" i="4"/>
  <c r="E161" i="4"/>
  <c r="E47" i="4"/>
  <c r="F47" i="4" s="1"/>
  <c r="E41" i="4"/>
  <c r="F41" i="4" s="1"/>
  <c r="E27" i="4"/>
  <c r="F27" i="4" s="1"/>
  <c r="E54" i="4"/>
  <c r="E129" i="4"/>
  <c r="E56" i="4"/>
  <c r="E120" i="4"/>
  <c r="E62" i="4"/>
  <c r="E7" i="4"/>
  <c r="E71" i="4"/>
  <c r="F71" i="4" s="1"/>
  <c r="E104" i="4"/>
  <c r="E9" i="4"/>
  <c r="E2" i="4"/>
  <c r="E66" i="4"/>
  <c r="F66" i="4" s="1"/>
  <c r="E144" i="4"/>
  <c r="F144" i="4" s="1"/>
  <c r="E51" i="4"/>
  <c r="E105" i="4"/>
  <c r="F105" i="4" s="1"/>
  <c r="E60" i="4"/>
  <c r="F60" i="4" s="1"/>
  <c r="E124" i="4"/>
  <c r="F124" i="4" s="1"/>
  <c r="E21" i="4"/>
  <c r="E85" i="4"/>
  <c r="E149" i="4"/>
  <c r="F149" i="4" s="1"/>
  <c r="E135" i="4"/>
  <c r="F135" i="4" s="1"/>
  <c r="E75" i="4"/>
  <c r="E139" i="4"/>
  <c r="E153" i="4"/>
  <c r="F153" i="4" s="1"/>
  <c r="E163" i="4"/>
  <c r="E87" i="4"/>
  <c r="E3" i="4"/>
  <c r="E16" i="4"/>
  <c r="F16" i="4" s="1"/>
  <c r="E150" i="4"/>
  <c r="F150" i="4" s="1"/>
  <c r="E155" i="4"/>
  <c r="E86" i="4"/>
  <c r="E95" i="4"/>
  <c r="F95" i="4" s="1"/>
  <c r="E26" i="4"/>
  <c r="E166" i="4"/>
  <c r="E72" i="4"/>
  <c r="E24" i="4"/>
  <c r="F24" i="4" s="1"/>
  <c r="E167" i="4"/>
  <c r="F167" i="4" s="1"/>
  <c r="E32" i="4"/>
  <c r="E17" i="4"/>
  <c r="F17" i="4" s="1"/>
  <c r="E19" i="4"/>
  <c r="F19" i="4" s="1"/>
  <c r="E92" i="4"/>
  <c r="F92" i="4" s="1"/>
  <c r="E117" i="4"/>
  <c r="E140" i="4"/>
  <c r="E102" i="4"/>
  <c r="F102" i="4" s="1"/>
  <c r="E8" i="4"/>
  <c r="F8" i="4" s="1"/>
  <c r="E106" i="4"/>
  <c r="E36" i="4"/>
  <c r="E118" i="4"/>
  <c r="F118" i="4" s="1"/>
  <c r="E63" i="4"/>
  <c r="F63" i="4" s="1"/>
  <c r="E137" i="4"/>
  <c r="E126" i="4"/>
  <c r="E6" i="4"/>
  <c r="F6" i="4" s="1"/>
  <c r="E70" i="4"/>
  <c r="E134" i="4"/>
  <c r="E15" i="4"/>
  <c r="F15" i="4" s="1"/>
  <c r="E79" i="4"/>
  <c r="F79" i="4" s="1"/>
  <c r="E160" i="4"/>
  <c r="E49" i="4"/>
  <c r="E10" i="4"/>
  <c r="E74" i="4"/>
  <c r="F74" i="4" s="1"/>
  <c r="E121" i="4"/>
  <c r="E59" i="4"/>
  <c r="E4" i="4"/>
  <c r="E68" i="4"/>
  <c r="F68" i="4" s="1"/>
  <c r="E158" i="4"/>
  <c r="E29" i="4"/>
  <c r="E93" i="4"/>
  <c r="E157" i="4"/>
  <c r="F157" i="4" s="1"/>
  <c r="E159" i="4"/>
  <c r="E83" i="4"/>
  <c r="E147" i="4"/>
  <c r="F147" i="4" s="1"/>
  <c r="E151" i="4"/>
  <c r="F151" i="4" s="1"/>
  <c r="E170" i="4"/>
  <c r="F113" i="4"/>
  <c r="F48" i="4"/>
  <c r="F53" i="4"/>
  <c r="F161" i="4"/>
  <c r="F14" i="4"/>
  <c r="F142" i="4"/>
  <c r="F87" i="4"/>
  <c r="F81" i="4"/>
  <c r="F67" i="4"/>
  <c r="F37" i="4"/>
  <c r="F101" i="4"/>
  <c r="F91" i="4"/>
  <c r="F155" i="4"/>
  <c r="F103" i="4"/>
  <c r="F107" i="4"/>
  <c r="F23" i="4"/>
  <c r="F18" i="4"/>
  <c r="F3" i="4"/>
  <c r="F12" i="4"/>
  <c r="F22" i="4"/>
  <c r="F86" i="4"/>
  <c r="F165" i="4"/>
  <c r="F65" i="4"/>
  <c r="F26" i="4"/>
  <c r="F90" i="4"/>
  <c r="F166" i="4"/>
  <c r="F84" i="4"/>
  <c r="F72" i="4"/>
  <c r="F114" i="4"/>
  <c r="F119" i="4"/>
  <c r="F64" i="4"/>
  <c r="F73" i="4"/>
  <c r="F40" i="4"/>
  <c r="F25" i="4"/>
  <c r="F108" i="4"/>
  <c r="F69" i="4"/>
  <c r="F89" i="4"/>
  <c r="F138" i="4"/>
  <c r="F169" i="4"/>
  <c r="F34" i="4"/>
  <c r="F122" i="4"/>
  <c r="F38" i="4"/>
  <c r="F111" i="4"/>
  <c r="F110" i="4"/>
  <c r="F54" i="4"/>
  <c r="F129" i="4"/>
  <c r="F56" i="4"/>
  <c r="F120" i="4"/>
  <c r="F137" i="4"/>
  <c r="F58" i="4"/>
  <c r="F88" i="4"/>
  <c r="F57" i="4"/>
  <c r="F141" i="4"/>
  <c r="F127" i="4"/>
  <c r="F164" i="4"/>
  <c r="F28" i="4"/>
  <c r="F117" i="4"/>
  <c r="F140" i="4"/>
  <c r="F106" i="4"/>
  <c r="F36" i="4"/>
  <c r="F97" i="4"/>
  <c r="F115" i="4"/>
  <c r="F46" i="4"/>
  <c r="F62" i="4"/>
  <c r="F126" i="4"/>
  <c r="F7" i="4"/>
  <c r="F104" i="4"/>
  <c r="F9" i="4"/>
  <c r="F51" i="4"/>
  <c r="F21" i="4"/>
  <c r="F85" i="4"/>
  <c r="F75" i="4"/>
  <c r="F139" i="4"/>
  <c r="F163" i="4"/>
  <c r="F32" i="4"/>
  <c r="F80" i="4"/>
  <c r="F112" i="4"/>
  <c r="F61" i="4"/>
  <c r="F148" i="4"/>
  <c r="F70" i="4"/>
  <c r="F134" i="4"/>
  <c r="F160" i="4"/>
  <c r="F49" i="4"/>
  <c r="F10" i="4"/>
  <c r="F121" i="4"/>
  <c r="F59" i="4"/>
  <c r="F4" i="4"/>
  <c r="F158" i="4"/>
  <c r="F29" i="4"/>
  <c r="F93" i="4"/>
  <c r="F159" i="4"/>
  <c r="F83" i="4"/>
  <c r="F170" i="4"/>
  <c r="F11" i="4"/>
  <c r="F2" i="4"/>
</calcChain>
</file>

<file path=xl/sharedStrings.xml><?xml version="1.0" encoding="utf-8"?>
<sst xmlns="http://schemas.openxmlformats.org/spreadsheetml/2006/main" count="364" uniqueCount="333">
  <si>
    <t>Equity Formula:</t>
  </si>
  <si>
    <t>Numerator 
(For each town)</t>
  </si>
  <si>
    <t>Total Population 60 or Over + Non-white Population 65 or over + Population with a Disability  65 or over + Total Population Below Poverty + Estimated Population 65 or over Living within a Rural Area</t>
  </si>
  <si>
    <t>Denominator
(All Towns)</t>
  </si>
  <si>
    <t>*This equity formula uses the total population 60 and older. However, most measures within the ACS can only be measured for those 65 and older.</t>
  </si>
  <si>
    <t>Town</t>
  </si>
  <si>
    <t>Town
Population 60+</t>
  </si>
  <si>
    <t>Equity Formula (See Info Tab)</t>
  </si>
  <si>
    <t>Equity Formula 
Share</t>
  </si>
  <si>
    <t>Total Allocation w/ $5k Base Grant</t>
  </si>
  <si>
    <t>Per Capita Allocation w/ $5k Base Grant</t>
  </si>
  <si>
    <t>Andover</t>
  </si>
  <si>
    <t>Ansonia</t>
  </si>
  <si>
    <t xml:space="preserve">Ashford </t>
  </si>
  <si>
    <t xml:space="preserve">Avon </t>
  </si>
  <si>
    <t xml:space="preserve">Barkhamsted </t>
  </si>
  <si>
    <t>Beacon Falls</t>
  </si>
  <si>
    <t xml:space="preserve">Berlin </t>
  </si>
  <si>
    <t xml:space="preserve">Bethany </t>
  </si>
  <si>
    <t xml:space="preserve">Bethel </t>
  </si>
  <si>
    <t xml:space="preserve">Bethlehem </t>
  </si>
  <si>
    <t xml:space="preserve">Bloomfield </t>
  </si>
  <si>
    <t xml:space="preserve">Bolton </t>
  </si>
  <si>
    <t xml:space="preserve">Bozrah </t>
  </si>
  <si>
    <t xml:space="preserve">Branford </t>
  </si>
  <si>
    <t xml:space="preserve">Bridgeport </t>
  </si>
  <si>
    <t xml:space="preserve">Bridgewater </t>
  </si>
  <si>
    <t xml:space="preserve">Bristol </t>
  </si>
  <si>
    <t xml:space="preserve">Brookfield </t>
  </si>
  <si>
    <t xml:space="preserve">Brooklyn </t>
  </si>
  <si>
    <t xml:space="preserve">Burlington </t>
  </si>
  <si>
    <t xml:space="preserve">Canaan </t>
  </si>
  <si>
    <t xml:space="preserve">Canterbury </t>
  </si>
  <si>
    <t xml:space="preserve">Canton </t>
  </si>
  <si>
    <t xml:space="preserve">Chaplin </t>
  </si>
  <si>
    <t xml:space="preserve">Cheshire </t>
  </si>
  <si>
    <t xml:space="preserve">Chester </t>
  </si>
  <si>
    <t xml:space="preserve">Clinton </t>
  </si>
  <si>
    <t xml:space="preserve">Colchester </t>
  </si>
  <si>
    <t xml:space="preserve">Colebrook </t>
  </si>
  <si>
    <t xml:space="preserve">Columbia </t>
  </si>
  <si>
    <t xml:space="preserve">Cornwall </t>
  </si>
  <si>
    <t xml:space="preserve">Coventry </t>
  </si>
  <si>
    <t xml:space="preserve">Cromwell </t>
  </si>
  <si>
    <t xml:space="preserve">Danbury </t>
  </si>
  <si>
    <t xml:space="preserve">Darien </t>
  </si>
  <si>
    <t>Deep River</t>
  </si>
  <si>
    <t xml:space="preserve">Derby </t>
  </si>
  <si>
    <t xml:space="preserve">Durham 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</si>
  <si>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</si>
  <si>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</si>
  <si>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</si>
  <si>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</si>
  <si>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</si>
  <si>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</si>
  <si>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</si>
  <si>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 xml:space="preserve">Eastford </t>
  </si>
  <si>
    <t xml:space="preserve">Easton </t>
  </si>
  <si>
    <t xml:space="preserve">Ellington </t>
  </si>
  <si>
    <t xml:space="preserve">Enfield </t>
  </si>
  <si>
    <t xml:space="preserve">Essex </t>
  </si>
  <si>
    <t xml:space="preserve">Fairfield </t>
  </si>
  <si>
    <t xml:space="preserve">Farmington </t>
  </si>
  <si>
    <t xml:space="preserve">Franklin </t>
  </si>
  <si>
    <t xml:space="preserve">Glastonbury </t>
  </si>
  <si>
    <t xml:space="preserve">Goshen </t>
  </si>
  <si>
    <t xml:space="preserve">Granby </t>
  </si>
  <si>
    <t xml:space="preserve">Greenwich </t>
  </si>
  <si>
    <t xml:space="preserve">Griswold </t>
  </si>
  <si>
    <t xml:space="preserve">Groton </t>
  </si>
  <si>
    <t xml:space="preserve">Guilford </t>
  </si>
  <si>
    <t xml:space="preserve">Haddam </t>
  </si>
  <si>
    <t xml:space="preserve">Hamden </t>
  </si>
  <si>
    <t xml:space="preserve">Hampton </t>
  </si>
  <si>
    <t xml:space="preserve">Hartford </t>
  </si>
  <si>
    <t xml:space="preserve">Hartland </t>
  </si>
  <si>
    <t xml:space="preserve">Harwinton </t>
  </si>
  <si>
    <t xml:space="preserve">Hebron </t>
  </si>
  <si>
    <t xml:space="preserve">Kent </t>
  </si>
  <si>
    <t xml:space="preserve">Killingly </t>
  </si>
  <si>
    <t xml:space="preserve">Killingworth </t>
  </si>
  <si>
    <t xml:space="preserve">Lebanon </t>
  </si>
  <si>
    <t xml:space="preserve">Ledyard </t>
  </si>
  <si>
    <t xml:space="preserve">Lisbon </t>
  </si>
  <si>
    <t xml:space="preserve">Litchfield </t>
  </si>
  <si>
    <t xml:space="preserve">Lyme </t>
  </si>
  <si>
    <t xml:space="preserve">Madison </t>
  </si>
  <si>
    <t xml:space="preserve">Manchester </t>
  </si>
  <si>
    <t xml:space="preserve">Mansfield </t>
  </si>
  <si>
    <t xml:space="preserve">Marlborough </t>
  </si>
  <si>
    <t xml:space="preserve">Meriden </t>
  </si>
  <si>
    <t xml:space="preserve">Middlebury </t>
  </si>
  <si>
    <t xml:space="preserve">Middlefield </t>
  </si>
  <si>
    <t xml:space="preserve">Middletown </t>
  </si>
  <si>
    <t xml:space="preserve">Milford </t>
  </si>
  <si>
    <t xml:space="preserve">Monroe </t>
  </si>
  <si>
    <t xml:space="preserve">Montville </t>
  </si>
  <si>
    <t xml:space="preserve">Morris </t>
  </si>
  <si>
    <t xml:space="preserve">Naugatuck 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</si>
  <si>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</si>
  <si>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</si>
  <si>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</si>
  <si>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</si>
  <si>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</si>
  <si>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</si>
  <si>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</si>
  <si>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 xml:space="preserve">Newington </t>
  </si>
  <si>
    <t xml:space="preserve">Newtown </t>
  </si>
  <si>
    <t xml:space="preserve">Norfolk </t>
  </si>
  <si>
    <t>North Branford</t>
  </si>
  <si>
    <t>North Canaan</t>
  </si>
  <si>
    <t>North Haven</t>
  </si>
  <si>
    <t>North Stonington</t>
  </si>
  <si>
    <t xml:space="preserve">Norwalk </t>
  </si>
  <si>
    <t xml:space="preserve">Norwich </t>
  </si>
  <si>
    <t>Old Lyme</t>
  </si>
  <si>
    <t>Old Saybrook</t>
  </si>
  <si>
    <t xml:space="preserve">Orange </t>
  </si>
  <si>
    <t xml:space="preserve">Oxford </t>
  </si>
  <si>
    <t xml:space="preserve">Plainfield </t>
  </si>
  <si>
    <t xml:space="preserve">Plainville </t>
  </si>
  <si>
    <t xml:space="preserve">Plymouth </t>
  </si>
  <si>
    <t xml:space="preserve">Pomfret </t>
  </si>
  <si>
    <t xml:space="preserve">Portland </t>
  </si>
  <si>
    <t xml:space="preserve">Preston </t>
  </si>
  <si>
    <t xml:space="preserve">Prospect </t>
  </si>
  <si>
    <t xml:space="preserve">Putnam </t>
  </si>
  <si>
    <t xml:space="preserve">Redding </t>
  </si>
  <si>
    <t xml:space="preserve">Ridgefield </t>
  </si>
  <si>
    <t>Rocky Hill</t>
  </si>
  <si>
    <t xml:space="preserve">Roxbury </t>
  </si>
  <si>
    <t xml:space="preserve">Salem </t>
  </si>
  <si>
    <t xml:space="preserve">Salisbury </t>
  </si>
  <si>
    <t xml:space="preserve">Scotland </t>
  </si>
  <si>
    <t xml:space="preserve">Seymour </t>
  </si>
  <si>
    <t xml:space="preserve">Sharon </t>
  </si>
  <si>
    <t xml:space="preserve">Shelton </t>
  </si>
  <si>
    <t xml:space="preserve">Sherman </t>
  </si>
  <si>
    <t xml:space="preserve">Simsbury </t>
  </si>
  <si>
    <t xml:space="preserve">Somers </t>
  </si>
  <si>
    <t>South Windsor</t>
  </si>
  <si>
    <t xml:space="preserve">Southbury </t>
  </si>
  <si>
    <t xml:space="preserve">Southington </t>
  </si>
  <si>
    <t xml:space="preserve">Sprague </t>
  </si>
  <si>
    <t xml:space="preserve">Stafford </t>
  </si>
  <si>
    <t xml:space="preserve">Stamford </t>
  </si>
  <si>
    <t xml:space="preserve">Sterling </t>
  </si>
  <si>
    <t xml:space="preserve">Stonington </t>
  </si>
  <si>
    <t xml:space="preserve">Stratford </t>
  </si>
  <si>
    <t xml:space="preserve">Suffield </t>
  </si>
  <si>
    <t xml:space="preserve">Thomaston </t>
  </si>
  <si>
    <t xml:space="preserve">Thompson </t>
  </si>
  <si>
    <t xml:space="preserve">Tolland </t>
  </si>
  <si>
    <t xml:space="preserve">Torrington </t>
  </si>
  <si>
    <t xml:space="preserve">Trumbull </t>
  </si>
  <si>
    <t xml:space="preserve">Union </t>
  </si>
  <si>
    <t xml:space="preserve">Vernon </t>
  </si>
  <si>
    <t xml:space="preserve">Voluntown </t>
  </si>
  <si>
    <t xml:space="preserve">Wallingford </t>
  </si>
  <si>
    <t xml:space="preserve">Warren </t>
  </si>
  <si>
    <t xml:space="preserve">Washington </t>
  </si>
  <si>
    <t xml:space="preserve">Waterbury </t>
  </si>
  <si>
    <t xml:space="preserve">Waterford </t>
  </si>
  <si>
    <t xml:space="preserve">Watertown </t>
  </si>
  <si>
    <t>West Hartford</t>
  </si>
  <si>
    <t>West Haven</t>
  </si>
  <si>
    <t xml:space="preserve">Westbrook </t>
  </si>
  <si>
    <t xml:space="preserve">Weston </t>
  </si>
  <si>
    <t xml:space="preserve">Westport </t>
  </si>
  <si>
    <t xml:space="preserve">Wethersfield </t>
  </si>
  <si>
    <t xml:space="preserve">Willington </t>
  </si>
  <si>
    <t xml:space="preserve">Wilton </t>
  </si>
  <si>
    <t xml:space="preserve">Winchester </t>
  </si>
  <si>
    <t xml:space="preserve">Windham </t>
  </si>
  <si>
    <t xml:space="preserve">Windsor </t>
  </si>
  <si>
    <t>Windsor Locks</t>
  </si>
  <si>
    <t xml:space="preserve">Wolcott </t>
  </si>
  <si>
    <t xml:space="preserve">Woodbridge </t>
  </si>
  <si>
    <t xml:space="preserve">Woodbury </t>
  </si>
  <si>
    <t xml:space="preserve">Woodstock </t>
  </si>
  <si>
    <t>pop_60_over</t>
  </si>
  <si>
    <t>pop_65_over</t>
  </si>
  <si>
    <t>non_white_65_over</t>
  </si>
  <si>
    <t>disability_65_over</t>
  </si>
  <si>
    <t>below_poverty</t>
  </si>
  <si>
    <t>share below</t>
  </si>
  <si>
    <t>above_poverty</t>
  </si>
  <si>
    <t>share_rural</t>
  </si>
  <si>
    <t>share_urban</t>
  </si>
  <si>
    <t>urban_estimate_60_over</t>
  </si>
  <si>
    <t>rural_estimate_60_over</t>
  </si>
  <si>
    <t>urban_estimate_65_over</t>
  </si>
  <si>
    <t>rural_estimate_65_over</t>
  </si>
  <si>
    <t>Ashford</t>
  </si>
  <si>
    <t>Avon</t>
  </si>
  <si>
    <t>Barkhamsted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</si>
  <si>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</si>
  <si>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</si>
  <si>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</si>
  <si>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</si>
  <si>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</si>
  <si>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</si>
  <si>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</si>
  <si>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</si>
  <si>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</si>
  <si>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</si>
  <si>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</si>
  <si>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</si>
  <si>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</si>
  <si>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</si>
  <si>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</si>
  <si>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</si>
  <si>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</si>
  <si>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</si>
  <si>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</si>
  <si>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</si>
  <si>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</si>
  <si>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</si>
  <si>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</si>
  <si>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</si>
  <si>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</si>
  <si>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</si>
  <si>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</si>
  <si>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</si>
  <si>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</si>
  <si>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Derby</t>
  </si>
  <si>
    <t>Durham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</si>
  <si>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</si>
  <si>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</si>
  <si>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</si>
  <si>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</si>
  <si>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</si>
  <si>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</si>
  <si>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</si>
  <si>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</si>
  <si>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</si>
  <si>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</si>
  <si>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</si>
  <si>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</si>
  <si>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</si>
  <si>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</si>
  <si>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</si>
  <si>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</si>
  <si>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</si>
  <si>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</si>
  <si>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</si>
  <si>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</si>
  <si>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</si>
  <si>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</si>
  <si>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</si>
  <si>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</si>
  <si>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</si>
  <si>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</si>
  <si>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</si>
  <si>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</si>
  <si>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</si>
  <si>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</si>
  <si>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</si>
  <si>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</si>
  <si>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</si>
  <si>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</si>
  <si>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</si>
  <si>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</si>
  <si>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</si>
  <si>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</si>
  <si>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</si>
  <si>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</si>
  <si>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</si>
  <si>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</si>
  <si>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</si>
  <si>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Newington</t>
  </si>
  <si>
    <t>Newtown</t>
  </si>
  <si>
    <t>Norfolk</t>
  </si>
  <si>
    <t>Norwalk</t>
  </si>
  <si>
    <t>Norwich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</si>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</sst>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3" borderId="0" xfId="0" applyFill="1" applyAlignment="1">
      <alignment vertical="top" wrapText="1"/>
    </xf>
    <xf numFmtId="2" fontId="0" fillId="0" borderId="0" xfId="0" applyNumberFormat="1"/>
    <xf numFmtId="0" fontId="16" fillId="33" borderId="0" xfId="0" applyFont="1" applyFill="1" applyAlignment="1">
      <alignment horizontal="left" wrapText="1"/>
    </xf>
    <xf numFmtId="2" fontId="16" fillId="33" borderId="0" xfId="0" applyNumberFormat="1" applyFont="1" applyFill="1" applyAlignment="1">
      <alignment horizontal="left" wrapText="1"/>
    </xf>
    <xf numFmtId="164" fontId="16" fillId="33" borderId="0" xfId="2" applyNumberFormat="1" applyFont="1" applyFill="1" applyAlignment="1">
      <alignment horizontal="left" wrapText="1"/>
    </xf>
    <xf numFmtId="165" fontId="16" fillId="33" borderId="0" xfId="1" applyNumberFormat="1" applyFont="1" applyFill="1" applyAlignment="1">
      <alignment horizontal="left" wrapText="1"/>
    </xf>
    <xf numFmtId="0" fontId="0" fillId="33" borderId="0" xfId="0" applyFill="1" applyAlignment="1">
      <alignment horizontal="left"/>
    </xf>
    <xf numFmtId="164" fontId="0" fillId="33" borderId="0" xfId="2" applyNumberFormat="1" applyFont="1" applyFill="1" applyAlignment="1">
      <alignment horizontal="left"/>
    </xf>
    <xf numFmtId="166" fontId="0" fillId="33" borderId="0" xfId="1" applyNumberFormat="1" applyFont="1" applyFill="1" applyAlignment="1">
      <alignment horizontal="left"/>
    </xf>
    <xf numFmtId="164" fontId="0" fillId="33" borderId="0" xfId="2" applyNumberFormat="1" applyFont="1" applyFill="1" applyBorder="1" applyAlignment="1">
      <alignment horizontal="left"/>
    </xf>
    <xf numFmtId="0" fontId="0" fillId="33" borderId="0" xfId="44" applyNumberFormat="1" applyFont="1" applyFill="1" applyAlignment="1">
      <alignment horizontal="left"/>
    </xf>
    <xf numFmtId="1" fontId="0" fillId="33" borderId="0" xfId="44" applyNumberFormat="1" applyFont="1" applyFill="1" applyAlignment="1">
      <alignment horizontal="left"/>
    </xf>
    <xf numFmtId="0" fontId="19" fillId="33" borderId="11" xfId="0" applyFont="1" applyFill="1" applyBorder="1"/>
    <xf numFmtId="0" fontId="0" fillId="33" borderId="12" xfId="0" applyFill="1" applyBorder="1"/>
    <xf numFmtId="0" fontId="0" fillId="33" borderId="13" xfId="0" applyFill="1" applyBorder="1"/>
    <xf numFmtId="0" fontId="0" fillId="33" borderId="14" xfId="0" applyFill="1" applyBorder="1" applyAlignment="1">
      <alignment horizontal="left" vertical="center" wrapText="1"/>
    </xf>
    <xf numFmtId="166" fontId="0" fillId="34" borderId="0" xfId="1" applyNumberFormat="1" applyFont="1" applyFill="1" applyAlignment="1">
      <alignment horizontal="left"/>
    </xf>
    <xf numFmtId="0" fontId="18" fillId="33" borderId="16" xfId="0" applyFont="1" applyFill="1" applyBorder="1" applyAlignment="1">
      <alignment horizontal="left" wrapText="1"/>
    </xf>
    <xf numFmtId="0" fontId="18" fillId="33" borderId="10" xfId="0" applyFont="1" applyFill="1" applyBorder="1" applyAlignment="1">
      <alignment horizontal="left" wrapText="1"/>
    </xf>
    <xf numFmtId="0" fontId="18" fillId="33" borderId="17" xfId="0" applyFont="1" applyFill="1" applyBorder="1" applyAlignment="1">
      <alignment horizontal="left" wrapText="1"/>
    </xf>
    <xf numFmtId="0" fontId="0" fillId="33" borderId="0" xfId="0" applyFill="1" applyAlignment="1">
      <alignment horizontal="left" wrapText="1"/>
    </xf>
    <xf numFmtId="0" fontId="0" fillId="33" borderId="15" xfId="0" applyFill="1" applyBorder="1" applyAlignment="1">
      <alignment horizontal="left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="150" zoomScaleNormal="150" workbookViewId="0"/>
  </sheetViews>
  <sheetFormatPr defaultColWidth="9.21875" defaultRowHeight="14.4" x14ac:dyDescent="0.3"/>
  <cols>
    <col min="1" max="1" width="16.77734375" style="2" customWidth="1"/>
    <col min="2" max="8" width="8.77734375" style="2"/>
    <col min="9" max="16384" width="9.21875" style="2"/>
  </cols>
  <sheetData>
    <row r="1" spans="1:8" ht="15.6" x14ac:dyDescent="0.3">
      <c r="A1" s="15" t="s">
        <v>0</v>
      </c>
      <c r="B1" s="16"/>
      <c r="C1" s="16"/>
      <c r="D1" s="16"/>
      <c r="E1" s="16"/>
      <c r="F1" s="16"/>
      <c r="G1" s="16"/>
      <c r="H1" s="17"/>
    </row>
    <row r="2" spans="1:8" ht="28.8" x14ac:dyDescent="0.3">
      <c r="A2" s="18" t="s">
        <v>1</v>
      </c>
      <c r="B2" s="23" t="s">
        <v>2</v>
      </c>
      <c r="C2" s="23"/>
      <c r="D2" s="23"/>
      <c r="E2" s="23"/>
      <c r="F2" s="23"/>
      <c r="G2" s="23"/>
      <c r="H2" s="24"/>
    </row>
    <row r="3" spans="1:8" ht="28.8" x14ac:dyDescent="0.3">
      <c r="A3" s="18" t="s">
        <v>3</v>
      </c>
      <c r="B3" s="23" t="s">
        <v>2</v>
      </c>
      <c r="C3" s="23"/>
      <c r="D3" s="23"/>
      <c r="E3" s="23"/>
      <c r="F3" s="23"/>
      <c r="G3" s="23"/>
      <c r="H3" s="24"/>
    </row>
    <row r="4" spans="1:8" ht="38.25" customHeight="1" x14ac:dyDescent="0.3">
      <c r="A4" s="20" t="s">
        <v>4</v>
      </c>
      <c r="B4" s="21"/>
      <c r="C4" s="21"/>
      <c r="D4" s="21"/>
      <c r="E4" s="21"/>
      <c r="F4" s="21"/>
      <c r="G4" s="21"/>
      <c r="H4" s="22"/>
    </row>
    <row r="7" spans="1:8" ht="48" customHeight="1" x14ac:dyDescent="0.3"/>
    <row r="8" spans="1:8" ht="48" customHeight="1" x14ac:dyDescent="0.3"/>
    <row r="9" spans="1:8" ht="48" customHeight="1" x14ac:dyDescent="0.3"/>
    <row r="10" spans="1:8" ht="48" customHeight="1" x14ac:dyDescent="0.3"/>
    <row r="12" spans="1:8" ht="75" customHeight="1" x14ac:dyDescent="0.3"/>
    <row r="13" spans="1:8" ht="75" customHeight="1" x14ac:dyDescent="0.3"/>
    <row r="14" spans="1:8" ht="75" customHeight="1" x14ac:dyDescent="0.3"/>
    <row r="15" spans="1:8" ht="75" customHeight="1" x14ac:dyDescent="0.3"/>
  </sheetData>
  <mergeCells count="3">
    <mergeCell ref="A4:H4"/>
    <mergeCell ref="B2:H2"/>
    <mergeCell ref="B3:H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0"/>
  <sheetViews>
    <sheetView tabSelected="1" topLeftCell="A157" zoomScale="106" zoomScaleNormal="106" workbookViewId="0">
      <selection activeCell="E170" sqref="E2:E170"/>
    </sheetView>
  </sheetViews>
  <sheetFormatPr defaultColWidth="10.77734375" defaultRowHeight="14.4" x14ac:dyDescent="0.3"/>
  <cols>
    <col min="1" max="1" width="16.44140625" style="9" bestFit="1" customWidth="1"/>
    <col min="2" max="2" width="18.77734375" style="9" bestFit="1" customWidth="1"/>
    <col min="3" max="3" width="18.44140625" style="9" customWidth="1"/>
    <col min="4" max="4" width="18.44140625" style="12" customWidth="1"/>
    <col min="5" max="5" width="18.44140625" style="9" customWidth="1"/>
    <col min="6" max="6" width="20.21875" style="9" bestFit="1" customWidth="1"/>
    <col min="7" max="16384" width="10.77734375" style="2"/>
  </cols>
  <sheetData>
    <row r="1" spans="1:6" s="3" customFormat="1" ht="28.8" x14ac:dyDescent="0.3">
      <c r="A1" s="5" t="s">
        <v>5</v>
      </c>
      <c r="B1" s="6" t="s">
        <v>6</v>
      </c>
      <c r="C1" s="5" t="s">
        <v>7</v>
      </c>
      <c r="D1" s="7" t="s">
        <v>8</v>
      </c>
      <c r="E1" s="8" t="s">
        <v>9</v>
      </c>
      <c r="F1" s="8" t="s">
        <v>10</v>
      </c>
    </row>
    <row r="2" spans="1:6" x14ac:dyDescent="0.3">
      <c r="A2" s="9" t="s">
        <v>11</v>
      </c>
      <c r="B2" s="13">
        <v>820</v>
      </c>
      <c r="C2" s="14">
        <f>SUM('Aging Population Input Data'!B2,'Aging Population Input Data'!D2,'Aging Population Input Data'!E2,'Aging Population Input Data'!F2,'Aging Population Input Data'!L2)</f>
        <v>949.95549500454138</v>
      </c>
      <c r="D2" s="10">
        <f t="shared" ref="D2:D33" si="0">C2/SUM(C$2:C$170)</f>
        <v>5.9046826051996045E-4</v>
      </c>
      <c r="E2" s="19">
        <f t="shared" ref="E2:E33" si="1">(D2*8155000)+5000</f>
        <v>9815.2686645402773</v>
      </c>
      <c r="F2" s="11">
        <f t="shared" ref="F2:F33" si="2">E2/B2</f>
        <v>11.969839834805216</v>
      </c>
    </row>
    <row r="3" spans="1:6" x14ac:dyDescent="0.3">
      <c r="A3" s="9" t="s">
        <v>12</v>
      </c>
      <c r="B3" s="13">
        <v>5043</v>
      </c>
      <c r="C3" s="14">
        <f>SUM('Aging Population Input Data'!B3,'Aging Population Input Data'!D3,'Aging Population Input Data'!E3,'Aging Population Input Data'!F3,'Aging Population Input Data'!L3)</f>
        <v>10084</v>
      </c>
      <c r="D3" s="10">
        <f t="shared" si="0"/>
        <v>6.2679588363819252E-3</v>
      </c>
      <c r="E3" s="19">
        <f t="shared" si="1"/>
        <v>56115.2043106946</v>
      </c>
      <c r="F3" s="11">
        <f t="shared" si="2"/>
        <v>11.127345689211699</v>
      </c>
    </row>
    <row r="4" spans="1:6" x14ac:dyDescent="0.3">
      <c r="A4" s="9" t="s">
        <v>13</v>
      </c>
      <c r="B4" s="13">
        <v>823</v>
      </c>
      <c r="C4" s="14">
        <f>SUM('Aging Population Input Data'!B4,'Aging Population Input Data'!D4,'Aging Population Input Data'!E4,'Aging Population Input Data'!F4,'Aging Population Input Data'!L4)</f>
        <v>912</v>
      </c>
      <c r="D4" s="10">
        <f t="shared" si="0"/>
        <v>5.6687608674933711E-4</v>
      </c>
      <c r="E4" s="19">
        <f t="shared" si="1"/>
        <v>9622.874487440844</v>
      </c>
      <c r="F4" s="11">
        <f t="shared" si="2"/>
        <v>11.692435586197867</v>
      </c>
    </row>
    <row r="5" spans="1:6" x14ac:dyDescent="0.3">
      <c r="A5" s="9" t="s">
        <v>14</v>
      </c>
      <c r="B5" s="13">
        <v>5322</v>
      </c>
      <c r="C5" s="14">
        <f>SUM('Aging Population Input Data'!B5,'Aging Population Input Data'!D5,'Aging Population Input Data'!E5,'Aging Population Input Data'!F5,'Aging Population Input Data'!L5)</f>
        <v>9936.0008840755909</v>
      </c>
      <c r="D5" s="10">
        <f t="shared" si="0"/>
        <v>6.175966336735444E-3</v>
      </c>
      <c r="E5" s="19">
        <f t="shared" si="1"/>
        <v>55365.005476077546</v>
      </c>
      <c r="F5" s="11">
        <f t="shared" si="2"/>
        <v>10.403044997383981</v>
      </c>
    </row>
    <row r="6" spans="1:6" x14ac:dyDescent="0.3">
      <c r="A6" s="9" t="s">
        <v>15</v>
      </c>
      <c r="B6" s="13">
        <v>1079</v>
      </c>
      <c r="C6" s="14">
        <f>SUM('Aging Population Input Data'!B6,'Aging Population Input Data'!D6,'Aging Population Input Data'!E6,'Aging Population Input Data'!F6,'Aging Population Input Data'!L6)</f>
        <v>1235.8028428533826</v>
      </c>
      <c r="D6" s="10">
        <f t="shared" si="0"/>
        <v>7.6814372757722763E-4</v>
      </c>
      <c r="E6" s="19">
        <f t="shared" si="1"/>
        <v>11264.21209839229</v>
      </c>
      <c r="F6" s="11">
        <f t="shared" si="2"/>
        <v>10.439492213523902</v>
      </c>
    </row>
    <row r="7" spans="1:6" x14ac:dyDescent="0.3">
      <c r="A7" s="9" t="s">
        <v>16</v>
      </c>
      <c r="B7" s="13">
        <v>2069</v>
      </c>
      <c r="C7" s="14">
        <f>SUM('Aging Population Input Data'!B7,'Aging Population Input Data'!D7,'Aging Population Input Data'!E7,'Aging Population Input Data'!F7,'Aging Population Input Data'!L7)</f>
        <v>3579.7399570176899</v>
      </c>
      <c r="D7" s="10">
        <f t="shared" si="0"/>
        <v>2.2250756342263468E-3</v>
      </c>
      <c r="E7" s="19">
        <f t="shared" si="1"/>
        <v>23145.491797115857</v>
      </c>
      <c r="F7" s="11">
        <f t="shared" si="2"/>
        <v>11.186801255251744</v>
      </c>
    </row>
    <row r="8" spans="1:6" x14ac:dyDescent="0.3">
      <c r="A8" s="9" t="s">
        <v>17</v>
      </c>
      <c r="B8" s="13">
        <v>6022</v>
      </c>
      <c r="C8" s="14">
        <f>SUM('Aging Population Input Data'!B8,'Aging Population Input Data'!D8,'Aging Population Input Data'!E8,'Aging Population Input Data'!F8,'Aging Population Input Data'!L8)</f>
        <v>11395.35412262156</v>
      </c>
      <c r="D8" s="10">
        <f t="shared" si="0"/>
        <v>7.0830633247309606E-3</v>
      </c>
      <c r="E8" s="19">
        <f t="shared" si="1"/>
        <v>62762.381413180985</v>
      </c>
      <c r="F8" s="11">
        <f t="shared" si="2"/>
        <v>10.422182234005477</v>
      </c>
    </row>
    <row r="9" spans="1:6" x14ac:dyDescent="0.3">
      <c r="A9" s="9" t="s">
        <v>18</v>
      </c>
      <c r="B9" s="13">
        <v>1357</v>
      </c>
      <c r="C9" s="14">
        <f>SUM('Aging Population Input Data'!B9,'Aging Population Input Data'!D9,'Aging Population Input Data'!E9,'Aging Population Input Data'!F9,'Aging Population Input Data'!L9)</f>
        <v>1929.2286536041699</v>
      </c>
      <c r="D9" s="10">
        <f t="shared" si="0"/>
        <v>1.1991596377191056E-3</v>
      </c>
      <c r="E9" s="19">
        <f t="shared" si="1"/>
        <v>14779.146845599305</v>
      </c>
      <c r="F9" s="11">
        <f t="shared" si="2"/>
        <v>10.891044101399636</v>
      </c>
    </row>
    <row r="10" spans="1:6" x14ac:dyDescent="0.3">
      <c r="A10" s="9" t="s">
        <v>19</v>
      </c>
      <c r="B10" s="13">
        <v>4066</v>
      </c>
      <c r="C10" s="14">
        <f>SUM('Aging Population Input Data'!B10,'Aging Population Input Data'!D10,'Aging Population Input Data'!E10,'Aging Population Input Data'!F10,'Aging Population Input Data'!L10)</f>
        <v>7450.2930477830396</v>
      </c>
      <c r="D10" s="10">
        <f t="shared" si="0"/>
        <v>4.6309133421743882E-3</v>
      </c>
      <c r="E10" s="19">
        <f t="shared" si="1"/>
        <v>42765.098305432133</v>
      </c>
      <c r="F10" s="11">
        <f t="shared" si="2"/>
        <v>10.517731998384686</v>
      </c>
    </row>
    <row r="11" spans="1:6" x14ac:dyDescent="0.3">
      <c r="A11" s="9" t="s">
        <v>20</v>
      </c>
      <c r="B11" s="13">
        <v>1194</v>
      </c>
      <c r="C11" s="14">
        <f>SUM('Aging Population Input Data'!B11,'Aging Population Input Data'!D11,'Aging Population Input Data'!E11,'Aging Population Input Data'!F11,'Aging Population Input Data'!L11)</f>
        <v>1286</v>
      </c>
      <c r="D11" s="10">
        <f t="shared" si="0"/>
        <v>7.9934500828908722E-4</v>
      </c>
      <c r="E11" s="19">
        <f t="shared" si="1"/>
        <v>11518.658542597506</v>
      </c>
      <c r="F11" s="11">
        <f t="shared" si="2"/>
        <v>9.6471177073680963</v>
      </c>
    </row>
    <row r="12" spans="1:6" x14ac:dyDescent="0.3">
      <c r="A12" s="9" t="s">
        <v>21</v>
      </c>
      <c r="B12" s="13">
        <v>7038</v>
      </c>
      <c r="C12" s="14">
        <f>SUM('Aging Population Input Data'!B12,'Aging Population Input Data'!D12,'Aging Population Input Data'!E12,'Aging Population Input Data'!F12,'Aging Population Input Data'!L12)</f>
        <v>15885.591623547789</v>
      </c>
      <c r="D12" s="10">
        <f t="shared" si="0"/>
        <v>9.8740811570776528E-3</v>
      </c>
      <c r="E12" s="19">
        <f t="shared" si="1"/>
        <v>85523.131835968263</v>
      </c>
      <c r="F12" s="11">
        <f t="shared" si="2"/>
        <v>12.151624301785771</v>
      </c>
    </row>
    <row r="13" spans="1:6" x14ac:dyDescent="0.3">
      <c r="A13" s="9" t="s">
        <v>22</v>
      </c>
      <c r="B13" s="13">
        <v>1356</v>
      </c>
      <c r="C13" s="14">
        <f>SUM('Aging Population Input Data'!B13,'Aging Population Input Data'!D13,'Aging Population Input Data'!E13,'Aging Population Input Data'!F13,'Aging Population Input Data'!L13)</f>
        <v>2063.5582329317272</v>
      </c>
      <c r="D13" s="10">
        <f t="shared" si="0"/>
        <v>1.2826554998505643E-3</v>
      </c>
      <c r="E13" s="19">
        <f t="shared" si="1"/>
        <v>15460.055601281352</v>
      </c>
      <c r="F13" s="11">
        <f t="shared" si="2"/>
        <v>11.401220944897752</v>
      </c>
    </row>
    <row r="14" spans="1:6" x14ac:dyDescent="0.3">
      <c r="A14" s="9" t="s">
        <v>23</v>
      </c>
      <c r="B14" s="13">
        <v>680</v>
      </c>
      <c r="C14" s="14">
        <f>SUM('Aging Population Input Data'!B14,'Aging Population Input Data'!D14,'Aging Population Input Data'!E14,'Aging Population Input Data'!F14,'Aging Population Input Data'!L14)</f>
        <v>900.51693947468596</v>
      </c>
      <c r="D14" s="10">
        <f t="shared" si="0"/>
        <v>5.5973850734747767E-4</v>
      </c>
      <c r="E14" s="19">
        <f t="shared" si="1"/>
        <v>9564.66752741868</v>
      </c>
      <c r="F14" s="11">
        <f t="shared" si="2"/>
        <v>14.065687540321589</v>
      </c>
    </row>
    <row r="15" spans="1:6" x14ac:dyDescent="0.3">
      <c r="A15" s="9" t="s">
        <v>24</v>
      </c>
      <c r="B15" s="13">
        <v>9199</v>
      </c>
      <c r="C15" s="14">
        <f>SUM('Aging Population Input Data'!B15,'Aging Population Input Data'!D15,'Aging Population Input Data'!E15,'Aging Population Input Data'!F15,'Aging Population Input Data'!L15)</f>
        <v>17519.579390565901</v>
      </c>
      <c r="D15" s="10">
        <f t="shared" si="0"/>
        <v>1.0889726542125368E-2</v>
      </c>
      <c r="E15" s="19">
        <f t="shared" si="1"/>
        <v>93805.71995103237</v>
      </c>
      <c r="F15" s="11">
        <f t="shared" si="2"/>
        <v>10.197382318842523</v>
      </c>
    </row>
    <row r="16" spans="1:6" x14ac:dyDescent="0.3">
      <c r="A16" s="9" t="s">
        <v>25</v>
      </c>
      <c r="B16" s="13">
        <v>25418</v>
      </c>
      <c r="C16" s="14">
        <f>SUM('Aging Population Input Data'!B16,'Aging Population Input Data'!D16,'Aging Population Input Data'!E16,'Aging Population Input Data'!F16,'Aging Population Input Data'!L16)</f>
        <v>58111</v>
      </c>
      <c r="D16" s="10">
        <f t="shared" si="0"/>
        <v>3.6120324865231063E-2</v>
      </c>
      <c r="E16" s="19">
        <f t="shared" si="1"/>
        <v>299561.24927595933</v>
      </c>
      <c r="F16" s="11">
        <f t="shared" si="2"/>
        <v>11.785398114562883</v>
      </c>
    </row>
    <row r="17" spans="1:6" x14ac:dyDescent="0.3">
      <c r="A17" s="9" t="s">
        <v>26</v>
      </c>
      <c r="B17" s="13">
        <v>757</v>
      </c>
      <c r="C17" s="14">
        <f>SUM('Aging Population Input Data'!B17,'Aging Population Input Data'!D17,'Aging Population Input Data'!E17,'Aging Population Input Data'!F17,'Aging Population Input Data'!L17)</f>
        <v>817</v>
      </c>
      <c r="D17" s="10">
        <f t="shared" si="0"/>
        <v>5.0782649437961457E-4</v>
      </c>
      <c r="E17" s="19">
        <f t="shared" si="1"/>
        <v>9141.3250616657569</v>
      </c>
      <c r="F17" s="11">
        <f t="shared" si="2"/>
        <v>12.075726633640366</v>
      </c>
    </row>
    <row r="18" spans="1:6" x14ac:dyDescent="0.3">
      <c r="A18" s="9" t="s">
        <v>27</v>
      </c>
      <c r="B18" s="13">
        <v>14611</v>
      </c>
      <c r="C18" s="14">
        <f>SUM('Aging Population Input Data'!B18,'Aging Population Input Data'!D18,'Aging Population Input Data'!E18,'Aging Population Input Data'!F18,'Aging Population Input Data'!L18)</f>
        <v>27828.878813433199</v>
      </c>
      <c r="D18" s="10">
        <f t="shared" si="0"/>
        <v>1.7297725789890951E-2</v>
      </c>
      <c r="E18" s="19">
        <f t="shared" si="1"/>
        <v>146062.95381656071</v>
      </c>
      <c r="F18" s="11">
        <f t="shared" si="2"/>
        <v>9.9967800846321744</v>
      </c>
    </row>
    <row r="19" spans="1:6" x14ac:dyDescent="0.3">
      <c r="A19" s="9" t="s">
        <v>28</v>
      </c>
      <c r="B19" s="13">
        <v>4263</v>
      </c>
      <c r="C19" s="14">
        <f>SUM('Aging Population Input Data'!B19,'Aging Population Input Data'!D19,'Aging Population Input Data'!E19,'Aging Population Input Data'!F19,'Aging Population Input Data'!L19)</f>
        <v>8336.7546194991501</v>
      </c>
      <c r="D19" s="10">
        <f t="shared" si="0"/>
        <v>5.181915389135019E-3</v>
      </c>
      <c r="E19" s="19">
        <f t="shared" si="1"/>
        <v>47258.519998396077</v>
      </c>
      <c r="F19" s="11">
        <f t="shared" si="2"/>
        <v>11.085742434528754</v>
      </c>
    </row>
    <row r="20" spans="1:6" x14ac:dyDescent="0.3">
      <c r="A20" s="9" t="s">
        <v>29</v>
      </c>
      <c r="B20" s="13">
        <v>1919</v>
      </c>
      <c r="C20" s="14">
        <f>SUM('Aging Population Input Data'!B20,'Aging Population Input Data'!D20,'Aging Population Input Data'!E20,'Aging Population Input Data'!F20,'Aging Population Input Data'!L20)</f>
        <v>3132.840925700365</v>
      </c>
      <c r="D20" s="10">
        <f t="shared" si="0"/>
        <v>1.9472945223346424E-3</v>
      </c>
      <c r="E20" s="19">
        <f t="shared" si="1"/>
        <v>20880.186829639009</v>
      </c>
      <c r="F20" s="11">
        <f t="shared" si="2"/>
        <v>10.880764371880671</v>
      </c>
    </row>
    <row r="21" spans="1:6" x14ac:dyDescent="0.3">
      <c r="A21" s="9" t="s">
        <v>30</v>
      </c>
      <c r="B21" s="13">
        <v>1968</v>
      </c>
      <c r="C21" s="14">
        <f>SUM('Aging Population Input Data'!B21,'Aging Population Input Data'!D21,'Aging Population Input Data'!E21,'Aging Population Input Data'!F21,'Aging Population Input Data'!L21)</f>
        <v>2597.16471347167</v>
      </c>
      <c r="D21" s="10">
        <f t="shared" si="0"/>
        <v>1.6143317647108375E-3</v>
      </c>
      <c r="E21" s="19">
        <f t="shared" si="1"/>
        <v>18164.875541216879</v>
      </c>
      <c r="F21" s="11">
        <f t="shared" si="2"/>
        <v>9.2301196855776819</v>
      </c>
    </row>
    <row r="22" spans="1:6" x14ac:dyDescent="0.3">
      <c r="A22" s="9" t="s">
        <v>31</v>
      </c>
      <c r="B22" s="13">
        <v>400</v>
      </c>
      <c r="C22" s="14">
        <f>SUM('Aging Population Input Data'!B22,'Aging Population Input Data'!D22,'Aging Population Input Data'!E22,'Aging Population Input Data'!F22,'Aging Population Input Data'!L22)</f>
        <v>449</v>
      </c>
      <c r="D22" s="10">
        <f t="shared" si="0"/>
        <v>2.7908702077900478E-4</v>
      </c>
      <c r="E22" s="19">
        <f t="shared" si="1"/>
        <v>7275.9546544527839</v>
      </c>
      <c r="F22" s="11">
        <f t="shared" si="2"/>
        <v>18.189886636131959</v>
      </c>
    </row>
    <row r="23" spans="1:6" x14ac:dyDescent="0.3">
      <c r="A23" s="9" t="s">
        <v>32</v>
      </c>
      <c r="B23" s="13">
        <v>1511</v>
      </c>
      <c r="C23" s="14">
        <f>SUM('Aging Population Input Data'!B23,'Aging Population Input Data'!D23,'Aging Population Input Data'!E23,'Aging Population Input Data'!F23,'Aging Population Input Data'!L23)</f>
        <v>1716.9017926734216</v>
      </c>
      <c r="D23" s="10">
        <f t="shared" si="0"/>
        <v>1.0671826420653849E-3</v>
      </c>
      <c r="E23" s="19">
        <f t="shared" si="1"/>
        <v>13702.874446043214</v>
      </c>
      <c r="F23" s="11">
        <f t="shared" si="2"/>
        <v>9.0687454970504398</v>
      </c>
    </row>
    <row r="24" spans="1:6" x14ac:dyDescent="0.3">
      <c r="A24" s="9" t="s">
        <v>33</v>
      </c>
      <c r="B24" s="13">
        <v>3431</v>
      </c>
      <c r="C24" s="14">
        <f>SUM('Aging Population Input Data'!B24,'Aging Population Input Data'!D24,'Aging Population Input Data'!E24,'Aging Population Input Data'!F24,'Aging Population Input Data'!L24)</f>
        <v>5311.1238826272802</v>
      </c>
      <c r="D24" s="10">
        <f t="shared" si="0"/>
        <v>3.3012600030972571E-3</v>
      </c>
      <c r="E24" s="19">
        <f t="shared" si="1"/>
        <v>31921.775325258131</v>
      </c>
      <c r="F24" s="11">
        <f t="shared" si="2"/>
        <v>9.3039275212061003</v>
      </c>
    </row>
    <row r="25" spans="1:6" x14ac:dyDescent="0.3">
      <c r="A25" s="9" t="s">
        <v>34</v>
      </c>
      <c r="B25" s="13">
        <v>701</v>
      </c>
      <c r="C25" s="14">
        <f>SUM('Aging Population Input Data'!B25,'Aging Population Input Data'!D25,'Aging Population Input Data'!E25,'Aging Population Input Data'!F25,'Aging Population Input Data'!L25)</f>
        <v>870.44251626898051</v>
      </c>
      <c r="D25" s="10">
        <f t="shared" si="0"/>
        <v>5.4104500807325212E-4</v>
      </c>
      <c r="E25" s="19">
        <f t="shared" si="1"/>
        <v>9412.2220408373723</v>
      </c>
      <c r="F25" s="11">
        <f t="shared" si="2"/>
        <v>13.426850272235908</v>
      </c>
    </row>
    <row r="26" spans="1:6" x14ac:dyDescent="0.3">
      <c r="A26" s="9" t="s">
        <v>35</v>
      </c>
      <c r="B26" s="13">
        <v>7895</v>
      </c>
      <c r="C26" s="14">
        <f>SUM('Aging Population Input Data'!B26,'Aging Population Input Data'!D26,'Aging Population Input Data'!E26,'Aging Population Input Data'!F26,'Aging Population Input Data'!L26)</f>
        <v>14589.39749154164</v>
      </c>
      <c r="D26" s="10">
        <f t="shared" si="0"/>
        <v>9.0683997346882907E-3</v>
      </c>
      <c r="E26" s="19">
        <f t="shared" si="1"/>
        <v>78952.799836383012</v>
      </c>
      <c r="F26" s="11">
        <f t="shared" si="2"/>
        <v>10.000354634120711</v>
      </c>
    </row>
    <row r="27" spans="1:6" x14ac:dyDescent="0.3">
      <c r="A27" s="9" t="s">
        <v>36</v>
      </c>
      <c r="B27" s="13">
        <v>1415</v>
      </c>
      <c r="C27" s="14">
        <f>SUM('Aging Population Input Data'!B27,'Aging Population Input Data'!D27,'Aging Population Input Data'!E27,'Aging Population Input Data'!F27,'Aging Population Input Data'!L27)</f>
        <v>2132.8793189784678</v>
      </c>
      <c r="D27" s="10">
        <f t="shared" si="0"/>
        <v>1.325743730099896E-3</v>
      </c>
      <c r="E27" s="19">
        <f t="shared" si="1"/>
        <v>15811.440118964652</v>
      </c>
      <c r="F27" s="11">
        <f t="shared" si="2"/>
        <v>11.17416262824357</v>
      </c>
    </row>
    <row r="28" spans="1:6" x14ac:dyDescent="0.3">
      <c r="A28" s="9" t="s">
        <v>37</v>
      </c>
      <c r="B28" s="13">
        <v>3861</v>
      </c>
      <c r="C28" s="14">
        <f>SUM('Aging Population Input Data'!B28,'Aging Population Input Data'!D28,'Aging Population Input Data'!E28,'Aging Population Input Data'!F28,'Aging Population Input Data'!L28)</f>
        <v>6966.7722473604799</v>
      </c>
      <c r="D28" s="10">
        <f t="shared" si="0"/>
        <v>4.3303690667298176E-3</v>
      </c>
      <c r="E28" s="19">
        <f t="shared" si="1"/>
        <v>40314.159739181661</v>
      </c>
      <c r="F28" s="11">
        <f t="shared" si="2"/>
        <v>10.441377813825865</v>
      </c>
    </row>
    <row r="29" spans="1:6" x14ac:dyDescent="0.3">
      <c r="A29" s="9" t="s">
        <v>38</v>
      </c>
      <c r="B29" s="13">
        <v>3529</v>
      </c>
      <c r="C29" s="14">
        <f>SUM('Aging Population Input Data'!B29,'Aging Population Input Data'!D29,'Aging Population Input Data'!E29,'Aging Population Input Data'!F29,'Aging Population Input Data'!L29)</f>
        <v>5462.9517052526799</v>
      </c>
      <c r="D29" s="10">
        <f t="shared" si="0"/>
        <v>3.3956323297963348E-3</v>
      </c>
      <c r="E29" s="19">
        <f t="shared" si="1"/>
        <v>32691.381649489111</v>
      </c>
      <c r="F29" s="11">
        <f t="shared" si="2"/>
        <v>9.2636388918926347</v>
      </c>
    </row>
    <row r="30" spans="1:6" x14ac:dyDescent="0.3">
      <c r="A30" s="9" t="s">
        <v>39</v>
      </c>
      <c r="B30" s="13">
        <v>366</v>
      </c>
      <c r="C30" s="14">
        <f>SUM('Aging Population Input Data'!B30,'Aging Population Input Data'!D30,'Aging Population Input Data'!E30,'Aging Population Input Data'!F30,'Aging Population Input Data'!L30)</f>
        <v>391</v>
      </c>
      <c r="D30" s="10">
        <f t="shared" si="0"/>
        <v>2.4303569070064783E-4</v>
      </c>
      <c r="E30" s="19">
        <f t="shared" si="1"/>
        <v>6981.9560576637832</v>
      </c>
      <c r="F30" s="11">
        <f t="shared" si="2"/>
        <v>19.076382671212521</v>
      </c>
    </row>
    <row r="31" spans="1:6" x14ac:dyDescent="0.3">
      <c r="A31" s="9" t="s">
        <v>40</v>
      </c>
      <c r="B31" s="13">
        <v>1771</v>
      </c>
      <c r="C31" s="14">
        <f>SUM('Aging Population Input Data'!B31,'Aging Population Input Data'!D31,'Aging Population Input Data'!E31,'Aging Population Input Data'!F31,'Aging Population Input Data'!L31)</f>
        <v>2085</v>
      </c>
      <c r="D31" s="10">
        <f t="shared" si="0"/>
        <v>1.2959831588512806E-3</v>
      </c>
      <c r="E31" s="19">
        <f t="shared" si="1"/>
        <v>15568.742660432194</v>
      </c>
      <c r="F31" s="11">
        <f t="shared" si="2"/>
        <v>8.7909331792389569</v>
      </c>
    </row>
    <row r="32" spans="1:6" x14ac:dyDescent="0.3">
      <c r="A32" s="9" t="s">
        <v>41</v>
      </c>
      <c r="B32" s="13">
        <v>542</v>
      </c>
      <c r="C32" s="14">
        <f>SUM('Aging Population Input Data'!B32,'Aging Population Input Data'!D32,'Aging Population Input Data'!E32,'Aging Population Input Data'!F32,'Aging Population Input Data'!L32)</f>
        <v>602</v>
      </c>
      <c r="D32" s="10">
        <f t="shared" si="0"/>
        <v>3.7418794322708438E-4</v>
      </c>
      <c r="E32" s="19">
        <f t="shared" si="1"/>
        <v>8051.5026770168733</v>
      </c>
      <c r="F32" s="11">
        <f t="shared" si="2"/>
        <v>14.855170990806039</v>
      </c>
    </row>
    <row r="33" spans="1:6" x14ac:dyDescent="0.3">
      <c r="A33" s="9" t="s">
        <v>42</v>
      </c>
      <c r="B33" s="13">
        <v>3205</v>
      </c>
      <c r="C33" s="14">
        <f>SUM('Aging Population Input Data'!B33,'Aging Population Input Data'!D33,'Aging Population Input Data'!E33,'Aging Population Input Data'!F33,'Aging Population Input Data'!L33)</f>
        <v>4247.9951749095299</v>
      </c>
      <c r="D33" s="10">
        <f t="shared" si="0"/>
        <v>2.6404461417574346E-3</v>
      </c>
      <c r="E33" s="19">
        <f t="shared" si="1"/>
        <v>26532.838286031878</v>
      </c>
      <c r="F33" s="11">
        <f t="shared" si="2"/>
        <v>8.278576688309478</v>
      </c>
    </row>
    <row r="34" spans="1:6" x14ac:dyDescent="0.3">
      <c r="A34" s="9" t="s">
        <v>43</v>
      </c>
      <c r="B34" s="13">
        <v>4081</v>
      </c>
      <c r="C34" s="14">
        <f>SUM('Aging Population Input Data'!B34,'Aging Population Input Data'!D34,'Aging Population Input Data'!E34,'Aging Population Input Data'!F34,'Aging Population Input Data'!L34)</f>
        <v>7904</v>
      </c>
      <c r="D34" s="10">
        <f t="shared" ref="D34:D65" si="3">C34/SUM(C$2:C$170)</f>
        <v>4.9129260851609223E-3</v>
      </c>
      <c r="E34" s="19">
        <f t="shared" ref="E34:E65" si="4">(D34*8155000)+5000</f>
        <v>45064.912224487322</v>
      </c>
      <c r="F34" s="11">
        <f t="shared" ref="F34:F65" si="5">E34/B34</f>
        <v>11.042615100339946</v>
      </c>
    </row>
    <row r="35" spans="1:6" x14ac:dyDescent="0.3">
      <c r="A35" s="9" t="s">
        <v>44</v>
      </c>
      <c r="B35" s="13">
        <v>18216</v>
      </c>
      <c r="C35" s="14">
        <f>SUM('Aging Population Input Data'!B35,'Aging Population Input Data'!D35,'Aging Population Input Data'!E35,'Aging Population Input Data'!F35,'Aging Population Input Data'!L35)</f>
        <v>35338.337136711503</v>
      </c>
      <c r="D35" s="10">
        <f t="shared" si="3"/>
        <v>2.1965414767859421E-2</v>
      </c>
      <c r="E35" s="19">
        <f t="shared" si="4"/>
        <v>184127.95743189359</v>
      </c>
      <c r="F35" s="11">
        <f t="shared" si="5"/>
        <v>10.108034553793017</v>
      </c>
    </row>
    <row r="36" spans="1:6" x14ac:dyDescent="0.3">
      <c r="A36" s="9" t="s">
        <v>45</v>
      </c>
      <c r="B36" s="13">
        <v>4331</v>
      </c>
      <c r="C36" s="14">
        <f>SUM('Aging Population Input Data'!B36,'Aging Population Input Data'!D36,'Aging Population Input Data'!E36,'Aging Population Input Data'!F36,'Aging Population Input Data'!L36)</f>
        <v>7778.1744645957897</v>
      </c>
      <c r="D36" s="10">
        <f t="shared" si="3"/>
        <v>4.8347161212101775E-3</v>
      </c>
      <c r="E36" s="19">
        <f t="shared" si="4"/>
        <v>44427.109968468998</v>
      </c>
      <c r="F36" s="11">
        <f t="shared" si="5"/>
        <v>10.257933495374971</v>
      </c>
    </row>
    <row r="37" spans="1:6" x14ac:dyDescent="0.3">
      <c r="A37" s="9" t="s">
        <v>46</v>
      </c>
      <c r="B37" s="13">
        <v>1132</v>
      </c>
      <c r="C37" s="14">
        <f>SUM('Aging Population Input Data'!B37,'Aging Population Input Data'!D37,'Aging Population Input Data'!E37,'Aging Population Input Data'!F37,'Aging Population Input Data'!L37)</f>
        <v>1786.340894361633</v>
      </c>
      <c r="D37" s="10">
        <f t="shared" si="3"/>
        <v>1.110344227846528E-3</v>
      </c>
      <c r="E37" s="19">
        <f t="shared" si="4"/>
        <v>14054.857178088436</v>
      </c>
      <c r="F37" s="11">
        <f t="shared" si="5"/>
        <v>12.415951570749501</v>
      </c>
    </row>
    <row r="38" spans="1:6" x14ac:dyDescent="0.3">
      <c r="A38" s="9" t="s">
        <v>47</v>
      </c>
      <c r="B38" s="13">
        <v>3502</v>
      </c>
      <c r="C38" s="14">
        <f>SUM('Aging Population Input Data'!B38,'Aging Population Input Data'!D38,'Aging Population Input Data'!E38,'Aging Population Input Data'!F38,'Aging Population Input Data'!L38)</f>
        <v>6992</v>
      </c>
      <c r="D38" s="10">
        <f t="shared" si="3"/>
        <v>4.3460499984115846E-3</v>
      </c>
      <c r="E38" s="19">
        <f t="shared" si="4"/>
        <v>40442.03773704647</v>
      </c>
      <c r="F38" s="11">
        <f t="shared" si="5"/>
        <v>11.548268914062385</v>
      </c>
    </row>
    <row r="39" spans="1:6" x14ac:dyDescent="0.3">
      <c r="A39" s="9" t="s">
        <v>48</v>
      </c>
      <c r="B39" s="13">
        <v>2108</v>
      </c>
      <c r="C39" s="14">
        <f>SUM('Aging Population Input Data'!B39,'Aging Population Input Data'!D39,'Aging Population Input Data'!E39,'Aging Population Input Data'!F39,'Aging Population Input Data'!L39)</f>
        <v>3335.9043042772059</v>
      </c>
      <c r="D39" s="10">
        <f t="shared" si="3"/>
        <v>2.0735135721260227E-3</v>
      </c>
      <c r="E39" s="19">
        <f t="shared" si="4"/>
        <v>21909.503180687716</v>
      </c>
      <c r="F39" s="11">
        <f t="shared" si="5"/>
        <v>10.393502457631744</v>
      </c>
    </row>
    <row r="40" spans="1:6" x14ac:dyDescent="0.3">
      <c r="A40" s="9" t="s">
        <v>49</v>
      </c>
      <c r="B40" s="13">
        <v>1185</v>
      </c>
      <c r="C40" s="14">
        <f>SUM('Aging Population Input Data'!B40,'Aging Population Input Data'!D40,'Aging Population Input Data'!E40,'Aging Population Input Data'!F40,'Aging Population Input Data'!L40)</f>
        <v>1641.13986013986</v>
      </c>
      <c r="D40" s="10">
        <f t="shared" si="3"/>
        <v>1.0200909448732877E-3</v>
      </c>
      <c r="E40" s="19">
        <f t="shared" si="4"/>
        <v>13318.841655441662</v>
      </c>
      <c r="F40" s="11">
        <f t="shared" si="5"/>
        <v>11.239528823157521</v>
      </c>
    </row>
    <row r="41" spans="1:6" x14ac:dyDescent="0.3">
      <c r="A41" s="9" t="s">
        <v>50</v>
      </c>
      <c r="B41" s="13">
        <v>2736</v>
      </c>
      <c r="C41" s="14">
        <f>SUM('Aging Population Input Data'!B41,'Aging Population Input Data'!D41,'Aging Population Input Data'!E41,'Aging Population Input Data'!F41,'Aging Population Input Data'!L41)</f>
        <v>3777.9601139601141</v>
      </c>
      <c r="D41" s="10">
        <f t="shared" si="3"/>
        <v>2.3482842601938478E-3</v>
      </c>
      <c r="E41" s="19">
        <f t="shared" si="4"/>
        <v>24150.258141880829</v>
      </c>
      <c r="F41" s="11">
        <f t="shared" si="5"/>
        <v>8.8268487360675554</v>
      </c>
    </row>
    <row r="42" spans="1:6" x14ac:dyDescent="0.3">
      <c r="A42" s="9" t="s">
        <v>51</v>
      </c>
      <c r="B42" s="13">
        <v>3211</v>
      </c>
      <c r="C42" s="14">
        <f>SUM('Aging Population Input Data'!B42,'Aging Population Input Data'!D42,'Aging Population Input Data'!E42,'Aging Population Input Data'!F42,'Aging Population Input Data'!L42)</f>
        <v>5204.2211590400502</v>
      </c>
      <c r="D42" s="10">
        <f t="shared" si="3"/>
        <v>3.2348119794021091E-3</v>
      </c>
      <c r="E42" s="19">
        <f t="shared" si="4"/>
        <v>31379.891692024201</v>
      </c>
      <c r="F42" s="11">
        <f t="shared" si="5"/>
        <v>9.772622763009716</v>
      </c>
    </row>
    <row r="43" spans="1:6" x14ac:dyDescent="0.3">
      <c r="A43" s="9" t="s">
        <v>52</v>
      </c>
      <c r="B43" s="13">
        <v>9680</v>
      </c>
      <c r="C43" s="14">
        <f>SUM('Aging Population Input Data'!B43,'Aging Population Input Data'!D43,'Aging Population Input Data'!E43,'Aging Population Input Data'!F43,'Aging Population Input Data'!L43)</f>
        <v>20531</v>
      </c>
      <c r="D43" s="10">
        <f t="shared" si="3"/>
        <v>1.2761549273081842E-2</v>
      </c>
      <c r="E43" s="19">
        <f t="shared" si="4"/>
        <v>109070.43432198242</v>
      </c>
      <c r="F43" s="11">
        <f t="shared" si="5"/>
        <v>11.267606851444466</v>
      </c>
    </row>
    <row r="44" spans="1:6" x14ac:dyDescent="0.3">
      <c r="A44" s="9" t="s">
        <v>53</v>
      </c>
      <c r="B44" s="13">
        <v>7306</v>
      </c>
      <c r="C44" s="14">
        <f>SUM('Aging Population Input Data'!B44,'Aging Population Input Data'!D44,'Aging Population Input Data'!E44,'Aging Population Input Data'!F44,'Aging Population Input Data'!L44)</f>
        <v>13691</v>
      </c>
      <c r="D44" s="10">
        <f t="shared" si="3"/>
        <v>8.5099786224618144E-3</v>
      </c>
      <c r="E44" s="19">
        <f t="shared" si="4"/>
        <v>74398.8756661761</v>
      </c>
      <c r="F44" s="11">
        <f t="shared" si="5"/>
        <v>10.183257003309075</v>
      </c>
    </row>
    <row r="45" spans="1:6" x14ac:dyDescent="0.3">
      <c r="A45" s="9" t="s">
        <v>54</v>
      </c>
      <c r="B45" s="13">
        <v>5727</v>
      </c>
      <c r="C45" s="14">
        <f>SUM('Aging Population Input Data'!B45,'Aging Population Input Data'!D45,'Aging Population Input Data'!E45,'Aging Population Input Data'!F45,'Aging Population Input Data'!L45)</f>
        <v>10562.41886319745</v>
      </c>
      <c r="D45" s="10">
        <f t="shared" si="3"/>
        <v>6.5653318769481935E-3</v>
      </c>
      <c r="E45" s="19">
        <f t="shared" si="4"/>
        <v>58540.281456512515</v>
      </c>
      <c r="F45" s="11">
        <f t="shared" si="5"/>
        <v>10.221805737124589</v>
      </c>
    </row>
    <row r="46" spans="1:6" x14ac:dyDescent="0.3">
      <c r="A46" s="9" t="s">
        <v>55</v>
      </c>
      <c r="B46" s="13">
        <v>3056</v>
      </c>
      <c r="C46" s="14">
        <f>SUM('Aging Population Input Data'!B46,'Aging Population Input Data'!D46,'Aging Population Input Data'!E46,'Aging Population Input Data'!F46,'Aging Population Input Data'!L46)</f>
        <v>5058.5015230245499</v>
      </c>
      <c r="D46" s="10">
        <f t="shared" si="3"/>
        <v>3.1442363466970603E-3</v>
      </c>
      <c r="E46" s="19">
        <f t="shared" si="4"/>
        <v>30641.247407314528</v>
      </c>
      <c r="F46" s="11">
        <f t="shared" si="5"/>
        <v>10.026586193492975</v>
      </c>
    </row>
    <row r="47" spans="1:6" x14ac:dyDescent="0.3">
      <c r="A47" s="9" t="s">
        <v>56</v>
      </c>
      <c r="B47" s="13">
        <v>438</v>
      </c>
      <c r="C47" s="14">
        <f>SUM('Aging Population Input Data'!B47,'Aging Population Input Data'!D47,'Aging Population Input Data'!E47,'Aging Population Input Data'!F47,'Aging Population Input Data'!L47)</f>
        <v>509</v>
      </c>
      <c r="D47" s="10">
        <f t="shared" si="3"/>
        <v>3.1638150017040858E-4</v>
      </c>
      <c r="E47" s="19">
        <f t="shared" si="4"/>
        <v>7580.0911338896822</v>
      </c>
      <c r="F47" s="11">
        <f t="shared" si="5"/>
        <v>17.306144141300646</v>
      </c>
    </row>
    <row r="48" spans="1:6" x14ac:dyDescent="0.3">
      <c r="A48" s="9" t="s">
        <v>57</v>
      </c>
      <c r="B48" s="13">
        <v>2304</v>
      </c>
      <c r="C48" s="14">
        <f>SUM('Aging Population Input Data'!B48,'Aging Population Input Data'!D48,'Aging Population Input Data'!E48,'Aging Population Input Data'!F48,'Aging Population Input Data'!L48)</f>
        <v>3202.0801068090791</v>
      </c>
      <c r="D48" s="10">
        <f t="shared" si="3"/>
        <v>1.9903318425502524E-3</v>
      </c>
      <c r="E48" s="19">
        <f t="shared" si="4"/>
        <v>21231.156175997308</v>
      </c>
      <c r="F48" s="11">
        <f t="shared" si="5"/>
        <v>9.214911534721054</v>
      </c>
    </row>
    <row r="49" spans="1:6" x14ac:dyDescent="0.3">
      <c r="A49" s="9" t="s">
        <v>58</v>
      </c>
      <c r="B49" s="13">
        <v>3830</v>
      </c>
      <c r="C49" s="14">
        <f>SUM('Aging Population Input Data'!B49,'Aging Population Input Data'!D49,'Aging Population Input Data'!E49,'Aging Population Input Data'!F49,'Aging Population Input Data'!L49)</f>
        <v>6549.0681963850802</v>
      </c>
      <c r="D49" s="10">
        <f t="shared" si="3"/>
        <v>4.0707348147163529E-3</v>
      </c>
      <c r="E49" s="19">
        <f t="shared" si="4"/>
        <v>38196.842414011859</v>
      </c>
      <c r="F49" s="11">
        <f t="shared" si="5"/>
        <v>9.9730659044417393</v>
      </c>
    </row>
    <row r="50" spans="1:6" x14ac:dyDescent="0.3">
      <c r="A50" s="9" t="s">
        <v>59</v>
      </c>
      <c r="B50" s="13">
        <v>10181</v>
      </c>
      <c r="C50" s="14">
        <f>SUM('Aging Population Input Data'!B50,'Aging Population Input Data'!D50,'Aging Population Input Data'!E50,'Aging Population Input Data'!F50,'Aging Population Input Data'!L50)</f>
        <v>19037.579029874141</v>
      </c>
      <c r="D50" s="10">
        <f t="shared" si="3"/>
        <v>1.1833276646531025E-2</v>
      </c>
      <c r="E50" s="19">
        <f t="shared" si="4"/>
        <v>101500.37105246051</v>
      </c>
      <c r="F50" s="11">
        <f t="shared" si="5"/>
        <v>9.969587570224979</v>
      </c>
    </row>
    <row r="51" spans="1:6" x14ac:dyDescent="0.3">
      <c r="A51" s="9" t="s">
        <v>60</v>
      </c>
      <c r="B51" s="13">
        <v>2077</v>
      </c>
      <c r="C51" s="14">
        <f>SUM('Aging Population Input Data'!B51,'Aging Population Input Data'!D51,'Aging Population Input Data'!E51,'Aging Population Input Data'!F51,'Aging Population Input Data'!L51)</f>
        <v>3869.8767020799</v>
      </c>
      <c r="D51" s="10">
        <f t="shared" si="3"/>
        <v>2.4054172818832064E-3</v>
      </c>
      <c r="E51" s="19">
        <f t="shared" si="4"/>
        <v>24616.17793375755</v>
      </c>
      <c r="F51" s="11">
        <f t="shared" si="5"/>
        <v>11.851794864591984</v>
      </c>
    </row>
    <row r="52" spans="1:6" x14ac:dyDescent="0.3">
      <c r="A52" s="9" t="s">
        <v>61</v>
      </c>
      <c r="B52" s="13">
        <v>13558</v>
      </c>
      <c r="C52" s="14">
        <f>SUM('Aging Population Input Data'!B52,'Aging Population Input Data'!D52,'Aging Population Input Data'!E52,'Aging Population Input Data'!F52,'Aging Population Input Data'!L52)</f>
        <v>25045.362803851589</v>
      </c>
      <c r="D52" s="10">
        <f t="shared" si="3"/>
        <v>1.5567562782307889E-2</v>
      </c>
      <c r="E52" s="19">
        <f t="shared" si="4"/>
        <v>131953.47448972083</v>
      </c>
      <c r="F52" s="11">
        <f t="shared" si="5"/>
        <v>9.7325176640891602</v>
      </c>
    </row>
    <row r="53" spans="1:6" x14ac:dyDescent="0.3">
      <c r="A53" s="9" t="s">
        <v>62</v>
      </c>
      <c r="B53" s="13">
        <v>6889</v>
      </c>
      <c r="C53" s="14">
        <f>SUM('Aging Population Input Data'!B53,'Aging Population Input Data'!D53,'Aging Population Input Data'!E53,'Aging Population Input Data'!F53,'Aging Population Input Data'!L53)</f>
        <v>13510.92762430939</v>
      </c>
      <c r="D53" s="10">
        <f t="shared" si="3"/>
        <v>8.3980501973925717E-3</v>
      </c>
      <c r="E53" s="19">
        <f t="shared" si="4"/>
        <v>73486.099359736429</v>
      </c>
      <c r="F53" s="11">
        <f t="shared" si="5"/>
        <v>10.667164952785082</v>
      </c>
    </row>
    <row r="54" spans="1:6" x14ac:dyDescent="0.3">
      <c r="A54" s="9" t="s">
        <v>63</v>
      </c>
      <c r="B54" s="13">
        <v>452</v>
      </c>
      <c r="C54" s="14">
        <f>SUM('Aging Population Input Data'!B54,'Aging Population Input Data'!D54,'Aging Population Input Data'!E54,'Aging Population Input Data'!F54,'Aging Population Input Data'!L54)</f>
        <v>557.79812695109263</v>
      </c>
      <c r="D54" s="10">
        <f t="shared" si="3"/>
        <v>3.4671317916901904E-4</v>
      </c>
      <c r="E54" s="19">
        <f t="shared" si="4"/>
        <v>7827.4459761233502</v>
      </c>
      <c r="F54" s="11">
        <f t="shared" si="5"/>
        <v>17.317358354255198</v>
      </c>
    </row>
    <row r="55" spans="1:6" x14ac:dyDescent="0.3">
      <c r="A55" s="9" t="s">
        <v>64</v>
      </c>
      <c r="B55" s="13">
        <v>9458</v>
      </c>
      <c r="C55" s="14">
        <f>SUM('Aging Population Input Data'!B55,'Aging Population Input Data'!D55,'Aging Population Input Data'!E55,'Aging Population Input Data'!F55,'Aging Population Input Data'!L55)</f>
        <v>17156.807244314059</v>
      </c>
      <c r="D55" s="10">
        <f t="shared" si="3"/>
        <v>1.0664236569922624E-2</v>
      </c>
      <c r="E55" s="19">
        <f t="shared" si="4"/>
        <v>91966.849227718994</v>
      </c>
      <c r="F55" s="11">
        <f t="shared" si="5"/>
        <v>9.7237100050453584</v>
      </c>
    </row>
    <row r="56" spans="1:6" x14ac:dyDescent="0.3">
      <c r="A56" s="9" t="s">
        <v>65</v>
      </c>
      <c r="B56" s="13">
        <v>906</v>
      </c>
      <c r="C56" s="14">
        <f>SUM('Aging Population Input Data'!B56,'Aging Population Input Data'!D56,'Aging Population Input Data'!E56,'Aging Population Input Data'!F56,'Aging Population Input Data'!L56)</f>
        <v>1024</v>
      </c>
      <c r="D56" s="10">
        <f t="shared" si="3"/>
        <v>6.3649244827995754E-4</v>
      </c>
      <c r="E56" s="19">
        <f t="shared" si="4"/>
        <v>10190.595915723054</v>
      </c>
      <c r="F56" s="11">
        <f t="shared" si="5"/>
        <v>11.247898361725225</v>
      </c>
    </row>
    <row r="57" spans="1:6" x14ac:dyDescent="0.3">
      <c r="A57" s="9" t="s">
        <v>66</v>
      </c>
      <c r="B57" s="13">
        <v>3489</v>
      </c>
      <c r="C57" s="14">
        <f>SUM('Aging Population Input Data'!B57,'Aging Population Input Data'!D57,'Aging Population Input Data'!E57,'Aging Population Input Data'!F57,'Aging Population Input Data'!L57)</f>
        <v>5123.4302428647397</v>
      </c>
      <c r="D57" s="10">
        <f t="shared" si="3"/>
        <v>3.18459439343023E-3</v>
      </c>
      <c r="E57" s="19">
        <f t="shared" si="4"/>
        <v>30970.367278423524</v>
      </c>
      <c r="F57" s="11">
        <f t="shared" si="5"/>
        <v>8.8765741697975127</v>
      </c>
    </row>
    <row r="58" spans="1:6" x14ac:dyDescent="0.3">
      <c r="A58" s="9" t="s">
        <v>67</v>
      </c>
      <c r="B58" s="13">
        <v>14847</v>
      </c>
      <c r="C58" s="14">
        <f>SUM('Aging Population Input Data'!B58,'Aging Population Input Data'!D58,'Aging Population Input Data'!E58,'Aging Population Input Data'!F58,'Aging Population Input Data'!L58)</f>
        <v>27823.412025306097</v>
      </c>
      <c r="D58" s="10">
        <f t="shared" si="3"/>
        <v>1.7294327772938562E-2</v>
      </c>
      <c r="E58" s="19">
        <f t="shared" si="4"/>
        <v>146035.24298831398</v>
      </c>
      <c r="F58" s="11">
        <f t="shared" si="5"/>
        <v>9.8360101696176994</v>
      </c>
    </row>
    <row r="59" spans="1:6" x14ac:dyDescent="0.3">
      <c r="A59" s="9" t="s">
        <v>68</v>
      </c>
      <c r="B59" s="13">
        <v>3157</v>
      </c>
      <c r="C59" s="14">
        <f>SUM('Aging Population Input Data'!B59,'Aging Population Input Data'!D59,'Aging Population Input Data'!E59,'Aging Population Input Data'!F59,'Aging Population Input Data'!L59)</f>
        <v>4850.4766965107501</v>
      </c>
      <c r="D59" s="10">
        <f t="shared" si="3"/>
        <v>3.0149333866084059E-3</v>
      </c>
      <c r="E59" s="19">
        <f t="shared" si="4"/>
        <v>29586.781767791552</v>
      </c>
      <c r="F59" s="11">
        <f t="shared" si="5"/>
        <v>9.3718029039567785</v>
      </c>
    </row>
    <row r="60" spans="1:6" x14ac:dyDescent="0.3">
      <c r="A60" s="9" t="s">
        <v>69</v>
      </c>
      <c r="B60" s="13">
        <v>8262</v>
      </c>
      <c r="C60" s="14">
        <f>SUM('Aging Population Input Data'!B60,'Aging Population Input Data'!D60,'Aging Population Input Data'!E60,'Aging Population Input Data'!F60,'Aging Population Input Data'!L60)</f>
        <v>16382.260600772781</v>
      </c>
      <c r="D60" s="10">
        <f t="shared" si="3"/>
        <v>1.0182798006002105E-2</v>
      </c>
      <c r="E60" s="19">
        <f t="shared" si="4"/>
        <v>88040.717738947162</v>
      </c>
      <c r="F60" s="11">
        <f t="shared" si="5"/>
        <v>10.656102364917352</v>
      </c>
    </row>
    <row r="61" spans="1:6" x14ac:dyDescent="0.3">
      <c r="A61" s="9" t="s">
        <v>70</v>
      </c>
      <c r="B61" s="13">
        <v>7168</v>
      </c>
      <c r="C61" s="14">
        <f>SUM('Aging Population Input Data'!B61,'Aging Population Input Data'!D61,'Aging Population Input Data'!E61,'Aging Population Input Data'!F61,'Aging Population Input Data'!L61)</f>
        <v>12541.16044692737</v>
      </c>
      <c r="D61" s="10">
        <f t="shared" si="3"/>
        <v>7.7952674972036791E-3</v>
      </c>
      <c r="E61" s="19">
        <f t="shared" si="4"/>
        <v>68570.406439696002</v>
      </c>
      <c r="F61" s="11">
        <f t="shared" si="5"/>
        <v>9.5661839341093753</v>
      </c>
    </row>
    <row r="62" spans="1:6" x14ac:dyDescent="0.3">
      <c r="A62" s="9" t="s">
        <v>71</v>
      </c>
      <c r="B62" s="13">
        <v>2371</v>
      </c>
      <c r="C62" s="14">
        <f>SUM('Aging Population Input Data'!B62,'Aging Population Input Data'!D62,'Aging Population Input Data'!E62,'Aging Population Input Data'!F62,'Aging Population Input Data'!L62)</f>
        <v>3449.0021567217832</v>
      </c>
      <c r="D62" s="10">
        <f t="shared" si="3"/>
        <v>2.1438123309127943E-3</v>
      </c>
      <c r="E62" s="19">
        <f t="shared" si="4"/>
        <v>22482.789558593839</v>
      </c>
      <c r="F62" s="11">
        <f t="shared" si="5"/>
        <v>9.482408080385424</v>
      </c>
    </row>
    <row r="63" spans="1:6" x14ac:dyDescent="0.3">
      <c r="A63" s="9" t="s">
        <v>72</v>
      </c>
      <c r="B63" s="13">
        <v>13612</v>
      </c>
      <c r="C63" s="14">
        <f>SUM('Aging Population Input Data'!B63,'Aging Population Input Data'!D63,'Aging Population Input Data'!E63,'Aging Population Input Data'!F63,'Aging Population Input Data'!L63)</f>
        <v>27309.862286745411</v>
      </c>
      <c r="D63" s="10">
        <f t="shared" si="3"/>
        <v>1.6975118270585024E-2</v>
      </c>
      <c r="E63" s="19">
        <f t="shared" si="4"/>
        <v>143432.08949662087</v>
      </c>
      <c r="F63" s="11">
        <f t="shared" si="5"/>
        <v>10.537179657406764</v>
      </c>
    </row>
    <row r="64" spans="1:6" x14ac:dyDescent="0.3">
      <c r="A64" s="9" t="s">
        <v>73</v>
      </c>
      <c r="B64" s="13">
        <v>556</v>
      </c>
      <c r="C64" s="14">
        <f>SUM('Aging Population Input Data'!B64,'Aging Population Input Data'!D64,'Aging Population Input Data'!E64,'Aging Population Input Data'!F64,'Aging Population Input Data'!L64)</f>
        <v>636</v>
      </c>
      <c r="D64" s="10">
        <f t="shared" si="3"/>
        <v>3.9532148154887984E-4</v>
      </c>
      <c r="E64" s="19">
        <f t="shared" si="4"/>
        <v>8223.8466820311151</v>
      </c>
      <c r="F64" s="11">
        <f t="shared" si="5"/>
        <v>14.791091154732221</v>
      </c>
    </row>
    <row r="65" spans="1:6" x14ac:dyDescent="0.3">
      <c r="A65" s="9" t="s">
        <v>74</v>
      </c>
      <c r="B65" s="13">
        <v>20480</v>
      </c>
      <c r="C65" s="14">
        <f>SUM('Aging Population Input Data'!B65,'Aging Population Input Data'!D65,'Aging Population Input Data'!E65,'Aging Population Input Data'!F65,'Aging Population Input Data'!L65)</f>
        <v>50940</v>
      </c>
      <c r="D65" s="10">
        <f t="shared" si="3"/>
        <v>3.1663013003301793E-2</v>
      </c>
      <c r="E65" s="19">
        <f t="shared" si="4"/>
        <v>263211.87104192609</v>
      </c>
      <c r="F65" s="11">
        <f t="shared" si="5"/>
        <v>12.852142140719048</v>
      </c>
    </row>
    <row r="66" spans="1:6" x14ac:dyDescent="0.3">
      <c r="A66" s="9" t="s">
        <v>75</v>
      </c>
      <c r="B66" s="13">
        <v>589</v>
      </c>
      <c r="C66" s="14">
        <f>SUM('Aging Population Input Data'!B66,'Aging Population Input Data'!D66,'Aging Population Input Data'!E66,'Aging Population Input Data'!F66,'Aging Population Input Data'!L66)</f>
        <v>649</v>
      </c>
      <c r="D66" s="10">
        <f t="shared" ref="D66:D97" si="6">C66/SUM(C$2:C$170)</f>
        <v>4.0340195208368398E-4</v>
      </c>
      <c r="E66" s="19">
        <f t="shared" ref="E66:E97" si="7">(D66*8155000)+5000</f>
        <v>8289.7429192424424</v>
      </c>
      <c r="F66" s="11">
        <f t="shared" ref="F66:F97" si="8">E66/B66</f>
        <v>14.07426641637087</v>
      </c>
    </row>
    <row r="67" spans="1:6" x14ac:dyDescent="0.3">
      <c r="A67" s="9" t="s">
        <v>76</v>
      </c>
      <c r="B67" s="13">
        <v>1622</v>
      </c>
      <c r="C67" s="14">
        <f>SUM('Aging Population Input Data'!B67,'Aging Population Input Data'!D67,'Aging Population Input Data'!E67,'Aging Population Input Data'!F67,'Aging Population Input Data'!L67)</f>
        <v>2104.1105990783408</v>
      </c>
      <c r="D67" s="10">
        <f t="shared" si="6"/>
        <v>1.3078618229093565E-3</v>
      </c>
      <c r="E67" s="19">
        <f t="shared" si="7"/>
        <v>15665.613165825802</v>
      </c>
      <c r="F67" s="11">
        <f t="shared" si="8"/>
        <v>9.658207870422812</v>
      </c>
    </row>
    <row r="68" spans="1:6" x14ac:dyDescent="0.3">
      <c r="A68" s="9" t="s">
        <v>77</v>
      </c>
      <c r="B68" s="13">
        <v>2253</v>
      </c>
      <c r="C68" s="14">
        <f>SUM('Aging Population Input Data'!B68,'Aging Population Input Data'!D68,'Aging Population Input Data'!E68,'Aging Population Input Data'!F68,'Aging Population Input Data'!L68)</f>
        <v>2726.6826347305391</v>
      </c>
      <c r="D68" s="10">
        <f t="shared" si="6"/>
        <v>1.6948368221309433E-3</v>
      </c>
      <c r="E68" s="19">
        <f t="shared" si="7"/>
        <v>18821.394284477843</v>
      </c>
      <c r="F68" s="11">
        <f t="shared" si="8"/>
        <v>8.3539255590225672</v>
      </c>
    </row>
    <row r="69" spans="1:6" x14ac:dyDescent="0.3">
      <c r="A69" s="9" t="s">
        <v>78</v>
      </c>
      <c r="B69" s="13">
        <v>1265</v>
      </c>
      <c r="C69" s="14">
        <f>SUM('Aging Population Input Data'!B69,'Aging Population Input Data'!D69,'Aging Population Input Data'!E69,'Aging Population Input Data'!F69,'Aging Population Input Data'!L69)</f>
        <v>1504</v>
      </c>
      <c r="D69" s="10">
        <f t="shared" si="6"/>
        <v>9.3484828341118759E-4</v>
      </c>
      <c r="E69" s="19">
        <f t="shared" si="7"/>
        <v>12623.687751218235</v>
      </c>
      <c r="F69" s="11">
        <f t="shared" si="8"/>
        <v>9.9791998033345735</v>
      </c>
    </row>
    <row r="70" spans="1:6" x14ac:dyDescent="0.3">
      <c r="A70" s="9" t="s">
        <v>79</v>
      </c>
      <c r="B70" s="13">
        <v>3955</v>
      </c>
      <c r="C70" s="14">
        <f>SUM('Aging Population Input Data'!B70,'Aging Population Input Data'!D70,'Aging Population Input Data'!E70,'Aging Population Input Data'!F70,'Aging Population Input Data'!L70)</f>
        <v>6248.6430627518703</v>
      </c>
      <c r="D70" s="10">
        <f t="shared" si="6"/>
        <v>3.8839981654672949E-3</v>
      </c>
      <c r="E70" s="19">
        <f t="shared" si="7"/>
        <v>36674.005039385789</v>
      </c>
      <c r="F70" s="11">
        <f t="shared" si="8"/>
        <v>9.2728204903630314</v>
      </c>
    </row>
    <row r="71" spans="1:6" x14ac:dyDescent="0.3">
      <c r="A71" s="9" t="s">
        <v>80</v>
      </c>
      <c r="B71" s="13">
        <v>1998</v>
      </c>
      <c r="C71" s="14">
        <f>SUM('Aging Population Input Data'!B71,'Aging Population Input Data'!D71,'Aging Population Input Data'!E71,'Aging Population Input Data'!F71,'Aging Population Input Data'!L71)</f>
        <v>2375.2703448275861</v>
      </c>
      <c r="D71" s="10">
        <f t="shared" si="6"/>
        <v>1.4764078487364152E-3</v>
      </c>
      <c r="E71" s="19">
        <f t="shared" si="7"/>
        <v>17040.106006445465</v>
      </c>
      <c r="F71" s="11">
        <f t="shared" si="8"/>
        <v>8.5285815848075401</v>
      </c>
    </row>
    <row r="72" spans="1:6" x14ac:dyDescent="0.3">
      <c r="A72" s="9" t="s">
        <v>81</v>
      </c>
      <c r="B72" s="13">
        <v>1951</v>
      </c>
      <c r="C72" s="14">
        <f>SUM('Aging Population Input Data'!B72,'Aging Population Input Data'!D72,'Aging Population Input Data'!E72,'Aging Population Input Data'!F72,'Aging Population Input Data'!L72)</f>
        <v>2168.7200328407225</v>
      </c>
      <c r="D72" s="10">
        <f t="shared" si="6"/>
        <v>1.3480214095083801E-3</v>
      </c>
      <c r="E72" s="19">
        <f t="shared" si="7"/>
        <v>15993.114594540841</v>
      </c>
      <c r="F72" s="11">
        <f t="shared" si="8"/>
        <v>8.1973934364637824</v>
      </c>
    </row>
    <row r="73" spans="1:6" x14ac:dyDescent="0.3">
      <c r="A73" s="9" t="s">
        <v>82</v>
      </c>
      <c r="B73" s="13">
        <v>3116</v>
      </c>
      <c r="C73" s="14">
        <f>SUM('Aging Population Input Data'!B73,'Aging Population Input Data'!D73,'Aging Population Input Data'!E73,'Aging Population Input Data'!F73,'Aging Population Input Data'!L73)</f>
        <v>4897.7723074878704</v>
      </c>
      <c r="D73" s="10">
        <f t="shared" si="6"/>
        <v>3.0443311397565739E-3</v>
      </c>
      <c r="E73" s="19">
        <f t="shared" si="7"/>
        <v>29826.520444714861</v>
      </c>
      <c r="F73" s="11">
        <f t="shared" si="8"/>
        <v>9.5720540579957838</v>
      </c>
    </row>
    <row r="74" spans="1:6" x14ac:dyDescent="0.3">
      <c r="A74" s="9" t="s">
        <v>83</v>
      </c>
      <c r="B74" s="13">
        <v>1120</v>
      </c>
      <c r="C74" s="14">
        <f>SUM('Aging Population Input Data'!B74,'Aging Population Input Data'!D74,'Aging Population Input Data'!E74,'Aging Population Input Data'!F74,'Aging Population Input Data'!L74)</f>
        <v>1336.2614107883819</v>
      </c>
      <c r="D74" s="10">
        <f t="shared" si="6"/>
        <v>8.3058622743625702E-4</v>
      </c>
      <c r="E74" s="19">
        <f t="shared" si="7"/>
        <v>11773.430684742676</v>
      </c>
      <c r="F74" s="11">
        <f t="shared" si="8"/>
        <v>10.511991682805961</v>
      </c>
    </row>
    <row r="75" spans="1:6" x14ac:dyDescent="0.3">
      <c r="A75" s="9" t="s">
        <v>84</v>
      </c>
      <c r="B75" s="13">
        <v>3139</v>
      </c>
      <c r="C75" s="14">
        <f>SUM('Aging Population Input Data'!B75,'Aging Population Input Data'!D75,'Aging Population Input Data'!E75,'Aging Population Input Data'!F75,'Aging Population Input Data'!L75)</f>
        <v>4547.5948499881879</v>
      </c>
      <c r="D75" s="10">
        <f t="shared" si="6"/>
        <v>2.8266697068889722E-3</v>
      </c>
      <c r="E75" s="19">
        <f t="shared" si="7"/>
        <v>28051.491459679568</v>
      </c>
      <c r="F75" s="11">
        <f t="shared" si="8"/>
        <v>8.9364420069065211</v>
      </c>
    </row>
    <row r="76" spans="1:6" x14ac:dyDescent="0.3">
      <c r="A76" s="9" t="s">
        <v>85</v>
      </c>
      <c r="B76" s="13">
        <v>857</v>
      </c>
      <c r="C76" s="14">
        <f>SUM('Aging Population Input Data'!B76,'Aging Population Input Data'!D76,'Aging Population Input Data'!E76,'Aging Population Input Data'!F76,'Aging Population Input Data'!L76)</f>
        <v>1016.3557772236076</v>
      </c>
      <c r="D76" s="10">
        <f t="shared" si="6"/>
        <v>6.3174099313333305E-4</v>
      </c>
      <c r="E76" s="19">
        <f t="shared" si="7"/>
        <v>10151.847799002331</v>
      </c>
      <c r="F76" s="11">
        <f t="shared" si="8"/>
        <v>11.845796731624658</v>
      </c>
    </row>
    <row r="77" spans="1:6" x14ac:dyDescent="0.3">
      <c r="A77" s="9" t="s">
        <v>86</v>
      </c>
      <c r="B77" s="13">
        <v>5565</v>
      </c>
      <c r="C77" s="14">
        <f>SUM('Aging Population Input Data'!B77,'Aging Population Input Data'!D77,'Aging Population Input Data'!E77,'Aging Population Input Data'!F77,'Aging Population Input Data'!L77)</f>
        <v>10124.72187859215</v>
      </c>
      <c r="D77" s="10">
        <f t="shared" si="6"/>
        <v>6.2932705240808283E-3</v>
      </c>
      <c r="E77" s="19">
        <f t="shared" si="7"/>
        <v>56321.621123879158</v>
      </c>
      <c r="F77" s="11">
        <f t="shared" si="8"/>
        <v>10.120686635018716</v>
      </c>
    </row>
    <row r="78" spans="1:6" x14ac:dyDescent="0.3">
      <c r="A78" s="9" t="s">
        <v>87</v>
      </c>
      <c r="B78" s="13">
        <v>12392</v>
      </c>
      <c r="C78" s="14">
        <f>SUM('Aging Population Input Data'!B78,'Aging Population Input Data'!D78,'Aging Population Input Data'!E78,'Aging Population Input Data'!F78,'Aging Population Input Data'!L78)</f>
        <v>24343.709809240911</v>
      </c>
      <c r="D78" s="10">
        <f t="shared" si="6"/>
        <v>1.5131433063184145E-2</v>
      </c>
      <c r="E78" s="19">
        <f t="shared" si="7"/>
        <v>128396.8366302667</v>
      </c>
      <c r="F78" s="11">
        <f t="shared" si="8"/>
        <v>10.361268288433401</v>
      </c>
    </row>
    <row r="79" spans="1:6" x14ac:dyDescent="0.3">
      <c r="A79" s="9" t="s">
        <v>88</v>
      </c>
      <c r="B79" s="13">
        <v>3030</v>
      </c>
      <c r="C79" s="14">
        <f>SUM('Aging Population Input Data'!B79,'Aging Population Input Data'!D79,'Aging Population Input Data'!E79,'Aging Population Input Data'!F79,'Aging Population Input Data'!L79)</f>
        <v>5525.9252156877501</v>
      </c>
      <c r="D79" s="10">
        <f t="shared" si="6"/>
        <v>3.434775067915086E-3</v>
      </c>
      <c r="E79" s="19">
        <f t="shared" si="7"/>
        <v>33010.590678847526</v>
      </c>
      <c r="F79" s="11">
        <f t="shared" si="8"/>
        <v>10.894584382457928</v>
      </c>
    </row>
    <row r="80" spans="1:6" x14ac:dyDescent="0.3">
      <c r="A80" s="9" t="s">
        <v>89</v>
      </c>
      <c r="B80" s="13">
        <v>1428</v>
      </c>
      <c r="C80" s="14">
        <f>SUM('Aging Population Input Data'!B80,'Aging Population Input Data'!D80,'Aging Population Input Data'!E80,'Aging Population Input Data'!F80,'Aging Population Input Data'!L80)</f>
        <v>2263.1777014366021</v>
      </c>
      <c r="D80" s="10">
        <f t="shared" si="6"/>
        <v>1.4067339024218647E-3</v>
      </c>
      <c r="E80" s="19">
        <f t="shared" si="7"/>
        <v>16471.914974250307</v>
      </c>
      <c r="F80" s="11">
        <f t="shared" si="8"/>
        <v>11.53495446376072</v>
      </c>
    </row>
    <row r="81" spans="1:6" x14ac:dyDescent="0.3">
      <c r="A81" s="9" t="s">
        <v>90</v>
      </c>
      <c r="B81" s="13">
        <v>14029</v>
      </c>
      <c r="C81" s="14">
        <f>SUM('Aging Population Input Data'!B81,'Aging Population Input Data'!D81,'Aging Population Input Data'!E81,'Aging Population Input Data'!F81,'Aging Population Input Data'!L81)</f>
        <v>27677.852960504701</v>
      </c>
      <c r="D81" s="10">
        <f t="shared" si="6"/>
        <v>1.7203851947230769E-2</v>
      </c>
      <c r="E81" s="19">
        <f t="shared" si="7"/>
        <v>145297.41262966691</v>
      </c>
      <c r="F81" s="11">
        <f t="shared" si="8"/>
        <v>10.356932969539304</v>
      </c>
    </row>
    <row r="82" spans="1:6" x14ac:dyDescent="0.3">
      <c r="A82" s="9" t="s">
        <v>91</v>
      </c>
      <c r="B82" s="13">
        <v>2464</v>
      </c>
      <c r="C82" s="14">
        <f>SUM('Aging Population Input Data'!B82,'Aging Population Input Data'!D82,'Aging Population Input Data'!E82,'Aging Population Input Data'!F82,'Aging Population Input Data'!L82)</f>
        <v>4440.17821782178</v>
      </c>
      <c r="D82" s="10">
        <f t="shared" si="6"/>
        <v>2.7599022506452375E-3</v>
      </c>
      <c r="E82" s="19">
        <f t="shared" si="7"/>
        <v>27507.002854011913</v>
      </c>
      <c r="F82" s="11">
        <f t="shared" si="8"/>
        <v>11.16355635308925</v>
      </c>
    </row>
    <row r="83" spans="1:6" x14ac:dyDescent="0.3">
      <c r="A83" s="9" t="s">
        <v>92</v>
      </c>
      <c r="B83" s="13">
        <v>1296</v>
      </c>
      <c r="C83" s="14">
        <f>SUM('Aging Population Input Data'!B83,'Aging Population Input Data'!D83,'Aging Population Input Data'!E83,'Aging Population Input Data'!F83,'Aging Population Input Data'!L83)</f>
        <v>2136.8122033898308</v>
      </c>
      <c r="D83" s="10">
        <f t="shared" si="6"/>
        <v>1.3281883113770349E-3</v>
      </c>
      <c r="E83" s="19">
        <f t="shared" si="7"/>
        <v>15831.375679279719</v>
      </c>
      <c r="F83" s="11">
        <f t="shared" si="8"/>
        <v>12.215567653765216</v>
      </c>
    </row>
    <row r="84" spans="1:6" x14ac:dyDescent="0.3">
      <c r="A84" s="9" t="s">
        <v>93</v>
      </c>
      <c r="B84" s="13">
        <v>10610</v>
      </c>
      <c r="C84" s="14">
        <f>SUM('Aging Population Input Data'!B84,'Aging Population Input Data'!D84,'Aging Population Input Data'!E84,'Aging Population Input Data'!F84,'Aging Population Input Data'!L84)</f>
        <v>20635.47853005373</v>
      </c>
      <c r="D84" s="10">
        <f t="shared" si="6"/>
        <v>1.282649047951406E-2</v>
      </c>
      <c r="E84" s="19">
        <f t="shared" si="7"/>
        <v>109600.02986043716</v>
      </c>
      <c r="F84" s="11">
        <f t="shared" si="8"/>
        <v>10.329880288448367</v>
      </c>
    </row>
    <row r="85" spans="1:6" x14ac:dyDescent="0.3">
      <c r="A85" s="9" t="s">
        <v>94</v>
      </c>
      <c r="B85" s="13">
        <v>14711</v>
      </c>
      <c r="C85" s="14">
        <f>SUM('Aging Population Input Data'!B85,'Aging Population Input Data'!D85,'Aging Population Input Data'!E85,'Aging Population Input Data'!F85,'Aging Population Input Data'!L85)</f>
        <v>28152</v>
      </c>
      <c r="D85" s="10">
        <f t="shared" si="6"/>
        <v>1.7498569730446643E-2</v>
      </c>
      <c r="E85" s="19">
        <f t="shared" si="7"/>
        <v>147700.83615179238</v>
      </c>
      <c r="F85" s="11">
        <f t="shared" si="8"/>
        <v>10.040162881639072</v>
      </c>
    </row>
    <row r="86" spans="1:6" x14ac:dyDescent="0.3">
      <c r="A86" s="9" t="s">
        <v>95</v>
      </c>
      <c r="B86" s="13">
        <v>4306</v>
      </c>
      <c r="C86" s="14">
        <f>SUM('Aging Population Input Data'!B86,'Aging Population Input Data'!D86,'Aging Population Input Data'!E86,'Aging Population Input Data'!F86,'Aging Population Input Data'!L86)</f>
        <v>7522.0138097438303</v>
      </c>
      <c r="D86" s="10">
        <f t="shared" si="6"/>
        <v>4.675493150155763E-3</v>
      </c>
      <c r="E86" s="19">
        <f t="shared" si="7"/>
        <v>43128.646639520244</v>
      </c>
      <c r="F86" s="11">
        <f t="shared" si="8"/>
        <v>10.015942089995413</v>
      </c>
    </row>
    <row r="87" spans="1:6" x14ac:dyDescent="0.3">
      <c r="A87" s="9" t="s">
        <v>96</v>
      </c>
      <c r="B87" s="13">
        <v>4012</v>
      </c>
      <c r="C87" s="14">
        <f>SUM('Aging Population Input Data'!B87,'Aging Population Input Data'!D87,'Aging Population Input Data'!E87,'Aging Population Input Data'!F87,'Aging Population Input Data'!L87)</f>
        <v>7331.7252567574506</v>
      </c>
      <c r="D87" s="10">
        <f t="shared" si="6"/>
        <v>4.55721460819292E-3</v>
      </c>
      <c r="E87" s="19">
        <f t="shared" si="7"/>
        <v>42164.085129813262</v>
      </c>
      <c r="F87" s="11">
        <f t="shared" si="8"/>
        <v>10.509492804041193</v>
      </c>
    </row>
    <row r="88" spans="1:6" x14ac:dyDescent="0.3">
      <c r="A88" s="9" t="s">
        <v>97</v>
      </c>
      <c r="B88" s="13">
        <v>622</v>
      </c>
      <c r="C88" s="14">
        <f>SUM('Aging Population Input Data'!B88,'Aging Population Input Data'!D88,'Aging Population Input Data'!E88,'Aging Population Input Data'!F88,'Aging Population Input Data'!L88)</f>
        <v>667</v>
      </c>
      <c r="D88" s="10">
        <f t="shared" si="6"/>
        <v>4.145902959011051E-4</v>
      </c>
      <c r="E88" s="19">
        <f t="shared" si="7"/>
        <v>8380.9838630735121</v>
      </c>
      <c r="F88" s="11">
        <f t="shared" si="8"/>
        <v>13.474250583719472</v>
      </c>
    </row>
    <row r="89" spans="1:6" x14ac:dyDescent="0.3">
      <c r="A89" s="9" t="s">
        <v>98</v>
      </c>
      <c r="B89" s="13">
        <v>6874</v>
      </c>
      <c r="C89" s="14">
        <f>SUM('Aging Population Input Data'!B89,'Aging Population Input Data'!D89,'Aging Population Input Data'!E89,'Aging Population Input Data'!F89,'Aging Population Input Data'!L89)</f>
        <v>12620.15921787709</v>
      </c>
      <c r="D89" s="10">
        <f t="shared" si="6"/>
        <v>7.8443711311225219E-3</v>
      </c>
      <c r="E89" s="19">
        <f t="shared" si="7"/>
        <v>68970.84657430416</v>
      </c>
      <c r="F89" s="11">
        <f t="shared" si="8"/>
        <v>10.033582568272355</v>
      </c>
    </row>
    <row r="90" spans="1:6" x14ac:dyDescent="0.3">
      <c r="A90" s="9" t="s">
        <v>99</v>
      </c>
      <c r="B90" s="13">
        <v>13456</v>
      </c>
      <c r="C90" s="14">
        <f>SUM('Aging Population Input Data'!B90,'Aging Population Input Data'!D90,'Aging Population Input Data'!E90,'Aging Population Input Data'!F90,'Aging Population Input Data'!L90)</f>
        <v>28289</v>
      </c>
      <c r="D90" s="10">
        <f t="shared" si="6"/>
        <v>1.7583725458390348E-2</v>
      </c>
      <c r="E90" s="19">
        <f t="shared" si="7"/>
        <v>148395.28111317329</v>
      </c>
      <c r="F90" s="11">
        <f t="shared" si="8"/>
        <v>11.028186765247717</v>
      </c>
    </row>
    <row r="91" spans="1:6" x14ac:dyDescent="0.3">
      <c r="A91" s="9" t="s">
        <v>100</v>
      </c>
      <c r="B91" s="13">
        <v>4556</v>
      </c>
      <c r="C91" s="14">
        <f>SUM('Aging Population Input Data'!B91,'Aging Population Input Data'!D91,'Aging Population Input Data'!E91,'Aging Population Input Data'!F91,'Aging Population Input Data'!L91)</f>
        <v>8152.3216131320296</v>
      </c>
      <c r="D91" s="10">
        <f t="shared" si="6"/>
        <v>5.0672765065507986E-3</v>
      </c>
      <c r="E91" s="19">
        <f t="shared" si="7"/>
        <v>46323.63991092176</v>
      </c>
      <c r="F91" s="11">
        <f t="shared" si="8"/>
        <v>10.167611920746655</v>
      </c>
    </row>
    <row r="92" spans="1:6" x14ac:dyDescent="0.3">
      <c r="A92" s="9" t="s">
        <v>101</v>
      </c>
      <c r="B92" s="13">
        <v>3505</v>
      </c>
      <c r="C92" s="14">
        <f>SUM('Aging Population Input Data'!B92,'Aging Population Input Data'!D92,'Aging Population Input Data'!E92,'Aging Population Input Data'!F92,'Aging Population Input Data'!L92)</f>
        <v>6110.3598443916098</v>
      </c>
      <c r="D92" s="10">
        <f t="shared" si="6"/>
        <v>3.7980448215120663E-3</v>
      </c>
      <c r="E92" s="19">
        <f t="shared" si="7"/>
        <v>35973.055519430898</v>
      </c>
      <c r="F92" s="11">
        <f t="shared" si="8"/>
        <v>10.263353928510956</v>
      </c>
    </row>
    <row r="93" spans="1:6" x14ac:dyDescent="0.3">
      <c r="A93" s="9" t="s">
        <v>102</v>
      </c>
      <c r="B93" s="13">
        <v>1446</v>
      </c>
      <c r="C93" s="14">
        <f>SUM('Aging Population Input Data'!B93,'Aging Population Input Data'!D93,'Aging Population Input Data'!E93,'Aging Population Input Data'!F93,'Aging Population Input Data'!L93)</f>
        <v>1869.1675753228119</v>
      </c>
      <c r="D93" s="10">
        <f t="shared" si="6"/>
        <v>1.1618271936159458E-3</v>
      </c>
      <c r="E93" s="19">
        <f t="shared" si="7"/>
        <v>14474.700763938037</v>
      </c>
      <c r="F93" s="11">
        <f t="shared" si="8"/>
        <v>10.010166503414963</v>
      </c>
    </row>
    <row r="94" spans="1:6" x14ac:dyDescent="0.3">
      <c r="A94" s="9" t="s">
        <v>103</v>
      </c>
      <c r="B94" s="13">
        <v>19218</v>
      </c>
      <c r="C94" s="14">
        <f>SUM('Aging Population Input Data'!B94,'Aging Population Input Data'!D94,'Aging Population Input Data'!E94,'Aging Population Input Data'!F94,'Aging Population Input Data'!L94)</f>
        <v>45480</v>
      </c>
      <c r="D94" s="10">
        <f t="shared" si="6"/>
        <v>2.826921537868405E-2</v>
      </c>
      <c r="E94" s="19">
        <f t="shared" si="7"/>
        <v>235535.45141316843</v>
      </c>
      <c r="F94" s="11">
        <f t="shared" si="8"/>
        <v>12.255981445164347</v>
      </c>
    </row>
    <row r="95" spans="1:6" x14ac:dyDescent="0.3">
      <c r="A95" s="9" t="s">
        <v>104</v>
      </c>
      <c r="B95" s="13">
        <v>4917</v>
      </c>
      <c r="C95" s="14">
        <f>SUM('Aging Population Input Data'!B95,'Aging Population Input Data'!D95,'Aging Population Input Data'!E95,'Aging Population Input Data'!F95,'Aging Population Input Data'!L95)</f>
        <v>10276</v>
      </c>
      <c r="D95" s="10">
        <f t="shared" si="6"/>
        <v>6.3873011704344172E-3</v>
      </c>
      <c r="E95" s="19">
        <f t="shared" si="7"/>
        <v>57088.441044892672</v>
      </c>
      <c r="F95" s="11">
        <f t="shared" si="8"/>
        <v>11.610421200913702</v>
      </c>
    </row>
    <row r="96" spans="1:6" x14ac:dyDescent="0.3">
      <c r="A96" s="9" t="s">
        <v>105</v>
      </c>
      <c r="B96" s="13">
        <v>6400</v>
      </c>
      <c r="C96" s="14">
        <f>SUM('Aging Population Input Data'!B96,'Aging Population Input Data'!D96,'Aging Population Input Data'!E96,'Aging Population Input Data'!F96,'Aging Population Input Data'!L96)</f>
        <v>10300.547651197499</v>
      </c>
      <c r="D96" s="10">
        <f t="shared" si="6"/>
        <v>6.4025593682959592E-3</v>
      </c>
      <c r="E96" s="19">
        <f t="shared" si="7"/>
        <v>57212.871648453547</v>
      </c>
      <c r="F96" s="11">
        <f t="shared" si="8"/>
        <v>8.9395111950708674</v>
      </c>
    </row>
    <row r="97" spans="1:6" x14ac:dyDescent="0.3">
      <c r="A97" s="9" t="s">
        <v>106</v>
      </c>
      <c r="B97" s="13">
        <v>8501</v>
      </c>
      <c r="C97" s="14">
        <f>SUM('Aging Population Input Data'!B97,'Aging Population Input Data'!D97,'Aging Population Input Data'!E97,'Aging Population Input Data'!F97,'Aging Population Input Data'!L97)</f>
        <v>16869</v>
      </c>
      <c r="D97" s="10">
        <f t="shared" si="6"/>
        <v>1.0485342880893167E-2</v>
      </c>
      <c r="E97" s="19">
        <f t="shared" si="7"/>
        <v>90507.971193683785</v>
      </c>
      <c r="F97" s="11">
        <f t="shared" si="8"/>
        <v>10.646744052897752</v>
      </c>
    </row>
    <row r="98" spans="1:6" x14ac:dyDescent="0.3">
      <c r="A98" s="9" t="s">
        <v>107</v>
      </c>
      <c r="B98" s="13">
        <v>6840</v>
      </c>
      <c r="C98" s="14">
        <f>SUM('Aging Population Input Data'!B98,'Aging Population Input Data'!D98,'Aging Population Input Data'!E98,'Aging Population Input Data'!F98,'Aging Population Input Data'!L98)</f>
        <v>10983.27474600871</v>
      </c>
      <c r="D98" s="10">
        <f t="shared" ref="D98:D129" si="9">C98/SUM(C$2:C$170)</f>
        <v>6.8269252277524534E-3</v>
      </c>
      <c r="E98" s="19">
        <f t="shared" ref="E98:E129" si="10">(D98*8155000)+5000</f>
        <v>60673.575232321258</v>
      </c>
      <c r="F98" s="11">
        <f t="shared" ref="F98:F129" si="11">E98/B98</f>
        <v>8.8704057357194817</v>
      </c>
    </row>
    <row r="99" spans="1:6" x14ac:dyDescent="0.3">
      <c r="A99" s="9" t="s">
        <v>108</v>
      </c>
      <c r="B99" s="13">
        <v>606</v>
      </c>
      <c r="C99" s="14">
        <f>SUM('Aging Population Input Data'!B99,'Aging Population Input Data'!D99,'Aging Population Input Data'!E99,'Aging Population Input Data'!F99,'Aging Population Input Data'!L99)</f>
        <v>716</v>
      </c>
      <c r="D99" s="10">
        <f t="shared" si="9"/>
        <v>4.4504745407075155E-4</v>
      </c>
      <c r="E99" s="19">
        <f t="shared" si="10"/>
        <v>8629.3619879469788</v>
      </c>
      <c r="F99" s="11">
        <f t="shared" si="11"/>
        <v>14.23987126723924</v>
      </c>
    </row>
    <row r="100" spans="1:6" x14ac:dyDescent="0.3">
      <c r="A100" s="9" t="s">
        <v>109</v>
      </c>
      <c r="B100" s="13">
        <v>4261</v>
      </c>
      <c r="C100" s="14">
        <f>SUM('Aging Population Input Data'!B100,'Aging Population Input Data'!D100,'Aging Population Input Data'!E100,'Aging Population Input Data'!F100,'Aging Population Input Data'!L100)</f>
        <v>7883.6276809884093</v>
      </c>
      <c r="D100" s="10">
        <f t="shared" si="9"/>
        <v>4.9002631679687077E-3</v>
      </c>
      <c r="E100" s="19">
        <f t="shared" si="10"/>
        <v>44961.646134784809</v>
      </c>
      <c r="F100" s="11">
        <f t="shared" si="11"/>
        <v>10.551900055100871</v>
      </c>
    </row>
    <row r="101" spans="1:6" x14ac:dyDescent="0.3">
      <c r="A101" s="9" t="s">
        <v>110</v>
      </c>
      <c r="B101" s="13">
        <v>902</v>
      </c>
      <c r="C101" s="14">
        <f>SUM('Aging Population Input Data'!B101,'Aging Population Input Data'!D101,'Aging Population Input Data'!E101,'Aging Population Input Data'!F101,'Aging Population Input Data'!L101)</f>
        <v>1061</v>
      </c>
      <c r="D101" s="10">
        <f t="shared" si="9"/>
        <v>6.5949071057132313E-4</v>
      </c>
      <c r="E101" s="19">
        <f t="shared" si="10"/>
        <v>10378.14674470914</v>
      </c>
      <c r="F101" s="11">
        <f t="shared" si="11"/>
        <v>11.505705925398159</v>
      </c>
    </row>
    <row r="102" spans="1:6" x14ac:dyDescent="0.3">
      <c r="A102" s="9" t="s">
        <v>111</v>
      </c>
      <c r="B102" s="13">
        <v>7089</v>
      </c>
      <c r="C102" s="14">
        <f>SUM('Aging Population Input Data'!B102,'Aging Population Input Data'!D102,'Aging Population Input Data'!E102,'Aging Population Input Data'!F102,'Aging Population Input Data'!L102)</f>
        <v>14042.916448761051</v>
      </c>
      <c r="D102" s="10">
        <f t="shared" si="9"/>
        <v>8.728720968225398E-3</v>
      </c>
      <c r="E102" s="19">
        <f t="shared" si="10"/>
        <v>76182.719495878118</v>
      </c>
      <c r="F102" s="11">
        <f t="shared" si="11"/>
        <v>10.746610170105532</v>
      </c>
    </row>
    <row r="103" spans="1:6" x14ac:dyDescent="0.3">
      <c r="A103" s="9" t="s">
        <v>112</v>
      </c>
      <c r="B103" s="13">
        <v>1817</v>
      </c>
      <c r="C103" s="14">
        <f>SUM('Aging Population Input Data'!B103,'Aging Population Input Data'!D103,'Aging Population Input Data'!E103,'Aging Population Input Data'!F103,'Aging Population Input Data'!L103)</f>
        <v>2107</v>
      </c>
      <c r="D103" s="10">
        <f t="shared" si="9"/>
        <v>1.3096578012947954E-3</v>
      </c>
      <c r="E103" s="19">
        <f t="shared" si="10"/>
        <v>15680.259369559057</v>
      </c>
      <c r="F103" s="11">
        <f t="shared" si="11"/>
        <v>8.6297519920523147</v>
      </c>
    </row>
    <row r="104" spans="1:6" x14ac:dyDescent="0.3">
      <c r="A104" s="9" t="s">
        <v>113</v>
      </c>
      <c r="B104" s="13">
        <v>19141</v>
      </c>
      <c r="C104" s="14">
        <f>SUM('Aging Population Input Data'!B104,'Aging Population Input Data'!D104,'Aging Population Input Data'!E104,'Aging Population Input Data'!F104,'Aging Population Input Data'!L104)</f>
        <v>39213.363620433898</v>
      </c>
      <c r="D104" s="10">
        <f t="shared" si="9"/>
        <v>2.4374033023498231E-2</v>
      </c>
      <c r="E104" s="19">
        <f t="shared" si="10"/>
        <v>203770.23930662806</v>
      </c>
      <c r="F104" s="11">
        <f t="shared" si="11"/>
        <v>10.645746789960194</v>
      </c>
    </row>
    <row r="105" spans="1:6" x14ac:dyDescent="0.3">
      <c r="A105" s="9" t="s">
        <v>114</v>
      </c>
      <c r="B105" s="13">
        <v>9695</v>
      </c>
      <c r="C105" s="14">
        <f>SUM('Aging Population Input Data'!B105,'Aging Population Input Data'!D105,'Aging Population Input Data'!E105,'Aging Population Input Data'!F105,'Aging Population Input Data'!L105)</f>
        <v>18677.780431185638</v>
      </c>
      <c r="D105" s="10">
        <f t="shared" si="9"/>
        <v>1.1609634956133621E-2</v>
      </c>
      <c r="E105" s="19">
        <f t="shared" si="10"/>
        <v>99676.573067269681</v>
      </c>
      <c r="F105" s="11">
        <f t="shared" si="11"/>
        <v>10.281234973416161</v>
      </c>
    </row>
    <row r="106" spans="1:6" x14ac:dyDescent="0.3">
      <c r="A106" s="9" t="s">
        <v>115</v>
      </c>
      <c r="B106" s="13">
        <v>2640</v>
      </c>
      <c r="C106" s="14">
        <f>SUM('Aging Population Input Data'!B106,'Aging Population Input Data'!D106,'Aging Population Input Data'!E106,'Aging Population Input Data'!F106,'Aging Population Input Data'!L106)</f>
        <v>4368.4012889648802</v>
      </c>
      <c r="D106" s="10">
        <f t="shared" si="9"/>
        <v>2.7152875307447058E-3</v>
      </c>
      <c r="E106" s="19">
        <f t="shared" si="10"/>
        <v>27143.169813223078</v>
      </c>
      <c r="F106" s="11">
        <f t="shared" si="11"/>
        <v>10.281503717129954</v>
      </c>
    </row>
    <row r="107" spans="1:6" x14ac:dyDescent="0.3">
      <c r="A107" s="9" t="s">
        <v>116</v>
      </c>
      <c r="B107" s="13">
        <v>3987</v>
      </c>
      <c r="C107" s="14">
        <f>SUM('Aging Population Input Data'!B107,'Aging Population Input Data'!D107,'Aging Population Input Data'!E107,'Aging Population Input Data'!F107,'Aging Population Input Data'!L107)</f>
        <v>6729.3794180824098</v>
      </c>
      <c r="D107" s="10">
        <f t="shared" si="9"/>
        <v>4.1828117004101845E-3</v>
      </c>
      <c r="E107" s="19">
        <f t="shared" si="10"/>
        <v>39110.829416845052</v>
      </c>
      <c r="F107" s="11">
        <f t="shared" si="11"/>
        <v>9.809588516891159</v>
      </c>
    </row>
    <row r="108" spans="1:6" x14ac:dyDescent="0.3">
      <c r="A108" s="9" t="s">
        <v>117</v>
      </c>
      <c r="B108" s="13">
        <v>4099</v>
      </c>
      <c r="C108" s="14">
        <f>SUM('Aging Population Input Data'!B108,'Aging Population Input Data'!D108,'Aging Population Input Data'!E108,'Aging Population Input Data'!F108,'Aging Population Input Data'!L108)</f>
        <v>7956</v>
      </c>
      <c r="D108" s="10">
        <f t="shared" si="9"/>
        <v>4.9452479673001383E-3</v>
      </c>
      <c r="E108" s="19">
        <f t="shared" si="10"/>
        <v>45328.497173332631</v>
      </c>
      <c r="F108" s="11">
        <f t="shared" si="11"/>
        <v>11.058428195494665</v>
      </c>
    </row>
    <row r="109" spans="1:6" x14ac:dyDescent="0.3">
      <c r="A109" s="9" t="s">
        <v>118</v>
      </c>
      <c r="B109" s="13">
        <v>3678</v>
      </c>
      <c r="C109" s="14">
        <f>SUM('Aging Population Input Data'!B109,'Aging Population Input Data'!D109,'Aging Population Input Data'!E109,'Aging Population Input Data'!F109,'Aging Population Input Data'!L109)</f>
        <v>5874.46968382875</v>
      </c>
      <c r="D109" s="10">
        <f t="shared" si="9"/>
        <v>3.6514214759829581E-3</v>
      </c>
      <c r="E109" s="19">
        <f t="shared" si="10"/>
        <v>34777.342136641018</v>
      </c>
      <c r="F109" s="11">
        <f t="shared" si="11"/>
        <v>9.4555035716805378</v>
      </c>
    </row>
    <row r="110" spans="1:6" x14ac:dyDescent="0.3">
      <c r="A110" s="9" t="s">
        <v>119</v>
      </c>
      <c r="B110" s="13">
        <v>3846</v>
      </c>
      <c r="C110" s="14">
        <f>SUM('Aging Population Input Data'!B110,'Aging Population Input Data'!D110,'Aging Population Input Data'!E110,'Aging Population Input Data'!F110,'Aging Population Input Data'!L110)</f>
        <v>6156.8588120740005</v>
      </c>
      <c r="D110" s="10">
        <f t="shared" si="9"/>
        <v>3.8269474013779407E-3</v>
      </c>
      <c r="E110" s="19">
        <f t="shared" si="10"/>
        <v>36208.756058237108</v>
      </c>
      <c r="F110" s="11">
        <f t="shared" si="11"/>
        <v>9.4146531612680988</v>
      </c>
    </row>
    <row r="111" spans="1:6" x14ac:dyDescent="0.3">
      <c r="A111" s="9" t="s">
        <v>120</v>
      </c>
      <c r="B111" s="13">
        <v>4710</v>
      </c>
      <c r="C111" s="14">
        <f>SUM('Aging Population Input Data'!B111,'Aging Population Input Data'!D111,'Aging Population Input Data'!E111,'Aging Population Input Data'!F111,'Aging Population Input Data'!L111)</f>
        <v>8997</v>
      </c>
      <c r="D111" s="10">
        <f t="shared" si="9"/>
        <v>5.5923071847409937E-3</v>
      </c>
      <c r="E111" s="19">
        <f t="shared" si="10"/>
        <v>50605.265091562804</v>
      </c>
      <c r="F111" s="11">
        <f t="shared" si="11"/>
        <v>10.744217641520764</v>
      </c>
    </row>
    <row r="112" spans="1:6" x14ac:dyDescent="0.3">
      <c r="A112" s="9" t="s">
        <v>121</v>
      </c>
      <c r="B112" s="13">
        <v>3074</v>
      </c>
      <c r="C112" s="14">
        <f>SUM('Aging Population Input Data'!B112,'Aging Population Input Data'!D112,'Aging Population Input Data'!E112,'Aging Population Input Data'!F112,'Aging Population Input Data'!L112)</f>
        <v>5240.1818181818198</v>
      </c>
      <c r="D112" s="10">
        <f t="shared" si="9"/>
        <v>3.2571642137565093E-3</v>
      </c>
      <c r="E112" s="19">
        <f t="shared" si="10"/>
        <v>31562.174163184332</v>
      </c>
      <c r="F112" s="11">
        <f t="shared" si="11"/>
        <v>10.267460690691065</v>
      </c>
    </row>
    <row r="113" spans="1:6" x14ac:dyDescent="0.3">
      <c r="A113" s="9" t="s">
        <v>122</v>
      </c>
      <c r="B113" s="13">
        <v>1202</v>
      </c>
      <c r="C113" s="14">
        <f>SUM('Aging Population Input Data'!B113,'Aging Population Input Data'!D113,'Aging Population Input Data'!E113,'Aging Population Input Data'!F113,'Aging Population Input Data'!L113)</f>
        <v>1410.8410642806687</v>
      </c>
      <c r="D113" s="10">
        <f t="shared" si="9"/>
        <v>8.7694304993935911E-4</v>
      </c>
      <c r="E113" s="19">
        <f t="shared" si="10"/>
        <v>12151.470572255474</v>
      </c>
      <c r="F113" s="11">
        <f t="shared" si="11"/>
        <v>10.109376516019529</v>
      </c>
    </row>
    <row r="114" spans="1:6" x14ac:dyDescent="0.3">
      <c r="A114" s="9" t="s">
        <v>123</v>
      </c>
      <c r="B114" s="13">
        <v>2451</v>
      </c>
      <c r="C114" s="14">
        <f>SUM('Aging Population Input Data'!B114,'Aging Population Input Data'!D114,'Aging Population Input Data'!E114,'Aging Population Input Data'!F114,'Aging Population Input Data'!L114)</f>
        <v>3972.2932267564202</v>
      </c>
      <c r="D114" s="10">
        <f t="shared" si="9"/>
        <v>2.4690767980313343E-3</v>
      </c>
      <c r="E114" s="19">
        <f t="shared" si="10"/>
        <v>25135.321287945531</v>
      </c>
      <c r="F114" s="11">
        <f t="shared" si="11"/>
        <v>10.255129044449422</v>
      </c>
    </row>
    <row r="115" spans="1:6" x14ac:dyDescent="0.3">
      <c r="A115" s="9" t="s">
        <v>124</v>
      </c>
      <c r="B115" s="13">
        <v>1258</v>
      </c>
      <c r="C115" s="14">
        <f>SUM('Aging Population Input Data'!B115,'Aging Population Input Data'!D115,'Aging Population Input Data'!E115,'Aging Population Input Data'!F115,'Aging Population Input Data'!L115)</f>
        <v>1636.0859077443929</v>
      </c>
      <c r="D115" s="10">
        <f t="shared" si="9"/>
        <v>1.0169495361489896E-3</v>
      </c>
      <c r="E115" s="19">
        <f t="shared" si="10"/>
        <v>13293.223467295011</v>
      </c>
      <c r="F115" s="11">
        <f t="shared" si="11"/>
        <v>10.566950291967418</v>
      </c>
    </row>
    <row r="116" spans="1:6" x14ac:dyDescent="0.3">
      <c r="A116" s="9" t="s">
        <v>125</v>
      </c>
      <c r="B116" s="13">
        <v>2783</v>
      </c>
      <c r="C116" s="14">
        <f>SUM('Aging Population Input Data'!B116,'Aging Population Input Data'!D116,'Aging Population Input Data'!E116,'Aging Population Input Data'!F116,'Aging Population Input Data'!L116)</f>
        <v>4945.3258904837903</v>
      </c>
      <c r="D116" s="10">
        <f t="shared" si="9"/>
        <v>3.0738892417737193E-3</v>
      </c>
      <c r="E116" s="19">
        <f t="shared" si="10"/>
        <v>30067.56676666468</v>
      </c>
      <c r="F116" s="11">
        <f t="shared" si="11"/>
        <v>10.80401249251336</v>
      </c>
    </row>
    <row r="117" spans="1:6" x14ac:dyDescent="0.3">
      <c r="A117" s="9" t="s">
        <v>126</v>
      </c>
      <c r="B117" s="13">
        <v>2500</v>
      </c>
      <c r="C117" s="14">
        <f>SUM('Aging Population Input Data'!B117,'Aging Population Input Data'!D117,'Aging Population Input Data'!E117,'Aging Population Input Data'!F117,'Aging Population Input Data'!L117)</f>
        <v>4343.7295492487501</v>
      </c>
      <c r="D117" s="10">
        <f t="shared" si="9"/>
        <v>2.6999522026048177E-3</v>
      </c>
      <c r="E117" s="19">
        <f t="shared" si="10"/>
        <v>27018.110212242289</v>
      </c>
      <c r="F117" s="11">
        <f t="shared" si="11"/>
        <v>10.807244084896915</v>
      </c>
    </row>
    <row r="118" spans="1:6" x14ac:dyDescent="0.3">
      <c r="A118" s="9" t="s">
        <v>127</v>
      </c>
      <c r="B118" s="13">
        <v>2657</v>
      </c>
      <c r="C118" s="14">
        <f>SUM('Aging Population Input Data'!B118,'Aging Population Input Data'!D118,'Aging Population Input Data'!E118,'Aging Population Input Data'!F118,'Aging Population Input Data'!L118)</f>
        <v>3696.9226905437872</v>
      </c>
      <c r="D118" s="10">
        <f t="shared" si="9"/>
        <v>2.2979134515683035E-3</v>
      </c>
      <c r="E118" s="19">
        <f t="shared" si="10"/>
        <v>23739.484197539514</v>
      </c>
      <c r="F118" s="11">
        <f t="shared" si="11"/>
        <v>8.9346948428827684</v>
      </c>
    </row>
    <row r="119" spans="1:6" x14ac:dyDescent="0.3">
      <c r="A119" s="9" t="s">
        <v>128</v>
      </c>
      <c r="B119" s="13">
        <v>6189</v>
      </c>
      <c r="C119" s="14">
        <f>SUM('Aging Population Input Data'!B119,'Aging Population Input Data'!D119,'Aging Population Input Data'!E119,'Aging Population Input Data'!F119,'Aging Population Input Data'!L119)</f>
        <v>11325.650539816539</v>
      </c>
      <c r="D119" s="10">
        <f t="shared" si="9"/>
        <v>7.0397373441904798E-3</v>
      </c>
      <c r="E119" s="19">
        <f t="shared" si="10"/>
        <v>62409.058041873366</v>
      </c>
      <c r="F119" s="11">
        <f t="shared" si="11"/>
        <v>10.083867836786778</v>
      </c>
    </row>
    <row r="120" spans="1:6" x14ac:dyDescent="0.3">
      <c r="A120" s="9" t="s">
        <v>129</v>
      </c>
      <c r="B120" s="13">
        <v>5675</v>
      </c>
      <c r="C120" s="14">
        <f>SUM('Aging Population Input Data'!B120,'Aging Population Input Data'!D120,'Aging Population Input Data'!E120,'Aging Population Input Data'!F120,'Aging Population Input Data'!L120)</f>
        <v>11362</v>
      </c>
      <c r="D120" s="10">
        <f t="shared" si="9"/>
        <v>7.0623312474188257E-3</v>
      </c>
      <c r="E120" s="19">
        <f t="shared" si="10"/>
        <v>62593.311322700523</v>
      </c>
      <c r="F120" s="11">
        <f t="shared" si="11"/>
        <v>11.029658382854718</v>
      </c>
    </row>
    <row r="121" spans="1:6" x14ac:dyDescent="0.3">
      <c r="A121" s="9" t="s">
        <v>130</v>
      </c>
      <c r="B121" s="13">
        <v>797</v>
      </c>
      <c r="C121" s="14">
        <f>SUM('Aging Population Input Data'!B121,'Aging Population Input Data'!D121,'Aging Population Input Data'!E121,'Aging Population Input Data'!F121,'Aging Population Input Data'!L121)</f>
        <v>933.56233421750665</v>
      </c>
      <c r="D121" s="10">
        <f t="shared" si="9"/>
        <v>5.8027868723442653E-4</v>
      </c>
      <c r="E121" s="19">
        <f t="shared" si="10"/>
        <v>9732.1726943967478</v>
      </c>
      <c r="F121" s="11">
        <f t="shared" si="11"/>
        <v>12.211007144788892</v>
      </c>
    </row>
    <row r="122" spans="1:6" x14ac:dyDescent="0.3">
      <c r="A122" s="9" t="s">
        <v>131</v>
      </c>
      <c r="B122" s="13">
        <v>956</v>
      </c>
      <c r="C122" s="14">
        <f>SUM('Aging Population Input Data'!B122,'Aging Population Input Data'!D122,'Aging Population Input Data'!E122,'Aging Population Input Data'!F122,'Aging Population Input Data'!L122)</f>
        <v>1244.4736208142615</v>
      </c>
      <c r="D122" s="10">
        <f t="shared" si="9"/>
        <v>7.7353326341005155E-4</v>
      </c>
      <c r="E122" s="19">
        <f t="shared" si="10"/>
        <v>11308.163763108971</v>
      </c>
      <c r="F122" s="11">
        <f t="shared" si="11"/>
        <v>11.828623183168379</v>
      </c>
    </row>
    <row r="123" spans="1:6" x14ac:dyDescent="0.3">
      <c r="A123" s="9" t="s">
        <v>132</v>
      </c>
      <c r="B123" s="13">
        <v>1406</v>
      </c>
      <c r="C123" s="14">
        <f>SUM('Aging Population Input Data'!B123,'Aging Population Input Data'!D123,'Aging Population Input Data'!E123,'Aging Population Input Data'!F123,'Aging Population Input Data'!L123)</f>
        <v>1559</v>
      </c>
      <c r="D123" s="10">
        <f t="shared" si="9"/>
        <v>9.6903488951997441E-4</v>
      </c>
      <c r="E123" s="19">
        <f t="shared" si="10"/>
        <v>12902.479524035392</v>
      </c>
      <c r="F123" s="11">
        <f t="shared" si="11"/>
        <v>9.1767279687307202</v>
      </c>
    </row>
    <row r="124" spans="1:6" x14ac:dyDescent="0.3">
      <c r="A124" s="9" t="s">
        <v>133</v>
      </c>
      <c r="B124" s="13">
        <v>366</v>
      </c>
      <c r="C124" s="14">
        <f>SUM('Aging Population Input Data'!B124,'Aging Population Input Data'!D124,'Aging Population Input Data'!E124,'Aging Population Input Data'!F124,'Aging Population Input Data'!L124)</f>
        <v>416</v>
      </c>
      <c r="D124" s="10">
        <f t="shared" si="9"/>
        <v>2.5857505711373273E-4</v>
      </c>
      <c r="E124" s="19">
        <f t="shared" si="10"/>
        <v>7108.679590762491</v>
      </c>
      <c r="F124" s="11">
        <f t="shared" si="11"/>
        <v>19.422621832684403</v>
      </c>
    </row>
    <row r="125" spans="1:6" x14ac:dyDescent="0.3">
      <c r="A125" s="9" t="s">
        <v>134</v>
      </c>
      <c r="B125" s="13">
        <v>3769</v>
      </c>
      <c r="C125" s="14">
        <f>SUM('Aging Population Input Data'!B125,'Aging Population Input Data'!D125,'Aging Population Input Data'!E125,'Aging Population Input Data'!F125,'Aging Population Input Data'!L125)</f>
        <v>6795.8412333736396</v>
      </c>
      <c r="D125" s="10">
        <f t="shared" si="9"/>
        <v>4.2241226804217522E-3</v>
      </c>
      <c r="E125" s="19">
        <f t="shared" si="10"/>
        <v>39447.720458839387</v>
      </c>
      <c r="F125" s="11">
        <f t="shared" si="11"/>
        <v>10.46636255209323</v>
      </c>
    </row>
    <row r="126" spans="1:6" x14ac:dyDescent="0.3">
      <c r="A126" s="9" t="s">
        <v>135</v>
      </c>
      <c r="B126" s="13">
        <v>1222</v>
      </c>
      <c r="C126" s="14">
        <f>SUM('Aging Population Input Data'!B126,'Aging Population Input Data'!D126,'Aging Population Input Data'!E126,'Aging Population Input Data'!F126,'Aging Population Input Data'!L126)</f>
        <v>1387</v>
      </c>
      <c r="D126" s="10">
        <f t="shared" si="9"/>
        <v>8.6212404859795024E-4</v>
      </c>
      <c r="E126" s="19">
        <f t="shared" si="10"/>
        <v>12030.621616316284</v>
      </c>
      <c r="F126" s="11">
        <f t="shared" si="11"/>
        <v>9.8450258725992512</v>
      </c>
    </row>
    <row r="127" spans="1:6" x14ac:dyDescent="0.3">
      <c r="A127" s="9" t="s">
        <v>136</v>
      </c>
      <c r="B127" s="13">
        <v>12123</v>
      </c>
      <c r="C127" s="14">
        <f>SUM('Aging Population Input Data'!B127,'Aging Population Input Data'!D127,'Aging Population Input Data'!E127,'Aging Population Input Data'!F127,'Aging Population Input Data'!L127)</f>
        <v>22547</v>
      </c>
      <c r="D127" s="10">
        <f t="shared" si="9"/>
        <v>1.401464378063301E-2</v>
      </c>
      <c r="E127" s="19">
        <f t="shared" si="10"/>
        <v>119289.4200310622</v>
      </c>
      <c r="F127" s="11">
        <f t="shared" si="11"/>
        <v>9.8399257635125128</v>
      </c>
    </row>
    <row r="128" spans="1:6" x14ac:dyDescent="0.3">
      <c r="A128" s="9" t="s">
        <v>137</v>
      </c>
      <c r="B128" s="13">
        <v>1548</v>
      </c>
      <c r="C128" s="14">
        <f>SUM('Aging Population Input Data'!B128,'Aging Population Input Data'!D128,'Aging Population Input Data'!E128,'Aging Population Input Data'!F128,'Aging Population Input Data'!L128)</f>
        <v>1833.0779111979891</v>
      </c>
      <c r="D128" s="10">
        <f t="shared" si="9"/>
        <v>1.1393947730335143E-3</v>
      </c>
      <c r="E128" s="19">
        <f t="shared" si="10"/>
        <v>14291.764374088309</v>
      </c>
      <c r="F128" s="11">
        <f t="shared" si="11"/>
        <v>9.2324059264136356</v>
      </c>
    </row>
    <row r="129" spans="1:6" x14ac:dyDescent="0.3">
      <c r="A129" s="9" t="s">
        <v>138</v>
      </c>
      <c r="B129" s="13">
        <v>5953</v>
      </c>
      <c r="C129" s="14">
        <f>SUM('Aging Population Input Data'!B129,'Aging Population Input Data'!D129,'Aging Population Input Data'!E129,'Aging Population Input Data'!F129,'Aging Population Input Data'!L129)</f>
        <v>10848.322104546809</v>
      </c>
      <c r="D129" s="10">
        <f t="shared" si="9"/>
        <v>6.7430420859888474E-3</v>
      </c>
      <c r="E129" s="19">
        <f t="shared" si="10"/>
        <v>59989.508211239052</v>
      </c>
      <c r="F129" s="11">
        <f t="shared" si="11"/>
        <v>10.077189351795575</v>
      </c>
    </row>
    <row r="130" spans="1:6" x14ac:dyDescent="0.3">
      <c r="A130" s="9" t="s">
        <v>139</v>
      </c>
      <c r="B130" s="13">
        <v>2673</v>
      </c>
      <c r="C130" s="14">
        <f>SUM('Aging Population Input Data'!B130,'Aging Population Input Data'!D130,'Aging Population Input Data'!E130,'Aging Population Input Data'!F130,'Aging Population Input Data'!L130)</f>
        <v>4709.9868053128303</v>
      </c>
      <c r="D130" s="10">
        <f t="shared" ref="D130:D161" si="12">C130/SUM(C$2:C$170)</f>
        <v>2.9276084307420496E-3</v>
      </c>
      <c r="E130" s="19">
        <f t="shared" ref="E130:E161" si="13">(D130*8155000)+5000</f>
        <v>28874.646752701414</v>
      </c>
      <c r="F130" s="11">
        <f t="shared" ref="F130:F161" si="14">E130/B130</f>
        <v>10.802336981930944</v>
      </c>
    </row>
    <row r="131" spans="1:6" x14ac:dyDescent="0.3">
      <c r="A131" s="9" t="s">
        <v>140</v>
      </c>
      <c r="B131" s="13">
        <v>6288</v>
      </c>
      <c r="C131" s="14">
        <f>SUM('Aging Population Input Data'!B131,'Aging Population Input Data'!D131,'Aging Population Input Data'!E131,'Aging Population Input Data'!F131,'Aging Population Input Data'!L131)</f>
        <v>11356.29234898285</v>
      </c>
      <c r="D131" s="10">
        <f t="shared" si="12"/>
        <v>7.0587835161982845E-3</v>
      </c>
      <c r="E131" s="19">
        <f t="shared" si="13"/>
        <v>62564.379574597013</v>
      </c>
      <c r="F131" s="11">
        <f t="shared" si="14"/>
        <v>9.9498059119906195</v>
      </c>
    </row>
    <row r="132" spans="1:6" x14ac:dyDescent="0.3">
      <c r="A132" s="9" t="s">
        <v>141</v>
      </c>
      <c r="B132" s="13">
        <v>7128</v>
      </c>
      <c r="C132" s="14">
        <f>SUM('Aging Population Input Data'!B132,'Aging Population Input Data'!D132,'Aging Population Input Data'!E132,'Aging Population Input Data'!F132,'Aging Population Input Data'!L132)</f>
        <v>13659.62992363344</v>
      </c>
      <c r="D132" s="10">
        <f t="shared" si="12"/>
        <v>8.4904797780191565E-3</v>
      </c>
      <c r="E132" s="19">
        <f t="shared" si="13"/>
        <v>74239.862589746219</v>
      </c>
      <c r="F132" s="11">
        <f t="shared" si="14"/>
        <v>10.415244471064284</v>
      </c>
    </row>
    <row r="133" spans="1:6" x14ac:dyDescent="0.3">
      <c r="A133" s="9" t="s">
        <v>142</v>
      </c>
      <c r="B133" s="13">
        <v>11617</v>
      </c>
      <c r="C133" s="14">
        <f>SUM('Aging Population Input Data'!B133,'Aging Population Input Data'!D133,'Aging Population Input Data'!E133,'Aging Population Input Data'!F133,'Aging Population Input Data'!L133)</f>
        <v>22429.190299287191</v>
      </c>
      <c r="D133" s="10">
        <f t="shared" si="12"/>
        <v>1.3941416256377322E-2</v>
      </c>
      <c r="E133" s="19">
        <f t="shared" si="13"/>
        <v>118692.24957075706</v>
      </c>
      <c r="F133" s="11">
        <f t="shared" si="14"/>
        <v>10.217117118942676</v>
      </c>
    </row>
    <row r="134" spans="1:6" x14ac:dyDescent="0.3">
      <c r="A134" s="9" t="s">
        <v>143</v>
      </c>
      <c r="B134" s="13">
        <v>696</v>
      </c>
      <c r="C134" s="14">
        <f>SUM('Aging Population Input Data'!B134,'Aging Population Input Data'!D134,'Aging Population Input Data'!E134,'Aging Population Input Data'!F134,'Aging Population Input Data'!L134)</f>
        <v>1001.03518766756</v>
      </c>
      <c r="D134" s="10">
        <f t="shared" si="12"/>
        <v>6.2221810294229684E-4</v>
      </c>
      <c r="E134" s="19">
        <f t="shared" si="13"/>
        <v>10074.188629494431</v>
      </c>
      <c r="F134" s="11">
        <f t="shared" si="14"/>
        <v>14.474408950423033</v>
      </c>
    </row>
    <row r="135" spans="1:6" x14ac:dyDescent="0.3">
      <c r="A135" s="9" t="s">
        <v>144</v>
      </c>
      <c r="B135" s="13">
        <v>2906</v>
      </c>
      <c r="C135" s="14">
        <f>SUM('Aging Population Input Data'!B135,'Aging Population Input Data'!D135,'Aging Population Input Data'!E135,'Aging Population Input Data'!F135,'Aging Population Input Data'!L135)</f>
        <v>4408.9674857284699</v>
      </c>
      <c r="D135" s="10">
        <f t="shared" si="12"/>
        <v>2.7405024505644947E-3</v>
      </c>
      <c r="E135" s="19">
        <f t="shared" si="13"/>
        <v>27348.797484353454</v>
      </c>
      <c r="F135" s="11">
        <f t="shared" si="14"/>
        <v>9.4111484805070393</v>
      </c>
    </row>
    <row r="136" spans="1:6" x14ac:dyDescent="0.3">
      <c r="A136" s="9" t="s">
        <v>145</v>
      </c>
      <c r="B136" s="13">
        <v>27688</v>
      </c>
      <c r="C136" s="14">
        <f>SUM('Aging Population Input Data'!B136,'Aging Population Input Data'!D136,'Aging Population Input Data'!E136,'Aging Population Input Data'!F136,'Aging Population Input Data'!L136)</f>
        <v>58343.211752810996</v>
      </c>
      <c r="D136" s="10">
        <f t="shared" si="12"/>
        <v>3.6264661805725254E-2</v>
      </c>
      <c r="E136" s="19">
        <f t="shared" si="13"/>
        <v>300738.31702568947</v>
      </c>
      <c r="F136" s="11">
        <f t="shared" si="14"/>
        <v>10.861684376830738</v>
      </c>
    </row>
    <row r="137" spans="1:6" x14ac:dyDescent="0.3">
      <c r="A137" s="9" t="s">
        <v>146</v>
      </c>
      <c r="B137" s="13">
        <v>804</v>
      </c>
      <c r="C137" s="14">
        <f>SUM('Aging Population Input Data'!B137,'Aging Population Input Data'!D137,'Aging Population Input Data'!E137,'Aging Population Input Data'!F137,'Aging Population Input Data'!L137)</f>
        <v>919</v>
      </c>
      <c r="D137" s="10">
        <f t="shared" si="12"/>
        <v>5.7122710934500093E-4</v>
      </c>
      <c r="E137" s="19">
        <f t="shared" si="13"/>
        <v>9658.3570767084821</v>
      </c>
      <c r="F137" s="11">
        <f t="shared" si="14"/>
        <v>12.012881936204579</v>
      </c>
    </row>
    <row r="138" spans="1:6" x14ac:dyDescent="0.3">
      <c r="A138" s="9" t="s">
        <v>147</v>
      </c>
      <c r="B138" s="13">
        <v>6236</v>
      </c>
      <c r="C138" s="14">
        <f>SUM('Aging Population Input Data'!B138,'Aging Population Input Data'!D138,'Aging Population Input Data'!E138,'Aging Population Input Data'!F138,'Aging Population Input Data'!L138)</f>
        <v>11083.81132380696</v>
      </c>
      <c r="D138" s="10">
        <f t="shared" si="12"/>
        <v>6.8894162165654381E-3</v>
      </c>
      <c r="E138" s="19">
        <f t="shared" si="13"/>
        <v>61183.189246091148</v>
      </c>
      <c r="F138" s="11">
        <f t="shared" si="14"/>
        <v>9.8112875635168617</v>
      </c>
    </row>
    <row r="139" spans="1:6" x14ac:dyDescent="0.3">
      <c r="A139" s="9" t="s">
        <v>148</v>
      </c>
      <c r="B139" s="13">
        <v>14002</v>
      </c>
      <c r="C139" s="14">
        <f>SUM('Aging Population Input Data'!B139,'Aging Population Input Data'!D139,'Aging Population Input Data'!E139,'Aging Population Input Data'!F139,'Aging Population Input Data'!L139)</f>
        <v>28087</v>
      </c>
      <c r="D139" s="10">
        <f t="shared" si="12"/>
        <v>1.7458167377772622E-2</v>
      </c>
      <c r="E139" s="19">
        <f t="shared" si="13"/>
        <v>147371.35496573572</v>
      </c>
      <c r="F139" s="11">
        <f t="shared" si="14"/>
        <v>10.525021780155386</v>
      </c>
    </row>
    <row r="140" spans="1:6" x14ac:dyDescent="0.3">
      <c r="A140" s="9" t="s">
        <v>149</v>
      </c>
      <c r="B140" s="13">
        <v>3395</v>
      </c>
      <c r="C140" s="14">
        <f>SUM('Aging Population Input Data'!B140,'Aging Population Input Data'!D140,'Aging Population Input Data'!E140,'Aging Population Input Data'!F140,'Aging Population Input Data'!L140)</f>
        <v>5805.6650778519197</v>
      </c>
      <c r="D140" s="10">
        <f t="shared" si="12"/>
        <v>3.6086542766556821E-3</v>
      </c>
      <c r="E140" s="19">
        <f t="shared" si="13"/>
        <v>34428.575626127087</v>
      </c>
      <c r="F140" s="11">
        <f t="shared" si="14"/>
        <v>10.140964838329038</v>
      </c>
    </row>
    <row r="141" spans="1:6" x14ac:dyDescent="0.3">
      <c r="A141" s="9" t="s">
        <v>150</v>
      </c>
      <c r="B141" s="13">
        <v>1983</v>
      </c>
      <c r="C141" s="14">
        <f>SUM('Aging Population Input Data'!B141,'Aging Population Input Data'!D141,'Aging Population Input Data'!E141,'Aging Population Input Data'!F141,'Aging Population Input Data'!L141)</f>
        <v>3530.68505135032</v>
      </c>
      <c r="D141" s="10">
        <f t="shared" si="12"/>
        <v>2.1945843480853638E-3</v>
      </c>
      <c r="E141" s="19">
        <f t="shared" si="13"/>
        <v>22896.835358636141</v>
      </c>
      <c r="F141" s="11">
        <f t="shared" si="14"/>
        <v>11.546563468802894</v>
      </c>
    </row>
    <row r="142" spans="1:6" x14ac:dyDescent="0.3">
      <c r="A142" s="9" t="s">
        <v>151</v>
      </c>
      <c r="B142" s="13">
        <v>2587</v>
      </c>
      <c r="C142" s="14">
        <f>SUM('Aging Population Input Data'!B142,'Aging Population Input Data'!D142,'Aging Population Input Data'!E142,'Aging Population Input Data'!F142,'Aging Population Input Data'!L142)</f>
        <v>3762.4582364136181</v>
      </c>
      <c r="D142" s="10">
        <f t="shared" si="12"/>
        <v>2.3386486859824167E-3</v>
      </c>
      <c r="E142" s="19">
        <f t="shared" si="13"/>
        <v>24071.680034186607</v>
      </c>
      <c r="F142" s="11">
        <f t="shared" si="14"/>
        <v>9.3048627886303077</v>
      </c>
    </row>
    <row r="143" spans="1:6" x14ac:dyDescent="0.3">
      <c r="A143" s="9" t="s">
        <v>152</v>
      </c>
      <c r="B143" s="13">
        <v>3716</v>
      </c>
      <c r="C143" s="14">
        <f>SUM('Aging Population Input Data'!B143,'Aging Population Input Data'!D143,'Aging Population Input Data'!E143,'Aging Population Input Data'!F143,'Aging Population Input Data'!L143)</f>
        <v>5413.3414164230699</v>
      </c>
      <c r="D143" s="10">
        <f t="shared" si="12"/>
        <v>3.3647958315570436E-3</v>
      </c>
      <c r="E143" s="19">
        <f t="shared" si="13"/>
        <v>32439.910006347691</v>
      </c>
      <c r="F143" s="11">
        <f t="shared" si="14"/>
        <v>8.7297927896522314</v>
      </c>
    </row>
    <row r="144" spans="1:6" x14ac:dyDescent="0.3">
      <c r="A144" s="9" t="s">
        <v>153</v>
      </c>
      <c r="B144" s="13">
        <v>9414</v>
      </c>
      <c r="C144" s="14">
        <f>SUM('Aging Population Input Data'!B144,'Aging Population Input Data'!D144,'Aging Population Input Data'!E144,'Aging Population Input Data'!F144,'Aging Population Input Data'!L144)</f>
        <v>17051.46945001787</v>
      </c>
      <c r="D144" s="10">
        <f t="shared" si="12"/>
        <v>1.0598761266614038E-2</v>
      </c>
      <c r="E144" s="19">
        <f t="shared" si="13"/>
        <v>91432.898129237481</v>
      </c>
      <c r="F144" s="11">
        <f t="shared" si="14"/>
        <v>9.7124387220349995</v>
      </c>
    </row>
    <row r="145" spans="1:6" x14ac:dyDescent="0.3">
      <c r="A145" s="9" t="s">
        <v>154</v>
      </c>
      <c r="B145" s="13">
        <v>8445</v>
      </c>
      <c r="C145" s="14">
        <f>SUM('Aging Population Input Data'!B145,'Aging Population Input Data'!D145,'Aging Population Input Data'!E145,'Aging Population Input Data'!F145,'Aging Population Input Data'!L145)</f>
        <v>16400</v>
      </c>
      <c r="D145" s="10">
        <f t="shared" si="12"/>
        <v>1.0193824366983694E-2</v>
      </c>
      <c r="E145" s="19">
        <f t="shared" si="13"/>
        <v>88130.637712752025</v>
      </c>
      <c r="F145" s="11">
        <f t="shared" si="14"/>
        <v>10.435836318857552</v>
      </c>
    </row>
    <row r="146" spans="1:6" x14ac:dyDescent="0.3">
      <c r="A146" s="9" t="s">
        <v>155</v>
      </c>
      <c r="B146" s="13">
        <v>312</v>
      </c>
      <c r="C146" s="14">
        <f>SUM('Aging Population Input Data'!B146,'Aging Population Input Data'!D146,'Aging Population Input Data'!E146,'Aging Population Input Data'!F146,'Aging Population Input Data'!L146)</f>
        <v>375</v>
      </c>
      <c r="D146" s="10">
        <f t="shared" si="12"/>
        <v>2.330904961962735E-4</v>
      </c>
      <c r="E146" s="19">
        <f t="shared" si="13"/>
        <v>6900.8529964806103</v>
      </c>
      <c r="F146" s="11">
        <f t="shared" si="14"/>
        <v>22.118118578463495</v>
      </c>
    </row>
    <row r="147" spans="1:6" x14ac:dyDescent="0.3">
      <c r="A147" s="9" t="s">
        <v>156</v>
      </c>
      <c r="B147" s="13">
        <v>6907</v>
      </c>
      <c r="C147" s="14">
        <f>SUM('Aging Population Input Data'!B147,'Aging Population Input Data'!D147,'Aging Population Input Data'!E147,'Aging Population Input Data'!F147,'Aging Population Input Data'!L147)</f>
        <v>12585.14126597896</v>
      </c>
      <c r="D147" s="10">
        <f t="shared" si="12"/>
        <v>7.8226048596992896E-3</v>
      </c>
      <c r="E147" s="19">
        <f t="shared" si="13"/>
        <v>68793.342630847706</v>
      </c>
      <c r="F147" s="11">
        <f t="shared" si="14"/>
        <v>9.9599453642460851</v>
      </c>
    </row>
    <row r="148" spans="1:6" x14ac:dyDescent="0.3">
      <c r="A148" s="9" t="s">
        <v>157</v>
      </c>
      <c r="B148" s="13">
        <v>654</v>
      </c>
      <c r="C148" s="14">
        <f>SUM('Aging Population Input Data'!B148,'Aging Population Input Data'!D148,'Aging Population Input Data'!E148,'Aging Population Input Data'!F148,'Aging Population Input Data'!L148)</f>
        <v>720</v>
      </c>
      <c r="D148" s="10">
        <f t="shared" si="12"/>
        <v>4.4753375269684513E-4</v>
      </c>
      <c r="E148" s="19">
        <f t="shared" si="13"/>
        <v>8649.6377532427723</v>
      </c>
      <c r="F148" s="11">
        <f t="shared" si="14"/>
        <v>13.2257458000654</v>
      </c>
    </row>
    <row r="149" spans="1:6" x14ac:dyDescent="0.3">
      <c r="A149" s="9" t="s">
        <v>158</v>
      </c>
      <c r="B149" s="13">
        <v>13243</v>
      </c>
      <c r="C149" s="14">
        <f>SUM('Aging Population Input Data'!B149,'Aging Population Input Data'!D149,'Aging Population Input Data'!E149,'Aging Population Input Data'!F149,'Aging Population Input Data'!L149)</f>
        <v>25043.09471585244</v>
      </c>
      <c r="D149" s="10">
        <f t="shared" si="12"/>
        <v>1.5566152996288853E-2</v>
      </c>
      <c r="E149" s="19">
        <f t="shared" si="13"/>
        <v>131941.97768473561</v>
      </c>
      <c r="F149" s="11">
        <f t="shared" si="14"/>
        <v>9.9631486585166211</v>
      </c>
    </row>
    <row r="150" spans="1:6" x14ac:dyDescent="0.3">
      <c r="A150" s="9" t="s">
        <v>159</v>
      </c>
      <c r="B150" s="13">
        <v>475</v>
      </c>
      <c r="C150" s="14">
        <f>SUM('Aging Population Input Data'!B150,'Aging Population Input Data'!D150,'Aging Population Input Data'!E150,'Aging Population Input Data'!F150,'Aging Population Input Data'!L150)</f>
        <v>533</v>
      </c>
      <c r="D150" s="10">
        <f t="shared" si="12"/>
        <v>3.3129929192697008E-4</v>
      </c>
      <c r="E150" s="19">
        <f t="shared" si="13"/>
        <v>7701.7457256644411</v>
      </c>
      <c r="F150" s="11">
        <f t="shared" si="14"/>
        <v>16.214201527714614</v>
      </c>
    </row>
    <row r="151" spans="1:6" x14ac:dyDescent="0.3">
      <c r="A151" s="9" t="s">
        <v>160</v>
      </c>
      <c r="B151" s="13">
        <v>1225</v>
      </c>
      <c r="C151" s="14">
        <f>SUM('Aging Population Input Data'!B151,'Aging Population Input Data'!D151,'Aging Population Input Data'!E151,'Aging Population Input Data'!F151,'Aging Population Input Data'!L151)</f>
        <v>1420.2649524874232</v>
      </c>
      <c r="D151" s="10">
        <f t="shared" si="12"/>
        <v>8.8280070001458741E-4</v>
      </c>
      <c r="E151" s="19">
        <f t="shared" si="13"/>
        <v>12199.239708618959</v>
      </c>
      <c r="F151" s="11">
        <f t="shared" si="14"/>
        <v>9.9585630274440486</v>
      </c>
    </row>
    <row r="152" spans="1:6" x14ac:dyDescent="0.3">
      <c r="A152" s="9" t="s">
        <v>161</v>
      </c>
      <c r="B152" s="13">
        <v>21544</v>
      </c>
      <c r="C152" s="14">
        <f>SUM('Aging Population Input Data'!B152,'Aging Population Input Data'!D152,'Aging Population Input Data'!E152,'Aging Population Input Data'!F152,'Aging Population Input Data'!L152)</f>
        <v>46121</v>
      </c>
      <c r="D152" s="10">
        <f t="shared" si="12"/>
        <v>2.8667644733515546E-2</v>
      </c>
      <c r="E152" s="19">
        <f t="shared" si="13"/>
        <v>238784.64280181928</v>
      </c>
      <c r="F152" s="11">
        <f t="shared" si="14"/>
        <v>11.083579780997924</v>
      </c>
    </row>
    <row r="153" spans="1:6" x14ac:dyDescent="0.3">
      <c r="A153" s="9" t="s">
        <v>162</v>
      </c>
      <c r="B153" s="13">
        <v>5540</v>
      </c>
      <c r="C153" s="14">
        <f>SUM('Aging Population Input Data'!B153,'Aging Population Input Data'!D153,'Aging Population Input Data'!E153,'Aging Population Input Data'!F153,'Aging Population Input Data'!L153)</f>
        <v>10525.763590715789</v>
      </c>
      <c r="D153" s="10">
        <f t="shared" si="12"/>
        <v>6.5425478885456339E-3</v>
      </c>
      <c r="E153" s="19">
        <f t="shared" si="13"/>
        <v>58354.478031089646</v>
      </c>
      <c r="F153" s="11">
        <f t="shared" si="14"/>
        <v>10.533299283590189</v>
      </c>
    </row>
    <row r="154" spans="1:6" x14ac:dyDescent="0.3">
      <c r="A154" s="9" t="s">
        <v>163</v>
      </c>
      <c r="B154" s="13">
        <v>6293</v>
      </c>
      <c r="C154" s="14">
        <f>SUM('Aging Population Input Data'!B154,'Aging Population Input Data'!D154,'Aging Population Input Data'!E154,'Aging Population Input Data'!F154,'Aging Population Input Data'!L154)</f>
        <v>11625.803855378879</v>
      </c>
      <c r="D154" s="10">
        <f t="shared" si="12"/>
        <v>7.2263050382154999E-3</v>
      </c>
      <c r="E154" s="19">
        <f t="shared" si="13"/>
        <v>63930.517586647402</v>
      </c>
      <c r="F154" s="11">
        <f t="shared" si="14"/>
        <v>10.158988969751693</v>
      </c>
    </row>
    <row r="155" spans="1:6" x14ac:dyDescent="0.3">
      <c r="A155" s="9" t="s">
        <v>164</v>
      </c>
      <c r="B155" s="13">
        <v>16320</v>
      </c>
      <c r="C155" s="14">
        <f>SUM('Aging Population Input Data'!B155,'Aging Population Input Data'!D155,'Aging Population Input Data'!E155,'Aging Population Input Data'!F155,'Aging Population Input Data'!L155)</f>
        <v>32670.796121261897</v>
      </c>
      <c r="D155" s="10">
        <f t="shared" si="12"/>
        <v>2.0307338877419263E-2</v>
      </c>
      <c r="E155" s="19">
        <f t="shared" si="13"/>
        <v>170606.34854535409</v>
      </c>
      <c r="F155" s="11">
        <f t="shared" si="14"/>
        <v>10.45382037655356</v>
      </c>
    </row>
    <row r="156" spans="1:6" x14ac:dyDescent="0.3">
      <c r="A156" s="9" t="s">
        <v>165</v>
      </c>
      <c r="B156" s="13">
        <v>10309</v>
      </c>
      <c r="C156" s="14">
        <f>SUM('Aging Population Input Data'!B156,'Aging Population Input Data'!D156,'Aging Population Input Data'!E156,'Aging Population Input Data'!F156,'Aging Population Input Data'!L156)</f>
        <v>20147</v>
      </c>
      <c r="D156" s="10">
        <f t="shared" si="12"/>
        <v>1.2522864604976858E-2</v>
      </c>
      <c r="E156" s="19">
        <f t="shared" si="13"/>
        <v>107123.96085358628</v>
      </c>
      <c r="F156" s="11">
        <f t="shared" si="14"/>
        <v>10.391304768026606</v>
      </c>
    </row>
    <row r="157" spans="1:6" x14ac:dyDescent="0.3">
      <c r="A157" s="9" t="s">
        <v>166</v>
      </c>
      <c r="B157" s="13">
        <v>2647</v>
      </c>
      <c r="C157" s="14">
        <f>SUM('Aging Population Input Data'!B157,'Aging Population Input Data'!D157,'Aging Population Input Data'!E157,'Aging Population Input Data'!F157,'Aging Population Input Data'!L157)</f>
        <v>4477.8911790141301</v>
      </c>
      <c r="D157" s="10">
        <f t="shared" si="12"/>
        <v>2.7833436715448525E-3</v>
      </c>
      <c r="E157" s="19">
        <f t="shared" si="13"/>
        <v>27698.167641448272</v>
      </c>
      <c r="F157" s="11">
        <f t="shared" si="14"/>
        <v>10.463984753097193</v>
      </c>
    </row>
    <row r="158" spans="1:6" x14ac:dyDescent="0.3">
      <c r="A158" s="9" t="s">
        <v>167</v>
      </c>
      <c r="B158" s="13">
        <v>2394</v>
      </c>
      <c r="C158" s="14">
        <f>SUM('Aging Population Input Data'!B158,'Aging Population Input Data'!D158,'Aging Population Input Data'!E158,'Aging Population Input Data'!F158,'Aging Population Input Data'!L158)</f>
        <v>3884.25493663425</v>
      </c>
      <c r="D158" s="10">
        <f t="shared" si="12"/>
        <v>2.4143544280877394E-3</v>
      </c>
      <c r="E158" s="19">
        <f t="shared" si="13"/>
        <v>24689.060361055515</v>
      </c>
      <c r="F158" s="11">
        <f t="shared" si="14"/>
        <v>10.312890710549505</v>
      </c>
    </row>
    <row r="159" spans="1:6" x14ac:dyDescent="0.3">
      <c r="A159" s="9" t="s">
        <v>168</v>
      </c>
      <c r="B159" s="13">
        <v>7035</v>
      </c>
      <c r="C159" s="14">
        <f>SUM('Aging Population Input Data'!B159,'Aging Population Input Data'!D159,'Aging Population Input Data'!E159,'Aging Population Input Data'!F159,'Aging Population Input Data'!L159)</f>
        <v>12945.117388503659</v>
      </c>
      <c r="D159" s="10">
        <f t="shared" si="12"/>
        <v>8.0463568944142035E-3</v>
      </c>
      <c r="E159" s="19">
        <f t="shared" si="13"/>
        <v>70618.040473947825</v>
      </c>
      <c r="F159" s="11">
        <f t="shared" si="14"/>
        <v>10.038100991321652</v>
      </c>
    </row>
    <row r="160" spans="1:6" x14ac:dyDescent="0.3">
      <c r="A160" s="9" t="s">
        <v>169</v>
      </c>
      <c r="B160" s="13">
        <v>7394</v>
      </c>
      <c r="C160" s="14">
        <f>SUM('Aging Population Input Data'!B160,'Aging Population Input Data'!D160,'Aging Population Input Data'!E160,'Aging Population Input Data'!F160,'Aging Population Input Data'!L160)</f>
        <v>14455</v>
      </c>
      <c r="D160" s="10">
        <f t="shared" si="12"/>
        <v>8.9848616600456885E-3</v>
      </c>
      <c r="E160" s="19">
        <f t="shared" si="13"/>
        <v>78271.546837672591</v>
      </c>
      <c r="F160" s="11">
        <f t="shared" si="14"/>
        <v>10.585819155757722</v>
      </c>
    </row>
    <row r="161" spans="1:6" x14ac:dyDescent="0.3">
      <c r="A161" s="9" t="s">
        <v>170</v>
      </c>
      <c r="B161" s="13">
        <v>1434</v>
      </c>
      <c r="C161" s="14">
        <f>SUM('Aging Population Input Data'!B161,'Aging Population Input Data'!D161,'Aging Population Input Data'!E161,'Aging Population Input Data'!F161,'Aging Population Input Data'!L161)</f>
        <v>1825.8674060586</v>
      </c>
      <c r="D161" s="10">
        <f t="shared" si="12"/>
        <v>1.1349129057781383E-3</v>
      </c>
      <c r="E161" s="19">
        <f t="shared" si="13"/>
        <v>14255.214746620719</v>
      </c>
      <c r="F161" s="11">
        <f t="shared" si="14"/>
        <v>9.9408749976434585</v>
      </c>
    </row>
    <row r="162" spans="1:6" x14ac:dyDescent="0.3">
      <c r="A162" s="9" t="s">
        <v>171</v>
      </c>
      <c r="B162" s="13">
        <v>3968</v>
      </c>
      <c r="C162" s="14">
        <f>SUM('Aging Population Input Data'!B162,'Aging Population Input Data'!D162,'Aging Population Input Data'!E162,'Aging Population Input Data'!F162,'Aging Population Input Data'!L162)</f>
        <v>7119.71165983833</v>
      </c>
      <c r="D162" s="10">
        <f t="shared" ref="D162:D170" si="15">C162/SUM(C$2:C$170)</f>
        <v>4.4254323295096279E-3</v>
      </c>
      <c r="E162" s="19">
        <f t="shared" ref="E162:E170" si="16">(D162*8155000)+5000</f>
        <v>41089.400647151015</v>
      </c>
      <c r="F162" s="11">
        <f t="shared" ref="F162:F170" si="17">E162/B162</f>
        <v>10.355191695350559</v>
      </c>
    </row>
    <row r="163" spans="1:6" x14ac:dyDescent="0.3">
      <c r="A163" s="9" t="s">
        <v>172</v>
      </c>
      <c r="B163" s="13">
        <v>3782</v>
      </c>
      <c r="C163" s="14">
        <f>SUM('Aging Population Input Data'!B163,'Aging Population Input Data'!D163,'Aging Population Input Data'!E163,'Aging Population Input Data'!F163,'Aging Population Input Data'!L163)</f>
        <v>6406.7184664650395</v>
      </c>
      <c r="D163" s="10">
        <f t="shared" si="15"/>
        <v>3.9822538302351053E-3</v>
      </c>
      <c r="E163" s="19">
        <f t="shared" si="16"/>
        <v>37475.279985567286</v>
      </c>
      <c r="F163" s="11">
        <f t="shared" si="17"/>
        <v>9.9088524552002344</v>
      </c>
    </row>
    <row r="164" spans="1:6" x14ac:dyDescent="0.3">
      <c r="A164" s="9" t="s">
        <v>173</v>
      </c>
      <c r="B164" s="13">
        <v>4781</v>
      </c>
      <c r="C164" s="14">
        <f>SUM('Aging Population Input Data'!B164,'Aging Population Input Data'!D164,'Aging Population Input Data'!E164,'Aging Population Input Data'!F164,'Aging Population Input Data'!L164)</f>
        <v>9277.8164476808597</v>
      </c>
      <c r="D164" s="10">
        <f t="shared" si="15"/>
        <v>5.7668555717543439E-3</v>
      </c>
      <c r="E164" s="19">
        <f t="shared" si="16"/>
        <v>52028.707187656677</v>
      </c>
      <c r="F164" s="11">
        <f t="shared" si="17"/>
        <v>10.882390125006626</v>
      </c>
    </row>
    <row r="165" spans="1:6" x14ac:dyDescent="0.3">
      <c r="A165" s="9" t="s">
        <v>174</v>
      </c>
      <c r="B165" s="13">
        <v>7868</v>
      </c>
      <c r="C165" s="14">
        <f>SUM('Aging Population Input Data'!B165,'Aging Population Input Data'!D165,'Aging Population Input Data'!E165,'Aging Population Input Data'!F165,'Aging Population Input Data'!L165)</f>
        <v>16205.548202726899</v>
      </c>
      <c r="D165" s="10">
        <f t="shared" si="15"/>
        <v>1.0072958057883309E-2</v>
      </c>
      <c r="E165" s="19">
        <f t="shared" si="16"/>
        <v>87144.972962038388</v>
      </c>
      <c r="F165" s="11">
        <f t="shared" si="17"/>
        <v>11.075873533558514</v>
      </c>
    </row>
    <row r="166" spans="1:6" x14ac:dyDescent="0.3">
      <c r="A166" s="9" t="s">
        <v>175</v>
      </c>
      <c r="B166" s="13">
        <v>3220</v>
      </c>
      <c r="C166" s="14">
        <f>SUM('Aging Population Input Data'!B166,'Aging Population Input Data'!D166,'Aging Population Input Data'!E166,'Aging Population Input Data'!F166,'Aging Population Input Data'!L166)</f>
        <v>6023</v>
      </c>
      <c r="D166" s="10">
        <f t="shared" si="15"/>
        <v>3.7437441562404141E-3</v>
      </c>
      <c r="E166" s="19">
        <f t="shared" si="16"/>
        <v>35530.233594140576</v>
      </c>
      <c r="F166" s="11">
        <f t="shared" si="17"/>
        <v>11.034234035447383</v>
      </c>
    </row>
    <row r="167" spans="1:6" x14ac:dyDescent="0.3">
      <c r="A167" s="9" t="s">
        <v>176</v>
      </c>
      <c r="B167" s="13">
        <v>4647</v>
      </c>
      <c r="C167" s="14">
        <f>SUM('Aging Population Input Data'!B167,'Aging Population Input Data'!D167,'Aging Population Input Data'!E167,'Aging Population Input Data'!F167,'Aging Population Input Data'!L167)</f>
        <v>8648.5032374100701</v>
      </c>
      <c r="D167" s="10">
        <f t="shared" si="15"/>
        <v>5.3756904292346424E-3</v>
      </c>
      <c r="E167" s="19">
        <f t="shared" si="16"/>
        <v>48838.755450408506</v>
      </c>
      <c r="F167" s="11">
        <f t="shared" si="17"/>
        <v>10.509738637918765</v>
      </c>
    </row>
    <row r="168" spans="1:6" x14ac:dyDescent="0.3">
      <c r="A168" s="9" t="s">
        <v>177</v>
      </c>
      <c r="B168" s="13">
        <v>2694</v>
      </c>
      <c r="C168" s="14">
        <f>SUM('Aging Population Input Data'!B168,'Aging Population Input Data'!D168,'Aging Population Input Data'!E168,'Aging Population Input Data'!F168,'Aging Population Input Data'!L168)</f>
        <v>5117.28364849833</v>
      </c>
      <c r="D168" s="10">
        <f t="shared" si="15"/>
        <v>3.1807738261481399E-3</v>
      </c>
      <c r="E168" s="19">
        <f t="shared" si="16"/>
        <v>30939.210552238081</v>
      </c>
      <c r="F168" s="11">
        <f t="shared" si="17"/>
        <v>11.484487955544944</v>
      </c>
    </row>
    <row r="169" spans="1:6" x14ac:dyDescent="0.3">
      <c r="A169" s="9" t="s">
        <v>178</v>
      </c>
      <c r="B169" s="13">
        <v>3890</v>
      </c>
      <c r="C169" s="14">
        <f>SUM('Aging Population Input Data'!B169,'Aging Population Input Data'!D169,'Aging Population Input Data'!E169,'Aging Population Input Data'!F169,'Aging Population Input Data'!L169)</f>
        <v>5523.4238596491195</v>
      </c>
      <c r="D169" s="10">
        <f t="shared" si="15"/>
        <v>3.4332202883945316E-3</v>
      </c>
      <c r="E169" s="19">
        <f t="shared" si="16"/>
        <v>32997.911451857406</v>
      </c>
      <c r="F169" s="11">
        <f t="shared" si="17"/>
        <v>8.4827535865957344</v>
      </c>
    </row>
    <row r="170" spans="1:6" x14ac:dyDescent="0.3">
      <c r="A170" s="9" t="s">
        <v>179</v>
      </c>
      <c r="B170" s="13">
        <v>2307</v>
      </c>
      <c r="C170" s="14">
        <f>SUM('Aging Population Input Data'!B170,'Aging Population Input Data'!D170,'Aging Population Input Data'!E170,'Aging Population Input Data'!F170,'Aging Population Input Data'!L170)</f>
        <v>2656.6875941737821</v>
      </c>
      <c r="D170" s="10">
        <f t="shared" si="15"/>
        <v>1.6513296788385359E-3</v>
      </c>
      <c r="E170" s="19">
        <f t="shared" si="16"/>
        <v>18466.593530928261</v>
      </c>
      <c r="F170" s="11">
        <f t="shared" si="17"/>
        <v>8.0045919076412062</v>
      </c>
    </row>
  </sheetData>
  <autoFilter ref="A1:F1" xr:uid="{00000000-0001-0000-0200-000000000000}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0"/>
  <sheetViews>
    <sheetView zoomScaleNormal="100" workbookViewId="0">
      <selection activeCell="A2" sqref="A2"/>
    </sheetView>
  </sheetViews>
  <sheetFormatPr defaultRowHeight="14.4" x14ac:dyDescent="0.3"/>
  <cols>
    <col min="1" max="1" width="16.44140625" bestFit="1" customWidth="1"/>
    <col min="2" max="3" width="14.77734375" bestFit="1" customWidth="1"/>
    <col min="4" max="4" width="21.21875" bestFit="1" customWidth="1"/>
    <col min="5" max="5" width="19.77734375" bestFit="1" customWidth="1"/>
    <col min="6" max="6" width="16.77734375" bestFit="1" customWidth="1"/>
    <col min="7" max="7" width="16.77734375" customWidth="1"/>
    <col min="8" max="8" width="16.77734375" bestFit="1" customWidth="1"/>
    <col min="9" max="9" width="13.21875" bestFit="1" customWidth="1"/>
    <col min="10" max="10" width="14.21875" bestFit="1" customWidth="1"/>
    <col min="11" max="11" width="25.77734375" bestFit="1" customWidth="1"/>
    <col min="12" max="12" width="24.77734375" bestFit="1" customWidth="1"/>
    <col min="13" max="13" width="25.77734375" bestFit="1" customWidth="1"/>
    <col min="14" max="14" width="22.44140625" bestFit="1" customWidth="1"/>
    <col min="16" max="16" width="5.77734375" bestFit="1" customWidth="1"/>
  </cols>
  <sheetData>
    <row r="1" spans="1:14" x14ac:dyDescent="0.3">
      <c r="A1" t="s">
        <v>5</v>
      </c>
      <c r="B1" t="s">
        <v>180</v>
      </c>
      <c r="C1" t="s">
        <v>181</v>
      </c>
      <c r="D1" t="s">
        <v>182</v>
      </c>
      <c r="E1" t="s">
        <v>183</v>
      </c>
      <c r="F1" t="s">
        <v>184</v>
      </c>
      <c r="G1" t="s">
        <v>185</v>
      </c>
      <c r="H1" t="s">
        <v>186</v>
      </c>
      <c r="I1" t="s">
        <v>187</v>
      </c>
      <c r="J1" t="s">
        <v>188</v>
      </c>
      <c r="K1" t="s">
        <v>189</v>
      </c>
      <c r="L1" t="s">
        <v>190</v>
      </c>
      <c r="M1" t="s">
        <v>191</v>
      </c>
      <c r="N1" t="s">
        <v>192</v>
      </c>
    </row>
    <row r="2" spans="1:14" x14ac:dyDescent="0.3">
      <c r="A2" t="s">
        <v>11</v>
      </c>
      <c r="B2">
        <v>820</v>
      </c>
      <c r="C2">
        <v>528</v>
      </c>
      <c r="D2">
        <v>38</v>
      </c>
      <c r="E2">
        <v>87</v>
      </c>
      <c r="F2">
        <v>0</v>
      </c>
      <c r="G2" s="4">
        <v>528</v>
      </c>
      <c r="H2">
        <v>0.99061459279442898</v>
      </c>
      <c r="I2">
        <v>9.3854072055706908E-3</v>
      </c>
      <c r="J2">
        <v>7.6960339085679701</v>
      </c>
      <c r="K2">
        <v>812.30396609143202</v>
      </c>
      <c r="L2">
        <v>4.95549500454133</v>
      </c>
      <c r="M2">
        <v>523.04450499545896</v>
      </c>
      <c r="N2">
        <v>523.04450499545896</v>
      </c>
    </row>
    <row r="3" spans="1:14" x14ac:dyDescent="0.3">
      <c r="A3" t="s">
        <v>12</v>
      </c>
      <c r="B3">
        <v>5043</v>
      </c>
      <c r="C3">
        <v>3586</v>
      </c>
      <c r="D3">
        <v>587</v>
      </c>
      <c r="E3">
        <v>421</v>
      </c>
      <c r="F3">
        <v>447</v>
      </c>
      <c r="G3" s="4">
        <v>3139</v>
      </c>
      <c r="H3">
        <v>0</v>
      </c>
      <c r="I3">
        <v>1</v>
      </c>
      <c r="J3">
        <v>5043</v>
      </c>
      <c r="K3">
        <v>0</v>
      </c>
      <c r="L3">
        <v>3586</v>
      </c>
      <c r="M3">
        <v>0</v>
      </c>
      <c r="N3">
        <v>0</v>
      </c>
    </row>
    <row r="4" spans="1:14" x14ac:dyDescent="0.3">
      <c r="A4" t="s">
        <v>193</v>
      </c>
      <c r="B4">
        <v>823</v>
      </c>
      <c r="C4">
        <v>540</v>
      </c>
      <c r="D4">
        <v>0</v>
      </c>
      <c r="E4">
        <v>57</v>
      </c>
      <c r="F4">
        <v>32</v>
      </c>
      <c r="G4" s="4">
        <v>508</v>
      </c>
      <c r="H4">
        <v>1</v>
      </c>
      <c r="I4">
        <v>0</v>
      </c>
      <c r="J4">
        <v>0</v>
      </c>
      <c r="K4">
        <v>823</v>
      </c>
      <c r="L4">
        <v>0</v>
      </c>
      <c r="M4">
        <v>540</v>
      </c>
      <c r="N4">
        <v>540</v>
      </c>
    </row>
    <row r="5" spans="1:14" x14ac:dyDescent="0.3">
      <c r="A5" t="s">
        <v>194</v>
      </c>
      <c r="B5">
        <v>5322</v>
      </c>
      <c r="C5">
        <v>3897</v>
      </c>
      <c r="D5">
        <v>288</v>
      </c>
      <c r="E5">
        <v>494</v>
      </c>
      <c r="F5">
        <v>171</v>
      </c>
      <c r="G5" s="4">
        <v>3564</v>
      </c>
      <c r="H5">
        <v>6.0559177809702699E-2</v>
      </c>
      <c r="I5">
        <v>0.93944082219029701</v>
      </c>
      <c r="J5">
        <v>4999.7040556967604</v>
      </c>
      <c r="K5">
        <v>322.295944303238</v>
      </c>
      <c r="L5">
        <v>3661.00088407559</v>
      </c>
      <c r="M5">
        <v>235.999115924412</v>
      </c>
      <c r="N5">
        <v>235.999115924412</v>
      </c>
    </row>
    <row r="6" spans="1:14" x14ac:dyDescent="0.3">
      <c r="A6" t="s">
        <v>195</v>
      </c>
      <c r="B6">
        <v>1079</v>
      </c>
      <c r="C6">
        <v>846</v>
      </c>
      <c r="D6">
        <v>13</v>
      </c>
      <c r="E6">
        <v>52</v>
      </c>
      <c r="F6">
        <v>27</v>
      </c>
      <c r="G6" s="4">
        <v>819</v>
      </c>
      <c r="H6">
        <v>0.923400894972361</v>
      </c>
      <c r="I6">
        <v>7.6599105027638906E-2</v>
      </c>
      <c r="J6">
        <v>82.650434324822299</v>
      </c>
      <c r="K6">
        <v>996.34956567517804</v>
      </c>
      <c r="L6">
        <v>64.802842853382501</v>
      </c>
      <c r="M6">
        <v>781.197157146618</v>
      </c>
      <c r="N6">
        <v>781.197157146618</v>
      </c>
    </row>
    <row r="7" spans="1:14" x14ac:dyDescent="0.3">
      <c r="A7" t="s">
        <v>16</v>
      </c>
      <c r="B7">
        <v>2069</v>
      </c>
      <c r="C7">
        <v>1447</v>
      </c>
      <c r="D7">
        <v>52</v>
      </c>
      <c r="E7">
        <v>175</v>
      </c>
      <c r="F7">
        <v>86</v>
      </c>
      <c r="G7" s="4">
        <v>1361</v>
      </c>
      <c r="H7">
        <v>0.17225987766573</v>
      </c>
      <c r="I7">
        <v>0.82774012233426997</v>
      </c>
      <c r="J7">
        <v>1712.5943131096001</v>
      </c>
      <c r="K7">
        <v>356.40568689039497</v>
      </c>
      <c r="L7">
        <v>1197.7399570176899</v>
      </c>
      <c r="M7">
        <v>249.26004298231101</v>
      </c>
      <c r="N7">
        <v>249.26004298231101</v>
      </c>
    </row>
    <row r="8" spans="1:14" x14ac:dyDescent="0.3">
      <c r="A8" t="s">
        <v>196</v>
      </c>
      <c r="B8">
        <v>6022</v>
      </c>
      <c r="C8">
        <v>4655</v>
      </c>
      <c r="D8">
        <v>191</v>
      </c>
      <c r="E8">
        <v>766</v>
      </c>
      <c r="F8">
        <v>271</v>
      </c>
      <c r="G8" s="4">
        <v>4384</v>
      </c>
      <c r="H8">
        <v>0.10948353971609801</v>
      </c>
      <c r="I8">
        <v>0.89051646028390197</v>
      </c>
      <c r="J8">
        <v>5362.6901238296596</v>
      </c>
      <c r="K8">
        <v>659.309876170341</v>
      </c>
      <c r="L8">
        <v>4145.3541226215602</v>
      </c>
      <c r="M8">
        <v>509.64587737843601</v>
      </c>
      <c r="N8">
        <v>509.64587737843601</v>
      </c>
    </row>
    <row r="9" spans="1:14" x14ac:dyDescent="0.3">
      <c r="A9" t="s">
        <v>197</v>
      </c>
      <c r="B9">
        <v>1357</v>
      </c>
      <c r="C9">
        <v>918</v>
      </c>
      <c r="D9">
        <v>144</v>
      </c>
      <c r="E9">
        <v>119</v>
      </c>
      <c r="F9">
        <v>15</v>
      </c>
      <c r="G9" s="4">
        <v>903</v>
      </c>
      <c r="H9">
        <v>0.67948948409131804</v>
      </c>
      <c r="I9">
        <v>0.32051051590868201</v>
      </c>
      <c r="J9">
        <v>434.93277008808201</v>
      </c>
      <c r="K9">
        <v>922.06722991191805</v>
      </c>
      <c r="L9">
        <v>294.22865360417001</v>
      </c>
      <c r="M9">
        <v>623.77134639583005</v>
      </c>
      <c r="N9">
        <v>623.77134639583005</v>
      </c>
    </row>
    <row r="10" spans="1:14" x14ac:dyDescent="0.3">
      <c r="A10" t="s">
        <v>198</v>
      </c>
      <c r="B10">
        <v>4066</v>
      </c>
      <c r="C10">
        <v>2883</v>
      </c>
      <c r="D10">
        <v>331</v>
      </c>
      <c r="E10">
        <v>219</v>
      </c>
      <c r="F10">
        <v>157</v>
      </c>
      <c r="G10" s="4">
        <v>2567</v>
      </c>
      <c r="H10">
        <v>7.1351700387430106E-2</v>
      </c>
      <c r="I10">
        <v>0.92864829961257001</v>
      </c>
      <c r="J10">
        <v>3775.88398622471</v>
      </c>
      <c r="K10">
        <v>290.11601377529098</v>
      </c>
      <c r="L10">
        <v>2677.29304778304</v>
      </c>
      <c r="M10">
        <v>205.70695221696101</v>
      </c>
      <c r="N10">
        <v>205.70695221696101</v>
      </c>
    </row>
    <row r="11" spans="1:14" x14ac:dyDescent="0.3">
      <c r="A11" t="s">
        <v>199</v>
      </c>
      <c r="B11">
        <v>1194</v>
      </c>
      <c r="C11">
        <v>715</v>
      </c>
      <c r="D11">
        <v>14</v>
      </c>
      <c r="E11">
        <v>73</v>
      </c>
      <c r="F11">
        <v>5</v>
      </c>
      <c r="G11" s="4">
        <v>710</v>
      </c>
      <c r="H11">
        <v>1</v>
      </c>
      <c r="I11">
        <v>0</v>
      </c>
      <c r="J11">
        <v>0</v>
      </c>
      <c r="K11">
        <v>1194</v>
      </c>
      <c r="L11">
        <v>0</v>
      </c>
      <c r="M11">
        <v>715</v>
      </c>
      <c r="N11">
        <v>715</v>
      </c>
    </row>
    <row r="12" spans="1:14" x14ac:dyDescent="0.3">
      <c r="A12" t="s">
        <v>200</v>
      </c>
      <c r="B12">
        <v>7038</v>
      </c>
      <c r="C12">
        <v>5373</v>
      </c>
      <c r="D12">
        <v>2572</v>
      </c>
      <c r="E12">
        <v>649</v>
      </c>
      <c r="F12">
        <v>508</v>
      </c>
      <c r="G12" s="4">
        <v>4623</v>
      </c>
      <c r="H12">
        <v>4.7349409352728702E-2</v>
      </c>
      <c r="I12">
        <v>0.95265059064727098</v>
      </c>
      <c r="J12">
        <v>6704.7548569754999</v>
      </c>
      <c r="K12">
        <v>333.24514302450501</v>
      </c>
      <c r="L12">
        <v>5118.5916235477898</v>
      </c>
      <c r="M12">
        <v>254.408376452211</v>
      </c>
      <c r="N12">
        <v>254.408376452211</v>
      </c>
    </row>
    <row r="13" spans="1:14" x14ac:dyDescent="0.3">
      <c r="A13" t="s">
        <v>201</v>
      </c>
      <c r="B13">
        <v>1356</v>
      </c>
      <c r="C13">
        <v>995</v>
      </c>
      <c r="D13">
        <v>59</v>
      </c>
      <c r="E13">
        <v>140</v>
      </c>
      <c r="F13">
        <v>69</v>
      </c>
      <c r="G13" s="4">
        <v>926</v>
      </c>
      <c r="H13">
        <v>0.55823293172690802</v>
      </c>
      <c r="I13">
        <v>0.44176706827309198</v>
      </c>
      <c r="J13">
        <v>599.03614457831304</v>
      </c>
      <c r="K13">
        <v>756.96385542168696</v>
      </c>
      <c r="L13">
        <v>439.55823293172699</v>
      </c>
      <c r="M13">
        <v>555.44176706827295</v>
      </c>
      <c r="N13">
        <v>555.44176706827295</v>
      </c>
    </row>
    <row r="14" spans="1:14" x14ac:dyDescent="0.3">
      <c r="A14" t="s">
        <v>202</v>
      </c>
      <c r="B14">
        <v>680</v>
      </c>
      <c r="C14">
        <v>468</v>
      </c>
      <c r="D14">
        <v>38</v>
      </c>
      <c r="E14">
        <v>82</v>
      </c>
      <c r="F14">
        <v>2</v>
      </c>
      <c r="G14" s="4">
        <v>466</v>
      </c>
      <c r="H14">
        <v>0.78949371907118404</v>
      </c>
      <c r="I14">
        <v>0.21050628092881599</v>
      </c>
      <c r="J14">
        <v>143.144271031595</v>
      </c>
      <c r="K14">
        <v>536.85572896840495</v>
      </c>
      <c r="L14">
        <v>98.516939474685998</v>
      </c>
      <c r="M14">
        <v>369.48306052531399</v>
      </c>
      <c r="N14">
        <v>369.48306052531399</v>
      </c>
    </row>
    <row r="15" spans="1:14" x14ac:dyDescent="0.3">
      <c r="A15" t="s">
        <v>203</v>
      </c>
      <c r="B15">
        <v>9199</v>
      </c>
      <c r="C15">
        <v>6922</v>
      </c>
      <c r="D15">
        <v>454</v>
      </c>
      <c r="E15">
        <v>764</v>
      </c>
      <c r="F15">
        <v>269</v>
      </c>
      <c r="G15" s="4">
        <v>6486</v>
      </c>
      <c r="H15">
        <v>1.2773852850924101E-2</v>
      </c>
      <c r="I15">
        <v>0.98722614714907597</v>
      </c>
      <c r="J15">
        <v>9081.4933276243501</v>
      </c>
      <c r="K15">
        <v>117.50667237565099</v>
      </c>
      <c r="L15">
        <v>6833.5793905659002</v>
      </c>
      <c r="M15">
        <v>88.420609434096903</v>
      </c>
      <c r="N15">
        <v>88.420609434096903</v>
      </c>
    </row>
    <row r="16" spans="1:14" x14ac:dyDescent="0.3">
      <c r="A16" t="s">
        <v>204</v>
      </c>
      <c r="B16">
        <v>25418</v>
      </c>
      <c r="C16">
        <v>17097</v>
      </c>
      <c r="D16">
        <v>10243</v>
      </c>
      <c r="E16">
        <v>2569</v>
      </c>
      <c r="F16">
        <v>2784</v>
      </c>
      <c r="G16" s="4">
        <v>13628</v>
      </c>
      <c r="H16">
        <v>0</v>
      </c>
      <c r="I16">
        <v>1</v>
      </c>
      <c r="J16">
        <v>25418</v>
      </c>
      <c r="K16">
        <v>0</v>
      </c>
      <c r="L16">
        <v>17097</v>
      </c>
      <c r="M16">
        <v>0</v>
      </c>
      <c r="N16">
        <v>0</v>
      </c>
    </row>
    <row r="17" spans="1:14" x14ac:dyDescent="0.3">
      <c r="A17" t="s">
        <v>205</v>
      </c>
      <c r="B17">
        <v>757</v>
      </c>
      <c r="C17">
        <v>612</v>
      </c>
      <c r="D17">
        <v>32</v>
      </c>
      <c r="E17">
        <v>24</v>
      </c>
      <c r="F17">
        <v>4</v>
      </c>
      <c r="G17" s="4">
        <v>608</v>
      </c>
      <c r="H17">
        <v>1</v>
      </c>
      <c r="I17">
        <v>0</v>
      </c>
      <c r="J17">
        <v>0</v>
      </c>
      <c r="K17">
        <v>757</v>
      </c>
      <c r="L17">
        <v>0</v>
      </c>
      <c r="M17">
        <v>612</v>
      </c>
      <c r="N17">
        <v>612</v>
      </c>
    </row>
    <row r="18" spans="1:14" x14ac:dyDescent="0.3">
      <c r="A18" t="s">
        <v>206</v>
      </c>
      <c r="B18">
        <v>14611</v>
      </c>
      <c r="C18">
        <v>10254</v>
      </c>
      <c r="D18">
        <v>799</v>
      </c>
      <c r="E18">
        <v>1397</v>
      </c>
      <c r="F18">
        <v>775</v>
      </c>
      <c r="G18" s="4">
        <v>9086</v>
      </c>
      <c r="H18">
        <v>6.9447889280222202E-4</v>
      </c>
      <c r="I18">
        <v>0.99930552110719795</v>
      </c>
      <c r="J18">
        <v>14600.852968897299</v>
      </c>
      <c r="K18">
        <v>10.147031102733299</v>
      </c>
      <c r="L18">
        <v>10246.878813433201</v>
      </c>
      <c r="M18">
        <v>7.1211865667939902</v>
      </c>
      <c r="N18">
        <v>7.1211865667939902</v>
      </c>
    </row>
    <row r="19" spans="1:14" x14ac:dyDescent="0.3">
      <c r="A19" t="s">
        <v>207</v>
      </c>
      <c r="B19">
        <v>4263</v>
      </c>
      <c r="C19">
        <v>3313</v>
      </c>
      <c r="D19">
        <v>127</v>
      </c>
      <c r="E19">
        <v>620</v>
      </c>
      <c r="F19">
        <v>167</v>
      </c>
      <c r="G19" s="4">
        <v>3110</v>
      </c>
      <c r="H19">
        <v>4.6255774373936298E-2</v>
      </c>
      <c r="I19">
        <v>0.95374422562606398</v>
      </c>
      <c r="J19">
        <v>4065.8116338439099</v>
      </c>
      <c r="K19">
        <v>197.18836615609001</v>
      </c>
      <c r="L19">
        <v>3159.7546194991501</v>
      </c>
      <c r="M19">
        <v>153.24538050085101</v>
      </c>
      <c r="N19">
        <v>153.24538050085101</v>
      </c>
    </row>
    <row r="20" spans="1:14" x14ac:dyDescent="0.3">
      <c r="A20" t="s">
        <v>208</v>
      </c>
      <c r="B20">
        <v>1919</v>
      </c>
      <c r="C20">
        <v>1454</v>
      </c>
      <c r="D20">
        <v>78</v>
      </c>
      <c r="E20">
        <v>350</v>
      </c>
      <c r="F20">
        <v>87</v>
      </c>
      <c r="G20" s="4">
        <v>1296</v>
      </c>
      <c r="H20">
        <v>0.519366626065773</v>
      </c>
      <c r="I20">
        <v>0.480633373934227</v>
      </c>
      <c r="J20">
        <v>922.33544457978098</v>
      </c>
      <c r="K20">
        <v>996.66455542021902</v>
      </c>
      <c r="L20">
        <v>698.84092570036501</v>
      </c>
      <c r="M20">
        <v>755.15907429963499</v>
      </c>
      <c r="N20">
        <v>755.15907429963499</v>
      </c>
    </row>
    <row r="21" spans="1:14" x14ac:dyDescent="0.3">
      <c r="A21" t="s">
        <v>209</v>
      </c>
      <c r="B21">
        <v>1968</v>
      </c>
      <c r="C21">
        <v>1378</v>
      </c>
      <c r="D21">
        <v>95</v>
      </c>
      <c r="E21">
        <v>154</v>
      </c>
      <c r="F21">
        <v>72</v>
      </c>
      <c r="G21" s="4">
        <v>1306</v>
      </c>
      <c r="H21">
        <v>0.77636813245887504</v>
      </c>
      <c r="I21">
        <v>0.22363186754112499</v>
      </c>
      <c r="J21">
        <v>440.10751532093298</v>
      </c>
      <c r="K21">
        <v>1527.8924846790701</v>
      </c>
      <c r="L21">
        <v>308.16471347166998</v>
      </c>
      <c r="M21">
        <v>1069.83528652833</v>
      </c>
      <c r="N21">
        <v>1069.83528652833</v>
      </c>
    </row>
    <row r="22" spans="1:14" x14ac:dyDescent="0.3">
      <c r="A22" t="s">
        <v>210</v>
      </c>
      <c r="B22">
        <v>400</v>
      </c>
      <c r="C22">
        <v>266</v>
      </c>
      <c r="D22">
        <v>24</v>
      </c>
      <c r="E22">
        <v>22</v>
      </c>
      <c r="F22">
        <v>3</v>
      </c>
      <c r="G22" s="4">
        <v>263</v>
      </c>
      <c r="H22">
        <v>1</v>
      </c>
      <c r="I22">
        <v>0</v>
      </c>
      <c r="J22">
        <v>0</v>
      </c>
      <c r="K22">
        <v>400</v>
      </c>
      <c r="L22">
        <v>0</v>
      </c>
      <c r="M22">
        <v>266</v>
      </c>
      <c r="N22">
        <v>266</v>
      </c>
    </row>
    <row r="23" spans="1:14" x14ac:dyDescent="0.3">
      <c r="A23" t="s">
        <v>211</v>
      </c>
      <c r="B23">
        <v>1511</v>
      </c>
      <c r="C23">
        <v>1012</v>
      </c>
      <c r="D23">
        <v>57</v>
      </c>
      <c r="E23">
        <v>124</v>
      </c>
      <c r="F23">
        <v>18</v>
      </c>
      <c r="G23" s="4">
        <v>994</v>
      </c>
      <c r="H23">
        <v>0.99318004676539395</v>
      </c>
      <c r="I23">
        <v>6.81995323460639E-3</v>
      </c>
      <c r="J23">
        <v>10.304949337490299</v>
      </c>
      <c r="K23">
        <v>1500.6950506625101</v>
      </c>
      <c r="L23">
        <v>6.9017926734216699</v>
      </c>
      <c r="M23">
        <v>1005.09820732658</v>
      </c>
      <c r="N23">
        <v>1005.09820732658</v>
      </c>
    </row>
    <row r="24" spans="1:14" x14ac:dyDescent="0.3">
      <c r="A24" t="s">
        <v>212</v>
      </c>
      <c r="B24">
        <v>3431</v>
      </c>
      <c r="C24">
        <v>2415</v>
      </c>
      <c r="D24">
        <v>71</v>
      </c>
      <c r="E24">
        <v>233</v>
      </c>
      <c r="F24">
        <v>61</v>
      </c>
      <c r="G24" s="4">
        <v>2259</v>
      </c>
      <c r="H24">
        <v>0.37261951029926199</v>
      </c>
      <c r="I24">
        <v>0.62738048970073801</v>
      </c>
      <c r="J24">
        <v>2152.5424601632299</v>
      </c>
      <c r="K24">
        <v>1278.4575398367699</v>
      </c>
      <c r="L24">
        <v>1515.12388262728</v>
      </c>
      <c r="M24">
        <v>899.87611737271698</v>
      </c>
      <c r="N24">
        <v>899.87611737271698</v>
      </c>
    </row>
    <row r="25" spans="1:14" x14ac:dyDescent="0.3">
      <c r="A25" t="s">
        <v>213</v>
      </c>
      <c r="B25">
        <v>701</v>
      </c>
      <c r="C25">
        <v>450</v>
      </c>
      <c r="D25">
        <v>47</v>
      </c>
      <c r="E25">
        <v>100</v>
      </c>
      <c r="F25">
        <v>16</v>
      </c>
      <c r="G25" s="4">
        <v>434</v>
      </c>
      <c r="H25">
        <v>0.98568329718004299</v>
      </c>
      <c r="I25">
        <v>1.43167028199566E-2</v>
      </c>
      <c r="J25">
        <v>10.036008676789599</v>
      </c>
      <c r="K25">
        <v>690.96399132321005</v>
      </c>
      <c r="L25">
        <v>6.44251626898048</v>
      </c>
      <c r="M25">
        <v>443.55748373102</v>
      </c>
      <c r="N25">
        <v>443.55748373102</v>
      </c>
    </row>
    <row r="26" spans="1:14" x14ac:dyDescent="0.3">
      <c r="A26" t="s">
        <v>214</v>
      </c>
      <c r="B26">
        <v>7895</v>
      </c>
      <c r="C26">
        <v>5746</v>
      </c>
      <c r="D26">
        <v>583</v>
      </c>
      <c r="E26">
        <v>480</v>
      </c>
      <c r="F26">
        <v>264</v>
      </c>
      <c r="G26" s="4">
        <v>5262</v>
      </c>
      <c r="H26">
        <v>6.5889750862923299E-2</v>
      </c>
      <c r="I26">
        <v>0.93411024913707696</v>
      </c>
      <c r="J26">
        <v>7374.8004169372198</v>
      </c>
      <c r="K26">
        <v>520.19958306277999</v>
      </c>
      <c r="L26">
        <v>5367.3974915416402</v>
      </c>
      <c r="M26">
        <v>378.60250845835799</v>
      </c>
      <c r="N26">
        <v>378.60250845835799</v>
      </c>
    </row>
    <row r="27" spans="1:14" x14ac:dyDescent="0.3">
      <c r="A27" t="s">
        <v>215</v>
      </c>
      <c r="B27">
        <v>1415</v>
      </c>
      <c r="C27">
        <v>1047</v>
      </c>
      <c r="D27">
        <v>27</v>
      </c>
      <c r="E27">
        <v>98</v>
      </c>
      <c r="F27">
        <v>45</v>
      </c>
      <c r="G27" s="4">
        <v>902</v>
      </c>
      <c r="H27">
        <v>0.47671507260891299</v>
      </c>
      <c r="I27">
        <v>0.52328492739108701</v>
      </c>
      <c r="J27">
        <v>740.44817225838801</v>
      </c>
      <c r="K27">
        <v>674.55182774161199</v>
      </c>
      <c r="L27">
        <v>547.87931897846795</v>
      </c>
      <c r="M27">
        <v>499.12068102153199</v>
      </c>
      <c r="N27">
        <v>499.12068102153199</v>
      </c>
    </row>
    <row r="28" spans="1:14" x14ac:dyDescent="0.3">
      <c r="A28" t="s">
        <v>216</v>
      </c>
      <c r="B28">
        <v>3861</v>
      </c>
      <c r="C28">
        <v>2732</v>
      </c>
      <c r="D28">
        <v>72</v>
      </c>
      <c r="E28">
        <v>322</v>
      </c>
      <c r="F28">
        <v>90</v>
      </c>
      <c r="G28" s="4">
        <v>2610</v>
      </c>
      <c r="H28">
        <v>4.0346907993966799E-2</v>
      </c>
      <c r="I28">
        <v>0.95965309200603299</v>
      </c>
      <c r="J28">
        <v>3705.2205882352901</v>
      </c>
      <c r="K28">
        <v>155.779411764706</v>
      </c>
      <c r="L28">
        <v>2621.7722473604799</v>
      </c>
      <c r="M28">
        <v>110.22775263951701</v>
      </c>
      <c r="N28">
        <v>110.22775263951701</v>
      </c>
    </row>
    <row r="29" spans="1:14" x14ac:dyDescent="0.3">
      <c r="A29" t="s">
        <v>217</v>
      </c>
      <c r="B29">
        <v>3529</v>
      </c>
      <c r="C29">
        <v>2476</v>
      </c>
      <c r="D29">
        <v>148</v>
      </c>
      <c r="E29">
        <v>319</v>
      </c>
      <c r="F29">
        <v>116</v>
      </c>
      <c r="G29" s="4">
        <v>2210</v>
      </c>
      <c r="H29">
        <v>0.454381379138661</v>
      </c>
      <c r="I29">
        <v>0.54561862086133905</v>
      </c>
      <c r="J29">
        <v>1925.48811301967</v>
      </c>
      <c r="K29">
        <v>1603.51188698033</v>
      </c>
      <c r="L29">
        <v>1350.9517052526801</v>
      </c>
      <c r="M29">
        <v>1125.0482947473199</v>
      </c>
      <c r="N29">
        <v>1125.0482947473199</v>
      </c>
    </row>
    <row r="30" spans="1:14" x14ac:dyDescent="0.3">
      <c r="A30" t="s">
        <v>218</v>
      </c>
      <c r="B30">
        <v>366</v>
      </c>
      <c r="C30">
        <v>230</v>
      </c>
      <c r="D30">
        <v>0</v>
      </c>
      <c r="E30">
        <v>13</v>
      </c>
      <c r="F30">
        <v>12</v>
      </c>
      <c r="G30" s="4">
        <v>218</v>
      </c>
      <c r="H30">
        <v>1</v>
      </c>
      <c r="I30">
        <v>0</v>
      </c>
      <c r="J30">
        <v>0</v>
      </c>
      <c r="K30">
        <v>366</v>
      </c>
      <c r="L30">
        <v>0</v>
      </c>
      <c r="M30">
        <v>230</v>
      </c>
      <c r="N30">
        <v>230</v>
      </c>
    </row>
    <row r="31" spans="1:14" x14ac:dyDescent="0.3">
      <c r="A31" t="s">
        <v>219</v>
      </c>
      <c r="B31">
        <v>1771</v>
      </c>
      <c r="C31">
        <v>1202</v>
      </c>
      <c r="D31">
        <v>55</v>
      </c>
      <c r="E31">
        <v>209</v>
      </c>
      <c r="F31">
        <v>50</v>
      </c>
      <c r="G31" s="4">
        <v>1152</v>
      </c>
      <c r="H31">
        <v>1</v>
      </c>
      <c r="I31">
        <v>0</v>
      </c>
      <c r="J31">
        <v>0</v>
      </c>
      <c r="K31">
        <v>1771</v>
      </c>
      <c r="L31">
        <v>0</v>
      </c>
      <c r="M31">
        <v>1202</v>
      </c>
      <c r="N31">
        <v>1202</v>
      </c>
    </row>
    <row r="32" spans="1:14" x14ac:dyDescent="0.3">
      <c r="A32" t="s">
        <v>220</v>
      </c>
      <c r="B32">
        <v>542</v>
      </c>
      <c r="C32">
        <v>383</v>
      </c>
      <c r="D32">
        <v>11</v>
      </c>
      <c r="E32">
        <v>40</v>
      </c>
      <c r="F32">
        <v>9</v>
      </c>
      <c r="G32" s="4">
        <v>374</v>
      </c>
      <c r="H32">
        <v>1</v>
      </c>
      <c r="I32">
        <v>0</v>
      </c>
      <c r="J32">
        <v>0</v>
      </c>
      <c r="K32">
        <v>542</v>
      </c>
      <c r="L32">
        <v>0</v>
      </c>
      <c r="M32">
        <v>383</v>
      </c>
      <c r="N32">
        <v>383</v>
      </c>
    </row>
    <row r="33" spans="1:14" x14ac:dyDescent="0.3">
      <c r="A33" t="s">
        <v>221</v>
      </c>
      <c r="B33">
        <v>3205</v>
      </c>
      <c r="C33">
        <v>1992</v>
      </c>
      <c r="D33">
        <v>10</v>
      </c>
      <c r="E33">
        <v>372</v>
      </c>
      <c r="F33">
        <v>1</v>
      </c>
      <c r="G33" s="4">
        <v>1991</v>
      </c>
      <c r="H33">
        <v>0.66867712102935295</v>
      </c>
      <c r="I33">
        <v>0.33132287897064699</v>
      </c>
      <c r="J33">
        <v>1061.88982710092</v>
      </c>
      <c r="K33">
        <v>2143.1101728990802</v>
      </c>
      <c r="L33">
        <v>659.99517490952996</v>
      </c>
      <c r="M33">
        <v>1332.0048250904699</v>
      </c>
      <c r="N33">
        <v>1332.0048250904699</v>
      </c>
    </row>
    <row r="34" spans="1:14" x14ac:dyDescent="0.3">
      <c r="A34" t="s">
        <v>222</v>
      </c>
      <c r="B34">
        <v>4081</v>
      </c>
      <c r="C34">
        <v>2933</v>
      </c>
      <c r="D34">
        <v>419</v>
      </c>
      <c r="E34">
        <v>316</v>
      </c>
      <c r="F34">
        <v>155</v>
      </c>
      <c r="G34" s="4">
        <v>2521</v>
      </c>
      <c r="H34">
        <v>0</v>
      </c>
      <c r="I34">
        <v>1</v>
      </c>
      <c r="J34">
        <v>4081</v>
      </c>
      <c r="K34">
        <v>0</v>
      </c>
      <c r="L34">
        <v>2933</v>
      </c>
      <c r="M34">
        <v>0</v>
      </c>
      <c r="N34">
        <v>0</v>
      </c>
    </row>
    <row r="35" spans="1:14" x14ac:dyDescent="0.3">
      <c r="A35" t="s">
        <v>223</v>
      </c>
      <c r="B35">
        <v>18216</v>
      </c>
      <c r="C35">
        <v>12796</v>
      </c>
      <c r="D35">
        <v>2276</v>
      </c>
      <c r="E35">
        <v>1471</v>
      </c>
      <c r="F35">
        <v>999</v>
      </c>
      <c r="G35" s="4">
        <v>11358</v>
      </c>
      <c r="H35">
        <v>3.2796410072565001E-2</v>
      </c>
      <c r="I35">
        <v>0.96720358992743505</v>
      </c>
      <c r="J35">
        <v>17618.580594118201</v>
      </c>
      <c r="K35">
        <v>597.419405881844</v>
      </c>
      <c r="L35">
        <v>12376.3371367115</v>
      </c>
      <c r="M35">
        <v>419.66286328854198</v>
      </c>
      <c r="N35">
        <v>419.66286328854198</v>
      </c>
    </row>
    <row r="36" spans="1:14" x14ac:dyDescent="0.3">
      <c r="A36" t="s">
        <v>224</v>
      </c>
      <c r="B36">
        <v>4331</v>
      </c>
      <c r="C36">
        <v>2957</v>
      </c>
      <c r="D36">
        <v>213</v>
      </c>
      <c r="E36">
        <v>228</v>
      </c>
      <c r="F36">
        <v>69</v>
      </c>
      <c r="G36" s="4">
        <v>2888</v>
      </c>
      <c r="H36">
        <v>6.7046112290179401E-3</v>
      </c>
      <c r="I36">
        <v>0.993295388770982</v>
      </c>
      <c r="J36">
        <v>4301.9623287671202</v>
      </c>
      <c r="K36">
        <v>29.037671232876701</v>
      </c>
      <c r="L36">
        <v>2937.1744645957901</v>
      </c>
      <c r="M36">
        <v>19.8255354042061</v>
      </c>
      <c r="N36">
        <v>19.8255354042061</v>
      </c>
    </row>
    <row r="37" spans="1:14" x14ac:dyDescent="0.3">
      <c r="A37" t="s">
        <v>46</v>
      </c>
      <c r="B37">
        <v>1132</v>
      </c>
      <c r="C37">
        <v>900</v>
      </c>
      <c r="D37">
        <v>12</v>
      </c>
      <c r="E37">
        <v>116</v>
      </c>
      <c r="F37">
        <v>8</v>
      </c>
      <c r="G37" s="4">
        <v>892</v>
      </c>
      <c r="H37">
        <v>0.42406567293151898</v>
      </c>
      <c r="I37">
        <v>0.57593432706848102</v>
      </c>
      <c r="J37">
        <v>651.95765824152102</v>
      </c>
      <c r="K37">
        <v>480.04234175847898</v>
      </c>
      <c r="L37">
        <v>518.34089436163299</v>
      </c>
      <c r="M37">
        <v>381.65910563836701</v>
      </c>
      <c r="N37">
        <v>381.65910563836701</v>
      </c>
    </row>
    <row r="38" spans="1:14" x14ac:dyDescent="0.3">
      <c r="A38" t="s">
        <v>225</v>
      </c>
      <c r="B38">
        <v>3502</v>
      </c>
      <c r="C38">
        <v>2482</v>
      </c>
      <c r="D38">
        <v>495</v>
      </c>
      <c r="E38">
        <v>114</v>
      </c>
      <c r="F38">
        <v>399</v>
      </c>
      <c r="G38" s="4">
        <v>1916</v>
      </c>
      <c r="H38">
        <v>0</v>
      </c>
      <c r="I38">
        <v>1</v>
      </c>
      <c r="J38">
        <v>3502</v>
      </c>
      <c r="K38">
        <v>0</v>
      </c>
      <c r="L38">
        <v>2482</v>
      </c>
      <c r="M38">
        <v>0</v>
      </c>
      <c r="N38">
        <v>0</v>
      </c>
    </row>
    <row r="39" spans="1:14" x14ac:dyDescent="0.3">
      <c r="A39" t="s">
        <v>226</v>
      </c>
      <c r="B39">
        <v>2108</v>
      </c>
      <c r="C39">
        <v>1513</v>
      </c>
      <c r="D39">
        <v>97</v>
      </c>
      <c r="E39">
        <v>154</v>
      </c>
      <c r="F39">
        <v>92</v>
      </c>
      <c r="G39" s="4">
        <v>1383</v>
      </c>
      <c r="H39">
        <v>0.415132647536546</v>
      </c>
      <c r="I39">
        <v>0.584867352463454</v>
      </c>
      <c r="J39">
        <v>1232.90037899296</v>
      </c>
      <c r="K39">
        <v>875.09962100703899</v>
      </c>
      <c r="L39">
        <v>884.90430427720605</v>
      </c>
      <c r="M39">
        <v>628.09569572279395</v>
      </c>
      <c r="N39">
        <v>628.09569572279395</v>
      </c>
    </row>
    <row r="40" spans="1:14" x14ac:dyDescent="0.3">
      <c r="A40" t="s">
        <v>49</v>
      </c>
      <c r="B40">
        <v>1185</v>
      </c>
      <c r="C40">
        <v>954</v>
      </c>
      <c r="D40">
        <v>53</v>
      </c>
      <c r="E40">
        <v>97</v>
      </c>
      <c r="F40">
        <v>0</v>
      </c>
      <c r="G40" s="4">
        <v>954</v>
      </c>
      <c r="H40">
        <v>0.67909867909867905</v>
      </c>
      <c r="I40">
        <v>0.32090132090132101</v>
      </c>
      <c r="J40">
        <v>380.26806526806502</v>
      </c>
      <c r="K40">
        <v>804.73193473193498</v>
      </c>
      <c r="L40">
        <v>306.13986013985999</v>
      </c>
      <c r="M40">
        <v>647.86013986013995</v>
      </c>
      <c r="N40">
        <v>647.86013986013995</v>
      </c>
    </row>
    <row r="41" spans="1:14" x14ac:dyDescent="0.3">
      <c r="A41" t="s">
        <v>50</v>
      </c>
      <c r="B41">
        <v>2736</v>
      </c>
      <c r="C41">
        <v>1898</v>
      </c>
      <c r="D41">
        <v>122</v>
      </c>
      <c r="E41">
        <v>220</v>
      </c>
      <c r="F41">
        <v>44</v>
      </c>
      <c r="G41" s="4">
        <v>1785</v>
      </c>
      <c r="H41">
        <v>0.65439403900942394</v>
      </c>
      <c r="I41">
        <v>0.345605960990576</v>
      </c>
      <c r="J41">
        <v>945.57790927021699</v>
      </c>
      <c r="K41">
        <v>1790.4220907297799</v>
      </c>
      <c r="L41">
        <v>655.96011396011397</v>
      </c>
      <c r="M41">
        <v>1242.03988603989</v>
      </c>
      <c r="N41">
        <v>1242.03988603989</v>
      </c>
    </row>
    <row r="42" spans="1:14" x14ac:dyDescent="0.3">
      <c r="A42" t="s">
        <v>51</v>
      </c>
      <c r="B42">
        <v>3211</v>
      </c>
      <c r="C42">
        <v>2441</v>
      </c>
      <c r="D42">
        <v>157</v>
      </c>
      <c r="E42">
        <v>197</v>
      </c>
      <c r="F42">
        <v>50</v>
      </c>
      <c r="G42" s="4">
        <v>2316</v>
      </c>
      <c r="H42">
        <v>0.34894667798441198</v>
      </c>
      <c r="I42">
        <v>0.65105332201558797</v>
      </c>
      <c r="J42">
        <v>2090.5322169920501</v>
      </c>
      <c r="K42">
        <v>1120.4677830079499</v>
      </c>
      <c r="L42">
        <v>1589.22115904005</v>
      </c>
      <c r="M42">
        <v>851.77884095995103</v>
      </c>
      <c r="N42">
        <v>851.77884095995103</v>
      </c>
    </row>
    <row r="43" spans="1:14" x14ac:dyDescent="0.3">
      <c r="A43" t="s">
        <v>52</v>
      </c>
      <c r="B43">
        <v>9680</v>
      </c>
      <c r="C43">
        <v>6750</v>
      </c>
      <c r="D43">
        <v>2030</v>
      </c>
      <c r="E43">
        <v>1077</v>
      </c>
      <c r="F43">
        <v>994</v>
      </c>
      <c r="G43" s="4">
        <v>5639</v>
      </c>
      <c r="H43">
        <v>0</v>
      </c>
      <c r="I43">
        <v>1</v>
      </c>
      <c r="J43">
        <v>9680</v>
      </c>
      <c r="K43">
        <v>0</v>
      </c>
      <c r="L43">
        <v>6750</v>
      </c>
      <c r="M43">
        <v>0</v>
      </c>
      <c r="N43">
        <v>0</v>
      </c>
    </row>
    <row r="44" spans="1:14" x14ac:dyDescent="0.3">
      <c r="A44" t="s">
        <v>53</v>
      </c>
      <c r="B44">
        <v>7306</v>
      </c>
      <c r="C44">
        <v>5196</v>
      </c>
      <c r="D44">
        <v>226</v>
      </c>
      <c r="E44">
        <v>636</v>
      </c>
      <c r="F44">
        <v>327</v>
      </c>
      <c r="G44" s="4">
        <v>4645</v>
      </c>
      <c r="H44">
        <v>0</v>
      </c>
      <c r="I44">
        <v>1</v>
      </c>
      <c r="J44">
        <v>7306</v>
      </c>
      <c r="K44">
        <v>0</v>
      </c>
      <c r="L44">
        <v>5196</v>
      </c>
      <c r="M44">
        <v>0</v>
      </c>
      <c r="N44">
        <v>0</v>
      </c>
    </row>
    <row r="45" spans="1:14" x14ac:dyDescent="0.3">
      <c r="A45" t="s">
        <v>54</v>
      </c>
      <c r="B45">
        <v>5727</v>
      </c>
      <c r="C45">
        <v>4346</v>
      </c>
      <c r="D45">
        <v>335</v>
      </c>
      <c r="E45">
        <v>397</v>
      </c>
      <c r="F45">
        <v>190</v>
      </c>
      <c r="G45" s="4">
        <v>3982</v>
      </c>
      <c r="H45">
        <v>9.9535466360457195E-2</v>
      </c>
      <c r="I45">
        <v>0.90046453363954304</v>
      </c>
      <c r="J45">
        <v>5156.96038415366</v>
      </c>
      <c r="K45">
        <v>570.03961584633896</v>
      </c>
      <c r="L45">
        <v>3913.4188631974498</v>
      </c>
      <c r="M45">
        <v>432.58113680254701</v>
      </c>
      <c r="N45">
        <v>432.58113680254701</v>
      </c>
    </row>
    <row r="46" spans="1:14" x14ac:dyDescent="0.3">
      <c r="A46" t="s">
        <v>55</v>
      </c>
      <c r="B46">
        <v>3056</v>
      </c>
      <c r="C46">
        <v>2204</v>
      </c>
      <c r="D46">
        <v>306</v>
      </c>
      <c r="E46">
        <v>209</v>
      </c>
      <c r="F46">
        <v>114</v>
      </c>
      <c r="G46" s="4">
        <v>1919</v>
      </c>
      <c r="H46">
        <v>0.37681419100519598</v>
      </c>
      <c r="I46">
        <v>0.62318580899480402</v>
      </c>
      <c r="J46">
        <v>1904.4558322881201</v>
      </c>
      <c r="K46">
        <v>1151.5441677118799</v>
      </c>
      <c r="L46">
        <v>1373.5015230245499</v>
      </c>
      <c r="M46">
        <v>830.49847697545204</v>
      </c>
      <c r="N46">
        <v>830.49847697545204</v>
      </c>
    </row>
    <row r="47" spans="1:14" x14ac:dyDescent="0.3">
      <c r="A47" t="s">
        <v>227</v>
      </c>
      <c r="B47">
        <v>438</v>
      </c>
      <c r="C47">
        <v>298</v>
      </c>
      <c r="D47">
        <v>0</v>
      </c>
      <c r="E47">
        <v>52</v>
      </c>
      <c r="F47">
        <v>19</v>
      </c>
      <c r="G47" s="4">
        <v>279</v>
      </c>
      <c r="H47">
        <v>1</v>
      </c>
      <c r="I47">
        <v>0</v>
      </c>
      <c r="J47">
        <v>0</v>
      </c>
      <c r="K47">
        <v>438</v>
      </c>
      <c r="L47">
        <v>0</v>
      </c>
      <c r="M47">
        <v>298</v>
      </c>
      <c r="N47">
        <v>298</v>
      </c>
    </row>
    <row r="48" spans="1:14" x14ac:dyDescent="0.3">
      <c r="A48" t="s">
        <v>228</v>
      </c>
      <c r="B48">
        <v>2304</v>
      </c>
      <c r="C48">
        <v>1557</v>
      </c>
      <c r="D48">
        <v>15</v>
      </c>
      <c r="E48">
        <v>257</v>
      </c>
      <c r="F48">
        <v>17</v>
      </c>
      <c r="G48" s="4">
        <v>1540</v>
      </c>
      <c r="H48">
        <v>0.60881174899866497</v>
      </c>
      <c r="I48">
        <v>0.39118825100133497</v>
      </c>
      <c r="J48">
        <v>901.29773030707599</v>
      </c>
      <c r="K48">
        <v>1402.70226969292</v>
      </c>
      <c r="L48">
        <v>609.08010680907898</v>
      </c>
      <c r="M48">
        <v>947.91989319092102</v>
      </c>
      <c r="N48">
        <v>947.91989319092102</v>
      </c>
    </row>
    <row r="49" spans="1:14" x14ac:dyDescent="0.3">
      <c r="A49" t="s">
        <v>229</v>
      </c>
      <c r="B49">
        <v>3830</v>
      </c>
      <c r="C49">
        <v>2794</v>
      </c>
      <c r="D49">
        <v>183</v>
      </c>
      <c r="E49">
        <v>393</v>
      </c>
      <c r="F49">
        <v>55</v>
      </c>
      <c r="G49" s="4">
        <v>2739</v>
      </c>
      <c r="H49">
        <v>0.25265991539546201</v>
      </c>
      <c r="I49">
        <v>0.74734008460453805</v>
      </c>
      <c r="J49">
        <v>2862.3125240353802</v>
      </c>
      <c r="K49">
        <v>967.68747596462003</v>
      </c>
      <c r="L49">
        <v>2088.0681963850798</v>
      </c>
      <c r="M49">
        <v>705.93180361492102</v>
      </c>
      <c r="N49">
        <v>705.93180361492102</v>
      </c>
    </row>
    <row r="50" spans="1:14" x14ac:dyDescent="0.3">
      <c r="A50" t="s">
        <v>230</v>
      </c>
      <c r="B50">
        <v>10181</v>
      </c>
      <c r="C50">
        <v>7290</v>
      </c>
      <c r="D50">
        <v>547</v>
      </c>
      <c r="E50">
        <v>797</v>
      </c>
      <c r="F50">
        <v>346</v>
      </c>
      <c r="G50" s="4">
        <v>6611</v>
      </c>
      <c r="H50">
        <v>1.69301742285126E-2</v>
      </c>
      <c r="I50">
        <v>0.98306982577148705</v>
      </c>
      <c r="J50">
        <v>10008.633896179501</v>
      </c>
      <c r="K50">
        <v>172.36610382048599</v>
      </c>
      <c r="L50">
        <v>7166.5790298741404</v>
      </c>
      <c r="M50">
        <v>123.420970125857</v>
      </c>
      <c r="N50">
        <v>123.420970125857</v>
      </c>
    </row>
    <row r="51" spans="1:14" x14ac:dyDescent="0.3">
      <c r="A51" t="s">
        <v>231</v>
      </c>
      <c r="B51">
        <v>2077</v>
      </c>
      <c r="C51">
        <v>1819</v>
      </c>
      <c r="D51">
        <v>50</v>
      </c>
      <c r="E51">
        <v>160</v>
      </c>
      <c r="F51">
        <v>66</v>
      </c>
      <c r="G51" s="4">
        <v>1718</v>
      </c>
      <c r="H51">
        <v>0.16609307197366499</v>
      </c>
      <c r="I51">
        <v>0.83390692802633504</v>
      </c>
      <c r="J51">
        <v>1732.0246895107</v>
      </c>
      <c r="K51">
        <v>344.97531048930102</v>
      </c>
      <c r="L51">
        <v>1516.8767020799</v>
      </c>
      <c r="M51">
        <v>302.12329792009598</v>
      </c>
      <c r="N51">
        <v>302.12329792009598</v>
      </c>
    </row>
    <row r="52" spans="1:14" x14ac:dyDescent="0.3">
      <c r="A52" t="s">
        <v>232</v>
      </c>
      <c r="B52">
        <v>13558</v>
      </c>
      <c r="C52">
        <v>9693</v>
      </c>
      <c r="D52">
        <v>708</v>
      </c>
      <c r="E52">
        <v>892</v>
      </c>
      <c r="F52">
        <v>398</v>
      </c>
      <c r="G52" s="4">
        <v>8733</v>
      </c>
      <c r="H52">
        <v>2.1008686283751899E-2</v>
      </c>
      <c r="I52">
        <v>0.97899131371624803</v>
      </c>
      <c r="J52">
        <v>13273.164231364901</v>
      </c>
      <c r="K52">
        <v>284.83576863510899</v>
      </c>
      <c r="L52">
        <v>9489.3628038515908</v>
      </c>
      <c r="M52">
        <v>203.63719614840801</v>
      </c>
      <c r="N52">
        <v>203.63719614840801</v>
      </c>
    </row>
    <row r="53" spans="1:14" x14ac:dyDescent="0.3">
      <c r="A53" t="s">
        <v>233</v>
      </c>
      <c r="B53">
        <v>6889</v>
      </c>
      <c r="C53">
        <v>5083</v>
      </c>
      <c r="D53">
        <v>672</v>
      </c>
      <c r="E53">
        <v>640</v>
      </c>
      <c r="F53">
        <v>387</v>
      </c>
      <c r="G53" s="4">
        <v>4553</v>
      </c>
      <c r="H53">
        <v>3.1491712707182297E-2</v>
      </c>
      <c r="I53">
        <v>0.96850828729281802</v>
      </c>
      <c r="J53">
        <v>6672.0535911602201</v>
      </c>
      <c r="K53">
        <v>216.946408839779</v>
      </c>
      <c r="L53">
        <v>4922.92762430939</v>
      </c>
      <c r="M53">
        <v>160.072375690608</v>
      </c>
      <c r="N53">
        <v>160.072375690608</v>
      </c>
    </row>
    <row r="54" spans="1:14" x14ac:dyDescent="0.3">
      <c r="A54" t="s">
        <v>234</v>
      </c>
      <c r="B54">
        <v>452</v>
      </c>
      <c r="C54">
        <v>318</v>
      </c>
      <c r="D54">
        <v>14</v>
      </c>
      <c r="E54">
        <v>68</v>
      </c>
      <c r="F54">
        <v>19</v>
      </c>
      <c r="G54" s="4">
        <v>299</v>
      </c>
      <c r="H54">
        <v>0.98491155046826195</v>
      </c>
      <c r="I54">
        <v>1.50884495317378E-2</v>
      </c>
      <c r="J54">
        <v>6.8199791883454699</v>
      </c>
      <c r="K54">
        <v>445.18002081165503</v>
      </c>
      <c r="L54">
        <v>4.7981269510926099</v>
      </c>
      <c r="M54">
        <v>313.20187304890698</v>
      </c>
      <c r="N54">
        <v>313.20187304890698</v>
      </c>
    </row>
    <row r="55" spans="1:14" x14ac:dyDescent="0.3">
      <c r="A55" t="s">
        <v>235</v>
      </c>
      <c r="B55">
        <v>9458</v>
      </c>
      <c r="C55">
        <v>6972</v>
      </c>
      <c r="D55">
        <v>450</v>
      </c>
      <c r="E55">
        <v>696</v>
      </c>
      <c r="F55">
        <v>337</v>
      </c>
      <c r="G55" s="4">
        <v>6510</v>
      </c>
      <c r="H55">
        <v>0.10846138205478301</v>
      </c>
      <c r="I55">
        <v>0.89153861794521705</v>
      </c>
      <c r="J55">
        <v>8432.1722485258706</v>
      </c>
      <c r="K55">
        <v>1025.8277514741301</v>
      </c>
      <c r="L55">
        <v>6215.80724431406</v>
      </c>
      <c r="M55">
        <v>756.19275568594401</v>
      </c>
      <c r="N55">
        <v>756.19275568594401</v>
      </c>
    </row>
    <row r="56" spans="1:14" x14ac:dyDescent="0.3">
      <c r="A56" t="s">
        <v>236</v>
      </c>
      <c r="B56">
        <v>906</v>
      </c>
      <c r="C56">
        <v>613</v>
      </c>
      <c r="D56">
        <v>49</v>
      </c>
      <c r="E56">
        <v>53</v>
      </c>
      <c r="F56">
        <v>16</v>
      </c>
      <c r="G56" s="4">
        <v>597</v>
      </c>
      <c r="H56">
        <v>1</v>
      </c>
      <c r="I56">
        <v>0</v>
      </c>
      <c r="J56">
        <v>0</v>
      </c>
      <c r="K56">
        <v>906</v>
      </c>
      <c r="L56">
        <v>0</v>
      </c>
      <c r="M56">
        <v>613</v>
      </c>
      <c r="N56">
        <v>613</v>
      </c>
    </row>
    <row r="57" spans="1:14" x14ac:dyDescent="0.3">
      <c r="A57" t="s">
        <v>237</v>
      </c>
      <c r="B57">
        <v>3489</v>
      </c>
      <c r="C57">
        <v>2326</v>
      </c>
      <c r="D57">
        <v>57</v>
      </c>
      <c r="E57">
        <v>228</v>
      </c>
      <c r="F57">
        <v>152</v>
      </c>
      <c r="G57" s="4">
        <v>2087</v>
      </c>
      <c r="H57">
        <v>0.48519765998936398</v>
      </c>
      <c r="I57">
        <v>0.51480234001063596</v>
      </c>
      <c r="J57">
        <v>1796.1453642971101</v>
      </c>
      <c r="K57">
        <v>1692.8546357028899</v>
      </c>
      <c r="L57">
        <v>1197.43024286474</v>
      </c>
      <c r="M57">
        <v>1128.56975713526</v>
      </c>
      <c r="N57">
        <v>1128.56975713526</v>
      </c>
    </row>
    <row r="58" spans="1:14" x14ac:dyDescent="0.3">
      <c r="A58" t="s">
        <v>238</v>
      </c>
      <c r="B58">
        <v>14847</v>
      </c>
      <c r="C58">
        <v>10929</v>
      </c>
      <c r="D58">
        <v>1396</v>
      </c>
      <c r="E58">
        <v>949</v>
      </c>
      <c r="F58">
        <v>570</v>
      </c>
      <c r="G58" s="4">
        <v>9996</v>
      </c>
      <c r="H58">
        <v>7.9384021840414598E-2</v>
      </c>
      <c r="I58">
        <v>0.92061597815958496</v>
      </c>
      <c r="J58">
        <v>13668.3854277354</v>
      </c>
      <c r="K58">
        <v>1178.6145722646399</v>
      </c>
      <c r="L58">
        <v>10061.412025306099</v>
      </c>
      <c r="M58">
        <v>867.58797469389106</v>
      </c>
      <c r="N58">
        <v>867.58797469389106</v>
      </c>
    </row>
    <row r="59" spans="1:14" x14ac:dyDescent="0.3">
      <c r="A59" t="s">
        <v>239</v>
      </c>
      <c r="B59">
        <v>3157</v>
      </c>
      <c r="C59">
        <v>2265</v>
      </c>
      <c r="D59">
        <v>98</v>
      </c>
      <c r="E59">
        <v>377</v>
      </c>
      <c r="F59">
        <v>15</v>
      </c>
      <c r="G59" s="4">
        <v>2250</v>
      </c>
      <c r="H59">
        <v>0.46866371014977798</v>
      </c>
      <c r="I59">
        <v>0.53133628985022197</v>
      </c>
      <c r="J59">
        <v>1677.4286670571501</v>
      </c>
      <c r="K59">
        <v>1479.5713329428499</v>
      </c>
      <c r="L59">
        <v>1203.4766965107499</v>
      </c>
      <c r="M59">
        <v>1061.5233034892501</v>
      </c>
      <c r="N59">
        <v>1061.5233034892501</v>
      </c>
    </row>
    <row r="60" spans="1:14" x14ac:dyDescent="0.3">
      <c r="A60" t="s">
        <v>240</v>
      </c>
      <c r="B60">
        <v>8262</v>
      </c>
      <c r="C60">
        <v>6364</v>
      </c>
      <c r="D60">
        <v>872</v>
      </c>
      <c r="E60">
        <v>778</v>
      </c>
      <c r="F60">
        <v>352</v>
      </c>
      <c r="G60" s="4">
        <v>5670</v>
      </c>
      <c r="H60">
        <v>3.8613984793718102E-2</v>
      </c>
      <c r="I60">
        <v>0.96138601520628197</v>
      </c>
      <c r="J60">
        <v>7942.9712576342999</v>
      </c>
      <c r="K60">
        <v>319.02874236569897</v>
      </c>
      <c r="L60">
        <v>6118.26060077278</v>
      </c>
      <c r="M60">
        <v>245.73939922722201</v>
      </c>
      <c r="N60">
        <v>245.73939922722201</v>
      </c>
    </row>
    <row r="61" spans="1:14" x14ac:dyDescent="0.3">
      <c r="A61" t="s">
        <v>241</v>
      </c>
      <c r="B61">
        <v>7168</v>
      </c>
      <c r="C61">
        <v>5440</v>
      </c>
      <c r="D61">
        <v>336</v>
      </c>
      <c r="E61">
        <v>491</v>
      </c>
      <c r="F61">
        <v>76</v>
      </c>
      <c r="G61" s="4">
        <v>5216</v>
      </c>
      <c r="H61">
        <v>0.178279329608939</v>
      </c>
      <c r="I61">
        <v>0.821720670391061</v>
      </c>
      <c r="J61">
        <v>5890.0937653631299</v>
      </c>
      <c r="K61">
        <v>1277.9062346368701</v>
      </c>
      <c r="L61">
        <v>4470.1604469273698</v>
      </c>
      <c r="M61">
        <v>969.83955307262602</v>
      </c>
      <c r="N61">
        <v>969.83955307262602</v>
      </c>
    </row>
    <row r="62" spans="1:14" x14ac:dyDescent="0.3">
      <c r="A62" t="s">
        <v>242</v>
      </c>
      <c r="B62">
        <v>2371</v>
      </c>
      <c r="C62">
        <v>1609</v>
      </c>
      <c r="D62">
        <v>223</v>
      </c>
      <c r="E62">
        <v>280</v>
      </c>
      <c r="F62">
        <v>110</v>
      </c>
      <c r="G62" s="4">
        <v>1400</v>
      </c>
      <c r="H62">
        <v>0.71099928109273902</v>
      </c>
      <c r="I62">
        <v>0.28900071890726098</v>
      </c>
      <c r="J62">
        <v>685.22070452911601</v>
      </c>
      <c r="K62">
        <v>1685.77929547088</v>
      </c>
      <c r="L62">
        <v>465.00215672178302</v>
      </c>
      <c r="M62">
        <v>1143.99784327822</v>
      </c>
      <c r="N62">
        <v>1143.99784327822</v>
      </c>
    </row>
    <row r="63" spans="1:14" x14ac:dyDescent="0.3">
      <c r="A63" t="s">
        <v>243</v>
      </c>
      <c r="B63">
        <v>13612</v>
      </c>
      <c r="C63">
        <v>9649</v>
      </c>
      <c r="D63">
        <v>2226</v>
      </c>
      <c r="E63">
        <v>1381</v>
      </c>
      <c r="F63">
        <v>669</v>
      </c>
      <c r="G63" s="4">
        <v>8623</v>
      </c>
      <c r="H63">
        <v>2.3540026246719199E-2</v>
      </c>
      <c r="I63">
        <v>0.97645997375328097</v>
      </c>
      <c r="J63">
        <v>13291.573162729699</v>
      </c>
      <c r="K63">
        <v>320.42683727034103</v>
      </c>
      <c r="L63">
        <v>9421.8622867454105</v>
      </c>
      <c r="M63">
        <v>227.137713254593</v>
      </c>
      <c r="N63">
        <v>227.137713254593</v>
      </c>
    </row>
    <row r="64" spans="1:14" x14ac:dyDescent="0.3">
      <c r="A64" t="s">
        <v>244</v>
      </c>
      <c r="B64">
        <v>556</v>
      </c>
      <c r="C64">
        <v>338</v>
      </c>
      <c r="D64">
        <v>11</v>
      </c>
      <c r="E64">
        <v>46</v>
      </c>
      <c r="F64">
        <v>23</v>
      </c>
      <c r="G64" s="4">
        <v>315</v>
      </c>
      <c r="H64">
        <v>1</v>
      </c>
      <c r="I64">
        <v>0</v>
      </c>
      <c r="J64">
        <v>0</v>
      </c>
      <c r="K64">
        <v>556</v>
      </c>
      <c r="L64">
        <v>0</v>
      </c>
      <c r="M64">
        <v>338</v>
      </c>
      <c r="N64">
        <v>338</v>
      </c>
    </row>
    <row r="65" spans="1:14" x14ac:dyDescent="0.3">
      <c r="A65" t="s">
        <v>245</v>
      </c>
      <c r="B65">
        <v>20480</v>
      </c>
      <c r="C65">
        <v>14334</v>
      </c>
      <c r="D65">
        <v>10711</v>
      </c>
      <c r="E65">
        <v>2009</v>
      </c>
      <c r="F65">
        <v>3406</v>
      </c>
      <c r="G65" s="4">
        <v>10528</v>
      </c>
      <c r="H65">
        <v>0</v>
      </c>
      <c r="I65">
        <v>1</v>
      </c>
      <c r="J65">
        <v>20480</v>
      </c>
      <c r="K65">
        <v>0</v>
      </c>
      <c r="L65">
        <v>14334</v>
      </c>
      <c r="M65">
        <v>0</v>
      </c>
      <c r="N65">
        <v>0</v>
      </c>
    </row>
    <row r="66" spans="1:14" x14ac:dyDescent="0.3">
      <c r="A66" t="s">
        <v>246</v>
      </c>
      <c r="B66">
        <v>589</v>
      </c>
      <c r="C66">
        <v>357</v>
      </c>
      <c r="D66">
        <v>7</v>
      </c>
      <c r="E66">
        <v>44</v>
      </c>
      <c r="F66">
        <v>9</v>
      </c>
      <c r="G66" s="4">
        <v>348</v>
      </c>
      <c r="H66">
        <v>1</v>
      </c>
      <c r="I66">
        <v>0</v>
      </c>
      <c r="J66">
        <v>0</v>
      </c>
      <c r="K66">
        <v>589</v>
      </c>
      <c r="L66">
        <v>0</v>
      </c>
      <c r="M66">
        <v>357</v>
      </c>
      <c r="N66">
        <v>357</v>
      </c>
    </row>
    <row r="67" spans="1:14" x14ac:dyDescent="0.3">
      <c r="A67" t="s">
        <v>247</v>
      </c>
      <c r="B67">
        <v>1622</v>
      </c>
      <c r="C67">
        <v>1170</v>
      </c>
      <c r="D67">
        <v>27</v>
      </c>
      <c r="E67">
        <v>114</v>
      </c>
      <c r="F67">
        <v>23</v>
      </c>
      <c r="G67" s="4">
        <v>1147</v>
      </c>
      <c r="H67">
        <v>0.72811059907834097</v>
      </c>
      <c r="I67">
        <v>0.27188940092165897</v>
      </c>
      <c r="J67">
        <v>441.00460829493102</v>
      </c>
      <c r="K67">
        <v>1180.99539170507</v>
      </c>
      <c r="L67">
        <v>318.11059907834101</v>
      </c>
      <c r="M67">
        <v>851.88940092165899</v>
      </c>
      <c r="N67">
        <v>851.88940092165899</v>
      </c>
    </row>
    <row r="68" spans="1:14" x14ac:dyDescent="0.3">
      <c r="A68" t="s">
        <v>248</v>
      </c>
      <c r="B68">
        <v>2253</v>
      </c>
      <c r="C68">
        <v>1600</v>
      </c>
      <c r="D68">
        <v>8</v>
      </c>
      <c r="E68">
        <v>180</v>
      </c>
      <c r="F68">
        <v>27</v>
      </c>
      <c r="G68" s="4">
        <v>1573</v>
      </c>
      <c r="H68">
        <v>0.83832335329341301</v>
      </c>
      <c r="I68">
        <v>0.16167664670658699</v>
      </c>
      <c r="J68">
        <v>364.25748502994003</v>
      </c>
      <c r="K68">
        <v>1888.74251497006</v>
      </c>
      <c r="L68">
        <v>258.68263473053901</v>
      </c>
      <c r="M68">
        <v>1341.31736526946</v>
      </c>
      <c r="N68">
        <v>1341.31736526946</v>
      </c>
    </row>
    <row r="69" spans="1:14" x14ac:dyDescent="0.3">
      <c r="A69" t="s">
        <v>249</v>
      </c>
      <c r="B69">
        <v>1265</v>
      </c>
      <c r="C69">
        <v>850</v>
      </c>
      <c r="D69">
        <v>43</v>
      </c>
      <c r="E69">
        <v>188</v>
      </c>
      <c r="F69">
        <v>8</v>
      </c>
      <c r="G69" s="4">
        <v>790</v>
      </c>
      <c r="H69">
        <v>1</v>
      </c>
      <c r="I69">
        <v>0</v>
      </c>
      <c r="J69">
        <v>0</v>
      </c>
      <c r="K69">
        <v>1265</v>
      </c>
      <c r="L69">
        <v>0</v>
      </c>
      <c r="M69">
        <v>850</v>
      </c>
      <c r="N69">
        <v>850</v>
      </c>
    </row>
    <row r="70" spans="1:14" x14ac:dyDescent="0.3">
      <c r="A70" t="s">
        <v>250</v>
      </c>
      <c r="B70">
        <v>3955</v>
      </c>
      <c r="C70">
        <v>2740</v>
      </c>
      <c r="D70">
        <v>25</v>
      </c>
      <c r="E70">
        <v>282</v>
      </c>
      <c r="F70">
        <v>245</v>
      </c>
      <c r="G70" s="4">
        <v>2268</v>
      </c>
      <c r="H70">
        <v>0.364363845710996</v>
      </c>
      <c r="I70">
        <v>0.635636154289004</v>
      </c>
      <c r="J70">
        <v>2513.9409902130101</v>
      </c>
      <c r="K70">
        <v>1441.0590097869899</v>
      </c>
      <c r="L70">
        <v>1741.64306275187</v>
      </c>
      <c r="M70">
        <v>998.35693724812904</v>
      </c>
      <c r="N70">
        <v>998.35693724812904</v>
      </c>
    </row>
    <row r="71" spans="1:14" x14ac:dyDescent="0.3">
      <c r="A71" t="s">
        <v>251</v>
      </c>
      <c r="B71">
        <v>1998</v>
      </c>
      <c r="C71">
        <v>1338</v>
      </c>
      <c r="D71">
        <v>12</v>
      </c>
      <c r="E71">
        <v>120</v>
      </c>
      <c r="F71">
        <v>137</v>
      </c>
      <c r="G71" s="4">
        <v>1201</v>
      </c>
      <c r="H71">
        <v>0.91908045977011499</v>
      </c>
      <c r="I71">
        <v>8.0919540229885095E-2</v>
      </c>
      <c r="J71">
        <v>161.67724137931</v>
      </c>
      <c r="K71">
        <v>1836.3227586206899</v>
      </c>
      <c r="L71">
        <v>108.270344827586</v>
      </c>
      <c r="M71">
        <v>1229.72965517241</v>
      </c>
      <c r="N71">
        <v>1229.72965517241</v>
      </c>
    </row>
    <row r="72" spans="1:14" x14ac:dyDescent="0.3">
      <c r="A72" t="s">
        <v>252</v>
      </c>
      <c r="B72">
        <v>1951</v>
      </c>
      <c r="C72">
        <v>1401</v>
      </c>
      <c r="D72">
        <v>0</v>
      </c>
      <c r="E72">
        <v>135</v>
      </c>
      <c r="F72">
        <v>67</v>
      </c>
      <c r="G72" s="4">
        <v>1334</v>
      </c>
      <c r="H72">
        <v>0.98877941981390305</v>
      </c>
      <c r="I72">
        <v>1.12205801860974E-2</v>
      </c>
      <c r="J72">
        <v>21.891351943076099</v>
      </c>
      <c r="K72">
        <v>1929.1086480569199</v>
      </c>
      <c r="L72">
        <v>15.720032840722499</v>
      </c>
      <c r="M72">
        <v>1385.27996715928</v>
      </c>
      <c r="N72">
        <v>1385.27996715928</v>
      </c>
    </row>
    <row r="73" spans="1:14" x14ac:dyDescent="0.3">
      <c r="A73" t="s">
        <v>253</v>
      </c>
      <c r="B73">
        <v>3116</v>
      </c>
      <c r="C73">
        <v>2180</v>
      </c>
      <c r="D73">
        <v>163</v>
      </c>
      <c r="E73">
        <v>316</v>
      </c>
      <c r="F73">
        <v>26</v>
      </c>
      <c r="G73" s="4">
        <v>2154</v>
      </c>
      <c r="H73">
        <v>0.41432462959271799</v>
      </c>
      <c r="I73">
        <v>0.58567537040728201</v>
      </c>
      <c r="J73">
        <v>1824.96445418909</v>
      </c>
      <c r="K73">
        <v>1291.03554581091</v>
      </c>
      <c r="L73">
        <v>1276.77230748787</v>
      </c>
      <c r="M73">
        <v>903.22769251212503</v>
      </c>
      <c r="N73">
        <v>903.22769251212503</v>
      </c>
    </row>
    <row r="74" spans="1:14" x14ac:dyDescent="0.3">
      <c r="A74" t="s">
        <v>254</v>
      </c>
      <c r="B74">
        <v>1120</v>
      </c>
      <c r="C74">
        <v>717</v>
      </c>
      <c r="D74">
        <v>12</v>
      </c>
      <c r="E74">
        <v>101</v>
      </c>
      <c r="F74">
        <v>15</v>
      </c>
      <c r="G74" s="4">
        <v>702</v>
      </c>
      <c r="H74">
        <v>0.87690179806362401</v>
      </c>
      <c r="I74">
        <v>0.12309820193637599</v>
      </c>
      <c r="J74">
        <v>137.86998616874101</v>
      </c>
      <c r="K74">
        <v>982.13001383125902</v>
      </c>
      <c r="L74">
        <v>88.261410788381795</v>
      </c>
      <c r="M74">
        <v>628.73858921161798</v>
      </c>
      <c r="N74">
        <v>628.73858921161798</v>
      </c>
    </row>
    <row r="75" spans="1:14" x14ac:dyDescent="0.3">
      <c r="A75" t="s">
        <v>255</v>
      </c>
      <c r="B75">
        <v>3139</v>
      </c>
      <c r="C75">
        <v>2282</v>
      </c>
      <c r="D75">
        <v>200</v>
      </c>
      <c r="E75">
        <v>271</v>
      </c>
      <c r="F75">
        <v>140</v>
      </c>
      <c r="G75" s="4">
        <v>2061</v>
      </c>
      <c r="H75">
        <v>0.65048429010158304</v>
      </c>
      <c r="I75">
        <v>0.34951570989841702</v>
      </c>
      <c r="J75">
        <v>1097.12981337113</v>
      </c>
      <c r="K75">
        <v>2041.87018662887</v>
      </c>
      <c r="L75">
        <v>797.594849988188</v>
      </c>
      <c r="M75">
        <v>1484.4051500118101</v>
      </c>
      <c r="N75">
        <v>1484.4051500118101</v>
      </c>
    </row>
    <row r="76" spans="1:14" x14ac:dyDescent="0.3">
      <c r="A76" t="s">
        <v>256</v>
      </c>
      <c r="B76">
        <v>857</v>
      </c>
      <c r="C76">
        <v>673</v>
      </c>
      <c r="D76">
        <v>8</v>
      </c>
      <c r="E76">
        <v>56</v>
      </c>
      <c r="F76">
        <v>12</v>
      </c>
      <c r="G76" s="4">
        <v>661</v>
      </c>
      <c r="H76">
        <v>0.87614297589359902</v>
      </c>
      <c r="I76">
        <v>0.123857024106401</v>
      </c>
      <c r="J76">
        <v>106.145469659185</v>
      </c>
      <c r="K76">
        <v>750.85453034081502</v>
      </c>
      <c r="L76">
        <v>83.355777223607603</v>
      </c>
      <c r="M76">
        <v>589.64422277639198</v>
      </c>
      <c r="N76">
        <v>589.64422277639198</v>
      </c>
    </row>
    <row r="77" spans="1:14" x14ac:dyDescent="0.3">
      <c r="A77" t="s">
        <v>257</v>
      </c>
      <c r="B77">
        <v>5565</v>
      </c>
      <c r="C77">
        <v>4316</v>
      </c>
      <c r="D77">
        <v>129</v>
      </c>
      <c r="E77">
        <v>523</v>
      </c>
      <c r="F77">
        <v>171</v>
      </c>
      <c r="G77" s="4">
        <v>4053</v>
      </c>
      <c r="H77">
        <v>0.13421643220756499</v>
      </c>
      <c r="I77">
        <v>0.86578356779243504</v>
      </c>
      <c r="J77">
        <v>4818.0855547648998</v>
      </c>
      <c r="K77">
        <v>746.91444523509801</v>
      </c>
      <c r="L77">
        <v>3736.72187859215</v>
      </c>
      <c r="M77">
        <v>579.27812140784897</v>
      </c>
      <c r="N77">
        <v>579.27812140784897</v>
      </c>
    </row>
    <row r="78" spans="1:14" x14ac:dyDescent="0.3">
      <c r="A78" t="s">
        <v>258</v>
      </c>
      <c r="B78">
        <v>12392</v>
      </c>
      <c r="C78">
        <v>8818</v>
      </c>
      <c r="D78">
        <v>1496</v>
      </c>
      <c r="E78">
        <v>959</v>
      </c>
      <c r="F78">
        <v>780</v>
      </c>
      <c r="G78" s="4">
        <v>7571</v>
      </c>
      <c r="H78">
        <v>1.1486753318109199E-2</v>
      </c>
      <c r="I78">
        <v>0.988513246681891</v>
      </c>
      <c r="J78">
        <v>12249.656152882</v>
      </c>
      <c r="K78">
        <v>142.34384711800999</v>
      </c>
      <c r="L78">
        <v>8716.7098092409105</v>
      </c>
      <c r="M78">
        <v>101.290190759087</v>
      </c>
      <c r="N78">
        <v>101.290190759087</v>
      </c>
    </row>
    <row r="79" spans="1:14" x14ac:dyDescent="0.3">
      <c r="A79" t="s">
        <v>259</v>
      </c>
      <c r="B79">
        <v>3030</v>
      </c>
      <c r="C79">
        <v>2334</v>
      </c>
      <c r="D79">
        <v>238</v>
      </c>
      <c r="E79">
        <v>280</v>
      </c>
      <c r="F79">
        <v>195</v>
      </c>
      <c r="G79" s="4">
        <v>2045</v>
      </c>
      <c r="H79">
        <v>0.236107448291452</v>
      </c>
      <c r="I79">
        <v>0.76389255170854797</v>
      </c>
      <c r="J79">
        <v>2314.5944316769001</v>
      </c>
      <c r="K79">
        <v>715.40556832309801</v>
      </c>
      <c r="L79">
        <v>1782.9252156877501</v>
      </c>
      <c r="M79">
        <v>551.07478431224797</v>
      </c>
      <c r="N79">
        <v>551.07478431224797</v>
      </c>
    </row>
    <row r="80" spans="1:14" x14ac:dyDescent="0.3">
      <c r="A80" t="s">
        <v>260</v>
      </c>
      <c r="B80">
        <v>1428</v>
      </c>
      <c r="C80">
        <v>1054</v>
      </c>
      <c r="D80">
        <v>31</v>
      </c>
      <c r="E80">
        <v>129</v>
      </c>
      <c r="F80">
        <v>70</v>
      </c>
      <c r="G80" s="4">
        <v>881</v>
      </c>
      <c r="H80">
        <v>0.42582760774515899</v>
      </c>
      <c r="I80">
        <v>0.57417239225484096</v>
      </c>
      <c r="J80">
        <v>819.91817613991304</v>
      </c>
      <c r="K80">
        <v>608.08182386008696</v>
      </c>
      <c r="L80">
        <v>605.17770143660198</v>
      </c>
      <c r="M80">
        <v>448.82229856339802</v>
      </c>
      <c r="N80">
        <v>448.82229856339802</v>
      </c>
    </row>
    <row r="81" spans="1:16" x14ac:dyDescent="0.3">
      <c r="A81" t="s">
        <v>261</v>
      </c>
      <c r="B81">
        <v>14029</v>
      </c>
      <c r="C81">
        <v>9454</v>
      </c>
      <c r="D81">
        <v>2233</v>
      </c>
      <c r="E81">
        <v>1260</v>
      </c>
      <c r="F81">
        <v>766</v>
      </c>
      <c r="G81" s="4">
        <v>8111</v>
      </c>
      <c r="H81">
        <v>6.7851744759150996E-3</v>
      </c>
      <c r="I81">
        <v>0.99321482552408502</v>
      </c>
      <c r="J81">
        <v>13933.8107872774</v>
      </c>
      <c r="K81">
        <v>95.189212722612893</v>
      </c>
      <c r="L81">
        <v>9389.8529605047006</v>
      </c>
      <c r="M81">
        <v>64.1470394953013</v>
      </c>
      <c r="N81">
        <v>64.1470394953013</v>
      </c>
    </row>
    <row r="82" spans="1:16" x14ac:dyDescent="0.3">
      <c r="A82" t="s">
        <v>262</v>
      </c>
      <c r="B82">
        <v>2464</v>
      </c>
      <c r="C82">
        <v>1925</v>
      </c>
      <c r="D82">
        <v>62</v>
      </c>
      <c r="E82">
        <v>303</v>
      </c>
      <c r="F82">
        <v>91</v>
      </c>
      <c r="G82" s="4">
        <v>1810</v>
      </c>
      <c r="H82">
        <v>0.21029702970297001</v>
      </c>
      <c r="I82">
        <v>0.78970297029702996</v>
      </c>
      <c r="J82">
        <v>1945.8281188118799</v>
      </c>
      <c r="K82">
        <v>518.17188118811896</v>
      </c>
      <c r="L82">
        <v>1520.17821782178</v>
      </c>
      <c r="M82">
        <v>404.82178217821797</v>
      </c>
      <c r="N82">
        <v>404.82178217821797</v>
      </c>
    </row>
    <row r="83" spans="1:16" x14ac:dyDescent="0.3">
      <c r="A83" t="s">
        <v>263</v>
      </c>
      <c r="B83">
        <v>1296</v>
      </c>
      <c r="C83">
        <v>961</v>
      </c>
      <c r="D83">
        <v>20</v>
      </c>
      <c r="E83">
        <v>73</v>
      </c>
      <c r="F83">
        <v>166</v>
      </c>
      <c r="G83" s="4">
        <v>795</v>
      </c>
      <c r="H83">
        <v>0.39457627118644101</v>
      </c>
      <c r="I83">
        <v>0.60542372881355899</v>
      </c>
      <c r="J83">
        <v>784.62915254237305</v>
      </c>
      <c r="K83">
        <v>511.37084745762701</v>
      </c>
      <c r="L83">
        <v>581.81220338983098</v>
      </c>
      <c r="M83">
        <v>379.18779661016902</v>
      </c>
      <c r="N83">
        <v>379.18779661016902</v>
      </c>
    </row>
    <row r="84" spans="1:16" x14ac:dyDescent="0.3">
      <c r="A84" t="s">
        <v>264</v>
      </c>
      <c r="B84">
        <v>10610</v>
      </c>
      <c r="C84">
        <v>7511</v>
      </c>
      <c r="D84">
        <v>1247</v>
      </c>
      <c r="E84">
        <v>893</v>
      </c>
      <c r="F84">
        <v>729</v>
      </c>
      <c r="G84" s="4">
        <v>6316</v>
      </c>
      <c r="H84">
        <v>4.7200302216252502E-2</v>
      </c>
      <c r="I84">
        <v>0.95279969778374796</v>
      </c>
      <c r="J84">
        <v>10109.2047934856</v>
      </c>
      <c r="K84">
        <v>500.79520651443897</v>
      </c>
      <c r="L84">
        <v>7156.4785300537296</v>
      </c>
      <c r="M84">
        <v>354.52146994627299</v>
      </c>
      <c r="N84">
        <v>354.52146994627299</v>
      </c>
    </row>
    <row r="85" spans="1:16" x14ac:dyDescent="0.3">
      <c r="A85" t="s">
        <v>265</v>
      </c>
      <c r="B85">
        <v>14711</v>
      </c>
      <c r="C85">
        <v>10688</v>
      </c>
      <c r="D85">
        <v>1058</v>
      </c>
      <c r="E85">
        <v>1197</v>
      </c>
      <c r="F85">
        <v>498</v>
      </c>
      <c r="G85" s="4">
        <v>9884</v>
      </c>
      <c r="H85">
        <v>0</v>
      </c>
      <c r="I85">
        <v>1</v>
      </c>
      <c r="J85">
        <v>14711</v>
      </c>
      <c r="K85">
        <v>0</v>
      </c>
      <c r="L85">
        <v>10688</v>
      </c>
      <c r="M85">
        <v>0</v>
      </c>
      <c r="N85">
        <v>0</v>
      </c>
    </row>
    <row r="86" spans="1:16" x14ac:dyDescent="0.3">
      <c r="A86" t="s">
        <v>266</v>
      </c>
      <c r="B86">
        <v>4306</v>
      </c>
      <c r="C86">
        <v>2905</v>
      </c>
      <c r="D86">
        <v>257</v>
      </c>
      <c r="E86">
        <v>310</v>
      </c>
      <c r="F86">
        <v>5</v>
      </c>
      <c r="G86" s="4">
        <v>2900</v>
      </c>
      <c r="H86">
        <v>8.9840340879922001E-2</v>
      </c>
      <c r="I86">
        <v>0.91015965912007801</v>
      </c>
      <c r="J86">
        <v>3919.1474921710601</v>
      </c>
      <c r="K86">
        <v>386.852507828944</v>
      </c>
      <c r="L86">
        <v>2644.0138097438298</v>
      </c>
      <c r="M86">
        <v>260.98619025617302</v>
      </c>
      <c r="N86">
        <v>260.98619025617302</v>
      </c>
    </row>
    <row r="87" spans="1:16" x14ac:dyDescent="0.3">
      <c r="A87" t="s">
        <v>267</v>
      </c>
      <c r="B87">
        <v>4012</v>
      </c>
      <c r="C87">
        <v>2934</v>
      </c>
      <c r="D87">
        <v>349</v>
      </c>
      <c r="E87">
        <v>591</v>
      </c>
      <c r="F87">
        <v>113</v>
      </c>
      <c r="G87" s="4">
        <v>2680</v>
      </c>
      <c r="H87">
        <v>0.22742833784681399</v>
      </c>
      <c r="I87">
        <v>0.77257166215318596</v>
      </c>
      <c r="J87">
        <v>3099.5575085585801</v>
      </c>
      <c r="K87">
        <v>912.44249144141804</v>
      </c>
      <c r="L87">
        <v>2266.7252567574501</v>
      </c>
      <c r="M87">
        <v>667.27474324255297</v>
      </c>
      <c r="N87">
        <v>667.27474324255297</v>
      </c>
    </row>
    <row r="88" spans="1:16" x14ac:dyDescent="0.3">
      <c r="A88" t="s">
        <v>268</v>
      </c>
      <c r="B88">
        <v>622</v>
      </c>
      <c r="C88">
        <v>416</v>
      </c>
      <c r="D88">
        <v>0</v>
      </c>
      <c r="E88">
        <v>29</v>
      </c>
      <c r="F88">
        <v>16</v>
      </c>
      <c r="G88" s="4">
        <v>400</v>
      </c>
      <c r="H88">
        <v>1</v>
      </c>
      <c r="I88">
        <v>0</v>
      </c>
      <c r="J88">
        <v>0</v>
      </c>
      <c r="K88">
        <v>622</v>
      </c>
      <c r="L88">
        <v>0</v>
      </c>
      <c r="M88">
        <v>416</v>
      </c>
      <c r="N88">
        <v>416</v>
      </c>
    </row>
    <row r="89" spans="1:16" x14ac:dyDescent="0.3">
      <c r="A89" t="s">
        <v>269</v>
      </c>
      <c r="B89">
        <v>6874</v>
      </c>
      <c r="C89">
        <v>4539</v>
      </c>
      <c r="D89">
        <v>476</v>
      </c>
      <c r="E89">
        <v>659</v>
      </c>
      <c r="F89">
        <v>231</v>
      </c>
      <c r="G89" s="4">
        <v>4109</v>
      </c>
      <c r="H89">
        <v>3.49946644906158E-2</v>
      </c>
      <c r="I89">
        <v>0.96500533550938405</v>
      </c>
      <c r="J89">
        <v>6633.4466762915099</v>
      </c>
      <c r="K89">
        <v>240.553323708493</v>
      </c>
      <c r="L89">
        <v>4380.1592178770898</v>
      </c>
      <c r="M89">
        <v>158.84078212290501</v>
      </c>
      <c r="N89">
        <v>158.84078212290501</v>
      </c>
    </row>
    <row r="90" spans="1:16" x14ac:dyDescent="0.3">
      <c r="A90" t="s">
        <v>99</v>
      </c>
      <c r="B90">
        <v>13456</v>
      </c>
      <c r="C90">
        <v>9545</v>
      </c>
      <c r="D90">
        <v>2967</v>
      </c>
      <c r="E90">
        <v>1239</v>
      </c>
      <c r="F90">
        <v>1082</v>
      </c>
      <c r="G90" s="4">
        <v>8020</v>
      </c>
      <c r="H90">
        <v>0</v>
      </c>
      <c r="I90">
        <v>1</v>
      </c>
      <c r="J90">
        <v>13456</v>
      </c>
      <c r="K90">
        <v>0</v>
      </c>
      <c r="L90">
        <v>9545</v>
      </c>
      <c r="M90">
        <v>0</v>
      </c>
      <c r="N90">
        <v>0</v>
      </c>
    </row>
    <row r="91" spans="1:16" x14ac:dyDescent="0.3">
      <c r="A91" t="s">
        <v>100</v>
      </c>
      <c r="B91">
        <v>4556</v>
      </c>
      <c r="C91">
        <v>3158</v>
      </c>
      <c r="D91">
        <v>100</v>
      </c>
      <c r="E91">
        <v>285</v>
      </c>
      <c r="F91">
        <v>117</v>
      </c>
      <c r="G91" s="4">
        <v>3014</v>
      </c>
      <c r="H91">
        <v>2.0164150369845001E-2</v>
      </c>
      <c r="I91">
        <v>0.97983584963015502</v>
      </c>
      <c r="J91">
        <v>4464.1321309149898</v>
      </c>
      <c r="K91">
        <v>91.867869085013695</v>
      </c>
      <c r="L91">
        <v>3094.3216131320301</v>
      </c>
      <c r="M91">
        <v>63.678386867970403</v>
      </c>
      <c r="N91">
        <v>63.678386867970403</v>
      </c>
    </row>
    <row r="92" spans="1:16" x14ac:dyDescent="0.3">
      <c r="A92" t="s">
        <v>101</v>
      </c>
      <c r="B92">
        <v>3505</v>
      </c>
      <c r="C92">
        <v>2283</v>
      </c>
      <c r="D92">
        <v>187</v>
      </c>
      <c r="E92">
        <v>254</v>
      </c>
      <c r="F92">
        <v>58</v>
      </c>
      <c r="G92" s="4">
        <v>2225</v>
      </c>
      <c r="H92">
        <v>7.7371947266047097E-2</v>
      </c>
      <c r="I92">
        <v>0.92262805273395299</v>
      </c>
      <c r="J92">
        <v>3233.8113248324998</v>
      </c>
      <c r="K92">
        <v>271.18867516749498</v>
      </c>
      <c r="L92">
        <v>2106.3598443916098</v>
      </c>
      <c r="M92">
        <v>176.64015560838601</v>
      </c>
      <c r="N92">
        <v>176.64015560838601</v>
      </c>
    </row>
    <row r="93" spans="1:16" x14ac:dyDescent="0.3">
      <c r="A93" t="s">
        <v>102</v>
      </c>
      <c r="B93">
        <v>1446</v>
      </c>
      <c r="C93">
        <v>858</v>
      </c>
      <c r="D93">
        <v>43</v>
      </c>
      <c r="E93">
        <v>88</v>
      </c>
      <c r="F93">
        <v>44</v>
      </c>
      <c r="G93" s="4">
        <v>814</v>
      </c>
      <c r="H93">
        <v>0.71076040172166399</v>
      </c>
      <c r="I93">
        <v>0.28923959827833601</v>
      </c>
      <c r="J93">
        <v>418.24045911047301</v>
      </c>
      <c r="K93">
        <v>1027.7595408895299</v>
      </c>
      <c r="L93">
        <v>248.16757532281201</v>
      </c>
      <c r="M93">
        <v>609.83242467718799</v>
      </c>
      <c r="N93">
        <v>609.83242467718799</v>
      </c>
    </row>
    <row r="94" spans="1:16" x14ac:dyDescent="0.3">
      <c r="A94" t="s">
        <v>103</v>
      </c>
      <c r="B94">
        <v>19218</v>
      </c>
      <c r="C94">
        <v>14153</v>
      </c>
      <c r="D94">
        <v>7985</v>
      </c>
      <c r="E94">
        <v>1751</v>
      </c>
      <c r="F94">
        <v>2373</v>
      </c>
      <c r="G94" s="4">
        <v>11277</v>
      </c>
      <c r="H94">
        <v>0</v>
      </c>
      <c r="I94">
        <v>1</v>
      </c>
      <c r="J94">
        <v>19218</v>
      </c>
      <c r="K94">
        <v>0</v>
      </c>
      <c r="L94">
        <v>14153</v>
      </c>
      <c r="M94">
        <v>0</v>
      </c>
      <c r="N94">
        <v>0</v>
      </c>
      <c r="P94" t="e">
        <f>B94+D94+E94+F94+#REF!</f>
        <v>#REF!</v>
      </c>
    </row>
    <row r="95" spans="1:16" x14ac:dyDescent="0.3">
      <c r="A95" t="s">
        <v>104</v>
      </c>
      <c r="B95">
        <v>4917</v>
      </c>
      <c r="C95">
        <v>3395</v>
      </c>
      <c r="D95">
        <v>1262</v>
      </c>
      <c r="E95">
        <v>304</v>
      </c>
      <c r="F95">
        <v>398</v>
      </c>
      <c r="G95" s="4">
        <v>2820</v>
      </c>
      <c r="H95">
        <v>0</v>
      </c>
      <c r="I95">
        <v>1</v>
      </c>
      <c r="J95">
        <v>4917</v>
      </c>
      <c r="K95">
        <v>0</v>
      </c>
      <c r="L95">
        <v>3395</v>
      </c>
      <c r="M95">
        <v>0</v>
      </c>
      <c r="N95">
        <v>0</v>
      </c>
    </row>
    <row r="96" spans="1:16" x14ac:dyDescent="0.3">
      <c r="A96" t="s">
        <v>105</v>
      </c>
      <c r="B96">
        <v>6400</v>
      </c>
      <c r="C96">
        <v>3982</v>
      </c>
      <c r="D96">
        <v>243</v>
      </c>
      <c r="E96">
        <v>506</v>
      </c>
      <c r="F96">
        <v>118</v>
      </c>
      <c r="G96" s="4">
        <v>3678</v>
      </c>
      <c r="H96">
        <v>0.23818491933764499</v>
      </c>
      <c r="I96">
        <v>0.76181508066235504</v>
      </c>
      <c r="J96">
        <v>4875.6165162390698</v>
      </c>
      <c r="K96">
        <v>1524.3834837609299</v>
      </c>
      <c r="L96">
        <v>3033.5476511974998</v>
      </c>
      <c r="M96">
        <v>948.452348802502</v>
      </c>
      <c r="N96">
        <v>948.452348802502</v>
      </c>
    </row>
    <row r="97" spans="1:14" x14ac:dyDescent="0.3">
      <c r="A97" t="s">
        <v>270</v>
      </c>
      <c r="B97">
        <v>8501</v>
      </c>
      <c r="C97">
        <v>6514</v>
      </c>
      <c r="D97">
        <v>614</v>
      </c>
      <c r="E97">
        <v>843</v>
      </c>
      <c r="F97">
        <v>397</v>
      </c>
      <c r="G97" s="4">
        <v>5941</v>
      </c>
      <c r="H97">
        <v>0</v>
      </c>
      <c r="I97">
        <v>1</v>
      </c>
      <c r="J97">
        <v>8501</v>
      </c>
      <c r="K97">
        <v>0</v>
      </c>
      <c r="L97">
        <v>6514</v>
      </c>
      <c r="M97">
        <v>0</v>
      </c>
      <c r="N97">
        <v>0</v>
      </c>
    </row>
    <row r="98" spans="1:14" x14ac:dyDescent="0.3">
      <c r="A98" t="s">
        <v>271</v>
      </c>
      <c r="B98">
        <v>6840</v>
      </c>
      <c r="C98">
        <v>4652</v>
      </c>
      <c r="D98">
        <v>113</v>
      </c>
      <c r="E98">
        <v>430</v>
      </c>
      <c r="F98">
        <v>182</v>
      </c>
      <c r="G98" s="4">
        <v>4339</v>
      </c>
      <c r="H98">
        <v>0.26520319303338202</v>
      </c>
      <c r="I98">
        <v>0.73479680696661798</v>
      </c>
      <c r="J98">
        <v>5026.0101596516697</v>
      </c>
      <c r="K98">
        <v>1813.9898403483301</v>
      </c>
      <c r="L98">
        <v>3418.2747460087098</v>
      </c>
      <c r="M98">
        <v>1233.7252539912899</v>
      </c>
      <c r="N98">
        <v>1233.7252539912899</v>
      </c>
    </row>
    <row r="99" spans="1:14" x14ac:dyDescent="0.3">
      <c r="A99" t="s">
        <v>272</v>
      </c>
      <c r="B99">
        <v>606</v>
      </c>
      <c r="C99">
        <v>457</v>
      </c>
      <c r="D99">
        <v>15</v>
      </c>
      <c r="E99">
        <v>69</v>
      </c>
      <c r="F99">
        <v>26</v>
      </c>
      <c r="G99" s="4">
        <v>431</v>
      </c>
      <c r="H99">
        <v>1</v>
      </c>
      <c r="I99">
        <v>0</v>
      </c>
      <c r="J99">
        <v>0</v>
      </c>
      <c r="K99">
        <v>606</v>
      </c>
      <c r="L99">
        <v>0</v>
      </c>
      <c r="M99">
        <v>457</v>
      </c>
      <c r="N99">
        <v>457</v>
      </c>
    </row>
    <row r="100" spans="1:14" x14ac:dyDescent="0.3">
      <c r="A100" t="s">
        <v>109</v>
      </c>
      <c r="B100">
        <v>4261</v>
      </c>
      <c r="C100">
        <v>3089</v>
      </c>
      <c r="D100">
        <v>27</v>
      </c>
      <c r="E100">
        <v>605</v>
      </c>
      <c r="F100">
        <v>175</v>
      </c>
      <c r="G100" s="4">
        <v>2873</v>
      </c>
      <c r="H100">
        <v>8.8498646491288996E-2</v>
      </c>
      <c r="I100">
        <v>0.91150135350871098</v>
      </c>
      <c r="J100">
        <v>3883.9072673006199</v>
      </c>
      <c r="K100">
        <v>377.092732699382</v>
      </c>
      <c r="L100">
        <v>2815.6276809884098</v>
      </c>
      <c r="M100">
        <v>273.37231901159203</v>
      </c>
      <c r="N100">
        <v>273.37231901159203</v>
      </c>
    </row>
    <row r="101" spans="1:14" x14ac:dyDescent="0.3">
      <c r="A101" t="s">
        <v>110</v>
      </c>
      <c r="B101">
        <v>902</v>
      </c>
      <c r="C101">
        <v>731</v>
      </c>
      <c r="D101">
        <v>22</v>
      </c>
      <c r="E101">
        <v>117</v>
      </c>
      <c r="F101">
        <v>20</v>
      </c>
      <c r="G101" s="4">
        <v>621</v>
      </c>
      <c r="H101">
        <v>1</v>
      </c>
      <c r="I101">
        <v>0</v>
      </c>
      <c r="J101">
        <v>0</v>
      </c>
      <c r="K101">
        <v>902</v>
      </c>
      <c r="L101">
        <v>0</v>
      </c>
      <c r="M101">
        <v>731</v>
      </c>
      <c r="N101">
        <v>731</v>
      </c>
    </row>
    <row r="102" spans="1:14" x14ac:dyDescent="0.3">
      <c r="A102" t="s">
        <v>111</v>
      </c>
      <c r="B102">
        <v>7089</v>
      </c>
      <c r="C102">
        <v>5424</v>
      </c>
      <c r="D102">
        <v>632</v>
      </c>
      <c r="E102">
        <v>702</v>
      </c>
      <c r="F102">
        <v>211</v>
      </c>
      <c r="G102" s="4">
        <v>5106</v>
      </c>
      <c r="H102">
        <v>2.78089071514548E-3</v>
      </c>
      <c r="I102">
        <v>0.99721910928485502</v>
      </c>
      <c r="J102">
        <v>7069.2862657203304</v>
      </c>
      <c r="K102">
        <v>19.713734279666301</v>
      </c>
      <c r="L102">
        <v>5408.9164487610497</v>
      </c>
      <c r="M102">
        <v>15.0835512389491</v>
      </c>
      <c r="N102">
        <v>15.0835512389491</v>
      </c>
    </row>
    <row r="103" spans="1:14" x14ac:dyDescent="0.3">
      <c r="A103" t="s">
        <v>112</v>
      </c>
      <c r="B103">
        <v>1817</v>
      </c>
      <c r="C103">
        <v>1240</v>
      </c>
      <c r="D103">
        <v>54</v>
      </c>
      <c r="E103">
        <v>236</v>
      </c>
      <c r="F103">
        <v>0</v>
      </c>
      <c r="G103" s="4">
        <v>1240</v>
      </c>
      <c r="H103">
        <v>1</v>
      </c>
      <c r="I103">
        <v>0</v>
      </c>
      <c r="J103">
        <v>0</v>
      </c>
      <c r="K103">
        <v>1817</v>
      </c>
      <c r="L103">
        <v>0</v>
      </c>
      <c r="M103">
        <v>1240</v>
      </c>
      <c r="N103">
        <v>1240</v>
      </c>
    </row>
    <row r="104" spans="1:14" x14ac:dyDescent="0.3">
      <c r="A104" t="s">
        <v>273</v>
      </c>
      <c r="B104">
        <v>19141</v>
      </c>
      <c r="C104">
        <v>13619</v>
      </c>
      <c r="D104">
        <v>3993</v>
      </c>
      <c r="E104">
        <v>1290</v>
      </c>
      <c r="F104">
        <v>1171</v>
      </c>
      <c r="G104" s="4">
        <v>12192</v>
      </c>
      <c r="H104">
        <v>4.6727334322395202E-5</v>
      </c>
      <c r="I104" s="1">
        <v>0.99995327266567802</v>
      </c>
      <c r="J104">
        <v>19140.1055920937</v>
      </c>
      <c r="K104">
        <v>0.89440790626496702</v>
      </c>
      <c r="L104">
        <v>13618.3636204339</v>
      </c>
      <c r="M104">
        <v>0.63637956613670099</v>
      </c>
      <c r="N104">
        <v>0.63637956613670099</v>
      </c>
    </row>
    <row r="105" spans="1:14" x14ac:dyDescent="0.3">
      <c r="A105" t="s">
        <v>274</v>
      </c>
      <c r="B105">
        <v>9695</v>
      </c>
      <c r="C105">
        <v>6661</v>
      </c>
      <c r="D105">
        <v>1107</v>
      </c>
      <c r="E105">
        <v>834</v>
      </c>
      <c r="F105">
        <v>579</v>
      </c>
      <c r="G105" s="4">
        <v>5898</v>
      </c>
      <c r="H105">
        <v>2.9758229817499302E-2</v>
      </c>
      <c r="I105">
        <v>0.97024177018250102</v>
      </c>
      <c r="J105">
        <v>9406.4939619193392</v>
      </c>
      <c r="K105">
        <v>288.50603808065603</v>
      </c>
      <c r="L105">
        <v>6462.7804311856398</v>
      </c>
      <c r="M105">
        <v>198.21956881436299</v>
      </c>
      <c r="N105">
        <v>198.21956881436299</v>
      </c>
    </row>
    <row r="106" spans="1:14" x14ac:dyDescent="0.3">
      <c r="A106" t="s">
        <v>115</v>
      </c>
      <c r="B106">
        <v>2640</v>
      </c>
      <c r="C106">
        <v>1952</v>
      </c>
      <c r="D106">
        <v>20</v>
      </c>
      <c r="E106">
        <v>241</v>
      </c>
      <c r="F106">
        <v>100</v>
      </c>
      <c r="G106" s="4">
        <v>1852</v>
      </c>
      <c r="H106">
        <v>0.29948704458766301</v>
      </c>
      <c r="I106">
        <v>0.70051295541233705</v>
      </c>
      <c r="J106">
        <v>1849.3542022885699</v>
      </c>
      <c r="K106">
        <v>790.64579771142996</v>
      </c>
      <c r="L106">
        <v>1367.40128896488</v>
      </c>
      <c r="M106">
        <v>584.59871103511796</v>
      </c>
      <c r="N106">
        <v>584.59871103511796</v>
      </c>
    </row>
    <row r="107" spans="1:14" x14ac:dyDescent="0.3">
      <c r="A107" t="s">
        <v>116</v>
      </c>
      <c r="B107">
        <v>3987</v>
      </c>
      <c r="C107">
        <v>2636</v>
      </c>
      <c r="D107">
        <v>24</v>
      </c>
      <c r="E107">
        <v>293</v>
      </c>
      <c r="F107">
        <v>134</v>
      </c>
      <c r="G107" s="4">
        <v>2406</v>
      </c>
      <c r="H107">
        <v>0.130736184338996</v>
      </c>
      <c r="I107">
        <v>0.86926381566100397</v>
      </c>
      <c r="J107">
        <v>3465.7548330404202</v>
      </c>
      <c r="K107">
        <v>521.245166959578</v>
      </c>
      <c r="L107">
        <v>2291.3794180824102</v>
      </c>
      <c r="M107">
        <v>344.620581917594</v>
      </c>
      <c r="N107">
        <v>344.620581917594</v>
      </c>
    </row>
    <row r="108" spans="1:14" x14ac:dyDescent="0.3">
      <c r="A108" t="s">
        <v>275</v>
      </c>
      <c r="B108">
        <v>4099</v>
      </c>
      <c r="C108">
        <v>3171</v>
      </c>
      <c r="D108">
        <v>251</v>
      </c>
      <c r="E108">
        <v>303</v>
      </c>
      <c r="F108">
        <v>132</v>
      </c>
      <c r="G108" s="4">
        <v>2988</v>
      </c>
      <c r="H108">
        <v>0</v>
      </c>
      <c r="I108">
        <v>1</v>
      </c>
      <c r="J108">
        <v>4099</v>
      </c>
      <c r="K108">
        <v>0</v>
      </c>
      <c r="L108">
        <v>3171</v>
      </c>
      <c r="M108">
        <v>0</v>
      </c>
      <c r="N108">
        <v>0</v>
      </c>
    </row>
    <row r="109" spans="1:14" x14ac:dyDescent="0.3">
      <c r="A109" t="s">
        <v>276</v>
      </c>
      <c r="B109">
        <v>3678</v>
      </c>
      <c r="C109">
        <v>2658</v>
      </c>
      <c r="D109">
        <v>109</v>
      </c>
      <c r="E109">
        <v>262</v>
      </c>
      <c r="F109">
        <v>68</v>
      </c>
      <c r="G109" s="4">
        <v>2590</v>
      </c>
      <c r="H109">
        <v>0.33879996846172</v>
      </c>
      <c r="I109">
        <v>0.66120003153828</v>
      </c>
      <c r="J109">
        <v>2431.89371599779</v>
      </c>
      <c r="K109">
        <v>1246.10628400221</v>
      </c>
      <c r="L109">
        <v>1757.46968382875</v>
      </c>
      <c r="M109">
        <v>900.53031617125305</v>
      </c>
      <c r="N109">
        <v>900.53031617125305</v>
      </c>
    </row>
    <row r="110" spans="1:14" x14ac:dyDescent="0.3">
      <c r="A110" t="s">
        <v>277</v>
      </c>
      <c r="B110">
        <v>3846</v>
      </c>
      <c r="C110">
        <v>2491</v>
      </c>
      <c r="D110">
        <v>57</v>
      </c>
      <c r="E110">
        <v>444</v>
      </c>
      <c r="F110">
        <v>226</v>
      </c>
      <c r="G110" s="4">
        <v>2114</v>
      </c>
      <c r="H110">
        <v>0.364167478091529</v>
      </c>
      <c r="I110">
        <v>0.63583252190847095</v>
      </c>
      <c r="J110">
        <v>2445.4118792599802</v>
      </c>
      <c r="K110">
        <v>1400.58812074002</v>
      </c>
      <c r="L110">
        <v>1583.8588120740001</v>
      </c>
      <c r="M110">
        <v>907.141187925998</v>
      </c>
      <c r="N110">
        <v>907.141187925998</v>
      </c>
    </row>
    <row r="111" spans="1:14" x14ac:dyDescent="0.3">
      <c r="A111" t="s">
        <v>278</v>
      </c>
      <c r="B111">
        <v>4710</v>
      </c>
      <c r="C111">
        <v>3383</v>
      </c>
      <c r="D111">
        <v>92</v>
      </c>
      <c r="E111">
        <v>559</v>
      </c>
      <c r="F111">
        <v>253</v>
      </c>
      <c r="G111" s="4">
        <v>3116</v>
      </c>
      <c r="H111">
        <v>0</v>
      </c>
      <c r="I111">
        <v>1</v>
      </c>
      <c r="J111">
        <v>4710</v>
      </c>
      <c r="K111">
        <v>0</v>
      </c>
      <c r="L111">
        <v>3383</v>
      </c>
      <c r="M111">
        <v>0</v>
      </c>
      <c r="N111">
        <v>0</v>
      </c>
    </row>
    <row r="112" spans="1:14" x14ac:dyDescent="0.3">
      <c r="A112" t="s">
        <v>279</v>
      </c>
      <c r="B112">
        <v>3074</v>
      </c>
      <c r="C112">
        <v>2016</v>
      </c>
      <c r="D112">
        <v>53</v>
      </c>
      <c r="E112">
        <v>340</v>
      </c>
      <c r="F112">
        <v>115</v>
      </c>
      <c r="G112" s="4">
        <v>1844</v>
      </c>
      <c r="H112">
        <v>0.177489177489178</v>
      </c>
      <c r="I112">
        <v>0.82251082251082297</v>
      </c>
      <c r="J112">
        <v>2528.3982683982699</v>
      </c>
      <c r="K112">
        <v>545.60173160173201</v>
      </c>
      <c r="L112">
        <v>1658.1818181818201</v>
      </c>
      <c r="M112">
        <v>357.81818181818198</v>
      </c>
      <c r="N112">
        <v>357.81818181818198</v>
      </c>
    </row>
    <row r="113" spans="1:14" x14ac:dyDescent="0.3">
      <c r="A113" t="s">
        <v>280</v>
      </c>
      <c r="B113">
        <v>1202</v>
      </c>
      <c r="C113">
        <v>787</v>
      </c>
      <c r="D113">
        <v>7</v>
      </c>
      <c r="E113">
        <v>138</v>
      </c>
      <c r="F113">
        <v>24</v>
      </c>
      <c r="G113" s="4">
        <v>763</v>
      </c>
      <c r="H113">
        <v>0.94937603013892202</v>
      </c>
      <c r="I113">
        <v>5.0623969861078401E-2</v>
      </c>
      <c r="J113">
        <v>60.850011773016199</v>
      </c>
      <c r="K113">
        <v>1141.14998822698</v>
      </c>
      <c r="L113">
        <v>39.841064280668697</v>
      </c>
      <c r="M113">
        <v>747.158935719331</v>
      </c>
      <c r="N113">
        <v>747.158935719331</v>
      </c>
    </row>
    <row r="114" spans="1:14" x14ac:dyDescent="0.3">
      <c r="A114" t="s">
        <v>281</v>
      </c>
      <c r="B114">
        <v>2451</v>
      </c>
      <c r="C114">
        <v>1662</v>
      </c>
      <c r="D114">
        <v>0</v>
      </c>
      <c r="E114">
        <v>202</v>
      </c>
      <c r="F114">
        <v>45</v>
      </c>
      <c r="G114" s="4">
        <v>1548</v>
      </c>
      <c r="H114">
        <v>0.233277240218763</v>
      </c>
      <c r="I114">
        <v>0.76672275978123705</v>
      </c>
      <c r="J114">
        <v>1879.23748422381</v>
      </c>
      <c r="K114">
        <v>571.76251577618802</v>
      </c>
      <c r="L114">
        <v>1274.2932267564199</v>
      </c>
      <c r="M114">
        <v>387.706773243584</v>
      </c>
      <c r="N114">
        <v>387.706773243584</v>
      </c>
    </row>
    <row r="115" spans="1:14" x14ac:dyDescent="0.3">
      <c r="A115" t="s">
        <v>282</v>
      </c>
      <c r="B115">
        <v>1258</v>
      </c>
      <c r="C115">
        <v>840</v>
      </c>
      <c r="D115">
        <v>73</v>
      </c>
      <c r="E115">
        <v>151</v>
      </c>
      <c r="F115">
        <v>35</v>
      </c>
      <c r="G115" s="4">
        <v>805</v>
      </c>
      <c r="H115">
        <v>0.85823106220905598</v>
      </c>
      <c r="I115">
        <v>0.14176893779094399</v>
      </c>
      <c r="J115">
        <v>178.34532374100701</v>
      </c>
      <c r="K115">
        <v>1079.6546762589901</v>
      </c>
      <c r="L115">
        <v>119.085907744393</v>
      </c>
      <c r="M115">
        <v>720.91409225560699</v>
      </c>
      <c r="N115">
        <v>720.91409225560699</v>
      </c>
    </row>
    <row r="116" spans="1:14" x14ac:dyDescent="0.3">
      <c r="A116" t="s">
        <v>283</v>
      </c>
      <c r="B116">
        <v>2783</v>
      </c>
      <c r="C116">
        <v>2015</v>
      </c>
      <c r="D116">
        <v>107</v>
      </c>
      <c r="E116">
        <v>233</v>
      </c>
      <c r="F116">
        <v>34</v>
      </c>
      <c r="G116" s="4">
        <v>1875</v>
      </c>
      <c r="H116">
        <v>0.11249335459861801</v>
      </c>
      <c r="I116">
        <v>0.88750664540138202</v>
      </c>
      <c r="J116">
        <v>2469.9309941520501</v>
      </c>
      <c r="K116">
        <v>313.06900584795301</v>
      </c>
      <c r="L116">
        <v>1788.3258904837901</v>
      </c>
      <c r="M116">
        <v>226.674109516215</v>
      </c>
      <c r="N116">
        <v>226.674109516215</v>
      </c>
    </row>
    <row r="117" spans="1:14" x14ac:dyDescent="0.3">
      <c r="A117" t="s">
        <v>284</v>
      </c>
      <c r="B117">
        <v>2500</v>
      </c>
      <c r="C117">
        <v>1792</v>
      </c>
      <c r="D117">
        <v>39</v>
      </c>
      <c r="E117">
        <v>244</v>
      </c>
      <c r="F117">
        <v>187</v>
      </c>
      <c r="G117" s="4">
        <v>1484</v>
      </c>
      <c r="H117">
        <v>0.23340984974958301</v>
      </c>
      <c r="I117">
        <v>0.76659015025041699</v>
      </c>
      <c r="J117">
        <v>1916.47537562604</v>
      </c>
      <c r="K117">
        <v>583.52462437395695</v>
      </c>
      <c r="L117">
        <v>1373.7295492487499</v>
      </c>
      <c r="M117">
        <v>418.27045075125199</v>
      </c>
      <c r="N117">
        <v>418.27045075125199</v>
      </c>
    </row>
    <row r="118" spans="1:14" x14ac:dyDescent="0.3">
      <c r="A118" t="s">
        <v>285</v>
      </c>
      <c r="B118">
        <v>2657</v>
      </c>
      <c r="C118">
        <v>2042</v>
      </c>
      <c r="D118">
        <v>125</v>
      </c>
      <c r="E118">
        <v>177</v>
      </c>
      <c r="F118">
        <v>168</v>
      </c>
      <c r="G118" s="4">
        <v>1758</v>
      </c>
      <c r="H118">
        <v>0.72089975977287601</v>
      </c>
      <c r="I118">
        <v>0.27910024022712399</v>
      </c>
      <c r="J118">
        <v>741.56933828346803</v>
      </c>
      <c r="K118">
        <v>1915.43066171653</v>
      </c>
      <c r="L118">
        <v>569.92269054378698</v>
      </c>
      <c r="M118">
        <v>1472.0773094562101</v>
      </c>
      <c r="N118">
        <v>1472.0773094562101</v>
      </c>
    </row>
    <row r="119" spans="1:14" x14ac:dyDescent="0.3">
      <c r="A119" t="s">
        <v>286</v>
      </c>
      <c r="B119">
        <v>6189</v>
      </c>
      <c r="C119">
        <v>4464</v>
      </c>
      <c r="D119">
        <v>284</v>
      </c>
      <c r="E119">
        <v>557</v>
      </c>
      <c r="F119">
        <v>225</v>
      </c>
      <c r="G119" s="4">
        <v>4131</v>
      </c>
      <c r="H119">
        <v>8.8115918499878196E-2</v>
      </c>
      <c r="I119">
        <v>0.91188408150012201</v>
      </c>
      <c r="J119">
        <v>5643.6505804042499</v>
      </c>
      <c r="K119">
        <v>545.34941959574599</v>
      </c>
      <c r="L119">
        <v>4070.65053981654</v>
      </c>
      <c r="M119">
        <v>393.34946018345602</v>
      </c>
      <c r="N119">
        <v>393.34946018345602</v>
      </c>
    </row>
    <row r="120" spans="1:14" x14ac:dyDescent="0.3">
      <c r="A120" t="s">
        <v>129</v>
      </c>
      <c r="B120">
        <v>5675</v>
      </c>
      <c r="C120">
        <v>4429</v>
      </c>
      <c r="D120">
        <v>488</v>
      </c>
      <c r="E120">
        <v>522</v>
      </c>
      <c r="F120">
        <v>248</v>
      </c>
      <c r="G120" s="4">
        <v>3959</v>
      </c>
      <c r="H120">
        <v>0</v>
      </c>
      <c r="I120">
        <v>1</v>
      </c>
      <c r="J120">
        <v>5675</v>
      </c>
      <c r="K120">
        <v>0</v>
      </c>
      <c r="L120">
        <v>4429</v>
      </c>
      <c r="M120">
        <v>0</v>
      </c>
      <c r="N120">
        <v>0</v>
      </c>
    </row>
    <row r="121" spans="1:14" x14ac:dyDescent="0.3">
      <c r="A121" t="s">
        <v>287</v>
      </c>
      <c r="B121">
        <v>797</v>
      </c>
      <c r="C121">
        <v>644</v>
      </c>
      <c r="D121">
        <v>45</v>
      </c>
      <c r="E121">
        <v>53</v>
      </c>
      <c r="F121">
        <v>36</v>
      </c>
      <c r="G121" s="4">
        <v>608</v>
      </c>
      <c r="H121">
        <v>0.99602122015915096</v>
      </c>
      <c r="I121">
        <v>3.9787798408488098E-3</v>
      </c>
      <c r="J121">
        <v>3.1710875331564998</v>
      </c>
      <c r="K121">
        <v>793.82891246684301</v>
      </c>
      <c r="L121">
        <v>2.5623342175066299</v>
      </c>
      <c r="M121">
        <v>641.43766578249301</v>
      </c>
      <c r="N121">
        <v>641.43766578249301</v>
      </c>
    </row>
    <row r="122" spans="1:14" x14ac:dyDescent="0.3">
      <c r="A122" t="s">
        <v>288</v>
      </c>
      <c r="B122">
        <v>956</v>
      </c>
      <c r="C122">
        <v>667</v>
      </c>
      <c r="D122">
        <v>143</v>
      </c>
      <c r="E122">
        <v>100</v>
      </c>
      <c r="F122">
        <v>0</v>
      </c>
      <c r="G122" s="4">
        <v>667</v>
      </c>
      <c r="H122">
        <v>0.93182365695013203</v>
      </c>
      <c r="I122">
        <v>6.8176343049867499E-2</v>
      </c>
      <c r="J122">
        <v>65.176583955673294</v>
      </c>
      <c r="K122">
        <v>890.82341604432702</v>
      </c>
      <c r="L122">
        <v>45.473620814261601</v>
      </c>
      <c r="M122">
        <v>621.52637918573805</v>
      </c>
      <c r="N122">
        <v>621.52637918573805</v>
      </c>
    </row>
    <row r="123" spans="1:14" x14ac:dyDescent="0.3">
      <c r="A123" t="s">
        <v>289</v>
      </c>
      <c r="B123">
        <v>1406</v>
      </c>
      <c r="C123">
        <v>1140</v>
      </c>
      <c r="D123">
        <v>38</v>
      </c>
      <c r="E123">
        <v>111</v>
      </c>
      <c r="F123">
        <v>4</v>
      </c>
      <c r="G123" s="4">
        <v>1102</v>
      </c>
      <c r="H123">
        <v>1</v>
      </c>
      <c r="I123">
        <v>0</v>
      </c>
      <c r="J123">
        <v>0</v>
      </c>
      <c r="K123">
        <v>1406</v>
      </c>
      <c r="L123">
        <v>0</v>
      </c>
      <c r="M123">
        <v>1140</v>
      </c>
      <c r="N123">
        <v>1140</v>
      </c>
    </row>
    <row r="124" spans="1:14" x14ac:dyDescent="0.3">
      <c r="A124" t="s">
        <v>290</v>
      </c>
      <c r="B124">
        <v>366</v>
      </c>
      <c r="C124">
        <v>278</v>
      </c>
      <c r="D124">
        <v>7</v>
      </c>
      <c r="E124">
        <v>34</v>
      </c>
      <c r="F124">
        <v>9</v>
      </c>
      <c r="G124" s="4">
        <v>269</v>
      </c>
      <c r="H124">
        <v>1</v>
      </c>
      <c r="I124">
        <v>0</v>
      </c>
      <c r="J124">
        <v>0</v>
      </c>
      <c r="K124">
        <v>366</v>
      </c>
      <c r="L124">
        <v>0</v>
      </c>
      <c r="M124">
        <v>278</v>
      </c>
      <c r="N124">
        <v>278</v>
      </c>
    </row>
    <row r="125" spans="1:14" x14ac:dyDescent="0.3">
      <c r="A125" t="s">
        <v>291</v>
      </c>
      <c r="B125">
        <v>3769</v>
      </c>
      <c r="C125">
        <v>2626</v>
      </c>
      <c r="D125">
        <v>161</v>
      </c>
      <c r="E125">
        <v>151</v>
      </c>
      <c r="F125">
        <v>89</v>
      </c>
      <c r="G125" s="4">
        <v>2407</v>
      </c>
      <c r="H125">
        <v>6.0459492140265997E-5</v>
      </c>
      <c r="I125" s="1">
        <v>0.99993954050786005</v>
      </c>
      <c r="J125">
        <v>3768.7721281741201</v>
      </c>
      <c r="K125">
        <v>0.22787182587666299</v>
      </c>
      <c r="L125">
        <v>2625.8412333736401</v>
      </c>
      <c r="M125">
        <v>0.158766626360339</v>
      </c>
      <c r="N125">
        <v>0.158766626360339</v>
      </c>
    </row>
    <row r="126" spans="1:14" x14ac:dyDescent="0.3">
      <c r="A126" t="s">
        <v>292</v>
      </c>
      <c r="B126">
        <v>1222</v>
      </c>
      <c r="C126">
        <v>1038</v>
      </c>
      <c r="D126">
        <v>6</v>
      </c>
      <c r="E126">
        <v>103</v>
      </c>
      <c r="F126">
        <v>56</v>
      </c>
      <c r="G126" s="4">
        <v>982</v>
      </c>
      <c r="H126">
        <v>1</v>
      </c>
      <c r="I126">
        <v>0</v>
      </c>
      <c r="J126">
        <v>0</v>
      </c>
      <c r="K126">
        <v>1222</v>
      </c>
      <c r="L126">
        <v>0</v>
      </c>
      <c r="M126">
        <v>1038</v>
      </c>
      <c r="N126">
        <v>1038</v>
      </c>
    </row>
    <row r="127" spans="1:14" x14ac:dyDescent="0.3">
      <c r="A127" t="s">
        <v>293</v>
      </c>
      <c r="B127">
        <v>12123</v>
      </c>
      <c r="C127">
        <v>8868</v>
      </c>
      <c r="D127">
        <v>490</v>
      </c>
      <c r="E127">
        <v>710</v>
      </c>
      <c r="F127">
        <v>356</v>
      </c>
      <c r="G127" s="4">
        <v>8092</v>
      </c>
      <c r="H127">
        <v>0</v>
      </c>
      <c r="I127">
        <v>1</v>
      </c>
      <c r="J127">
        <v>12123</v>
      </c>
      <c r="K127">
        <v>0</v>
      </c>
      <c r="L127">
        <v>8868</v>
      </c>
      <c r="M127">
        <v>0</v>
      </c>
      <c r="N127">
        <v>0</v>
      </c>
    </row>
    <row r="128" spans="1:14" x14ac:dyDescent="0.3">
      <c r="A128" t="s">
        <v>294</v>
      </c>
      <c r="B128">
        <v>1548</v>
      </c>
      <c r="C128">
        <v>897</v>
      </c>
      <c r="D128">
        <v>42</v>
      </c>
      <c r="E128">
        <v>53</v>
      </c>
      <c r="F128">
        <v>22</v>
      </c>
      <c r="G128" s="4">
        <v>875</v>
      </c>
      <c r="H128">
        <v>0.81262217257749203</v>
      </c>
      <c r="I128">
        <v>0.187377827422508</v>
      </c>
      <c r="J128">
        <v>290.06087685004201</v>
      </c>
      <c r="K128">
        <v>1257.9391231499601</v>
      </c>
      <c r="L128">
        <v>168.07791119798901</v>
      </c>
      <c r="M128">
        <v>728.92208880201099</v>
      </c>
      <c r="N128">
        <v>728.92208880201099</v>
      </c>
    </row>
    <row r="129" spans="1:14" x14ac:dyDescent="0.3">
      <c r="A129" t="s">
        <v>295</v>
      </c>
      <c r="B129">
        <v>5953</v>
      </c>
      <c r="C129">
        <v>4280</v>
      </c>
      <c r="D129">
        <v>233</v>
      </c>
      <c r="E129">
        <v>530</v>
      </c>
      <c r="F129">
        <v>255</v>
      </c>
      <c r="G129" s="4">
        <v>3810</v>
      </c>
      <c r="H129">
        <v>9.4083620432988804E-2</v>
      </c>
      <c r="I129">
        <v>0.90591637956701099</v>
      </c>
      <c r="J129">
        <v>5392.9202075624198</v>
      </c>
      <c r="K129">
        <v>560.079792437582</v>
      </c>
      <c r="L129">
        <v>3877.3221045468099</v>
      </c>
      <c r="M129">
        <v>402.67789545319198</v>
      </c>
      <c r="N129">
        <v>402.67789545319198</v>
      </c>
    </row>
    <row r="130" spans="1:14" x14ac:dyDescent="0.3">
      <c r="A130" t="s">
        <v>296</v>
      </c>
      <c r="B130">
        <v>2673</v>
      </c>
      <c r="C130">
        <v>2061</v>
      </c>
      <c r="D130">
        <v>110</v>
      </c>
      <c r="E130">
        <v>214</v>
      </c>
      <c r="F130">
        <v>97</v>
      </c>
      <c r="G130" s="4">
        <v>1865</v>
      </c>
      <c r="H130">
        <v>0.215921006641035</v>
      </c>
      <c r="I130">
        <v>0.78407899335896503</v>
      </c>
      <c r="J130">
        <v>2095.8431492485101</v>
      </c>
      <c r="K130">
        <v>577.15685075148599</v>
      </c>
      <c r="L130">
        <v>1615.98680531283</v>
      </c>
      <c r="M130">
        <v>445.01319468717202</v>
      </c>
      <c r="N130">
        <v>445.01319468717202</v>
      </c>
    </row>
    <row r="131" spans="1:14" x14ac:dyDescent="0.3">
      <c r="A131" t="s">
        <v>140</v>
      </c>
      <c r="B131">
        <v>6288</v>
      </c>
      <c r="C131">
        <v>4187</v>
      </c>
      <c r="D131">
        <v>382</v>
      </c>
      <c r="E131">
        <v>392</v>
      </c>
      <c r="F131">
        <v>184</v>
      </c>
      <c r="G131" s="4">
        <v>4003</v>
      </c>
      <c r="H131">
        <v>1.8320432533354102E-2</v>
      </c>
      <c r="I131">
        <v>0.98167956746664597</v>
      </c>
      <c r="J131">
        <v>6172.8011202302696</v>
      </c>
      <c r="K131">
        <v>115.19887976973</v>
      </c>
      <c r="L131">
        <v>4110.2923489828499</v>
      </c>
      <c r="M131">
        <v>76.707651017153495</v>
      </c>
      <c r="N131">
        <v>76.707651017153495</v>
      </c>
    </row>
    <row r="132" spans="1:14" x14ac:dyDescent="0.3">
      <c r="A132" t="s">
        <v>297</v>
      </c>
      <c r="B132">
        <v>7128</v>
      </c>
      <c r="C132">
        <v>5639</v>
      </c>
      <c r="D132">
        <v>171</v>
      </c>
      <c r="E132">
        <v>975</v>
      </c>
      <c r="F132">
        <v>511</v>
      </c>
      <c r="G132" s="4">
        <v>4910</v>
      </c>
      <c r="H132">
        <v>0.135550643086817</v>
      </c>
      <c r="I132">
        <v>0.86444935691318303</v>
      </c>
      <c r="J132">
        <v>6161.7950160771697</v>
      </c>
      <c r="K132">
        <v>966.20498392283002</v>
      </c>
      <c r="L132">
        <v>4874.6299236334398</v>
      </c>
      <c r="M132">
        <v>764.37007636655903</v>
      </c>
      <c r="N132">
        <v>764.37007636655903</v>
      </c>
    </row>
    <row r="133" spans="1:14" x14ac:dyDescent="0.3">
      <c r="A133" t="s">
        <v>298</v>
      </c>
      <c r="B133">
        <v>11617</v>
      </c>
      <c r="C133">
        <v>9054</v>
      </c>
      <c r="D133">
        <v>353</v>
      </c>
      <c r="E133">
        <v>1215</v>
      </c>
      <c r="F133">
        <v>466</v>
      </c>
      <c r="G133" s="4">
        <v>8501</v>
      </c>
      <c r="H133">
        <v>3.04627458264645E-2</v>
      </c>
      <c r="I133">
        <v>0.96953725417353598</v>
      </c>
      <c r="J133">
        <v>11263.114281734001</v>
      </c>
      <c r="K133">
        <v>353.885718266038</v>
      </c>
      <c r="L133">
        <v>8778.1902992871892</v>
      </c>
      <c r="M133">
        <v>275.80970071281001</v>
      </c>
      <c r="N133">
        <v>275.80970071281001</v>
      </c>
    </row>
    <row r="134" spans="1:14" x14ac:dyDescent="0.3">
      <c r="A134" t="s">
        <v>299</v>
      </c>
      <c r="B134">
        <v>696</v>
      </c>
      <c r="C134">
        <v>475</v>
      </c>
      <c r="D134">
        <v>40</v>
      </c>
      <c r="E134">
        <v>59</v>
      </c>
      <c r="F134">
        <v>26</v>
      </c>
      <c r="G134" s="4">
        <v>449</v>
      </c>
      <c r="H134">
        <v>0.62097855227882004</v>
      </c>
      <c r="I134">
        <v>0.37902144772118002</v>
      </c>
      <c r="J134">
        <v>263.79892761394098</v>
      </c>
      <c r="K134">
        <v>432.20107238605902</v>
      </c>
      <c r="L134">
        <v>180.03518766756</v>
      </c>
      <c r="M134">
        <v>294.96481233243998</v>
      </c>
      <c r="N134">
        <v>294.96481233243998</v>
      </c>
    </row>
    <row r="135" spans="1:14" x14ac:dyDescent="0.3">
      <c r="A135" t="s">
        <v>300</v>
      </c>
      <c r="B135">
        <v>2906</v>
      </c>
      <c r="C135">
        <v>2100</v>
      </c>
      <c r="D135">
        <v>32</v>
      </c>
      <c r="E135">
        <v>293</v>
      </c>
      <c r="F135">
        <v>139</v>
      </c>
      <c r="G135" s="4">
        <v>1810</v>
      </c>
      <c r="H135">
        <v>0.50525357822453898</v>
      </c>
      <c r="I135">
        <v>0.49474642177546102</v>
      </c>
      <c r="J135">
        <v>1437.7331016794899</v>
      </c>
      <c r="K135">
        <v>1468.2668983205101</v>
      </c>
      <c r="L135">
        <v>1038.9674857284699</v>
      </c>
      <c r="M135">
        <v>1061.0325142715301</v>
      </c>
      <c r="N135">
        <v>1061.0325142715301</v>
      </c>
    </row>
    <row r="136" spans="1:14" x14ac:dyDescent="0.3">
      <c r="A136" t="s">
        <v>301</v>
      </c>
      <c r="B136">
        <v>27688</v>
      </c>
      <c r="C136">
        <v>20075</v>
      </c>
      <c r="D136">
        <v>6728</v>
      </c>
      <c r="E136">
        <v>2439</v>
      </c>
      <c r="F136">
        <v>1553</v>
      </c>
      <c r="G136" s="4">
        <v>18001</v>
      </c>
      <c r="H136">
        <v>6.9632999845078798E-3</v>
      </c>
      <c r="I136">
        <v>0.99303670001549205</v>
      </c>
      <c r="J136">
        <v>27495.200150028901</v>
      </c>
      <c r="K136">
        <v>192.79984997105399</v>
      </c>
      <c r="L136">
        <v>19935.211752810999</v>
      </c>
      <c r="M136">
        <v>139.788247188996</v>
      </c>
      <c r="N136">
        <v>139.788247188996</v>
      </c>
    </row>
    <row r="137" spans="1:14" x14ac:dyDescent="0.3">
      <c r="A137" t="s">
        <v>302</v>
      </c>
      <c r="B137">
        <v>804</v>
      </c>
      <c r="C137">
        <v>539</v>
      </c>
      <c r="D137">
        <v>0</v>
      </c>
      <c r="E137">
        <v>85</v>
      </c>
      <c r="F137">
        <v>30</v>
      </c>
      <c r="G137" s="4">
        <v>509</v>
      </c>
      <c r="H137">
        <v>1</v>
      </c>
      <c r="I137">
        <v>0</v>
      </c>
      <c r="J137">
        <v>0</v>
      </c>
      <c r="K137">
        <v>804</v>
      </c>
      <c r="L137">
        <v>0</v>
      </c>
      <c r="M137">
        <v>539</v>
      </c>
      <c r="N137">
        <v>539</v>
      </c>
    </row>
    <row r="138" spans="1:14" x14ac:dyDescent="0.3">
      <c r="A138" t="s">
        <v>303</v>
      </c>
      <c r="B138">
        <v>6236</v>
      </c>
      <c r="C138">
        <v>4833</v>
      </c>
      <c r="D138">
        <v>296</v>
      </c>
      <c r="E138">
        <v>609</v>
      </c>
      <c r="F138">
        <v>140</v>
      </c>
      <c r="G138" s="4">
        <v>4537</v>
      </c>
      <c r="H138">
        <v>0.213157185225128</v>
      </c>
      <c r="I138">
        <v>0.78684281477487195</v>
      </c>
      <c r="J138">
        <v>4906.7517929361002</v>
      </c>
      <c r="K138">
        <v>1329.2482070639001</v>
      </c>
      <c r="L138">
        <v>3802.81132380696</v>
      </c>
      <c r="M138">
        <v>1030.18867619304</v>
      </c>
      <c r="N138">
        <v>1030.18867619304</v>
      </c>
    </row>
    <row r="139" spans="1:14" x14ac:dyDescent="0.3">
      <c r="A139" t="s">
        <v>304</v>
      </c>
      <c r="B139">
        <v>14002</v>
      </c>
      <c r="C139">
        <v>10357</v>
      </c>
      <c r="D139">
        <v>1949</v>
      </c>
      <c r="E139">
        <v>1057</v>
      </c>
      <c r="F139">
        <v>722</v>
      </c>
      <c r="G139" s="4">
        <v>9376</v>
      </c>
      <c r="H139">
        <v>0</v>
      </c>
      <c r="I139">
        <v>1</v>
      </c>
      <c r="J139">
        <v>14002</v>
      </c>
      <c r="K139">
        <v>0</v>
      </c>
      <c r="L139">
        <v>10357</v>
      </c>
      <c r="M139">
        <v>0</v>
      </c>
      <c r="N139">
        <v>0</v>
      </c>
    </row>
    <row r="140" spans="1:14" x14ac:dyDescent="0.3">
      <c r="A140" t="s">
        <v>305</v>
      </c>
      <c r="B140">
        <v>3395</v>
      </c>
      <c r="C140">
        <v>2515</v>
      </c>
      <c r="D140">
        <v>165</v>
      </c>
      <c r="E140">
        <v>351</v>
      </c>
      <c r="F140">
        <v>23</v>
      </c>
      <c r="G140" s="4">
        <v>2255</v>
      </c>
      <c r="H140">
        <v>0.25579917381633299</v>
      </c>
      <c r="I140">
        <v>0.74420082618366701</v>
      </c>
      <c r="J140">
        <v>2526.5618048935498</v>
      </c>
      <c r="K140">
        <v>868.43819510645096</v>
      </c>
      <c r="L140">
        <v>1871.6650778519199</v>
      </c>
      <c r="M140">
        <v>643.334922148077</v>
      </c>
      <c r="N140">
        <v>643.334922148077</v>
      </c>
    </row>
    <row r="141" spans="1:14" x14ac:dyDescent="0.3">
      <c r="A141" t="s">
        <v>306</v>
      </c>
      <c r="B141">
        <v>1983</v>
      </c>
      <c r="C141">
        <v>1347</v>
      </c>
      <c r="D141">
        <v>26</v>
      </c>
      <c r="E141">
        <v>195</v>
      </c>
      <c r="F141">
        <v>48</v>
      </c>
      <c r="G141" s="4">
        <v>1299</v>
      </c>
      <c r="H141">
        <v>5.0716368708000503E-2</v>
      </c>
      <c r="I141">
        <v>0.949283631291999</v>
      </c>
      <c r="J141">
        <v>1882.42944085203</v>
      </c>
      <c r="K141">
        <v>100.570559147965</v>
      </c>
      <c r="L141">
        <v>1278.68505135032</v>
      </c>
      <c r="M141">
        <v>68.314948649676694</v>
      </c>
      <c r="N141">
        <v>68.314948649676694</v>
      </c>
    </row>
    <row r="142" spans="1:14" x14ac:dyDescent="0.3">
      <c r="A142" t="s">
        <v>307</v>
      </c>
      <c r="B142">
        <v>2587</v>
      </c>
      <c r="C142">
        <v>1689</v>
      </c>
      <c r="D142">
        <v>46</v>
      </c>
      <c r="E142">
        <v>287</v>
      </c>
      <c r="F142">
        <v>141</v>
      </c>
      <c r="G142" s="4">
        <v>1548</v>
      </c>
      <c r="H142">
        <v>0.584690209346585</v>
      </c>
      <c r="I142">
        <v>0.415309790653415</v>
      </c>
      <c r="J142">
        <v>1074.4064284203801</v>
      </c>
      <c r="K142">
        <v>1512.5935715796199</v>
      </c>
      <c r="L142">
        <v>701.45823641361801</v>
      </c>
      <c r="M142">
        <v>987.54176358638199</v>
      </c>
      <c r="N142">
        <v>987.54176358638199</v>
      </c>
    </row>
    <row r="143" spans="1:14" x14ac:dyDescent="0.3">
      <c r="A143" t="s">
        <v>308</v>
      </c>
      <c r="B143">
        <v>3716</v>
      </c>
      <c r="C143">
        <v>2273</v>
      </c>
      <c r="D143">
        <v>41</v>
      </c>
      <c r="E143">
        <v>169</v>
      </c>
      <c r="F143">
        <v>68</v>
      </c>
      <c r="G143" s="4">
        <v>2080</v>
      </c>
      <c r="H143">
        <v>0.37556470900876998</v>
      </c>
      <c r="I143">
        <v>0.62443529099122996</v>
      </c>
      <c r="J143">
        <v>2320.4015413234101</v>
      </c>
      <c r="K143">
        <v>1395.5984586765901</v>
      </c>
      <c r="L143">
        <v>1419.3414164230701</v>
      </c>
      <c r="M143">
        <v>853.65858357693298</v>
      </c>
      <c r="N143">
        <v>853.65858357693298</v>
      </c>
    </row>
    <row r="144" spans="1:14" x14ac:dyDescent="0.3">
      <c r="A144" t="s">
        <v>309</v>
      </c>
      <c r="B144">
        <v>9414</v>
      </c>
      <c r="C144">
        <v>6594</v>
      </c>
      <c r="D144">
        <v>419</v>
      </c>
      <c r="E144">
        <v>803</v>
      </c>
      <c r="F144">
        <v>423</v>
      </c>
      <c r="G144" s="4">
        <v>5778</v>
      </c>
      <c r="H144">
        <v>9.1223923260863607E-2</v>
      </c>
      <c r="I144">
        <v>0.90877607673913596</v>
      </c>
      <c r="J144">
        <v>8555.2179864222308</v>
      </c>
      <c r="K144">
        <v>858.78201357777004</v>
      </c>
      <c r="L144">
        <v>5992.4694500178703</v>
      </c>
      <c r="M144">
        <v>601.53054998213497</v>
      </c>
      <c r="N144">
        <v>601.53054998213497</v>
      </c>
    </row>
    <row r="145" spans="1:14" x14ac:dyDescent="0.3">
      <c r="A145" t="s">
        <v>310</v>
      </c>
      <c r="B145">
        <v>8445</v>
      </c>
      <c r="C145">
        <v>6324</v>
      </c>
      <c r="D145">
        <v>892</v>
      </c>
      <c r="E145">
        <v>593</v>
      </c>
      <c r="F145">
        <v>146</v>
      </c>
      <c r="G145" s="4">
        <v>6064</v>
      </c>
      <c r="H145">
        <v>0</v>
      </c>
      <c r="I145">
        <v>1</v>
      </c>
      <c r="J145">
        <v>8445</v>
      </c>
      <c r="K145">
        <v>0</v>
      </c>
      <c r="L145">
        <v>6324</v>
      </c>
      <c r="M145">
        <v>0</v>
      </c>
      <c r="N145">
        <v>0</v>
      </c>
    </row>
    <row r="146" spans="1:14" x14ac:dyDescent="0.3">
      <c r="A146" t="s">
        <v>311</v>
      </c>
      <c r="B146">
        <v>312</v>
      </c>
      <c r="C146">
        <v>256</v>
      </c>
      <c r="D146">
        <v>6</v>
      </c>
      <c r="E146">
        <v>37</v>
      </c>
      <c r="F146">
        <v>20</v>
      </c>
      <c r="G146" s="4">
        <v>236</v>
      </c>
      <c r="H146">
        <v>1</v>
      </c>
      <c r="I146">
        <v>0</v>
      </c>
      <c r="J146">
        <v>0</v>
      </c>
      <c r="K146">
        <v>312</v>
      </c>
      <c r="L146">
        <v>0</v>
      </c>
      <c r="M146">
        <v>256</v>
      </c>
      <c r="N146">
        <v>256</v>
      </c>
    </row>
    <row r="147" spans="1:14" x14ac:dyDescent="0.3">
      <c r="A147" t="s">
        <v>312</v>
      </c>
      <c r="B147">
        <v>6907</v>
      </c>
      <c r="C147">
        <v>4709</v>
      </c>
      <c r="D147">
        <v>346</v>
      </c>
      <c r="E147">
        <v>474</v>
      </c>
      <c r="F147">
        <v>240</v>
      </c>
      <c r="G147" s="4">
        <v>4200</v>
      </c>
      <c r="H147">
        <v>1.9294698241886302E-2</v>
      </c>
      <c r="I147">
        <v>0.98070530175811399</v>
      </c>
      <c r="J147">
        <v>6773.7315192432898</v>
      </c>
      <c r="K147">
        <v>133.26848075670901</v>
      </c>
      <c r="L147">
        <v>4618.1412659789603</v>
      </c>
      <c r="M147">
        <v>90.858734021042494</v>
      </c>
      <c r="N147">
        <v>90.858734021042494</v>
      </c>
    </row>
    <row r="148" spans="1:14" x14ac:dyDescent="0.3">
      <c r="A148" t="s">
        <v>313</v>
      </c>
      <c r="B148">
        <v>654</v>
      </c>
      <c r="C148">
        <v>390</v>
      </c>
      <c r="D148">
        <v>6</v>
      </c>
      <c r="E148">
        <v>48</v>
      </c>
      <c r="F148">
        <v>12</v>
      </c>
      <c r="G148" s="4">
        <v>378</v>
      </c>
      <c r="H148">
        <v>1</v>
      </c>
      <c r="I148">
        <v>0</v>
      </c>
      <c r="J148">
        <v>0</v>
      </c>
      <c r="K148">
        <v>654</v>
      </c>
      <c r="L148">
        <v>0</v>
      </c>
      <c r="M148">
        <v>390</v>
      </c>
      <c r="N148">
        <v>390</v>
      </c>
    </row>
    <row r="149" spans="1:14" x14ac:dyDescent="0.3">
      <c r="A149" t="s">
        <v>314</v>
      </c>
      <c r="B149">
        <v>13243</v>
      </c>
      <c r="C149">
        <v>9975</v>
      </c>
      <c r="D149">
        <v>449</v>
      </c>
      <c r="E149">
        <v>1098</v>
      </c>
      <c r="F149">
        <v>658</v>
      </c>
      <c r="G149" s="4">
        <v>8639</v>
      </c>
      <c r="H149">
        <v>3.8085742771684902E-2</v>
      </c>
      <c r="I149">
        <v>0.96191425722831503</v>
      </c>
      <c r="J149">
        <v>12738.6305084746</v>
      </c>
      <c r="K149">
        <v>504.369491525424</v>
      </c>
      <c r="L149">
        <v>9595.0947158524395</v>
      </c>
      <c r="M149">
        <v>379.90528414755698</v>
      </c>
      <c r="N149">
        <v>379.90528414755698</v>
      </c>
    </row>
    <row r="150" spans="1:14" x14ac:dyDescent="0.3">
      <c r="A150" t="s">
        <v>315</v>
      </c>
      <c r="B150">
        <v>475</v>
      </c>
      <c r="C150">
        <v>359</v>
      </c>
      <c r="D150">
        <v>7</v>
      </c>
      <c r="E150">
        <v>37</v>
      </c>
      <c r="F150">
        <v>14</v>
      </c>
      <c r="G150" s="4">
        <v>345</v>
      </c>
      <c r="H150">
        <v>1</v>
      </c>
      <c r="I150">
        <v>0</v>
      </c>
      <c r="J150">
        <v>0</v>
      </c>
      <c r="K150">
        <v>475</v>
      </c>
      <c r="L150">
        <v>0</v>
      </c>
      <c r="M150">
        <v>359</v>
      </c>
      <c r="N150">
        <v>359</v>
      </c>
    </row>
    <row r="151" spans="1:14" x14ac:dyDescent="0.3">
      <c r="A151" t="s">
        <v>316</v>
      </c>
      <c r="B151">
        <v>1225</v>
      </c>
      <c r="C151">
        <v>931</v>
      </c>
      <c r="D151">
        <v>19</v>
      </c>
      <c r="E151">
        <v>92</v>
      </c>
      <c r="F151">
        <v>52</v>
      </c>
      <c r="G151" s="4">
        <v>879</v>
      </c>
      <c r="H151">
        <v>0.96534376746785899</v>
      </c>
      <c r="I151">
        <v>3.4656232532140903E-2</v>
      </c>
      <c r="J151">
        <v>42.453884851872601</v>
      </c>
      <c r="K151">
        <v>1182.54611514813</v>
      </c>
      <c r="L151">
        <v>32.264952487423102</v>
      </c>
      <c r="M151">
        <v>898.73504751257701</v>
      </c>
      <c r="N151">
        <v>898.73504751257701</v>
      </c>
    </row>
    <row r="152" spans="1:14" x14ac:dyDescent="0.3">
      <c r="A152" t="s">
        <v>317</v>
      </c>
      <c r="B152">
        <v>21544</v>
      </c>
      <c r="C152">
        <v>15157</v>
      </c>
      <c r="D152">
        <v>5218</v>
      </c>
      <c r="E152">
        <v>2476</v>
      </c>
      <c r="F152">
        <v>1726</v>
      </c>
      <c r="G152" s="4">
        <v>12859</v>
      </c>
      <c r="H152">
        <v>0</v>
      </c>
      <c r="I152">
        <v>1</v>
      </c>
      <c r="J152">
        <v>21544</v>
      </c>
      <c r="K152">
        <v>0</v>
      </c>
      <c r="L152">
        <v>15157</v>
      </c>
      <c r="M152">
        <v>0</v>
      </c>
      <c r="N152">
        <v>0</v>
      </c>
    </row>
    <row r="153" spans="1:14" x14ac:dyDescent="0.3">
      <c r="A153" t="s">
        <v>318</v>
      </c>
      <c r="B153">
        <v>5540</v>
      </c>
      <c r="C153">
        <v>4154</v>
      </c>
      <c r="D153">
        <v>327</v>
      </c>
      <c r="E153">
        <v>553</v>
      </c>
      <c r="F153">
        <v>264</v>
      </c>
      <c r="G153" s="4">
        <v>3593</v>
      </c>
      <c r="H153">
        <v>7.5165240559512195E-2</v>
      </c>
      <c r="I153">
        <v>0.92483475944048799</v>
      </c>
      <c r="J153">
        <v>5123.5845673002996</v>
      </c>
      <c r="K153">
        <v>416.41543269969799</v>
      </c>
      <c r="L153">
        <v>3841.7635907157901</v>
      </c>
      <c r="M153">
        <v>312.23640928421401</v>
      </c>
      <c r="N153">
        <v>312.23640928421401</v>
      </c>
    </row>
    <row r="154" spans="1:14" x14ac:dyDescent="0.3">
      <c r="A154" t="s">
        <v>319</v>
      </c>
      <c r="B154">
        <v>6293</v>
      </c>
      <c r="C154">
        <v>4716</v>
      </c>
      <c r="D154">
        <v>112</v>
      </c>
      <c r="E154">
        <v>677</v>
      </c>
      <c r="F154">
        <v>248</v>
      </c>
      <c r="G154" s="4">
        <v>4418</v>
      </c>
      <c r="H154">
        <v>8.9100115483699005E-2</v>
      </c>
      <c r="I154">
        <v>0.91089988451630099</v>
      </c>
      <c r="J154">
        <v>5732.2929732610801</v>
      </c>
      <c r="K154">
        <v>560.70702673891799</v>
      </c>
      <c r="L154">
        <v>4295.8038553788801</v>
      </c>
      <c r="M154">
        <v>420.19614462112497</v>
      </c>
      <c r="N154">
        <v>420.19614462112497</v>
      </c>
    </row>
    <row r="155" spans="1:14" x14ac:dyDescent="0.3">
      <c r="A155" t="s">
        <v>164</v>
      </c>
      <c r="B155">
        <v>16320</v>
      </c>
      <c r="C155">
        <v>11833</v>
      </c>
      <c r="D155">
        <v>2123</v>
      </c>
      <c r="E155">
        <v>1425</v>
      </c>
      <c r="F155">
        <v>1013</v>
      </c>
      <c r="G155" s="4">
        <v>10297</v>
      </c>
      <c r="H155">
        <v>3.65113485490295E-3</v>
      </c>
      <c r="I155">
        <v>0.99634886514509702</v>
      </c>
      <c r="J155">
        <v>16260.413479168001</v>
      </c>
      <c r="K155">
        <v>59.586520832016198</v>
      </c>
      <c r="L155">
        <v>11789.796121261899</v>
      </c>
      <c r="M155">
        <v>43.203878738066599</v>
      </c>
      <c r="N155">
        <v>43.203878738066599</v>
      </c>
    </row>
    <row r="156" spans="1:14" x14ac:dyDescent="0.3">
      <c r="A156" t="s">
        <v>165</v>
      </c>
      <c r="B156">
        <v>10309</v>
      </c>
      <c r="C156">
        <v>6996</v>
      </c>
      <c r="D156">
        <v>1717</v>
      </c>
      <c r="E156">
        <v>848</v>
      </c>
      <c r="F156">
        <v>277</v>
      </c>
      <c r="G156" s="4">
        <v>6490</v>
      </c>
      <c r="H156">
        <v>0</v>
      </c>
      <c r="I156">
        <v>1</v>
      </c>
      <c r="J156">
        <v>10309</v>
      </c>
      <c r="K156">
        <v>0</v>
      </c>
      <c r="L156">
        <v>6996</v>
      </c>
      <c r="M156">
        <v>0</v>
      </c>
      <c r="N156">
        <v>0</v>
      </c>
    </row>
    <row r="157" spans="1:14" x14ac:dyDescent="0.3">
      <c r="A157" t="s">
        <v>320</v>
      </c>
      <c r="B157">
        <v>2647</v>
      </c>
      <c r="C157">
        <v>2127</v>
      </c>
      <c r="D157">
        <v>54</v>
      </c>
      <c r="E157">
        <v>221</v>
      </c>
      <c r="F157">
        <v>73</v>
      </c>
      <c r="G157" s="4">
        <v>2054</v>
      </c>
      <c r="H157">
        <v>0.30282502162006297</v>
      </c>
      <c r="I157">
        <v>0.69717497837993703</v>
      </c>
      <c r="J157">
        <v>1845.4221677716901</v>
      </c>
      <c r="K157">
        <v>801.57783222830801</v>
      </c>
      <c r="L157">
        <v>1482.8911790141301</v>
      </c>
      <c r="M157">
        <v>644.10882098587501</v>
      </c>
      <c r="N157">
        <v>644.10882098587501</v>
      </c>
    </row>
    <row r="158" spans="1:14" x14ac:dyDescent="0.3">
      <c r="A158" t="s">
        <v>321</v>
      </c>
      <c r="B158">
        <v>2394</v>
      </c>
      <c r="C158">
        <v>1464</v>
      </c>
      <c r="D158">
        <v>77</v>
      </c>
      <c r="E158">
        <v>105</v>
      </c>
      <c r="F158">
        <v>61</v>
      </c>
      <c r="G158" s="4">
        <v>1403</v>
      </c>
      <c r="H158">
        <v>0.148049906670596</v>
      </c>
      <c r="I158">
        <v>0.85195009332940397</v>
      </c>
      <c r="J158">
        <v>2039.5685234305899</v>
      </c>
      <c r="K158">
        <v>354.43147656940801</v>
      </c>
      <c r="L158">
        <v>1247.25493663425</v>
      </c>
      <c r="M158">
        <v>216.745063365753</v>
      </c>
      <c r="N158">
        <v>216.745063365753</v>
      </c>
    </row>
    <row r="159" spans="1:14" x14ac:dyDescent="0.3">
      <c r="A159" t="s">
        <v>322</v>
      </c>
      <c r="B159">
        <v>7035</v>
      </c>
      <c r="C159">
        <v>5008</v>
      </c>
      <c r="D159">
        <v>283</v>
      </c>
      <c r="E159">
        <v>527</v>
      </c>
      <c r="F159">
        <v>98</v>
      </c>
      <c r="G159" s="4">
        <v>4846</v>
      </c>
      <c r="H159">
        <v>1.17464287067561E-3</v>
      </c>
      <c r="I159">
        <v>0.99882535712932397</v>
      </c>
      <c r="J159">
        <v>7026.7363874047996</v>
      </c>
      <c r="K159">
        <v>8.2636125952029094</v>
      </c>
      <c r="L159">
        <v>5002.1173885036596</v>
      </c>
      <c r="M159">
        <v>5.8826114963434497</v>
      </c>
      <c r="N159">
        <v>5.8826114963434497</v>
      </c>
    </row>
    <row r="160" spans="1:14" x14ac:dyDescent="0.3">
      <c r="A160" t="s">
        <v>323</v>
      </c>
      <c r="B160">
        <v>7394</v>
      </c>
      <c r="C160">
        <v>5329</v>
      </c>
      <c r="D160">
        <v>727</v>
      </c>
      <c r="E160">
        <v>687</v>
      </c>
      <c r="F160">
        <v>318</v>
      </c>
      <c r="G160" s="4">
        <v>5011</v>
      </c>
      <c r="H160">
        <v>0</v>
      </c>
      <c r="I160">
        <v>1</v>
      </c>
      <c r="J160">
        <v>7394</v>
      </c>
      <c r="K160">
        <v>0</v>
      </c>
      <c r="L160">
        <v>5329</v>
      </c>
      <c r="M160">
        <v>0</v>
      </c>
      <c r="N160">
        <v>0</v>
      </c>
    </row>
    <row r="161" spans="1:14" x14ac:dyDescent="0.3">
      <c r="A161" t="s">
        <v>324</v>
      </c>
      <c r="B161">
        <v>1434</v>
      </c>
      <c r="C161">
        <v>1030</v>
      </c>
      <c r="D161">
        <v>30</v>
      </c>
      <c r="E161">
        <v>42</v>
      </c>
      <c r="F161">
        <v>59</v>
      </c>
      <c r="G161" s="4">
        <v>971</v>
      </c>
      <c r="H161">
        <v>0.74673067372951496</v>
      </c>
      <c r="I161">
        <v>0.25326932627048498</v>
      </c>
      <c r="J161">
        <v>363.18821387187597</v>
      </c>
      <c r="K161">
        <v>1070.81178612812</v>
      </c>
      <c r="L161">
        <v>260.86740605860001</v>
      </c>
      <c r="M161">
        <v>769.13259394140005</v>
      </c>
      <c r="N161">
        <v>769.13259394140005</v>
      </c>
    </row>
    <row r="162" spans="1:14" x14ac:dyDescent="0.3">
      <c r="A162" t="s">
        <v>325</v>
      </c>
      <c r="B162">
        <v>3968</v>
      </c>
      <c r="C162">
        <v>2806</v>
      </c>
      <c r="D162">
        <v>372</v>
      </c>
      <c r="E162">
        <v>217</v>
      </c>
      <c r="F162">
        <v>48</v>
      </c>
      <c r="G162" s="4">
        <v>2603</v>
      </c>
      <c r="H162">
        <v>0.103809101982062</v>
      </c>
      <c r="I162">
        <v>0.89619089801793805</v>
      </c>
      <c r="J162">
        <v>3556.08548333518</v>
      </c>
      <c r="K162">
        <v>411.91451666482101</v>
      </c>
      <c r="L162">
        <v>2514.71165983833</v>
      </c>
      <c r="M162">
        <v>291.28834016166502</v>
      </c>
      <c r="N162">
        <v>291.28834016166502</v>
      </c>
    </row>
    <row r="163" spans="1:14" x14ac:dyDescent="0.3">
      <c r="A163" t="s">
        <v>326</v>
      </c>
      <c r="B163">
        <v>3782</v>
      </c>
      <c r="C163">
        <v>2493</v>
      </c>
      <c r="D163">
        <v>204</v>
      </c>
      <c r="E163">
        <v>436</v>
      </c>
      <c r="F163">
        <v>206</v>
      </c>
      <c r="G163" s="4">
        <v>2276</v>
      </c>
      <c r="H163">
        <v>0.286514855008006</v>
      </c>
      <c r="I163">
        <v>0.713485144991994</v>
      </c>
      <c r="J163">
        <v>2698.4008183597198</v>
      </c>
      <c r="K163">
        <v>1083.59918164028</v>
      </c>
      <c r="L163">
        <v>1778.7184664650399</v>
      </c>
      <c r="M163">
        <v>714.28153353495804</v>
      </c>
      <c r="N163">
        <v>714.28153353495804</v>
      </c>
    </row>
    <row r="164" spans="1:14" x14ac:dyDescent="0.3">
      <c r="A164" t="s">
        <v>327</v>
      </c>
      <c r="B164">
        <v>4781</v>
      </c>
      <c r="C164">
        <v>3346</v>
      </c>
      <c r="D164">
        <v>704</v>
      </c>
      <c r="E164">
        <v>409</v>
      </c>
      <c r="F164">
        <v>369</v>
      </c>
      <c r="G164" s="4">
        <v>2695</v>
      </c>
      <c r="H164">
        <v>9.8978945702073801E-2</v>
      </c>
      <c r="I164">
        <v>0.90102105429792601</v>
      </c>
      <c r="J164">
        <v>4307.7816605983899</v>
      </c>
      <c r="K164">
        <v>473.21833940161503</v>
      </c>
      <c r="L164">
        <v>3014.8164476808602</v>
      </c>
      <c r="M164">
        <v>331.18355231913898</v>
      </c>
      <c r="N164">
        <v>331.18355231913898</v>
      </c>
    </row>
    <row r="165" spans="1:14" x14ac:dyDescent="0.3">
      <c r="A165" t="s">
        <v>328</v>
      </c>
      <c r="B165">
        <v>7868</v>
      </c>
      <c r="C165">
        <v>5421</v>
      </c>
      <c r="D165">
        <v>2144</v>
      </c>
      <c r="E165">
        <v>680</v>
      </c>
      <c r="F165">
        <v>240</v>
      </c>
      <c r="G165" s="4">
        <v>4946</v>
      </c>
      <c r="H165">
        <v>2.72001101776615E-2</v>
      </c>
      <c r="I165">
        <v>0.972799889822339</v>
      </c>
      <c r="J165">
        <v>7653.9895331221596</v>
      </c>
      <c r="K165">
        <v>214.010466877841</v>
      </c>
      <c r="L165">
        <v>5273.5482027268999</v>
      </c>
      <c r="M165">
        <v>147.45179727310301</v>
      </c>
      <c r="N165">
        <v>147.45179727310301</v>
      </c>
    </row>
    <row r="166" spans="1:14" x14ac:dyDescent="0.3">
      <c r="A166" t="s">
        <v>175</v>
      </c>
      <c r="B166">
        <v>3220</v>
      </c>
      <c r="C166">
        <v>2208</v>
      </c>
      <c r="D166">
        <v>219</v>
      </c>
      <c r="E166">
        <v>222</v>
      </c>
      <c r="F166">
        <v>154</v>
      </c>
      <c r="G166" s="4">
        <v>2005</v>
      </c>
      <c r="H166">
        <v>0</v>
      </c>
      <c r="I166">
        <v>1</v>
      </c>
      <c r="J166">
        <v>3220</v>
      </c>
      <c r="K166">
        <v>0</v>
      </c>
      <c r="L166">
        <v>2208</v>
      </c>
      <c r="M166">
        <v>0</v>
      </c>
      <c r="N166">
        <v>0</v>
      </c>
    </row>
    <row r="167" spans="1:14" x14ac:dyDescent="0.3">
      <c r="A167" t="s">
        <v>329</v>
      </c>
      <c r="B167">
        <v>4647</v>
      </c>
      <c r="C167">
        <v>3606</v>
      </c>
      <c r="D167">
        <v>139</v>
      </c>
      <c r="E167">
        <v>423</v>
      </c>
      <c r="F167">
        <v>158</v>
      </c>
      <c r="G167" s="4">
        <v>3361</v>
      </c>
      <c r="H167">
        <v>8.9988009592326099E-2</v>
      </c>
      <c r="I167">
        <v>0.910011990407674</v>
      </c>
      <c r="J167">
        <v>4228.8257194244597</v>
      </c>
      <c r="K167">
        <v>418.17428057554002</v>
      </c>
      <c r="L167">
        <v>3281.5032374100701</v>
      </c>
      <c r="M167">
        <v>324.49676258992798</v>
      </c>
      <c r="N167">
        <v>324.49676258992798</v>
      </c>
    </row>
    <row r="168" spans="1:14" x14ac:dyDescent="0.3">
      <c r="A168" t="s">
        <v>330</v>
      </c>
      <c r="B168">
        <v>2694</v>
      </c>
      <c r="C168">
        <v>2040</v>
      </c>
      <c r="D168">
        <v>321</v>
      </c>
      <c r="E168">
        <v>214</v>
      </c>
      <c r="F168">
        <v>1</v>
      </c>
      <c r="G168" s="4">
        <v>1957</v>
      </c>
      <c r="H168">
        <v>7.4860956618464994E-2</v>
      </c>
      <c r="I168">
        <v>0.92513904338153496</v>
      </c>
      <c r="J168">
        <v>2492.32458286986</v>
      </c>
      <c r="K168">
        <v>201.67541713014501</v>
      </c>
      <c r="L168">
        <v>1887.28364849833</v>
      </c>
      <c r="M168">
        <v>152.71635150166901</v>
      </c>
      <c r="N168">
        <v>152.71635150166901</v>
      </c>
    </row>
    <row r="169" spans="1:14" x14ac:dyDescent="0.3">
      <c r="A169" t="s">
        <v>331</v>
      </c>
      <c r="B169">
        <v>3890</v>
      </c>
      <c r="C169">
        <v>2891</v>
      </c>
      <c r="D169">
        <v>92</v>
      </c>
      <c r="E169">
        <v>316</v>
      </c>
      <c r="F169">
        <v>158</v>
      </c>
      <c r="G169" s="4">
        <v>2733</v>
      </c>
      <c r="H169">
        <v>0.63077694235588999</v>
      </c>
      <c r="I169">
        <v>0.36922305764411001</v>
      </c>
      <c r="J169">
        <v>1436.2776942355899</v>
      </c>
      <c r="K169">
        <v>2453.7223057644101</v>
      </c>
      <c r="L169">
        <v>1067.42385964912</v>
      </c>
      <c r="M169">
        <v>1823.57614035088</v>
      </c>
      <c r="N169">
        <v>1823.57614035088</v>
      </c>
    </row>
    <row r="170" spans="1:14" x14ac:dyDescent="0.3">
      <c r="A170" t="s">
        <v>332</v>
      </c>
      <c r="B170">
        <v>2307</v>
      </c>
      <c r="C170">
        <v>1566</v>
      </c>
      <c r="D170">
        <v>57</v>
      </c>
      <c r="E170">
        <v>178</v>
      </c>
      <c r="F170">
        <v>38</v>
      </c>
      <c r="G170" s="4">
        <v>1528</v>
      </c>
      <c r="H170">
        <v>0.95102963335007495</v>
      </c>
      <c r="I170">
        <v>4.8970366649924699E-2</v>
      </c>
      <c r="J170">
        <v>112.974635861376</v>
      </c>
      <c r="K170">
        <v>2194.0253641386198</v>
      </c>
      <c r="L170">
        <v>76.687594173782003</v>
      </c>
      <c r="M170">
        <v>1489.3124058262199</v>
      </c>
      <c r="N170">
        <v>1489.3124058262199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Formula Info</vt:lpstr>
      <vt:lpstr>Allocation Calculations</vt:lpstr>
      <vt:lpstr>Aging Population Input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Wonderly, Coral</dc:creator>
  <cp:keywords/>
  <dc:description/>
  <cp:lastModifiedBy>Gerundo-Murkette, Margaret A.</cp:lastModifiedBy>
  <cp:revision/>
  <cp:lastPrinted>2023-02-09T20:47:03Z</cp:lastPrinted>
  <dcterms:created xsi:type="dcterms:W3CDTF">2022-11-03T15:23:05Z</dcterms:created>
  <dcterms:modified xsi:type="dcterms:W3CDTF">2023-05-24T23:51:23Z</dcterms:modified>
  <cp:category/>
  <cp:contentStatus/>
</cp:coreProperties>
</file>