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085" tabRatio="830" firstSheet="6" activeTab="12"/>
  </bookViews>
  <sheets>
    <sheet name="SC6S - Morgan Stanley" sheetId="1" r:id="rId1"/>
    <sheet name="SC6Y - GMO" sheetId="2" r:id="rId2"/>
    <sheet name="SC6Z - SSGA" sheetId="3" r:id="rId3"/>
    <sheet name="SC7O - Schroders" sheetId="4" r:id="rId4"/>
    <sheet name="SC7Q - Clay Finlay" sheetId="5" r:id="rId5"/>
    <sheet name="SC7R - EMIC" sheetId="6" r:id="rId6"/>
    <sheet name="SC7S - Fidelity" sheetId="7" r:id="rId7"/>
    <sheet name="SC7U - GMO" sheetId="8" r:id="rId8"/>
    <sheet name="SC7V - Invesco" sheetId="9" r:id="rId9"/>
    <sheet name="SC7W - Merrill Lynch" sheetId="10" r:id="rId10"/>
    <sheet name="SC7X - MFS" sheetId="11" r:id="rId11"/>
    <sheet name="SC7Y - Morgan Stanley" sheetId="12" r:id="rId12"/>
    <sheet name="SC7Z - Putnam" sheetId="13" r:id="rId13"/>
  </sheets>
  <definedNames/>
  <calcPr fullCalcOnLoad="1"/>
</workbook>
</file>

<file path=xl/sharedStrings.xml><?xml version="1.0" encoding="utf-8"?>
<sst xmlns="http://schemas.openxmlformats.org/spreadsheetml/2006/main" count="12585" uniqueCount="3721">
  <si>
    <t>ALTADIS SA</t>
  </si>
  <si>
    <t>EUR0.6 (REGD)</t>
  </si>
  <si>
    <t>'545971905</t>
  </si>
  <si>
    <t>ORKLA ASA</t>
  </si>
  <si>
    <t>NOK6.25</t>
  </si>
  <si>
    <t>'549710903</t>
  </si>
  <si>
    <t>VOLKSWAGEN AG</t>
  </si>
  <si>
    <t>'549716900</t>
  </si>
  <si>
    <t>NON VTG PRF NPV</t>
  </si>
  <si>
    <t>'552902900</t>
  </si>
  <si>
    <t>DAIMLERCHRYSLER AG</t>
  </si>
  <si>
    <t>ORD NPV(REGD)</t>
  </si>
  <si>
    <t>'555657907</t>
  </si>
  <si>
    <t>SAN PAOLO IMI SPA</t>
  </si>
  <si>
    <t>EUR2.80</t>
  </si>
  <si>
    <t>'559699905</t>
  </si>
  <si>
    <t>UCB</t>
  </si>
  <si>
    <t>'563692904</t>
  </si>
  <si>
    <t>THYSSENKRUPP AG</t>
  </si>
  <si>
    <t>'565042900</t>
  </si>
  <si>
    <t>GAS NATURAL SDG</t>
  </si>
  <si>
    <t>'566935904</t>
  </si>
  <si>
    <t>REPSOL YPF SA)</t>
  </si>
  <si>
    <t>EUR1(REGD)</t>
  </si>
  <si>
    <t>'569937907</t>
  </si>
  <si>
    <t>WIENERBERGER AG</t>
  </si>
  <si>
    <t>'570366906</t>
  </si>
  <si>
    <t>SVENSKA HANDELSBANKEN SERIES A</t>
  </si>
  <si>
    <t>PV SEK4</t>
  </si>
  <si>
    <t>'570594903</t>
  </si>
  <si>
    <t>BCO SANT CENT HISP</t>
  </si>
  <si>
    <t>EURO.50(REGD)</t>
  </si>
  <si>
    <t>'574852901</t>
  </si>
  <si>
    <t>FIAT SPA</t>
  </si>
  <si>
    <t>EUR 5</t>
  </si>
  <si>
    <t>'574855904</t>
  </si>
  <si>
    <t>PRIV EUR 5</t>
  </si>
  <si>
    <t>'575035902</t>
  </si>
  <si>
    <t>DEUTSCHE BANK AG</t>
  </si>
  <si>
    <t>ORD NPV (REGD)</t>
  </si>
  <si>
    <t>'580622900</t>
  </si>
  <si>
    <t>COLRUYT SA</t>
  </si>
  <si>
    <t>NPV(POST SPLIT)</t>
  </si>
  <si>
    <t>'604587006</t>
  </si>
  <si>
    <t>AOYAMA TRADING CO</t>
  </si>
  <si>
    <t>'604978908</t>
  </si>
  <si>
    <t>ACOM CO</t>
  </si>
  <si>
    <t>'605460005</t>
  </si>
  <si>
    <t>ASAHI KASEI CORP</t>
  </si>
  <si>
    <t>'608728903</t>
  </si>
  <si>
    <t>TELSTRA CORP</t>
  </si>
  <si>
    <t>'609701909</t>
  </si>
  <si>
    <t>CLP HOLDINGS</t>
  </si>
  <si>
    <t>HKD5</t>
  </si>
  <si>
    <t>'612192906</t>
  </si>
  <si>
    <t>BENESSE CORP</t>
  </si>
  <si>
    <t>'617520903</t>
  </si>
  <si>
    <t>DBS GROUP HLDGS</t>
  </si>
  <si>
    <t>'619730005</t>
  </si>
  <si>
    <t>CITIZEN WATCH CO</t>
  </si>
  <si>
    <t>'625021001</t>
  </si>
  <si>
    <t>DAIICHI PHARM CO</t>
  </si>
  <si>
    <t>'625050000</t>
  </si>
  <si>
    <t>DAITO TRUST CONST</t>
  </si>
  <si>
    <t>'625082003</t>
  </si>
  <si>
    <t>DAINIPPON INK+CHEM</t>
  </si>
  <si>
    <t>'625136007</t>
  </si>
  <si>
    <t>DAIWA HOUSE INDS</t>
  </si>
  <si>
    <t>'635694003</t>
  </si>
  <si>
    <t>FUJITSU</t>
  </si>
  <si>
    <t>'640835005</t>
  </si>
  <si>
    <t>HANG LUNG GROUP LTD</t>
  </si>
  <si>
    <t>HKD1</t>
  </si>
  <si>
    <t>'644962003</t>
  </si>
  <si>
    <t>HYSAN DEVELOPMENT</t>
  </si>
  <si>
    <t>'646780007</t>
  </si>
  <si>
    <t>ITOCHU CORP</t>
  </si>
  <si>
    <t>'647453901</t>
  </si>
  <si>
    <t>JAPAN TOBACCO INC</t>
  </si>
  <si>
    <t>'648132009</t>
  </si>
  <si>
    <t>KAJIMA CORP</t>
  </si>
  <si>
    <t>'648266005</t>
  </si>
  <si>
    <t>KAMIGUMI CO</t>
  </si>
  <si>
    <t>'648348001</t>
  </si>
  <si>
    <t>KANSAI ELEC POWER</t>
  </si>
  <si>
    <t>'648380004</t>
  </si>
  <si>
    <t>KAO CORP</t>
  </si>
  <si>
    <t>'648462000</t>
  </si>
  <si>
    <t>KAWASAKI HEAVY IND</t>
  </si>
  <si>
    <t>'649026002</t>
  </si>
  <si>
    <t>KEPPEL CORP</t>
  </si>
  <si>
    <t>'649374006</t>
  </si>
  <si>
    <t>KIRIN BREWERY CO</t>
  </si>
  <si>
    <t>'649668001</t>
  </si>
  <si>
    <t>KONAMI CORP</t>
  </si>
  <si>
    <t>'656946001</t>
  </si>
  <si>
    <t>MARUBENI CORP</t>
  </si>
  <si>
    <t>'656952009</t>
  </si>
  <si>
    <t>MARUI CO</t>
  </si>
  <si>
    <t>'659704001</t>
  </si>
  <si>
    <t>MITSUBISHI ELEC CP</t>
  </si>
  <si>
    <t>'659708002</t>
  </si>
  <si>
    <t>MITSUBISHI MATERL</t>
  </si>
  <si>
    <t>'659734008</t>
  </si>
  <si>
    <t>MITSUI MINING + SM</t>
  </si>
  <si>
    <t>'664038007</t>
  </si>
  <si>
    <t>DENSO CORP</t>
  </si>
  <si>
    <t>'664096005</t>
  </si>
  <si>
    <t>NISSHIN SEIFUN GRP</t>
  </si>
  <si>
    <t>'664176005</t>
  </si>
  <si>
    <t>NISSIN FOOD PRODS</t>
  </si>
  <si>
    <t>'664256005</t>
  </si>
  <si>
    <t>NIPPON STEEL CORP</t>
  </si>
  <si>
    <t>'666020003</t>
  </si>
  <si>
    <t>TAIHEIYO CEMENT</t>
  </si>
  <si>
    <t>'666112008</t>
  </si>
  <si>
    <t>ORIENT CORP</t>
  </si>
  <si>
    <t>'666114004</t>
  </si>
  <si>
    <t>ORIX CORP</t>
  </si>
  <si>
    <t>'666176003</t>
  </si>
  <si>
    <t>OSAKA GAS CO</t>
  </si>
  <si>
    <t>'670329903</t>
  </si>
  <si>
    <t>PROMISE CO</t>
  </si>
  <si>
    <t>'680060001</t>
  </si>
  <si>
    <t>SHARP CORP</t>
  </si>
  <si>
    <t>'680416005</t>
  </si>
  <si>
    <t>77TH BANK</t>
  </si>
  <si>
    <t>'680440005</t>
  </si>
  <si>
    <t>SHIMIZU CORP</t>
  </si>
  <si>
    <t>'681075909</t>
  </si>
  <si>
    <t>SINGAPORE TELECOMM</t>
  </si>
  <si>
    <t>SGD0.15</t>
  </si>
  <si>
    <t>'685870008</t>
  </si>
  <si>
    <t>SUMITOMO ELEC INDS</t>
  </si>
  <si>
    <t>'685882003</t>
  </si>
  <si>
    <t>SUMITOMO METAL IND</t>
  </si>
  <si>
    <t>'685992000</t>
  </si>
  <si>
    <t>SUN HUNG KAI PROPS</t>
  </si>
  <si>
    <t>'687010009</t>
  </si>
  <si>
    <t>TAISEI CORP</t>
  </si>
  <si>
    <t>'687012005</t>
  </si>
  <si>
    <t>MITSUI SUMITOMO INSURANCE CO</t>
  </si>
  <si>
    <t>'687014001</t>
  </si>
  <si>
    <t>TAISHO PHARM CO</t>
  </si>
  <si>
    <t>'687044008</t>
  </si>
  <si>
    <t>TAKEDA CHEM INDS</t>
  </si>
  <si>
    <t>'687606905</t>
  </si>
  <si>
    <t>TAKEFUJI CORP</t>
  </si>
  <si>
    <t>'688507003</t>
  </si>
  <si>
    <t>TERUMO CORP</t>
  </si>
  <si>
    <t>'689526002</t>
  </si>
  <si>
    <t>TOHOKU ELEC POWER</t>
  </si>
  <si>
    <t>'689702009</t>
  </si>
  <si>
    <t>TOPPAN PRINTING CO</t>
  </si>
  <si>
    <t>'689714004</t>
  </si>
  <si>
    <t>TORAY INDS INC</t>
  </si>
  <si>
    <t>'689746006</t>
  </si>
  <si>
    <t>TOTO</t>
  </si>
  <si>
    <t>'690021001</t>
  </si>
  <si>
    <t>TOSTEM INAX HOLDING</t>
  </si>
  <si>
    <t>'691684005</t>
  </si>
  <si>
    <t>UNITED O/SEAS LAND</t>
  </si>
  <si>
    <t>'005463906</t>
  </si>
  <si>
    <t>SEVERN TRENT</t>
  </si>
  <si>
    <t>ORD 65 5/19 GBP</t>
  </si>
  <si>
    <t>'016255903</t>
  </si>
  <si>
    <t>CABLE + WIRELESS</t>
  </si>
  <si>
    <t>'494340904</t>
  </si>
  <si>
    <t>VOESTALPINE AG</t>
  </si>
  <si>
    <t>'538003906</t>
  </si>
  <si>
    <t>NORDEA BANK AB</t>
  </si>
  <si>
    <t>ORD EUR0.39632</t>
  </si>
  <si>
    <t>'556238905</t>
  </si>
  <si>
    <t>KONINKLIJKE VENDEX</t>
  </si>
  <si>
    <t>CVA EUR0.02</t>
  </si>
  <si>
    <t>'577398902</t>
  </si>
  <si>
    <t>DSM NV</t>
  </si>
  <si>
    <t>'619560006</t>
  </si>
  <si>
    <t>CHUBU ELEC POWER</t>
  </si>
  <si>
    <t>'625116009</t>
  </si>
  <si>
    <t>AIOI INSURANCE COMPANY LTD</t>
  </si>
  <si>
    <t>'635640006</t>
  </si>
  <si>
    <t>FUJI HEAVY INDS</t>
  </si>
  <si>
    <t>'659758007</t>
  </si>
  <si>
    <t>MITSUI OSK LINES</t>
  </si>
  <si>
    <t>'677543001</t>
  </si>
  <si>
    <t>'681129003</t>
  </si>
  <si>
    <t>SINGAPORE LAND</t>
  </si>
  <si>
    <t>'685890006</t>
  </si>
  <si>
    <t>SUMITOMO RLTY+DEV</t>
  </si>
  <si>
    <t>'685900003</t>
  </si>
  <si>
    <t>SUMITOMO TRUST+BKG</t>
  </si>
  <si>
    <t>'690030002</t>
  </si>
  <si>
    <t>MAZDA MOTOR CORP</t>
  </si>
  <si>
    <t>'423586007</t>
  </si>
  <si>
    <t>ALPHA BANK</t>
  </si>
  <si>
    <t>EUR4.15 (REGD)</t>
  </si>
  <si>
    <t>'462595000</t>
  </si>
  <si>
    <t>NATL BK OF GREECE</t>
  </si>
  <si>
    <t>EUR4.50 (REGD)</t>
  </si>
  <si>
    <t>'061403903</t>
  </si>
  <si>
    <t>PARAGON GRP OF COS</t>
  </si>
  <si>
    <t>'521126904</t>
  </si>
  <si>
    <t>EKORNES ASA</t>
  </si>
  <si>
    <t>NOK1 (REGD)</t>
  </si>
  <si>
    <t>'003861903</t>
  </si>
  <si>
    <t>ALLIANCE AND LEI PLC</t>
  </si>
  <si>
    <t>'066168907</t>
  </si>
  <si>
    <t>ROYAL+SUN ALLIANCE</t>
  </si>
  <si>
    <t>ORD GBP0.275</t>
  </si>
  <si>
    <t>'078396009</t>
  </si>
  <si>
    <t>SCOT + NEWCASTLE</t>
  </si>
  <si>
    <t>'403473903</t>
  </si>
  <si>
    <t>ASS GEN DE FRANCE</t>
  </si>
  <si>
    <t>NPV(BR)</t>
  </si>
  <si>
    <t>'432553907</t>
  </si>
  <si>
    <t>COMMERZBANK AG</t>
  </si>
  <si>
    <t>'510785900</t>
  </si>
  <si>
    <t>BANKGESELL BERLIN</t>
  </si>
  <si>
    <t>'642830004</t>
  </si>
  <si>
    <t>HINO MOTORS</t>
  </si>
  <si>
    <t>'648374007</t>
  </si>
  <si>
    <t>KANSAI PAINT CO</t>
  </si>
  <si>
    <t>'649602000</t>
  </si>
  <si>
    <t>KOBE STEEL</t>
  </si>
  <si>
    <t>'659844005</t>
  </si>
  <si>
    <t>MITSUBISHI MOTOR</t>
  </si>
  <si>
    <t>'664164001</t>
  </si>
  <si>
    <t>NISSHIN STEEL CO</t>
  </si>
  <si>
    <t>'685346009</t>
  </si>
  <si>
    <t>KEPPEL LAND LTD</t>
  </si>
  <si>
    <t>'698608007</t>
  </si>
  <si>
    <t>MIZUHO TRUST + BANKING CO. LTD</t>
  </si>
  <si>
    <t>'064660004</t>
  </si>
  <si>
    <t>NORTHERN FOODS</t>
  </si>
  <si>
    <t>'636600009</t>
  </si>
  <si>
    <t>TONEN GEN SEKIYU</t>
  </si>
  <si>
    <t>'595937905</t>
  </si>
  <si>
    <t>ERICSSON (LM) TEL</t>
  </si>
  <si>
    <t>'643532005</t>
  </si>
  <si>
    <t>HONG KONG ELECTRIC</t>
  </si>
  <si>
    <t>'680571908</t>
  </si>
  <si>
    <t>SFCG CO. LTD</t>
  </si>
  <si>
    <t>'597594902</t>
  </si>
  <si>
    <t>ITALCEMENTI DI RISP</t>
  </si>
  <si>
    <t>'597599901</t>
  </si>
  <si>
    <t>FONDIARIA SAI SPA</t>
  </si>
  <si>
    <t>EUR1 DI RISP</t>
  </si>
  <si>
    <t>'069007904</t>
  </si>
  <si>
    <t>SCOTTISH POWER</t>
  </si>
  <si>
    <t>'136385952</t>
  </si>
  <si>
    <t>CANADIAN NATURAL RES LTD</t>
  </si>
  <si>
    <t>'598381903</t>
  </si>
  <si>
    <t>ZURICH FIN SVS GRP</t>
  </si>
  <si>
    <t>CHF9</t>
  </si>
  <si>
    <t>'461785909</t>
  </si>
  <si>
    <t>DEUTSCHE POST AG</t>
  </si>
  <si>
    <t>NPV REGD</t>
  </si>
  <si>
    <t>'476896907</t>
  </si>
  <si>
    <t>RWE AG (NEU)</t>
  </si>
  <si>
    <t>NPV A</t>
  </si>
  <si>
    <t>'483477907</t>
  </si>
  <si>
    <t>VIVENDI UNIVERSAL</t>
  </si>
  <si>
    <t>EUR5.5</t>
  </si>
  <si>
    <t>'707039905</t>
  </si>
  <si>
    <t>NORSKE SKOGSINDUST</t>
  </si>
  <si>
    <t>ORD A NOK10</t>
  </si>
  <si>
    <t>'710106907</t>
  </si>
  <si>
    <t>PORSCHE AG</t>
  </si>
  <si>
    <t>'303454904</t>
  </si>
  <si>
    <t>WHITBREAD</t>
  </si>
  <si>
    <t>'711804906</t>
  </si>
  <si>
    <t>SUEZ</t>
  </si>
  <si>
    <t>EUR 2</t>
  </si>
  <si>
    <t>'708842901</t>
  </si>
  <si>
    <t>AXA</t>
  </si>
  <si>
    <t>EUR2.29</t>
  </si>
  <si>
    <t>'712836907</t>
  </si>
  <si>
    <t>PARMALAT FINANZ</t>
  </si>
  <si>
    <t>'714761905</t>
  </si>
  <si>
    <t>DEXIA</t>
  </si>
  <si>
    <t>'713360907</t>
  </si>
  <si>
    <t>STATOIL ASA</t>
  </si>
  <si>
    <t>NOK2.50</t>
  </si>
  <si>
    <t>'715418901</t>
  </si>
  <si>
    <t>ING GROEP NV</t>
  </si>
  <si>
    <t>CVA EUR0.24</t>
  </si>
  <si>
    <t>'714456902</t>
  </si>
  <si>
    <t>ENEL</t>
  </si>
  <si>
    <t>'307073908</t>
  </si>
  <si>
    <t>'305875908</t>
  </si>
  <si>
    <t>HBOS</t>
  </si>
  <si>
    <t>'715111902</t>
  </si>
  <si>
    <t>RICHEMONT (CIE FIN)</t>
  </si>
  <si>
    <t>A CHF1 (BR) EQUITY UNIT</t>
  </si>
  <si>
    <t>'309135903</t>
  </si>
  <si>
    <t>BT GROUP</t>
  </si>
  <si>
    <t>'726613904</t>
  </si>
  <si>
    <t>'727116907</t>
  </si>
  <si>
    <t>WESSANEN KON CVA</t>
  </si>
  <si>
    <t>CVA EUR1 (POST CONSOLIDATION)</t>
  </si>
  <si>
    <t>'292505955</t>
  </si>
  <si>
    <t>ENCANA CORP</t>
  </si>
  <si>
    <t>'064149958</t>
  </si>
  <si>
    <t>BANK N S HALIFAX</t>
  </si>
  <si>
    <t>'738048909</t>
  </si>
  <si>
    <t>CIE DE ST GOBAIN</t>
  </si>
  <si>
    <t>'318094901</t>
  </si>
  <si>
    <t>LAND SECS GP</t>
  </si>
  <si>
    <t>ORD GBP.10</t>
  </si>
  <si>
    <t>'654377902</t>
  </si>
  <si>
    <t>NIPPON MINING HLDG</t>
  </si>
  <si>
    <t>'654379908</t>
  </si>
  <si>
    <t>JFE HOLDING INC</t>
  </si>
  <si>
    <t>'743780900</t>
  </si>
  <si>
    <t>SWISS LIFE HOLDING</t>
  </si>
  <si>
    <t>CHF50</t>
  </si>
  <si>
    <t>'320898901</t>
  </si>
  <si>
    <t>NEXT GROUP</t>
  </si>
  <si>
    <t>'656302908</t>
  </si>
  <si>
    <t>SUMITOMO MITSUI GR</t>
  </si>
  <si>
    <t>'323107904</t>
  </si>
  <si>
    <t>BOOTS GROUP</t>
  </si>
  <si>
    <t>'658653902</t>
  </si>
  <si>
    <t>YUE YUEN INDL HLDG</t>
  </si>
  <si>
    <t>HKD0.25</t>
  </si>
  <si>
    <t>'659101901</t>
  </si>
  <si>
    <t>MIZUHO FINL GB</t>
  </si>
  <si>
    <t>'660373903</t>
  </si>
  <si>
    <t>COMFORTDELGRO CORP</t>
  </si>
  <si>
    <t>'326128907</t>
  </si>
  <si>
    <t>INTERCONTINENTAL H</t>
  </si>
  <si>
    <t>'762222909</t>
  </si>
  <si>
    <t>BCE POP UNITE</t>
  </si>
  <si>
    <t>ORD EUR2</t>
  </si>
  <si>
    <t>'762136901</t>
  </si>
  <si>
    <t>BK AUSTRIA CREDIT</t>
  </si>
  <si>
    <t>NPV (BR)</t>
  </si>
  <si>
    <t>'668945900</t>
  </si>
  <si>
    <t>FRASER AND NEAVE LTD</t>
  </si>
  <si>
    <t>SGD1 (POST RECONST)</t>
  </si>
  <si>
    <t>'338399900</t>
  </si>
  <si>
    <t>MITCHELLS + BUTLER</t>
  </si>
  <si>
    <t>ORD GBP0.070833</t>
  </si>
  <si>
    <t>'672511904</t>
  </si>
  <si>
    <t>SAMMY CORPORATION</t>
  </si>
  <si>
    <t>NEW JPY50</t>
  </si>
  <si>
    <t>'589510908</t>
  </si>
  <si>
    <t>VILLEROY + BOCH AG</t>
  </si>
  <si>
    <t>SC6Z</t>
  </si>
  <si>
    <t>'608116901</t>
  </si>
  <si>
    <t>KOWLOON MOTOR BUS</t>
  </si>
  <si>
    <t>'643312002</t>
  </si>
  <si>
    <t>HOKURIKU ELEC PWR</t>
  </si>
  <si>
    <t>'664242005</t>
  </si>
  <si>
    <t>NOK CORP</t>
  </si>
  <si>
    <t>'648736007</t>
  </si>
  <si>
    <t>KEIO DENTETSU RY</t>
  </si>
  <si>
    <t>'644662900</t>
  </si>
  <si>
    <t>HYUNDAI HEAVY INDUSTRIES</t>
  </si>
  <si>
    <t>'403187909</t>
  </si>
  <si>
    <t>VEOLIA ENVIRONNEMENT</t>
  </si>
  <si>
    <t>EUR5.00</t>
  </si>
  <si>
    <t>'617507900</t>
  </si>
  <si>
    <t>KT + G CORPORATION</t>
  </si>
  <si>
    <t>'609293907</t>
  </si>
  <si>
    <t>SKY NETWORK TELE L</t>
  </si>
  <si>
    <t>'621255900</t>
  </si>
  <si>
    <t>CHEUNG KONG INFRAS</t>
  </si>
  <si>
    <t>'647098003</t>
  </si>
  <si>
    <t>JSR CORP</t>
  </si>
  <si>
    <t>'661779900</t>
  </si>
  <si>
    <t>AXA ASIA PAC HLDGS</t>
  </si>
  <si>
    <t>'503894909</t>
  </si>
  <si>
    <t>SCANIA AB</t>
  </si>
  <si>
    <t>SEK10 SER B</t>
  </si>
  <si>
    <t>'642912000</t>
  </si>
  <si>
    <t>HITACHI CHEMICAL</t>
  </si>
  <si>
    <t>'697234003</t>
  </si>
  <si>
    <t>HENDERSON INV</t>
  </si>
  <si>
    <t>'603654906</t>
  </si>
  <si>
    <t>NET ONE SYSTEMS CO</t>
  </si>
  <si>
    <t>'608484903</t>
  </si>
  <si>
    <t>YAHOO JAPAN CORP</t>
  </si>
  <si>
    <t>'645694902</t>
  </si>
  <si>
    <t>MACQUARIE INFRASTRUCTURE GRP</t>
  </si>
  <si>
    <t>NPV (STAPLED)</t>
  </si>
  <si>
    <t>'605414903</t>
  </si>
  <si>
    <t>WESTFIELD HOLDINGS</t>
  </si>
  <si>
    <t>'549343903</t>
  </si>
  <si>
    <t>SES GLOBAL</t>
  </si>
  <si>
    <t>FDR EACH REP 1 A NPV</t>
  </si>
  <si>
    <t>'640866000</t>
  </si>
  <si>
    <t>HANKYU CORP</t>
  </si>
  <si>
    <t>'661986000</t>
  </si>
  <si>
    <t>NAGOYA RAILROAD CO</t>
  </si>
  <si>
    <t>'643491905</t>
  </si>
  <si>
    <t>HONG KONG LAND HLD</t>
  </si>
  <si>
    <t>USD 0.10(SING QUOTE)</t>
  </si>
  <si>
    <t>'686776006</t>
  </si>
  <si>
    <t>SWIRE PACIFIC</t>
  </si>
  <si>
    <t>B HKD0.12</t>
  </si>
  <si>
    <t>'645578907</t>
  </si>
  <si>
    <t>ITO EN</t>
  </si>
  <si>
    <t>'680434008</t>
  </si>
  <si>
    <t>SHIKOKU ELEC POWER</t>
  </si>
  <si>
    <t>'575603907</t>
  </si>
  <si>
    <t>BAYER MOTOREN</t>
  </si>
  <si>
    <t>WERK NON VTG PRF EUR1</t>
  </si>
  <si>
    <t>'493461909</t>
  </si>
  <si>
    <t>VIOHALCO</t>
  </si>
  <si>
    <t>EUR0.30</t>
  </si>
  <si>
    <t>'585995905</t>
  </si>
  <si>
    <t>FINMECCANICA SA</t>
  </si>
  <si>
    <t>EUR0.22</t>
  </si>
  <si>
    <t>'674332903</t>
  </si>
  <si>
    <t>STOCKLAND TRUST GP</t>
  </si>
  <si>
    <t>NPV (STAPLES)(RFD 03JAN04)</t>
  </si>
  <si>
    <t>'620142901</t>
  </si>
  <si>
    <t>KT FREETEL</t>
  </si>
  <si>
    <t>'626735906</t>
  </si>
  <si>
    <t>HONG KONG EXCHANGE</t>
  </si>
  <si>
    <t>'626691901</t>
  </si>
  <si>
    <t>LAWSON</t>
  </si>
  <si>
    <t>'612689901</t>
  </si>
  <si>
    <t>ARUZE CORP</t>
  </si>
  <si>
    <t>'603773904</t>
  </si>
  <si>
    <t>AEON CREDIT SERV</t>
  </si>
  <si>
    <t>'619590003</t>
  </si>
  <si>
    <t>CHUGOKU ELEC POWER</t>
  </si>
  <si>
    <t>'647296904</t>
  </si>
  <si>
    <t>JARDINE STRATEGIC</t>
  </si>
  <si>
    <t>US 0.05(SING QUOTE)</t>
  </si>
  <si>
    <t>'664338001</t>
  </si>
  <si>
    <t>NIPPONKOA INSURAN</t>
  </si>
  <si>
    <t>'635680002</t>
  </si>
  <si>
    <t>FUJISAWA PHARM CO</t>
  </si>
  <si>
    <t>'690055009</t>
  </si>
  <si>
    <t>TOYODA GOSEI</t>
  </si>
  <si>
    <t>'614168904</t>
  </si>
  <si>
    <t>ORACLE CORP JAPAN</t>
  </si>
  <si>
    <t>'655103000</t>
  </si>
  <si>
    <t>MABUCHI MOTOR CO</t>
  </si>
  <si>
    <t>'612528901</t>
  </si>
  <si>
    <t>TREND MICRO INC</t>
  </si>
  <si>
    <t>'679717009</t>
  </si>
  <si>
    <t>SEVEN ELEVEN JAPAN</t>
  </si>
  <si>
    <t>'698502002</t>
  </si>
  <si>
    <t>YAMADA DENKI CO</t>
  </si>
  <si>
    <t>'410359905</t>
  </si>
  <si>
    <t>ELEC DE PORTUGAL</t>
  </si>
  <si>
    <t>'647211002</t>
  </si>
  <si>
    <t>JARDINE MATHESON</t>
  </si>
  <si>
    <t>USD0.25(SING QUOTE)</t>
  </si>
  <si>
    <t>'647143007</t>
  </si>
  <si>
    <t>JAFCO</t>
  </si>
  <si>
    <t>'621808906</t>
  </si>
  <si>
    <t>LEGND GROUP LTD</t>
  </si>
  <si>
    <t>'601490006</t>
  </si>
  <si>
    <t>ALL NIPPON AIRWAYS</t>
  </si>
  <si>
    <t>'406149005</t>
  </si>
  <si>
    <t>RTL GROUP</t>
  </si>
  <si>
    <t>'401597000</t>
  </si>
  <si>
    <t>ALLEANZA ASSICURAZ</t>
  </si>
  <si>
    <t>EUR0.5</t>
  </si>
  <si>
    <t>'406661900</t>
  </si>
  <si>
    <t>WANADOO</t>
  </si>
  <si>
    <t>'649099009</t>
  </si>
  <si>
    <t>KEYENCE CORP</t>
  </si>
  <si>
    <t>'686913005</t>
  </si>
  <si>
    <t>THK CO</t>
  </si>
  <si>
    <t>'552860900</t>
  </si>
  <si>
    <t>BCA NAZ DEL LAVORO</t>
  </si>
  <si>
    <t>'553519901</t>
  </si>
  <si>
    <t>MEDIOLANUM</t>
  </si>
  <si>
    <t>EUR0.1</t>
  </si>
  <si>
    <t>'005665906</t>
  </si>
  <si>
    <t>BHP BILLITON PLC</t>
  </si>
  <si>
    <t>ORD USD0.5</t>
  </si>
  <si>
    <t>'695799908</t>
  </si>
  <si>
    <t>WEST JAPAN RAILWAY</t>
  </si>
  <si>
    <t>'642950000</t>
  </si>
  <si>
    <t>HITACHI SOFTWARE</t>
  </si>
  <si>
    <t>'783513104</t>
  </si>
  <si>
    <t>RYANAIR HOLDGS PLC</t>
  </si>
  <si>
    <t>SPONSORED ADR</t>
  </si>
  <si>
    <t>'429537004</t>
  </si>
  <si>
    <t>EVN AG</t>
  </si>
  <si>
    <t>'407963008</t>
  </si>
  <si>
    <t>BCA FIDEURAM SPA</t>
  </si>
  <si>
    <t>EUR0.26</t>
  </si>
  <si>
    <t>'649618006</t>
  </si>
  <si>
    <t>MITSUBISHI SECURITIES</t>
  </si>
  <si>
    <t>'056039902</t>
  </si>
  <si>
    <t>LEGAL + GENERAL GP</t>
  </si>
  <si>
    <t>'012826004</t>
  </si>
  <si>
    <t>AMVESCAP</t>
  </si>
  <si>
    <t>'023691900</t>
  </si>
  <si>
    <t>REUTERS GROUP</t>
  </si>
  <si>
    <t>'057343907</t>
  </si>
  <si>
    <t>CENTRICA</t>
  </si>
  <si>
    <t>GBP0.055555</t>
  </si>
  <si>
    <t>'057487902</t>
  </si>
  <si>
    <t>UNILEVER</t>
  </si>
  <si>
    <t>ORD GBP0.014</t>
  </si>
  <si>
    <t>'071887004</t>
  </si>
  <si>
    <t>RIO TINTO</t>
  </si>
  <si>
    <t>ORD GBP0.10(REGD)</t>
  </si>
  <si>
    <t>'087628905</t>
  </si>
  <si>
    <t>BG GROUP</t>
  </si>
  <si>
    <t>'088869904</t>
  </si>
  <si>
    <t>3I GROUP</t>
  </si>
  <si>
    <t>'401140009</t>
  </si>
  <si>
    <t>AIR LIQUIDE(L )</t>
  </si>
  <si>
    <t>EUR11</t>
  </si>
  <si>
    <t>'405097908</t>
  </si>
  <si>
    <t>ATLAS COPCO AB</t>
  </si>
  <si>
    <t>SER A SEK5.0</t>
  </si>
  <si>
    <t>'405098906</t>
  </si>
  <si>
    <t>SER B SEK5</t>
  </si>
  <si>
    <t>'405671009</t>
  </si>
  <si>
    <t>ASSIC GENERALI</t>
  </si>
  <si>
    <t>EUR1.00</t>
  </si>
  <si>
    <t>'405806902</t>
  </si>
  <si>
    <t>BCO ESPIR SANTO</t>
  </si>
  <si>
    <t>PTES1000(REGD)</t>
  </si>
  <si>
    <t>'415558907</t>
  </si>
  <si>
    <t>DANISCO</t>
  </si>
  <si>
    <t>DKK20</t>
  </si>
  <si>
    <t>'416921005</t>
  </si>
  <si>
    <t>CARLSBERG</t>
  </si>
  <si>
    <t>B DKK20</t>
  </si>
  <si>
    <t>'437364003</t>
  </si>
  <si>
    <t>GENERALI HLDG VIEN</t>
  </si>
  <si>
    <t>'445525900</t>
  </si>
  <si>
    <t>IRISH LIFE + PERM</t>
  </si>
  <si>
    <t>'450270004</t>
  </si>
  <si>
    <t>LAFARGE</t>
  </si>
  <si>
    <t>EUR4(BR)</t>
  </si>
  <si>
    <t>'451957906</t>
  </si>
  <si>
    <t>KERRY GROUP</t>
  </si>
  <si>
    <t>A ORD I0.10(DUBLIN LIST)</t>
  </si>
  <si>
    <t>'456364900</t>
  </si>
  <si>
    <t>MAYR MELNHOF KARTO</t>
  </si>
  <si>
    <t>ATS100</t>
  </si>
  <si>
    <t>'457481000</t>
  </si>
  <si>
    <t>MEDIOBANCA SPA</t>
  </si>
  <si>
    <t>'466160009</t>
  </si>
  <si>
    <t>OEST ELEKTRIZITATS</t>
  </si>
  <si>
    <t>CLASS  A  NPV</t>
  </si>
  <si>
    <t>'471824003</t>
  </si>
  <si>
    <t>RAS</t>
  </si>
  <si>
    <t>EUR0.6</t>
  </si>
  <si>
    <t>'476709001</t>
  </si>
  <si>
    <t>SER A SEK12.50 FREE</t>
  </si>
  <si>
    <t>'479053902</t>
  </si>
  <si>
    <t>SCHIBSTED ASA</t>
  </si>
  <si>
    <t>NOK1</t>
  </si>
  <si>
    <t>'481334902</t>
  </si>
  <si>
    <t>SKAND ENSKILDA BKN</t>
  </si>
  <si>
    <t>SER A SEK10</t>
  </si>
  <si>
    <t>'484575907</t>
  </si>
  <si>
    <t>SCHERING AG</t>
  </si>
  <si>
    <t>'484652904</t>
  </si>
  <si>
    <t>FORENINGSSPARBK</t>
  </si>
  <si>
    <t>SEK20 SER A</t>
  </si>
  <si>
    <t>'486537004</t>
  </si>
  <si>
    <t>SVENSKA CELLULOSA</t>
  </si>
  <si>
    <t>SER B SEK10 FREE</t>
  </si>
  <si>
    <t>'487674905</t>
  </si>
  <si>
    <t>TIM SPA</t>
  </si>
  <si>
    <t>'493772909</t>
  </si>
  <si>
    <t>VOLVO AB</t>
  </si>
  <si>
    <t>SEK6  SER A</t>
  </si>
  <si>
    <t>'493773907</t>
  </si>
  <si>
    <t>VOLVO(AB)</t>
  </si>
  <si>
    <t>SEK6 SER B</t>
  </si>
  <si>
    <t>'506506906</t>
  </si>
  <si>
    <t>TELE2 AB</t>
  </si>
  <si>
    <t>SEK5 SER B</t>
  </si>
  <si>
    <t>'507794907</t>
  </si>
  <si>
    <t>MEDIASET</t>
  </si>
  <si>
    <t>'508657905</t>
  </si>
  <si>
    <t>BASF AG</t>
  </si>
  <si>
    <t>'510740905</t>
  </si>
  <si>
    <t>BEIERSDORF AG</t>
  </si>
  <si>
    <t>SER A B C NPV(VAR)</t>
  </si>
  <si>
    <t>'529412900</t>
  </si>
  <si>
    <t>MUENCHENER RUCKVERS AG</t>
  </si>
  <si>
    <t>'545831901</t>
  </si>
  <si>
    <t>AKZO NOBEL NV</t>
  </si>
  <si>
    <t>'546157900</t>
  </si>
  <si>
    <t>SKANDIA FORSAKRING</t>
  </si>
  <si>
    <t>SEK1</t>
  </si>
  <si>
    <t>'550507909</t>
  </si>
  <si>
    <t>PIN PRINTEMPS REDO</t>
  </si>
  <si>
    <t>'567173901</t>
  </si>
  <si>
    <t>SANOFI SYNTHELABO</t>
  </si>
  <si>
    <t>'568743900</t>
  </si>
  <si>
    <t>HENNES + MAURITZ</t>
  </si>
  <si>
    <t>SEK0.25 SER B</t>
  </si>
  <si>
    <t>'569879901</t>
  </si>
  <si>
    <t>TDC A/S</t>
  </si>
  <si>
    <t>DKK5</t>
  </si>
  <si>
    <t>'570367904</t>
  </si>
  <si>
    <t>SVENSKA HANDELSBKN SER B SEK 4</t>
  </si>
  <si>
    <t>SER B SEK 4</t>
  </si>
  <si>
    <t>'580392900</t>
  </si>
  <si>
    <t>BRISA AUTO ESTRADA</t>
  </si>
  <si>
    <t>EUR1 PRIV</t>
  </si>
  <si>
    <t>'581249901</t>
  </si>
  <si>
    <t>BCO COM PORTUGUES</t>
  </si>
  <si>
    <t>'581718905</t>
  </si>
  <si>
    <t>PORTUGAL TCOM SGPS</t>
  </si>
  <si>
    <t>'601090004</t>
  </si>
  <si>
    <t>AJINOMOTO CO INC</t>
  </si>
  <si>
    <t>'602150005</t>
  </si>
  <si>
    <t>ALPS ELECTRIC CO</t>
  </si>
  <si>
    <t>'604321901</t>
  </si>
  <si>
    <t>SINGAPORE TECH ENG</t>
  </si>
  <si>
    <t>SGD0.10</t>
  </si>
  <si>
    <t>'605440007</t>
  </si>
  <si>
    <t>ASAHI BREWERIES</t>
  </si>
  <si>
    <t>'605520006</t>
  </si>
  <si>
    <t>ASAHI GLASS CO</t>
  </si>
  <si>
    <t>'606496008</t>
  </si>
  <si>
    <t>AUST GAS + LIGHT</t>
  </si>
  <si>
    <t>'606660009</t>
  </si>
  <si>
    <t>AMCOR LIMITED</t>
  </si>
  <si>
    <t>'607569001</t>
  </si>
  <si>
    <t>FUKUOKA BANK OF</t>
  </si>
  <si>
    <t>'612000000</t>
  </si>
  <si>
    <t>BRAMBLES INDS LTD</t>
  </si>
  <si>
    <t>'612345900</t>
  </si>
  <si>
    <t>COCA COLA AMATIL</t>
  </si>
  <si>
    <t>NPV(POST RECONSTRUCTION)</t>
  </si>
  <si>
    <t>'613210004</t>
  </si>
  <si>
    <t>BRIDGESTONE CORP</t>
  </si>
  <si>
    <t>'613396902</t>
  </si>
  <si>
    <t>SINGAPORE PRESS HD</t>
  </si>
  <si>
    <t>SGD1 (POST RECONSTRUCTION)</t>
  </si>
  <si>
    <t>'615252905</t>
  </si>
  <si>
    <t>CONTACT ENERGY</t>
  </si>
  <si>
    <t>'617840004</t>
  </si>
  <si>
    <t>CARTER HOLT HARVEY</t>
  </si>
  <si>
    <t>'618355903</t>
  </si>
  <si>
    <t>CENTRAL JPAN RLWY</t>
  </si>
  <si>
    <t>'619640006</t>
  </si>
  <si>
    <t>CHUGAI PHARM CO</t>
  </si>
  <si>
    <t>'620990002</t>
  </si>
  <si>
    <t>COLES MYER LIMITED</t>
  </si>
  <si>
    <t>'621555002</t>
  </si>
  <si>
    <t>CSK CORPORATION</t>
  </si>
  <si>
    <t>'625144001</t>
  </si>
  <si>
    <t>DAIWA SECURITIES GROUP INC</t>
  </si>
  <si>
    <t>'630720001</t>
  </si>
  <si>
    <t>EISAI CO</t>
  </si>
  <si>
    <t>'634025001</t>
  </si>
  <si>
    <t>FISHER + PAYKEL HEALTHCARE COR</t>
  </si>
  <si>
    <t>'635670003</t>
  </si>
  <si>
    <t>FUJIKURA</t>
  </si>
  <si>
    <t>'635693005</t>
  </si>
  <si>
    <t>FANUC</t>
  </si>
  <si>
    <t>'636586000</t>
  </si>
  <si>
    <t>GEN PROPERTY TST</t>
  </si>
  <si>
    <t>UNITS NPV     (AUST LISTING)</t>
  </si>
  <si>
    <t>'639808005</t>
  </si>
  <si>
    <t>GUNMA BANK</t>
  </si>
  <si>
    <t>'640837001</t>
  </si>
  <si>
    <t>HANG SENG BANK</t>
  </si>
  <si>
    <t>'642872006</t>
  </si>
  <si>
    <t>HIROSE ELECTRIC</t>
  </si>
  <si>
    <t>'643514003</t>
  </si>
  <si>
    <t>HONDA MOTOR CO</t>
  </si>
  <si>
    <t>'643557002</t>
  </si>
  <si>
    <t>WHARF(HLDGS)</t>
  </si>
  <si>
    <t>'643655004</t>
  </si>
  <si>
    <t>HONGKONG+CHINA GAS</t>
  </si>
  <si>
    <t>'644150005</t>
  </si>
  <si>
    <t>HOYA CORP</t>
  </si>
  <si>
    <t>'644806002</t>
  </si>
  <si>
    <t>HUTCHISON WHAMPOA</t>
  </si>
  <si>
    <t>'646684001</t>
  </si>
  <si>
    <t>ISETAN CO</t>
  </si>
  <si>
    <t>'646698001</t>
  </si>
  <si>
    <t>ISHIKAWAJIMA HAR</t>
  </si>
  <si>
    <t>'646794008</t>
  </si>
  <si>
    <t>ITO YOKADO CO</t>
  </si>
  <si>
    <t>'647976000</t>
  </si>
  <si>
    <t>JOYO BANK</t>
  </si>
  <si>
    <t>'648004000</t>
  </si>
  <si>
    <t>AEON CO LTD</t>
  </si>
  <si>
    <t>'648730000</t>
  </si>
  <si>
    <t>KEIHIN ELEC EXP RL</t>
  </si>
  <si>
    <t>'649296001</t>
  </si>
  <si>
    <t>KINTETSU CORP</t>
  </si>
  <si>
    <t>'649658002</t>
  </si>
  <si>
    <t>KOMATSU</t>
  </si>
  <si>
    <t>'649670007</t>
  </si>
  <si>
    <t>KONICA MINOLTA HOLDINGS INC</t>
  </si>
  <si>
    <t>'649750007</t>
  </si>
  <si>
    <t>KUBOTA CORP</t>
  </si>
  <si>
    <t>'649766003</t>
  </si>
  <si>
    <t>KURARAY CO</t>
  </si>
  <si>
    <t>'649955002</t>
  </si>
  <si>
    <t>KYOWA HAKKO KOGYO</t>
  </si>
  <si>
    <t>'651200008</t>
  </si>
  <si>
    <t>LEND LEASE CORP</t>
  </si>
  <si>
    <t>'658508007</t>
  </si>
  <si>
    <t>SUNCORP METWAY</t>
  </si>
  <si>
    <t>'659180004</t>
  </si>
  <si>
    <t>CREDIT SAISON CO</t>
  </si>
  <si>
    <t>'659730006</t>
  </si>
  <si>
    <t>MITSUI + CO</t>
  </si>
  <si>
    <t>'659736003</t>
  </si>
  <si>
    <t>MITSUI CHEMICALS I</t>
  </si>
  <si>
    <t>'659760003</t>
  </si>
  <si>
    <t>MITSUI FUDOSAN CO</t>
  </si>
  <si>
    <t>'661040006</t>
  </si>
  <si>
    <t>MURATA MFG CO</t>
  </si>
  <si>
    <t>'661950006</t>
  </si>
  <si>
    <t>NGK INSULATORS</t>
  </si>
  <si>
    <t>'661960005</t>
  </si>
  <si>
    <t>NGK SPARK PLUG CO</t>
  </si>
  <si>
    <t>'662075902</t>
  </si>
  <si>
    <t>PREF LTD     SHS AUD0.5</t>
  </si>
  <si>
    <t>'664068004</t>
  </si>
  <si>
    <t>NIDEC CORPORATION</t>
  </si>
  <si>
    <t>'664140001</t>
  </si>
  <si>
    <t>NIPPON OIL CORP</t>
  </si>
  <si>
    <t>'664154002</t>
  </si>
  <si>
    <t>NSK</t>
  </si>
  <si>
    <t>'664180007</t>
  </si>
  <si>
    <t>NITTO DENKO CORP</t>
  </si>
  <si>
    <t>'664212008</t>
  </si>
  <si>
    <t>NIPPON EXPRESS CO</t>
  </si>
  <si>
    <t>'664232006</t>
  </si>
  <si>
    <t>NIKON CORP</t>
  </si>
  <si>
    <t>'664310000</t>
  </si>
  <si>
    <t>NOMURA HOLDINGS</t>
  </si>
  <si>
    <t>'664396009</t>
  </si>
  <si>
    <t>NIPPON YUSEN KK</t>
  </si>
  <si>
    <t>'664889904</t>
  </si>
  <si>
    <t>ORIENTAL LAND CO LTD</t>
  </si>
  <si>
    <t>'665610002</t>
  </si>
  <si>
    <t>ODAKYU ELEC RLWY</t>
  </si>
  <si>
    <t>'665770004</t>
  </si>
  <si>
    <t>OJI PAPER CO</t>
  </si>
  <si>
    <t>'665880001</t>
  </si>
  <si>
    <t>OLYMPUS CORP</t>
  </si>
  <si>
    <t>'665942009</t>
  </si>
  <si>
    <t>OMRON CORP</t>
  </si>
  <si>
    <t>'668874001</t>
  </si>
  <si>
    <t>PIONEER CORP</t>
  </si>
  <si>
    <t>'671574002</t>
  </si>
  <si>
    <t>QBE INS GROUP</t>
  </si>
  <si>
    <t>'676396005</t>
  </si>
  <si>
    <t>SMC CORP</t>
  </si>
  <si>
    <t>'677062903</t>
  </si>
  <si>
    <t>SOFTBANK CORPORATION</t>
  </si>
  <si>
    <t>'677670002</t>
  </si>
  <si>
    <t>SANTOS LTD</t>
  </si>
  <si>
    <t>'677676009</t>
  </si>
  <si>
    <t>SANYO ELECTRIC CO</t>
  </si>
  <si>
    <t>'679159004</t>
  </si>
  <si>
    <t>SECOM CO</t>
  </si>
  <si>
    <t>'680403003</t>
  </si>
  <si>
    <t>SHIMAMURA CO</t>
  </si>
  <si>
    <t>'680458007</t>
  </si>
  <si>
    <t>SHIN ETSU CHEM CO</t>
  </si>
  <si>
    <t>'680468006</t>
  </si>
  <si>
    <t>SHIONOGI + CO</t>
  </si>
  <si>
    <t>'680482007</t>
  </si>
  <si>
    <t>SHIMANO INC</t>
  </si>
  <si>
    <t>'680526001</t>
  </si>
  <si>
    <t>SHISEIDO CO</t>
  </si>
  <si>
    <t>'680532009</t>
  </si>
  <si>
    <t>SHIZUOKA BANK</t>
  </si>
  <si>
    <t>'680554003</t>
  </si>
  <si>
    <t>SHOWA SHELL SEKIYU</t>
  </si>
  <si>
    <t>'681316006</t>
  </si>
  <si>
    <t>SKYLARK CO</t>
  </si>
  <si>
    <t>'685085003</t>
  </si>
  <si>
    <t>STOCKLAND</t>
  </si>
  <si>
    <t>'685856007</t>
  </si>
  <si>
    <t>SUMITOMO CHEMICAL</t>
  </si>
  <si>
    <t>'685884009</t>
  </si>
  <si>
    <t>SUMITOMO METAL MNG</t>
  </si>
  <si>
    <t>'685894008</t>
  </si>
  <si>
    <t>SUMITOMO CORP</t>
  </si>
  <si>
    <t>'686774001</t>
  </si>
  <si>
    <t xml:space="preserve"> A HKD0.60</t>
  </si>
  <si>
    <t>'687040006</t>
  </si>
  <si>
    <t>TAKASHIMAYA CO</t>
  </si>
  <si>
    <t>'687049007</t>
  </si>
  <si>
    <t>ADVANTEST</t>
  </si>
  <si>
    <t>'688050004</t>
  </si>
  <si>
    <t>TEIJIN</t>
  </si>
  <si>
    <t>'688143007</t>
  </si>
  <si>
    <t>TELECOM CORP OF NZ</t>
  </si>
  <si>
    <t>NPV (NZ LISTING)</t>
  </si>
  <si>
    <t>'689416006</t>
  </si>
  <si>
    <t>TOKYO BROADCASTING</t>
  </si>
  <si>
    <t>'689516003</t>
  </si>
  <si>
    <t>TOBU RAILWAY CO</t>
  </si>
  <si>
    <t>'689544005</t>
  </si>
  <si>
    <t>TOKYO GAS CO</t>
  </si>
  <si>
    <t>'689567006</t>
  </si>
  <si>
    <t>TOKYO ELECTRON</t>
  </si>
  <si>
    <t>'689654002</t>
  </si>
  <si>
    <t>TOKYU CORP</t>
  </si>
  <si>
    <t>'690026000</t>
  </si>
  <si>
    <t>TOYO SEIKAN KAISHA</t>
  </si>
  <si>
    <t>'691148001</t>
  </si>
  <si>
    <t>UNI CHARM CORP</t>
  </si>
  <si>
    <t>'691678007</t>
  </si>
  <si>
    <t>UNITED O/SEAS BANK</t>
  </si>
  <si>
    <t>'694883000</t>
  </si>
  <si>
    <t>WESFARMERS</t>
  </si>
  <si>
    <t>'695498006</t>
  </si>
  <si>
    <t>ALUMINA LIMITED</t>
  </si>
  <si>
    <t>'695631002</t>
  </si>
  <si>
    <t>WESTFIELD TRUST</t>
  </si>
  <si>
    <t>UNITS NPV</t>
  </si>
  <si>
    <t>'698123908</t>
  </si>
  <si>
    <t>WOOLWORTHS LTD</t>
  </si>
  <si>
    <t>'698511003</t>
  </si>
  <si>
    <t>YAKULT HONSHA CO</t>
  </si>
  <si>
    <t>'698556008</t>
  </si>
  <si>
    <t>YAMATO TRANSPORT</t>
  </si>
  <si>
    <t>'698644002</t>
  </si>
  <si>
    <t>BANK OF YOKOHAMA</t>
  </si>
  <si>
    <t>'471279901</t>
  </si>
  <si>
    <t>RENAULT (REGIE NATIONALE)</t>
  </si>
  <si>
    <t>EUR3.81</t>
  </si>
  <si>
    <t>'581372901</t>
  </si>
  <si>
    <t>TERRA NETWORKS SA</t>
  </si>
  <si>
    <t>'584935902</t>
  </si>
  <si>
    <t>FORTIS BANK (NED)</t>
  </si>
  <si>
    <t>STRIP VVPR</t>
  </si>
  <si>
    <t>'612927905</t>
  </si>
  <si>
    <t>NTT DOCOMO</t>
  </si>
  <si>
    <t>'614155901</t>
  </si>
  <si>
    <t>FUNAI ELECTRIC CO</t>
  </si>
  <si>
    <t>'617350905</t>
  </si>
  <si>
    <t>HARVEY NORMAN HLDG NPV</t>
  </si>
  <si>
    <t>'619056005</t>
  </si>
  <si>
    <t>CHIBA BANK</t>
  </si>
  <si>
    <t>'620019901</t>
  </si>
  <si>
    <t>ITOCHU TECHNO SCIE</t>
  </si>
  <si>
    <t>'647549906</t>
  </si>
  <si>
    <t>VODAFONE HOLDINGSG</t>
  </si>
  <si>
    <t>'663708006</t>
  </si>
  <si>
    <t>PUBLISHING + BROADCASTING LTD</t>
  </si>
  <si>
    <t>'664028008</t>
  </si>
  <si>
    <t>NIKKO CORDIAL CORP</t>
  </si>
  <si>
    <t>'690054002</t>
  </si>
  <si>
    <t>TOYOTA INDUSTRIES</t>
  </si>
  <si>
    <t>'412267908</t>
  </si>
  <si>
    <t>BK OF PIRAEUS</t>
  </si>
  <si>
    <t>EUR4.15(REGD)</t>
  </si>
  <si>
    <t>'420535908</t>
  </si>
  <si>
    <t>HELLENIC TECHNODOM TEV</t>
  </si>
  <si>
    <t>EUR0.71(REGD)</t>
  </si>
  <si>
    <t>'421282005</t>
  </si>
  <si>
    <t>COMMERCL BK GREECE</t>
  </si>
  <si>
    <t>EUR5 (REGD)</t>
  </si>
  <si>
    <t>'442072005</t>
  </si>
  <si>
    <t>COCA COLA HELL BOT</t>
  </si>
  <si>
    <t>EUR0.50(CB)</t>
  </si>
  <si>
    <t>'451944904</t>
  </si>
  <si>
    <t>KOMERCNI BANKA</t>
  </si>
  <si>
    <t>ORD CZK500</t>
  </si>
  <si>
    <t>'457746907</t>
  </si>
  <si>
    <t>MATAV RT</t>
  </si>
  <si>
    <t>HUF100 (REGD)</t>
  </si>
  <si>
    <t>'474249901</t>
  </si>
  <si>
    <t>MOL HUNGARIAN OIL</t>
  </si>
  <si>
    <t>HUF1000(REGD)</t>
  </si>
  <si>
    <t>'488828906</t>
  </si>
  <si>
    <t>TITAN CEMENT CO</t>
  </si>
  <si>
    <t>EUR2.4 (REGD)</t>
  </si>
  <si>
    <t>'505160903</t>
  </si>
  <si>
    <t>OTE (HELLENIC TLCM)</t>
  </si>
  <si>
    <t>EUR2.39(CR)</t>
  </si>
  <si>
    <t>'527256903</t>
  </si>
  <si>
    <t>CESKY TELECOM</t>
  </si>
  <si>
    <t>CZK100</t>
  </si>
  <si>
    <t>'547565903</t>
  </si>
  <si>
    <t>HELLENIC PETROLEUM</t>
  </si>
  <si>
    <t>EUR2.18</t>
  </si>
  <si>
    <t>'548202902</t>
  </si>
  <si>
    <t>INTRACOM</t>
  </si>
  <si>
    <t>GRD700</t>
  </si>
  <si>
    <t>'562403907</t>
  </si>
  <si>
    <t>CEZ</t>
  </si>
  <si>
    <t>'565431905</t>
  </si>
  <si>
    <t>EFG EUROBANK ERGAS</t>
  </si>
  <si>
    <t>EUR2.95(CR)</t>
  </si>
  <si>
    <t>'607355906</t>
  </si>
  <si>
    <t>CHINA MOBILE (HK)</t>
  </si>
  <si>
    <t>'614827905</t>
  </si>
  <si>
    <t>HYUNDAI MOTOR CO</t>
  </si>
  <si>
    <t>2ND PFD KRW5000</t>
  </si>
  <si>
    <t>'615525904</t>
  </si>
  <si>
    <t>SAMSUNG FIRE + MAR</t>
  </si>
  <si>
    <t>'618253900</t>
  </si>
  <si>
    <t>SHINSEGAE CO</t>
  </si>
  <si>
    <t>PRF  KRW5000</t>
  </si>
  <si>
    <t>'619274905</t>
  </si>
  <si>
    <t>CHO HUNG BANK</t>
  </si>
  <si>
    <t>'624965000</t>
  </si>
  <si>
    <t>DAEWOO SECURITIES</t>
  </si>
  <si>
    <t>'640844908</t>
  </si>
  <si>
    <t>SAMSUNG SECS CO</t>
  </si>
  <si>
    <t>'645026907</t>
  </si>
  <si>
    <t>HYNIX SEMICONDUCTO</t>
  </si>
  <si>
    <t>'645102906</t>
  </si>
  <si>
    <t>PREF KRW5000</t>
  </si>
  <si>
    <t>'645105909</t>
  </si>
  <si>
    <t>'649092905</t>
  </si>
  <si>
    <t>KIA MOTORS CORP</t>
  </si>
  <si>
    <t>'649558905</t>
  </si>
  <si>
    <t>KORAM BANK</t>
  </si>
  <si>
    <t>'649573904</t>
  </si>
  <si>
    <t>KOREA ELEC POWER</t>
  </si>
  <si>
    <t>'650531908</t>
  </si>
  <si>
    <t>KT CORPORATION</t>
  </si>
  <si>
    <t>'669323008</t>
  </si>
  <si>
    <t>POSCO</t>
  </si>
  <si>
    <t>'677160004</t>
  </si>
  <si>
    <t>SAMSUNG CO</t>
  </si>
  <si>
    <t>'677168908</t>
  </si>
  <si>
    <t>SAMSUNG ELEC MECH</t>
  </si>
  <si>
    <t>'677381907</t>
  </si>
  <si>
    <t>PFD KRW5000</t>
  </si>
  <si>
    <t>'680504909</t>
  </si>
  <si>
    <t>SHINSEGAE CO LTD</t>
  </si>
  <si>
    <t>'697245009</t>
  </si>
  <si>
    <t>CHINA RESOURCES EN</t>
  </si>
  <si>
    <t>'698837903</t>
  </si>
  <si>
    <t>SK CORP</t>
  </si>
  <si>
    <t>Y2573F102</t>
  </si>
  <si>
    <t>FLEXTRONICS INTERNATIONAL LTD</t>
  </si>
  <si>
    <t>SHS</t>
  </si>
  <si>
    <t>'408129906</t>
  </si>
  <si>
    <t>OBERBANK AG</t>
  </si>
  <si>
    <t>'567991906</t>
  </si>
  <si>
    <t>IMMOFINANZ IMMOBIL NPV</t>
  </si>
  <si>
    <t>'586765901</t>
  </si>
  <si>
    <t>COLOPLAST</t>
  </si>
  <si>
    <t>DKK10 B(REGD)</t>
  </si>
  <si>
    <t>'067312900</t>
  </si>
  <si>
    <t>ASSOCIATED BRITISH FOODS PLC</t>
  </si>
  <si>
    <t>ORD GBP0.05 15/22P</t>
  </si>
  <si>
    <t>'646202002</t>
  </si>
  <si>
    <t>INDEPENDENT NEWS</t>
  </si>
  <si>
    <t>'486317001</t>
  </si>
  <si>
    <t>SER A FREE SEK10</t>
  </si>
  <si>
    <t>'507267904</t>
  </si>
  <si>
    <t>STORA ENSO OYJ</t>
  </si>
  <si>
    <t>NPV SER R</t>
  </si>
  <si>
    <t>'682319900</t>
  </si>
  <si>
    <t>SKY CITY ENTERTAINMENT LTD</t>
  </si>
  <si>
    <t>'557955903</t>
  </si>
  <si>
    <t>FORTUM OYJ</t>
  </si>
  <si>
    <t>FIM20</t>
  </si>
  <si>
    <t>'601070006</t>
  </si>
  <si>
    <t>AISIN SEIKI CO</t>
  </si>
  <si>
    <t>'603050006</t>
  </si>
  <si>
    <t>HANG LUNG PROP</t>
  </si>
  <si>
    <t>'607572005</t>
  </si>
  <si>
    <t>HIROSHIMA BANK</t>
  </si>
  <si>
    <t>'640062006</t>
  </si>
  <si>
    <t>HACHIJUNI BANK</t>
  </si>
  <si>
    <t>'657272001</t>
  </si>
  <si>
    <t>MATSUSHITA ELC WKS</t>
  </si>
  <si>
    <t>'693962904</t>
  </si>
  <si>
    <t>WAREHOUSE GROUP</t>
  </si>
  <si>
    <t>'676842008</t>
  </si>
  <si>
    <t>ST GEORGE BANK LTD</t>
  </si>
  <si>
    <t>'684110000</t>
  </si>
  <si>
    <t>STANLEY ELECTRIC</t>
  </si>
  <si>
    <t>'687098004</t>
  </si>
  <si>
    <t>TANABE SEIYAKU CO</t>
  </si>
  <si>
    <t>'595281908</t>
  </si>
  <si>
    <t>ISS INTERNATIONAL</t>
  </si>
  <si>
    <t>DKK20 ORD</t>
  </si>
  <si>
    <t>'593272909</t>
  </si>
  <si>
    <t>T ONLINE</t>
  </si>
  <si>
    <t>'597500909</t>
  </si>
  <si>
    <t>ALCATEL</t>
  </si>
  <si>
    <t>'622487908</t>
  </si>
  <si>
    <t>SK TELECOM</t>
  </si>
  <si>
    <t>'623500907</t>
  </si>
  <si>
    <t>GREAT EASTERN HLDG</t>
  </si>
  <si>
    <t>'596154906</t>
  </si>
  <si>
    <t>WILLIAM DEMANT HOL</t>
  </si>
  <si>
    <t>DKK1</t>
  </si>
  <si>
    <t>'596310904</t>
  </si>
  <si>
    <t>SANDVIK AB</t>
  </si>
  <si>
    <t>SEK6</t>
  </si>
  <si>
    <t>'612370908</t>
  </si>
  <si>
    <t>AUCKLAND INTL AIRPORT LTD</t>
  </si>
  <si>
    <t>'618091904</t>
  </si>
  <si>
    <t>CHARTERED SEMI CONDUCTORS</t>
  </si>
  <si>
    <t>SGD0.26</t>
  </si>
  <si>
    <t>'072787906</t>
  </si>
  <si>
    <t>RECKITT BENCKISER PLC</t>
  </si>
  <si>
    <t>ORD GBP0.105263</t>
  </si>
  <si>
    <t>'595607904</t>
  </si>
  <si>
    <t>KON KPN NV</t>
  </si>
  <si>
    <t>EUR0.24</t>
  </si>
  <si>
    <t>'598107902</t>
  </si>
  <si>
    <t>SERONO SA</t>
  </si>
  <si>
    <t>B CHF25 BR</t>
  </si>
  <si>
    <t>'599711900</t>
  </si>
  <si>
    <t>TF1 TV FRANCAISE</t>
  </si>
  <si>
    <t>'585783905</t>
  </si>
  <si>
    <t>BCO POPULAR ESP</t>
  </si>
  <si>
    <t>'400212908</t>
  </si>
  <si>
    <t>BOUYGUES</t>
  </si>
  <si>
    <t>'406141903</t>
  </si>
  <si>
    <t>LVMH MOET HENNESSY</t>
  </si>
  <si>
    <t>'597838903</t>
  </si>
  <si>
    <t>TELIASONERA AB</t>
  </si>
  <si>
    <t>SEK3.2</t>
  </si>
  <si>
    <t>'612563908</t>
  </si>
  <si>
    <t>NTT DATA CORP</t>
  </si>
  <si>
    <t>'619615008</t>
  </si>
  <si>
    <t>CITIC PACIFIC LTD</t>
  </si>
  <si>
    <t>HKD0.40</t>
  </si>
  <si>
    <t>'626383905</t>
  </si>
  <si>
    <t>CHINA UNICOM</t>
  </si>
  <si>
    <t>HKD0.1</t>
  </si>
  <si>
    <t>'626918908</t>
  </si>
  <si>
    <t>JSAT CORP JPY50000</t>
  </si>
  <si>
    <t>'627102908</t>
  </si>
  <si>
    <t>INSURANCE AUST GRP</t>
  </si>
  <si>
    <t>'629005901</t>
  </si>
  <si>
    <t>MTR CORP</t>
  </si>
  <si>
    <t>'449901909</t>
  </si>
  <si>
    <t>COSMOTE MOBILE TEL</t>
  </si>
  <si>
    <t>EUR0.47</t>
  </si>
  <si>
    <t>'629057902</t>
  </si>
  <si>
    <t>SKY PERFECT COMMUN</t>
  </si>
  <si>
    <t>'628741902</t>
  </si>
  <si>
    <t>TV ASAHI CORP</t>
  </si>
  <si>
    <t>'465853901</t>
  </si>
  <si>
    <t>NOVOZYMES AS B SHS</t>
  </si>
  <si>
    <t>SER B DKK10</t>
  </si>
  <si>
    <t>'463508903</t>
  </si>
  <si>
    <t>TELEKOM AUSTRIA</t>
  </si>
  <si>
    <t>'469553903</t>
  </si>
  <si>
    <t>TELEFONICA MOVILES</t>
  </si>
  <si>
    <t>'476914908</t>
  </si>
  <si>
    <t>NON VTG PFD NPV</t>
  </si>
  <si>
    <t>'473087906</t>
  </si>
  <si>
    <t>TOMRA SYSTEMS ASA</t>
  </si>
  <si>
    <t>'475531901</t>
  </si>
  <si>
    <t>INTERBREW</t>
  </si>
  <si>
    <t>'629886904</t>
  </si>
  <si>
    <t>TENON LIMITED</t>
  </si>
  <si>
    <t>FOREST PRF SHS DFD</t>
  </si>
  <si>
    <t>'040828907</t>
  </si>
  <si>
    <t>STANDARD CHARTERED</t>
  </si>
  <si>
    <t>ORD USD0.50</t>
  </si>
  <si>
    <t>'480065903</t>
  </si>
  <si>
    <t>LUXOTTICA GROUP</t>
  </si>
  <si>
    <t>'617994900</t>
  </si>
  <si>
    <t>CNOOC LTD</t>
  </si>
  <si>
    <t>'633478904</t>
  </si>
  <si>
    <t>NIPPON UNIPAC HOLD</t>
  </si>
  <si>
    <t>'708525902</t>
  </si>
  <si>
    <t>H LUNDBECK A S</t>
  </si>
  <si>
    <t>'633517909</t>
  </si>
  <si>
    <t>MITSUBISHI TOKYO FIN</t>
  </si>
  <si>
    <t>'633522909</t>
  </si>
  <si>
    <t>UFJ HLDGS</t>
  </si>
  <si>
    <t>'634160907</t>
  </si>
  <si>
    <t>FLETCHER BUILDING</t>
  </si>
  <si>
    <t>'634691901</t>
  </si>
  <si>
    <t>LG CHEMICAL</t>
  </si>
  <si>
    <t>'709732903</t>
  </si>
  <si>
    <t>GPE BRUXELLES LAM</t>
  </si>
  <si>
    <t>NPV (NEW)</t>
  </si>
  <si>
    <t>'710802901</t>
  </si>
  <si>
    <t>HEINEKEN HOLDING</t>
  </si>
  <si>
    <t>A EUR2</t>
  </si>
  <si>
    <t>'710891904</t>
  </si>
  <si>
    <t>ROCHE HLDGS AG</t>
  </si>
  <si>
    <t>CHF1</t>
  </si>
  <si>
    <t>'711131904</t>
  </si>
  <si>
    <t>INDITEX</t>
  </si>
  <si>
    <t>EUR0.15</t>
  </si>
  <si>
    <t>'715460903</t>
  </si>
  <si>
    <t>CAPITALIA SPA</t>
  </si>
  <si>
    <t>'712854900</t>
  </si>
  <si>
    <t>MONTE PASCHI SIENA</t>
  </si>
  <si>
    <t>EUR0.64</t>
  </si>
  <si>
    <t>'618207906</t>
  </si>
  <si>
    <t>KOREA GAS</t>
  </si>
  <si>
    <t>'714209905</t>
  </si>
  <si>
    <t>SKANSKA AB</t>
  </si>
  <si>
    <t>SER B SEK3</t>
  </si>
  <si>
    <t>'629090903</t>
  </si>
  <si>
    <t>LG TELECOM CO</t>
  </si>
  <si>
    <t>KRW 5000</t>
  </si>
  <si>
    <t>'702859901</t>
  </si>
  <si>
    <t>AGRICULTURE BK OF GREECE</t>
  </si>
  <si>
    <t>EUR5.87(CR)</t>
  </si>
  <si>
    <t>'637186909</t>
  </si>
  <si>
    <t>MCDONALDS HOLDINGS CO</t>
  </si>
  <si>
    <t>'639750900</t>
  </si>
  <si>
    <t>SHINHAN FINANCIAL</t>
  </si>
  <si>
    <t>'641936901</t>
  </si>
  <si>
    <t>KOOKMIN BANK</t>
  </si>
  <si>
    <t>'442233904</t>
  </si>
  <si>
    <t>UNIQA VERSICHERUNG</t>
  </si>
  <si>
    <t>'308727908</t>
  </si>
  <si>
    <t>MMO2</t>
  </si>
  <si>
    <t>ORD GBP0.001</t>
  </si>
  <si>
    <t>'641628904</t>
  </si>
  <si>
    <t>DENTSU INC</t>
  </si>
  <si>
    <t>'725147904</t>
  </si>
  <si>
    <t>SNAM RETE GAS</t>
  </si>
  <si>
    <t>'640605903</t>
  </si>
  <si>
    <t>S OIL</t>
  </si>
  <si>
    <t>KRW2500</t>
  </si>
  <si>
    <t>'639092907</t>
  </si>
  <si>
    <t>NOMURA RESEARCH INC</t>
  </si>
  <si>
    <t>'311386908</t>
  </si>
  <si>
    <t>RYANAIR HLDGS</t>
  </si>
  <si>
    <t>ORD EUR0.0127</t>
  </si>
  <si>
    <t>'642155907</t>
  </si>
  <si>
    <t>RESONA HOLDINGS INC</t>
  </si>
  <si>
    <t>'726829906</t>
  </si>
  <si>
    <t>PUBLIC POWER CORP</t>
  </si>
  <si>
    <t>EUR4.60</t>
  </si>
  <si>
    <t>'726261902</t>
  </si>
  <si>
    <t>CREDIT AGRICOLE SA</t>
  </si>
  <si>
    <t>'642648901</t>
  </si>
  <si>
    <t>AIR NEW ZEALAND</t>
  </si>
  <si>
    <t>'728344904</t>
  </si>
  <si>
    <t>TANDBERG ASA</t>
  </si>
  <si>
    <t>'728187907</t>
  </si>
  <si>
    <t>ARCELOR</t>
  </si>
  <si>
    <t>'732015904</t>
  </si>
  <si>
    <t>OTP BANK</t>
  </si>
  <si>
    <t>HUF100</t>
  </si>
  <si>
    <t>'599623907</t>
  </si>
  <si>
    <t>MOTOR OIL SA</t>
  </si>
  <si>
    <t>EUR.30 CR</t>
  </si>
  <si>
    <t>'650708902</t>
  </si>
  <si>
    <t>DAIDO LIFE INSURANCE</t>
  </si>
  <si>
    <t>H01301102</t>
  </si>
  <si>
    <t>ALCON INC</t>
  </si>
  <si>
    <t>'652073909</t>
  </si>
  <si>
    <t>LG ELECTRONICS INC</t>
  </si>
  <si>
    <t>'651312902</t>
  </si>
  <si>
    <t>MILLEA HOLDINGS INC</t>
  </si>
  <si>
    <t>'652096900</t>
  </si>
  <si>
    <t>PREF KRW 5000</t>
  </si>
  <si>
    <t>'734081904</t>
  </si>
  <si>
    <t>BCA ANTONVENETA</t>
  </si>
  <si>
    <t>'737011908</t>
  </si>
  <si>
    <t>GROUP 4 FALCK</t>
  </si>
  <si>
    <t>'710725904</t>
  </si>
  <si>
    <t>OPAP (ORG OF FOOTB)</t>
  </si>
  <si>
    <t>EUR0.30 (CR)</t>
  </si>
  <si>
    <t>'620905901</t>
  </si>
  <si>
    <t>YEO HIAP SENG</t>
  </si>
  <si>
    <t>'652336900</t>
  </si>
  <si>
    <t>LG CARD</t>
  </si>
  <si>
    <t>'653442905</t>
  </si>
  <si>
    <t>CK LIFE SCIENCES</t>
  </si>
  <si>
    <t>'653611905</t>
  </si>
  <si>
    <t>BOC HONG KONG HOLDINGS LTD</t>
  </si>
  <si>
    <t>'653426908</t>
  </si>
  <si>
    <t>WOORI FINANCE</t>
  </si>
  <si>
    <t>'654275908</t>
  </si>
  <si>
    <t>NEC FIELDING LTD</t>
  </si>
  <si>
    <t>'654493907</t>
  </si>
  <si>
    <t>JAPAN AIRLINES SYS</t>
  </si>
  <si>
    <t>'751357906</t>
  </si>
  <si>
    <t>EDISON</t>
  </si>
  <si>
    <t>'657146908</t>
  </si>
  <si>
    <t>WMC RESORCES LTD</t>
  </si>
  <si>
    <t>'656039906</t>
  </si>
  <si>
    <t>NHN CORP</t>
  </si>
  <si>
    <t>'579928904</t>
  </si>
  <si>
    <t>INTRALOT SA</t>
  </si>
  <si>
    <t>GRD160</t>
  </si>
  <si>
    <t>'657407904</t>
  </si>
  <si>
    <t>PCCW LIMITED</t>
  </si>
  <si>
    <t>'659938906</t>
  </si>
  <si>
    <t>RINKER GROUP</t>
  </si>
  <si>
    <t>'757416904</t>
  </si>
  <si>
    <t>FIRSTRAND</t>
  </si>
  <si>
    <t>'670174903</t>
  </si>
  <si>
    <t>PRETORIA PORT CMNT</t>
  </si>
  <si>
    <t>ZAR1</t>
  </si>
  <si>
    <t>'671815900</t>
  </si>
  <si>
    <t>QINGLING MOTORS</t>
  </si>
  <si>
    <t>CNYU1 H SHS</t>
  </si>
  <si>
    <t>'684157902</t>
  </si>
  <si>
    <t>STAR PUBLICATIONS</t>
  </si>
  <si>
    <t>'686839002</t>
  </si>
  <si>
    <t>TELEKOM MALAYSIA</t>
  </si>
  <si>
    <t>'686877903</t>
  </si>
  <si>
    <t>SP SETIA</t>
  </si>
  <si>
    <t>'687203000</t>
  </si>
  <si>
    <t>TA ENTERPRISE BHD</t>
  </si>
  <si>
    <t>'688886001</t>
  </si>
  <si>
    <t>THAI AIRWAYS INTL</t>
  </si>
  <si>
    <t>'688993906</t>
  </si>
  <si>
    <t>'689683001</t>
  </si>
  <si>
    <t>HYOSUNG</t>
  </si>
  <si>
    <t>'690461009</t>
  </si>
  <si>
    <t>TENAGA NASIONAL</t>
  </si>
  <si>
    <t>'698466901</t>
  </si>
  <si>
    <t>SINOPEC YIZHENG CHEM</t>
  </si>
  <si>
    <t>93114W107</t>
  </si>
  <si>
    <t>WAL MART DE MEXICO S A DE C V</t>
  </si>
  <si>
    <t>SPONSORED ADR REPSTG SER V SHS</t>
  </si>
  <si>
    <t>Y5217N118</t>
  </si>
  <si>
    <t>LARSEN + TOUBRO</t>
  </si>
  <si>
    <t>SHS GLOBAL DEPOSIT RECEIPTS</t>
  </si>
  <si>
    <t>'645106907</t>
  </si>
  <si>
    <t>HYUNDAI MIPO DOCK</t>
  </si>
  <si>
    <t>KSWN5000</t>
  </si>
  <si>
    <t>'680131901</t>
  </si>
  <si>
    <t>SAHAVIRYA STEEL</t>
  </si>
  <si>
    <t>'401224902</t>
  </si>
  <si>
    <t>AKSA</t>
  </si>
  <si>
    <t>'427364005</t>
  </si>
  <si>
    <t>DOKTAS</t>
  </si>
  <si>
    <t>'434082004</t>
  </si>
  <si>
    <t>FINANSBANK</t>
  </si>
  <si>
    <t>'874039100</t>
  </si>
  <si>
    <t>TAIWAN SEMICNDCTR MFG CO LTD</t>
  </si>
  <si>
    <t>'607496908</t>
  </si>
  <si>
    <t>BK OF PHILIP ISLAN</t>
  </si>
  <si>
    <t>'268236908</t>
  </si>
  <si>
    <t>PETROL BRASILIEROS</t>
  </si>
  <si>
    <t>'204421101</t>
  </si>
  <si>
    <t>COMPANIA ANON NACL TELE DE VEZ</t>
  </si>
  <si>
    <t>SPON ADR REPST 7 CL D SHRS</t>
  </si>
  <si>
    <t>'204429104</t>
  </si>
  <si>
    <t>COMPANIA CERVECERIAS UNIDAS SA</t>
  </si>
  <si>
    <t>'433064102</t>
  </si>
  <si>
    <t>HINDALCO INDS LTD</t>
  </si>
  <si>
    <t>GLOBAL DEP RCPT 144A</t>
  </si>
  <si>
    <t>'879273209</t>
  </si>
  <si>
    <t>TELECOM ARGENTINA STET FRANCE</t>
  </si>
  <si>
    <t>'893870204</t>
  </si>
  <si>
    <t>TRANSPORTADORA DE GAS DEL SUR</t>
  </si>
  <si>
    <t>SPONSORED ADR REPSTG 5 CL B SH</t>
  </si>
  <si>
    <t>Y85740127</t>
  </si>
  <si>
    <t>TATA MOTORS LTD</t>
  </si>
  <si>
    <t>Y7187Y116</t>
  </si>
  <si>
    <t>RANBAXY LABORATORIES LTD</t>
  </si>
  <si>
    <t>SHS GLOBAL DEPOSIT RECEIPTS EQ</t>
  </si>
  <si>
    <t>'759470107</t>
  </si>
  <si>
    <t>RELIANCE INDS LTD</t>
  </si>
  <si>
    <t>GLOBAL DEPOSITARY RCPTS 144A</t>
  </si>
  <si>
    <t>'520674904</t>
  </si>
  <si>
    <t>CELULOZA SWIECIE</t>
  </si>
  <si>
    <t>'425229903</t>
  </si>
  <si>
    <t>DEBICA</t>
  </si>
  <si>
    <t>PLN8 (SER A)</t>
  </si>
  <si>
    <t>'910873207</t>
  </si>
  <si>
    <t>UNITED MICROELECTRONICS CORP</t>
  </si>
  <si>
    <t>'628397903</t>
  </si>
  <si>
    <t>INDOFOODS SUKSES M</t>
  </si>
  <si>
    <t>'629163908</t>
  </si>
  <si>
    <t>INDOSAT</t>
  </si>
  <si>
    <t>IDR500 DEMAT</t>
  </si>
  <si>
    <t>'629068909</t>
  </si>
  <si>
    <t>REMGRO ZAR0.01</t>
  </si>
  <si>
    <t>'629170903</t>
  </si>
  <si>
    <t>MATAHARI PUTRA(DEMAT)</t>
  </si>
  <si>
    <t>IDR 500</t>
  </si>
  <si>
    <t>'629171901</t>
  </si>
  <si>
    <t>ASTRA INTL</t>
  </si>
  <si>
    <t>IDR 500 DEMAT</t>
  </si>
  <si>
    <t>'629424904</t>
  </si>
  <si>
    <t>RATCHABURI ELECTRIC</t>
  </si>
  <si>
    <t>'464004902</t>
  </si>
  <si>
    <t>BK PEKAO</t>
  </si>
  <si>
    <t>GDR (REP 1 PLN1) REGS</t>
  </si>
  <si>
    <t>'270607906</t>
  </si>
  <si>
    <t>SADIA SA</t>
  </si>
  <si>
    <t>07329M100</t>
  </si>
  <si>
    <t>BBVA BANCO FRANCES S A</t>
  </si>
  <si>
    <t>'635271901</t>
  </si>
  <si>
    <t>DEASANG CORPN</t>
  </si>
  <si>
    <t>KRW 1000</t>
  </si>
  <si>
    <t>40415F101</t>
  </si>
  <si>
    <t>HDFC BANK LTD</t>
  </si>
  <si>
    <t>ADR REPS 3 SHS</t>
  </si>
  <si>
    <t>'636858904</t>
  </si>
  <si>
    <t>GOLDEN LAND PROP</t>
  </si>
  <si>
    <t>THB10 (NVDR)</t>
  </si>
  <si>
    <t>'278981907</t>
  </si>
  <si>
    <t>TELEMAR NORTE LEST</t>
  </si>
  <si>
    <t>46626D108</t>
  </si>
  <si>
    <t>JSC MMC NORILSK NICKEL</t>
  </si>
  <si>
    <t>'641085907</t>
  </si>
  <si>
    <t>CHAROEN POK FOODS</t>
  </si>
  <si>
    <t>'614154904</t>
  </si>
  <si>
    <t>CIPUTRA SURYA</t>
  </si>
  <si>
    <t>'642039903</t>
  </si>
  <si>
    <t>PTT PUBLIC COMPANY</t>
  </si>
  <si>
    <t>'636476905</t>
  </si>
  <si>
    <t>'002255107</t>
  </si>
  <si>
    <t>AU OPTRONICS CORP</t>
  </si>
  <si>
    <t>'624833901</t>
  </si>
  <si>
    <t>KOREA INFORMATION</t>
  </si>
  <si>
    <t>'620178905</t>
  </si>
  <si>
    <t>JUSUNG ENGINEERING</t>
  </si>
  <si>
    <t>'169426103</t>
  </si>
  <si>
    <t>CHINA TELECOM CORP LTD</t>
  </si>
  <si>
    <t>36268T206</t>
  </si>
  <si>
    <t>GAIL INDIA LTD</t>
  </si>
  <si>
    <t>'658760905</t>
  </si>
  <si>
    <t>BK NISP</t>
  </si>
  <si>
    <t>IDR125</t>
  </si>
  <si>
    <t>'250856903</t>
  </si>
  <si>
    <t>BCO ITAU HOLDING FINANCEIRA</t>
  </si>
  <si>
    <t>'653903906</t>
  </si>
  <si>
    <t>HYUNDAI AUTONET</t>
  </si>
  <si>
    <t>'665104907</t>
  </si>
  <si>
    <t>BK MANDIRI</t>
  </si>
  <si>
    <t>'617468905</t>
  </si>
  <si>
    <t>FINETEC CO</t>
  </si>
  <si>
    <t>'654891902</t>
  </si>
  <si>
    <t>VANACHAI GROUP CO</t>
  </si>
  <si>
    <t>'656132909</t>
  </si>
  <si>
    <t>KRUNGTHAI CARD</t>
  </si>
  <si>
    <t>'668958903</t>
  </si>
  <si>
    <t>BK OF AYUDHYA</t>
  </si>
  <si>
    <t>WTS 03SEP08 (SUB ORD)(ALIEN)</t>
  </si>
  <si>
    <t>'619957905</t>
  </si>
  <si>
    <t>DEIBECK ADVANCED M</t>
  </si>
  <si>
    <t>'668459902</t>
  </si>
  <si>
    <t>WEIQIAO TEXTILE CO</t>
  </si>
  <si>
    <t>36399G990</t>
  </si>
  <si>
    <t>GMO TAIWAN FUND</t>
  </si>
  <si>
    <t>'643077902</t>
  </si>
  <si>
    <t>CLOVER HITCHNOLOGY</t>
  </si>
  <si>
    <t>'670625904</t>
  </si>
  <si>
    <t>PICC PROPERTY + CA</t>
  </si>
  <si>
    <t>'604348904</t>
  </si>
  <si>
    <t>BUMI RESOURCES TBK</t>
  </si>
  <si>
    <t>'671897908</t>
  </si>
  <si>
    <t>CHINA LIFE INSURANCE</t>
  </si>
  <si>
    <t>HCNY1</t>
  </si>
  <si>
    <t>99QLAM900</t>
  </si>
  <si>
    <t>LOXLEY</t>
  </si>
  <si>
    <t>THB1.0</t>
  </si>
  <si>
    <t>'232859900</t>
  </si>
  <si>
    <t>BCO DO BRASIL SA</t>
  </si>
  <si>
    <t>'640687901</t>
  </si>
  <si>
    <t>LIMAS STOKHOMINDO</t>
  </si>
  <si>
    <t>99QSDJ909</t>
  </si>
  <si>
    <t>COMMON RTS EXP15MAR04</t>
  </si>
  <si>
    <t>'637821901</t>
  </si>
  <si>
    <t>LG INDL SYSTEMS</t>
  </si>
  <si>
    <t>'399909100</t>
  </si>
  <si>
    <t>GRUPO FINANCIERO GALICIA S A</t>
  </si>
  <si>
    <t>SPNSORED ADR REPSTG 10SHS CL B</t>
  </si>
  <si>
    <t>Y54164119</t>
  </si>
  <si>
    <t>MAHINDRA + MAHINDRA LTD</t>
  </si>
  <si>
    <t>SHS GLOBAL DEPOSIT REG S</t>
  </si>
  <si>
    <t>'203911904</t>
  </si>
  <si>
    <t>CIA GAS SAO PAULO</t>
  </si>
  <si>
    <t>SC7V</t>
  </si>
  <si>
    <t>'458836004</t>
  </si>
  <si>
    <t>MICHELIN(CGDE)</t>
  </si>
  <si>
    <t>EUR2(REGD)</t>
  </si>
  <si>
    <t>'548155902</t>
  </si>
  <si>
    <t>TPG NV</t>
  </si>
  <si>
    <t>EUR0.48</t>
  </si>
  <si>
    <t>76026T205</t>
  </si>
  <si>
    <t>REPSOL YPF S A</t>
  </si>
  <si>
    <t>'500631106</t>
  </si>
  <si>
    <t>KOREA ELEC PWR CORP</t>
  </si>
  <si>
    <t>'737273102</t>
  </si>
  <si>
    <t>PORTUGAL TELECOM SGPS SA</t>
  </si>
  <si>
    <t>'500472303</t>
  </si>
  <si>
    <t>KONNKLIJKE PHILIPS ELECTRS N V</t>
  </si>
  <si>
    <t>SC7W</t>
  </si>
  <si>
    <t>'503893901</t>
  </si>
  <si>
    <t>SEK10 SER A</t>
  </si>
  <si>
    <t>'617369004</t>
  </si>
  <si>
    <t>CAPCOM CO</t>
  </si>
  <si>
    <t>'619393903</t>
  </si>
  <si>
    <t>I CABLE COMMUNICATION</t>
  </si>
  <si>
    <t>'657258901</t>
  </si>
  <si>
    <t>MATSUMOTOKIYOSHI</t>
  </si>
  <si>
    <t>'620746909</t>
  </si>
  <si>
    <t>ST ASSEMBLY TEST</t>
  </si>
  <si>
    <t>'089626006</t>
  </si>
  <si>
    <t>TOMKINS</t>
  </si>
  <si>
    <t>'004447900</t>
  </si>
  <si>
    <t>EMI GROUP</t>
  </si>
  <si>
    <t>ORD GBP0.14</t>
  </si>
  <si>
    <t>'063201008</t>
  </si>
  <si>
    <t>INTERNATIONAL POWER</t>
  </si>
  <si>
    <t>'487673907</t>
  </si>
  <si>
    <t>TIM SPA DI RISP</t>
  </si>
  <si>
    <t>EUR0.06(NON CNV)</t>
  </si>
  <si>
    <t>'528748908</t>
  </si>
  <si>
    <t>DEUTSCHE LUFTHANSA</t>
  </si>
  <si>
    <t>ORD NPV (REGD)(VINK)</t>
  </si>
  <si>
    <t>'679195008</t>
  </si>
  <si>
    <t>SEGA</t>
  </si>
  <si>
    <t>'680546009</t>
  </si>
  <si>
    <t>SHOWA DENKO KK</t>
  </si>
  <si>
    <t>'690050000</t>
  </si>
  <si>
    <t>TOYOBO CO</t>
  </si>
  <si>
    <t>'653703009</t>
  </si>
  <si>
    <t>LG CORP</t>
  </si>
  <si>
    <t>'634692909</t>
  </si>
  <si>
    <t>'646297903</t>
  </si>
  <si>
    <t>INDL BANK OF KOREA</t>
  </si>
  <si>
    <t>'668724909</t>
  </si>
  <si>
    <t>COMSYS HOLDINGS</t>
  </si>
  <si>
    <t>768076II4</t>
  </si>
  <si>
    <t>0%   21 Dec 2004</t>
  </si>
  <si>
    <t>'768124901</t>
  </si>
  <si>
    <t>HYPO REAL ESTATE</t>
  </si>
  <si>
    <t>'335160909</t>
  </si>
  <si>
    <t>HANSON</t>
  </si>
  <si>
    <t>'770065902</t>
  </si>
  <si>
    <t>ANTENA 3 TV</t>
  </si>
  <si>
    <t>'673093902</t>
  </si>
  <si>
    <t>SHINSEI BANK</t>
  </si>
  <si>
    <t>'611177908</t>
  </si>
  <si>
    <t>SAIZERIYA COMPANY</t>
  </si>
  <si>
    <t>SC7X</t>
  </si>
  <si>
    <t>'046786901</t>
  </si>
  <si>
    <t>05534B950</t>
  </si>
  <si>
    <t>BCE INC</t>
  </si>
  <si>
    <t>'136375102</t>
  </si>
  <si>
    <t>CANADIAN NATL RY CO</t>
  </si>
  <si>
    <t>'414881904</t>
  </si>
  <si>
    <t>REED ELSEVIER NV</t>
  </si>
  <si>
    <t>'715683900</t>
  </si>
  <si>
    <t>STRAUMANN HLDG</t>
  </si>
  <si>
    <t>CHF0.10(REGD)</t>
  </si>
  <si>
    <t>'725599906</t>
  </si>
  <si>
    <t>DEPFA BANK PLC</t>
  </si>
  <si>
    <t>ORD EUR3</t>
  </si>
  <si>
    <t>SC7Y</t>
  </si>
  <si>
    <t>'018036004</t>
  </si>
  <si>
    <t>CATTLES PLC</t>
  </si>
  <si>
    <t>'664401007</t>
  </si>
  <si>
    <t>NIPPON ZEON CO</t>
  </si>
  <si>
    <t>'698567906</t>
  </si>
  <si>
    <t>YAMAICHI ELECTRONIC</t>
  </si>
  <si>
    <t>'680474004</t>
  </si>
  <si>
    <t>SHINKAWA</t>
  </si>
  <si>
    <t>'026704908</t>
  </si>
  <si>
    <t>DEVRO</t>
  </si>
  <si>
    <t>'459306908</t>
  </si>
  <si>
    <t>MIQUEL Y COSTAS</t>
  </si>
  <si>
    <t>EUR2.15</t>
  </si>
  <si>
    <t>'529987901</t>
  </si>
  <si>
    <t>ALGECO</t>
  </si>
  <si>
    <t>FRF10 (SICOVAM)</t>
  </si>
  <si>
    <t>'604199901</t>
  </si>
  <si>
    <t>RAMSAY HEALTH CARE</t>
  </si>
  <si>
    <t>'605260900</t>
  </si>
  <si>
    <t>ASIA SATELLITE TEL</t>
  </si>
  <si>
    <t>'534031901</t>
  </si>
  <si>
    <t>BERU AG</t>
  </si>
  <si>
    <t>'635527906</t>
  </si>
  <si>
    <t>FUJIMI INC</t>
  </si>
  <si>
    <t>'579994906</t>
  </si>
  <si>
    <t>CSM NV CVA</t>
  </si>
  <si>
    <t>(PART EXCH) EUR0.25</t>
  </si>
  <si>
    <t>'604963900</t>
  </si>
  <si>
    <t>ARIAKE JAPAN CO</t>
  </si>
  <si>
    <t>JPY50(OTC)</t>
  </si>
  <si>
    <t>'572670909</t>
  </si>
  <si>
    <t>BOSS (HUGO) AG</t>
  </si>
  <si>
    <t>'652702903</t>
  </si>
  <si>
    <t>MEGANE TOP CO</t>
  </si>
  <si>
    <t>'604599902</t>
  </si>
  <si>
    <t>HURXLEY CORP</t>
  </si>
  <si>
    <t>'408995900</t>
  </si>
  <si>
    <t>CSA RISP FIRENZE</t>
  </si>
  <si>
    <t>EUR0.57</t>
  </si>
  <si>
    <t>'691405005</t>
  </si>
  <si>
    <t>UNION TOOL CO</t>
  </si>
  <si>
    <t>'666167002</t>
  </si>
  <si>
    <t>DAIBIRU CORP</t>
  </si>
  <si>
    <t>'475810909</t>
  </si>
  <si>
    <t>SAES GETTERS</t>
  </si>
  <si>
    <t>DI RISP ITL1000NC</t>
  </si>
  <si>
    <t>'518335906</t>
  </si>
  <si>
    <t>NUTRECO HOLDINGS</t>
  </si>
  <si>
    <t>'423358902</t>
  </si>
  <si>
    <t>BE SEMICONDUCTOR</t>
  </si>
  <si>
    <t>EUR0.91</t>
  </si>
  <si>
    <t>'578813909</t>
  </si>
  <si>
    <t>AMADEUS GLOBAL TRAVEL</t>
  </si>
  <si>
    <t>SER A EUR0.01</t>
  </si>
  <si>
    <t>'017626904</t>
  </si>
  <si>
    <t>NOVAR</t>
  </si>
  <si>
    <t>ORD GBP27.777777</t>
  </si>
  <si>
    <t>'047135009</t>
  </si>
  <si>
    <t>JARVIS</t>
  </si>
  <si>
    <t>ORD 0.05</t>
  </si>
  <si>
    <t>'079811006</t>
  </si>
  <si>
    <t>SSL INTERNATIONAL</t>
  </si>
  <si>
    <t>'444115901</t>
  </si>
  <si>
    <t>IHC CALAND NV</t>
  </si>
  <si>
    <t>'458161007</t>
  </si>
  <si>
    <t>VALORA HLDG AG</t>
  </si>
  <si>
    <t>CHF10 (REGD)</t>
  </si>
  <si>
    <t>'502131907</t>
  </si>
  <si>
    <t>CHARGEURS</t>
  </si>
  <si>
    <t>EUR16</t>
  </si>
  <si>
    <t>'510518905</t>
  </si>
  <si>
    <t>CELESIO AG</t>
  </si>
  <si>
    <t>'523267904</t>
  </si>
  <si>
    <t>UPONOR OYJ</t>
  </si>
  <si>
    <t>'571342906</t>
  </si>
  <si>
    <t>METSO OYJ</t>
  </si>
  <si>
    <t>FIM50</t>
  </si>
  <si>
    <t>'605605005</t>
  </si>
  <si>
    <t>ASATSU DK</t>
  </si>
  <si>
    <t>'646862003</t>
  </si>
  <si>
    <t>JACCS CO</t>
  </si>
  <si>
    <t>457000008</t>
  </si>
  <si>
    <t>492833900</t>
  </si>
  <si>
    <t>506921907</t>
  </si>
  <si>
    <t>575035902</t>
  </si>
  <si>
    <t>707624904</t>
  </si>
  <si>
    <t xml:space="preserve">  </t>
  </si>
  <si>
    <t>SAKURA FIN BERMUDA TR</t>
  </si>
  <si>
    <t>CHRISTIAN DIOR</t>
  </si>
  <si>
    <t>BCA COMM ITALIANA</t>
  </si>
  <si>
    <t>CASINO GUICH PERR</t>
  </si>
  <si>
    <t>TOTAL GABON</t>
  </si>
  <si>
    <t>IMI</t>
  </si>
  <si>
    <t>SOPHIA</t>
  </si>
  <si>
    <t>LABINAL</t>
  </si>
  <si>
    <t>STET</t>
  </si>
  <si>
    <t>MONTEDISON SPA</t>
  </si>
  <si>
    <t>'598893907</t>
  </si>
  <si>
    <t>'474574001</t>
  </si>
  <si>
    <t>'480968007</t>
  </si>
  <si>
    <t>'481189009</t>
  </si>
  <si>
    <t>'481940005</t>
  </si>
  <si>
    <t>'491603908</t>
  </si>
  <si>
    <t>'492107909</t>
  </si>
  <si>
    <t>'493757900</t>
  </si>
  <si>
    <t>'499469906</t>
  </si>
  <si>
    <t>'464246008</t>
  </si>
  <si>
    <t>'511599904</t>
  </si>
  <si>
    <t>'511738908</t>
  </si>
  <si>
    <t>'525397907</t>
  </si>
  <si>
    <t>'529878902</t>
  </si>
  <si>
    <t>'533004909</t>
  </si>
  <si>
    <t>'556353902</t>
  </si>
  <si>
    <t>99PAKY908</t>
  </si>
  <si>
    <t>'573348901</t>
  </si>
  <si>
    <t>'584311906</t>
  </si>
  <si>
    <t>'494379902</t>
  </si>
  <si>
    <t>'433560000</t>
  </si>
  <si>
    <t>'407443902</t>
  </si>
  <si>
    <t>'411232002</t>
  </si>
  <si>
    <t>'411905904</t>
  </si>
  <si>
    <t>'412130908</t>
  </si>
  <si>
    <t>'413366907</t>
  </si>
  <si>
    <t>'416279008</t>
  </si>
  <si>
    <t>'416920007</t>
  </si>
  <si>
    <t>'417841004</t>
  </si>
  <si>
    <t>'420437006</t>
  </si>
  <si>
    <t>'421682006</t>
  </si>
  <si>
    <t>'468990007</t>
  </si>
  <si>
    <t>'431775006</t>
  </si>
  <si>
    <t>'596465906</t>
  </si>
  <si>
    <t>'438042905</t>
  </si>
  <si>
    <t>'439180001</t>
  </si>
  <si>
    <t>'442448908</t>
  </si>
  <si>
    <t>'444558001</t>
  </si>
  <si>
    <t>'445007008</t>
  </si>
  <si>
    <t>'454043001</t>
  </si>
  <si>
    <t>'454721002</t>
  </si>
  <si>
    <t>'462173006</t>
  </si>
  <si>
    <t>'424875003</t>
  </si>
  <si>
    <t>'706271905</t>
  </si>
  <si>
    <t>'701855900</t>
  </si>
  <si>
    <t>'721247906</t>
  </si>
  <si>
    <t>SAGEM SA</t>
  </si>
  <si>
    <t>BWT AG(BENCKISER W</t>
  </si>
  <si>
    <t>BOHLER UDDEHOLM</t>
  </si>
  <si>
    <t>THALES</t>
  </si>
  <si>
    <t>CLUB MEDITERRANEE</t>
  </si>
  <si>
    <t>D/S 1912</t>
  </si>
  <si>
    <t>ESCADA AG</t>
  </si>
  <si>
    <t>PUBLICIS GROUPE SA</t>
  </si>
  <si>
    <t>BULGARI SPA</t>
  </si>
  <si>
    <t>ITALCEMENTI</t>
  </si>
  <si>
    <t>LAGARDERE S.C.A.</t>
  </si>
  <si>
    <t>BBAG OEST BRAU BET</t>
  </si>
  <si>
    <t>NKT HOLDING</t>
  </si>
  <si>
    <t>PIRELLI SPA</t>
  </si>
  <si>
    <t>SIMCO</t>
  </si>
  <si>
    <t>SIRTI SPA</t>
  </si>
  <si>
    <t>SNIA SPA</t>
  </si>
  <si>
    <t>SOC AIR FRANCE</t>
  </si>
  <si>
    <t>UAP (CIE UAP)</t>
  </si>
  <si>
    <t>VALEO</t>
  </si>
  <si>
    <t>PECHINEY</t>
  </si>
  <si>
    <t>FAG KUGELFISCHER</t>
  </si>
  <si>
    <t>BILFINGER BERGER AG</t>
  </si>
  <si>
    <t>HERMES INTL</t>
  </si>
  <si>
    <t>BIC</t>
  </si>
  <si>
    <t>DASSAULT SYSTEMES</t>
  </si>
  <si>
    <t>MAN AG</t>
  </si>
  <si>
    <t>BUDERUS AG</t>
  </si>
  <si>
    <t>ALTADIS DA</t>
  </si>
  <si>
    <t>VESTAS WIND SYSTEMS</t>
  </si>
  <si>
    <t>THOMSON SA</t>
  </si>
  <si>
    <t>PORTUCEL EMP PROD</t>
  </si>
  <si>
    <t>SODEXHO ALLIANCE</t>
  </si>
  <si>
    <t>ESSILOR INTL</t>
  </si>
  <si>
    <t>Accrual</t>
  </si>
  <si>
    <t>Tax Reclaim</t>
  </si>
  <si>
    <t xml:space="preserve">SK TELECOM </t>
  </si>
  <si>
    <t>633127006</t>
  </si>
  <si>
    <t>FAMILY MART</t>
  </si>
  <si>
    <t>312152903</t>
  </si>
  <si>
    <t>CARNIVAL PLC</t>
  </si>
  <si>
    <t>059460204</t>
  </si>
  <si>
    <t>BANCO BRADESCO SA</t>
  </si>
  <si>
    <t>607642907</t>
  </si>
  <si>
    <t>BK LEUMI LE ISRAEL</t>
  </si>
  <si>
    <t>610742900</t>
  </si>
  <si>
    <t>879246106</t>
  </si>
  <si>
    <t>Accruals</t>
  </si>
  <si>
    <t>Tax Reclaims</t>
  </si>
  <si>
    <t>680482007</t>
  </si>
  <si>
    <t>622487908</t>
  </si>
  <si>
    <t xml:space="preserve">ITL1000  </t>
  </si>
  <si>
    <t xml:space="preserve">PRF SHS FRF10  </t>
  </si>
  <si>
    <t>USD17  PERPETUAL</t>
  </si>
  <si>
    <t>PRIV ITL1000</t>
  </si>
  <si>
    <t xml:space="preserve"> FRF100</t>
  </si>
  <si>
    <t xml:space="preserve"> SPONSORED ADR  </t>
  </si>
  <si>
    <t xml:space="preserve"> EUR0.5 </t>
  </si>
  <si>
    <t xml:space="preserve">EUR2(REGD) </t>
  </si>
  <si>
    <t>FRF100</t>
  </si>
  <si>
    <t xml:space="preserve"> EUR0.6   </t>
  </si>
  <si>
    <t xml:space="preserve"> ITL1000</t>
  </si>
  <si>
    <t xml:space="preserve">EUR10 SERIE B </t>
  </si>
  <si>
    <t xml:space="preserve">ITL1000(POST CONS) </t>
  </si>
  <si>
    <t xml:space="preserve">EUR0.52 </t>
  </si>
  <si>
    <t>GDR EACH REP 2 SHS INR10(REG</t>
  </si>
  <si>
    <t xml:space="preserve"> EUR0.49</t>
  </si>
  <si>
    <t>EUR 3</t>
  </si>
  <si>
    <t>SPONSORED ADR REPSTG 144A UN</t>
  </si>
  <si>
    <t>EUR15</t>
  </si>
  <si>
    <t xml:space="preserve">EUR3 </t>
  </si>
  <si>
    <t xml:space="preserve"> A DKK20</t>
  </si>
  <si>
    <t>EUR1.53</t>
  </si>
  <si>
    <t xml:space="preserve">EUR4  </t>
  </si>
  <si>
    <t>EUR 10</t>
  </si>
  <si>
    <t xml:space="preserve"> B DKK1000</t>
  </si>
  <si>
    <t>EUR0.40</t>
  </si>
  <si>
    <t>ITL500</t>
  </si>
  <si>
    <t>ITL10000</t>
  </si>
  <si>
    <t>ITL2000</t>
  </si>
  <si>
    <t xml:space="preserve">EUR10 </t>
  </si>
  <si>
    <t xml:space="preserve"> EUR6.10(REGD) </t>
  </si>
  <si>
    <t xml:space="preserve">CHF10 (REGD) </t>
  </si>
  <si>
    <t>DKK100</t>
  </si>
  <si>
    <t xml:space="preserve">CHF100(BR) </t>
  </si>
  <si>
    <t xml:space="preserve">EUR16 (REGD)  </t>
  </si>
  <si>
    <t xml:space="preserve">NPV </t>
  </si>
  <si>
    <t xml:space="preserve"> FRF54</t>
  </si>
  <si>
    <t>EUR15.25(ORD)</t>
  </si>
  <si>
    <t>NEW ITL1000(POST CONS)</t>
  </si>
  <si>
    <t xml:space="preserve"> DEM5</t>
  </si>
  <si>
    <t>FRF10 (POST SPLIT)</t>
  </si>
  <si>
    <t xml:space="preserve"> EUR3.82</t>
  </si>
  <si>
    <t xml:space="preserve">  EUR1</t>
  </si>
  <si>
    <t xml:space="preserve">  EUR4  </t>
  </si>
  <si>
    <t xml:space="preserve"> NON VTG PRF NPV </t>
  </si>
  <si>
    <t xml:space="preserve"> NPV</t>
  </si>
  <si>
    <t xml:space="preserve">EUR.6(REGD) </t>
  </si>
  <si>
    <t xml:space="preserve"> EUR3 </t>
  </si>
  <si>
    <t xml:space="preserve"> DKK1</t>
  </si>
  <si>
    <t>EUR3.75</t>
  </si>
  <si>
    <t xml:space="preserve">EUR1 </t>
  </si>
  <si>
    <t>EUR5</t>
  </si>
  <si>
    <t xml:space="preserve">EUR0.35  </t>
  </si>
  <si>
    <t xml:space="preserve">PROVISIONAL ISIN </t>
  </si>
  <si>
    <t xml:space="preserve">ORD USD1.66  </t>
  </si>
  <si>
    <t xml:space="preserve"> JPY50</t>
  </si>
  <si>
    <t>SPNRED ADR REPSTG PFD SHS NE</t>
  </si>
  <si>
    <t xml:space="preserve">ILS1  </t>
  </si>
  <si>
    <t xml:space="preserve"> KRW500 </t>
  </si>
  <si>
    <t>'677634008</t>
  </si>
  <si>
    <t>SANRIO CO</t>
  </si>
  <si>
    <t>'685854002</t>
  </si>
  <si>
    <t>SUMITOMO OSAKA CEM</t>
  </si>
  <si>
    <t>'687076000</t>
  </si>
  <si>
    <t>TAKUMA CO</t>
  </si>
  <si>
    <t>'646707000</t>
  </si>
  <si>
    <t>FAIRFAX(JOHN)</t>
  </si>
  <si>
    <t>'619357908</t>
  </si>
  <si>
    <t>HITE BREWERY CO</t>
  </si>
  <si>
    <t>'073041907</t>
  </si>
  <si>
    <t>REGENT INNS</t>
  </si>
  <si>
    <t>'075069906</t>
  </si>
  <si>
    <t>ROTORK</t>
  </si>
  <si>
    <t>'432200905</t>
  </si>
  <si>
    <t>EDIPRESSE SA</t>
  </si>
  <si>
    <t>CHF50 (BR)</t>
  </si>
  <si>
    <t>'476085907</t>
  </si>
  <si>
    <t>ITL1000</t>
  </si>
  <si>
    <t>'482066008</t>
  </si>
  <si>
    <t>SOGEFI</t>
  </si>
  <si>
    <t>EURO.52</t>
  </si>
  <si>
    <t>'499800902</t>
  </si>
  <si>
    <t>ZEHNDER GROUP</t>
  </si>
  <si>
    <t>CHF100 (BR)</t>
  </si>
  <si>
    <t>'503882904</t>
  </si>
  <si>
    <t>KCI KONECRANES OYJ</t>
  </si>
  <si>
    <t>'014216006</t>
  </si>
  <si>
    <t>BRITISH VITA</t>
  </si>
  <si>
    <t>'576162903</t>
  </si>
  <si>
    <t>K + S AG</t>
  </si>
  <si>
    <t>ORD SHS NPV</t>
  </si>
  <si>
    <t>'578220907</t>
  </si>
  <si>
    <t>BUZZI UNICEM SPA</t>
  </si>
  <si>
    <t>'664668902</t>
  </si>
  <si>
    <t>NITTA CORP</t>
  </si>
  <si>
    <t>'688423003</t>
  </si>
  <si>
    <t>TENMA CORPORATION</t>
  </si>
  <si>
    <t>'689503001</t>
  </si>
  <si>
    <t>TOKYO KIKAI SEISAK</t>
  </si>
  <si>
    <t>'698692001</t>
  </si>
  <si>
    <t>YOMIURI LAND CO</t>
  </si>
  <si>
    <t>'689549004</t>
  </si>
  <si>
    <t>TOKYO TOMIN BANK</t>
  </si>
  <si>
    <t>Y500</t>
  </si>
  <si>
    <t>'053824900</t>
  </si>
  <si>
    <t>LUMINAR</t>
  </si>
  <si>
    <t>'415528900</t>
  </si>
  <si>
    <t>KOBENHAVN LUFTHAVE</t>
  </si>
  <si>
    <t>DKK100 (REGD)</t>
  </si>
  <si>
    <t>'083470005</t>
  </si>
  <si>
    <t>SPIRAX SARCO ENGR</t>
  </si>
  <si>
    <t>'626809909</t>
  </si>
  <si>
    <t>INFOMEDIA</t>
  </si>
  <si>
    <t>'708665906</t>
  </si>
  <si>
    <t>SIG SCHW IND HG AG</t>
  </si>
  <si>
    <t>'633811906</t>
  </si>
  <si>
    <t>SHIDAX CORP</t>
  </si>
  <si>
    <t>'303293906</t>
  </si>
  <si>
    <t>WINCANTON</t>
  </si>
  <si>
    <t>'712360908</t>
  </si>
  <si>
    <t>D CARNEGIE + CO AB</t>
  </si>
  <si>
    <t>'305649907</t>
  </si>
  <si>
    <t>PHS GROUP</t>
  </si>
  <si>
    <t>ORD GBP0.10(W/I)</t>
  </si>
  <si>
    <t>'642179907</t>
  </si>
  <si>
    <t>FISHER + PAYKEL AP</t>
  </si>
  <si>
    <t>'630549905</t>
  </si>
  <si>
    <t>NIHON TRIM CO LTD</t>
  </si>
  <si>
    <t>'729433904</t>
  </si>
  <si>
    <t>ZODIAC</t>
  </si>
  <si>
    <t>'732727904</t>
  </si>
  <si>
    <t>AUTOROUTES SUD FRA</t>
  </si>
  <si>
    <t>'651522906</t>
  </si>
  <si>
    <t>TAISEI LAMICK CO</t>
  </si>
  <si>
    <t>'734757909</t>
  </si>
  <si>
    <t>KONE CORP</t>
  </si>
  <si>
    <t>SER B EUR1.00</t>
  </si>
  <si>
    <t>'737143909</t>
  </si>
  <si>
    <t>INTRUM JUSTITIA NV</t>
  </si>
  <si>
    <t>ORD SEK0.02</t>
  </si>
  <si>
    <t>'733750905</t>
  </si>
  <si>
    <t>CHF1.00 PTG CERTS</t>
  </si>
  <si>
    <t>'755257904</t>
  </si>
  <si>
    <t>GALENICA AG</t>
  </si>
  <si>
    <t>CHF4</t>
  </si>
  <si>
    <t>'758255905</t>
  </si>
  <si>
    <t>KLEPIERRE</t>
  </si>
  <si>
    <t>'638235903</t>
  </si>
  <si>
    <t>ZENTEK TECHNOLOGY</t>
  </si>
  <si>
    <t>'591060900</t>
  </si>
  <si>
    <t>RATIONAL AG</t>
  </si>
  <si>
    <t>'595527904</t>
  </si>
  <si>
    <t>OMEGA PHARMA</t>
  </si>
  <si>
    <t>'604692905</t>
  </si>
  <si>
    <t>TOMY CO</t>
  </si>
  <si>
    <t>'659842009</t>
  </si>
  <si>
    <t>LEOPALACE21</t>
  </si>
  <si>
    <t>'627107907</t>
  </si>
  <si>
    <t>NAKANISHI INC JPY50</t>
  </si>
  <si>
    <t>'617517909</t>
  </si>
  <si>
    <t>OZEKI</t>
  </si>
  <si>
    <t>'635701907</t>
  </si>
  <si>
    <t>FUKUDA DENSHI CO</t>
  </si>
  <si>
    <t>'549923902</t>
  </si>
  <si>
    <t>PFEIFFER VAC TECH</t>
  </si>
  <si>
    <t>SC7Z</t>
  </si>
  <si>
    <t>'257561951</t>
  </si>
  <si>
    <t>DOMTAR INC</t>
  </si>
  <si>
    <t>'018270009</t>
  </si>
  <si>
    <t>ORD EURO.32</t>
  </si>
  <si>
    <t>'136375961</t>
  </si>
  <si>
    <t>'453038960</t>
  </si>
  <si>
    <t>IMPERIAL OIL LTD</t>
  </si>
  <si>
    <t>COM NEW</t>
  </si>
  <si>
    <t>'050025006</t>
  </si>
  <si>
    <t>HILTON GROUP</t>
  </si>
  <si>
    <t>'585284904</t>
  </si>
  <si>
    <t>ACCOR</t>
  </si>
  <si>
    <t>'615816907</t>
  </si>
  <si>
    <t>USD0.50(HONG KONG REG)</t>
  </si>
  <si>
    <t>'652487703</t>
  </si>
  <si>
    <t>NEWS CORP LTD</t>
  </si>
  <si>
    <t>ADR NEW</t>
  </si>
  <si>
    <t>'718473903</t>
  </si>
  <si>
    <t>SWATCH GROUP</t>
  </si>
  <si>
    <t>CHF 0.45 (REGD)</t>
  </si>
  <si>
    <t>'718472905</t>
  </si>
  <si>
    <t>CHF2.25(BR)</t>
  </si>
  <si>
    <t>SC7O</t>
  </si>
  <si>
    <t>'572377901</t>
  </si>
  <si>
    <t>RED ELECTRICA DE ESPANA</t>
  </si>
  <si>
    <t>'612046904</t>
  </si>
  <si>
    <t>TSURUHA CO</t>
  </si>
  <si>
    <t>'550154900</t>
  </si>
  <si>
    <t>ERGO PREVIDENZA</t>
  </si>
  <si>
    <t>'662088004</t>
  </si>
  <si>
    <t>TRUSCO NAKAYAMA</t>
  </si>
  <si>
    <t>'664347002</t>
  </si>
  <si>
    <t>NIPPON CABLE SYS</t>
  </si>
  <si>
    <t>'686983008</t>
  </si>
  <si>
    <t>TACHIHI ENTERPRISE</t>
  </si>
  <si>
    <t>'596230904</t>
  </si>
  <si>
    <t>LINDT + SPRUENGLI</t>
  </si>
  <si>
    <t>CHF100 (REGD)</t>
  </si>
  <si>
    <t>'664695905</t>
  </si>
  <si>
    <t>NISSIN CO LTD</t>
  </si>
  <si>
    <t>'680895000</t>
  </si>
  <si>
    <t>SUMIDA ELECTRIC</t>
  </si>
  <si>
    <t>'669270902</t>
  </si>
  <si>
    <t>PLENUS CO</t>
  </si>
  <si>
    <t>'528920903</t>
  </si>
  <si>
    <t>BARON DE LEY</t>
  </si>
  <si>
    <t>EUR0.60</t>
  </si>
  <si>
    <t>'434732004</t>
  </si>
  <si>
    <t>EIFFAGE</t>
  </si>
  <si>
    <t>'608901906</t>
  </si>
  <si>
    <t>C UYEMURA + CO</t>
  </si>
  <si>
    <t>'656097003</t>
  </si>
  <si>
    <t>MANDOM CORPORATION</t>
  </si>
  <si>
    <t>'662589902</t>
  </si>
  <si>
    <t>NITTO KOHKI CO</t>
  </si>
  <si>
    <t>'687052001</t>
  </si>
  <si>
    <t>TAKASAGO THML ENG</t>
  </si>
  <si>
    <t>'677680001</t>
  </si>
  <si>
    <t>SANYO CHEMICAL IND</t>
  </si>
  <si>
    <t>'649625001</t>
  </si>
  <si>
    <t>KOMERI CO</t>
  </si>
  <si>
    <t>'612922906</t>
  </si>
  <si>
    <t>AUSTRALIAN STOCK EXCHANGE</t>
  </si>
  <si>
    <t>'607035904</t>
  </si>
  <si>
    <t>BELLUNA CO LTD</t>
  </si>
  <si>
    <t>'433289006</t>
  </si>
  <si>
    <t>FUGRO N.V.</t>
  </si>
  <si>
    <t>CVA NTFL1</t>
  </si>
  <si>
    <t>'544960909</t>
  </si>
  <si>
    <t>HAWESKO HOLDING BEARER SHS</t>
  </si>
  <si>
    <t>'610502908</t>
  </si>
  <si>
    <t>TOPPAN FORMS</t>
  </si>
  <si>
    <t>'065234908</t>
  </si>
  <si>
    <t>NHP</t>
  </si>
  <si>
    <t>'576947907</t>
  </si>
  <si>
    <t>TAKKT AG</t>
  </si>
  <si>
    <t>'581612900</t>
  </si>
  <si>
    <t>FOX KIDS EUROPE NV</t>
  </si>
  <si>
    <t>ORD EUR0.25</t>
  </si>
  <si>
    <t>'619180003</t>
  </si>
  <si>
    <t>CHIYODA CO</t>
  </si>
  <si>
    <t>'589928902</t>
  </si>
  <si>
    <t>TECHEM AG</t>
  </si>
  <si>
    <t>'408489904</t>
  </si>
  <si>
    <t>ARN MONDADORI EDIT</t>
  </si>
  <si>
    <t>'087870903</t>
  </si>
  <si>
    <t>CARPHONE WAREHOUSE</t>
  </si>
  <si>
    <t>'516986908</t>
  </si>
  <si>
    <t>IKB DT INDUSTRIEBK</t>
  </si>
  <si>
    <t>'628891103</t>
  </si>
  <si>
    <t>NDS GROUP PLC</t>
  </si>
  <si>
    <t>SPONSORED ADR SERIES A</t>
  </si>
  <si>
    <t>'624358909</t>
  </si>
  <si>
    <t>SINGAPORE AIRPORT</t>
  </si>
  <si>
    <t>'570151902</t>
  </si>
  <si>
    <t>ELISA CORPORATION</t>
  </si>
  <si>
    <t>SER A EUR0.5</t>
  </si>
  <si>
    <t>'017423005</t>
  </si>
  <si>
    <t>CAPITAL RADIO</t>
  </si>
  <si>
    <t>'608312906</t>
  </si>
  <si>
    <t>DRAKE BEAM MORIN JAPAN</t>
  </si>
  <si>
    <t>'025942905</t>
  </si>
  <si>
    <t>MATALAN</t>
  </si>
  <si>
    <t>'666720909</t>
  </si>
  <si>
    <t>PARIS MIKI INC</t>
  </si>
  <si>
    <t>'691898001</t>
  </si>
  <si>
    <t>USHIO INC</t>
  </si>
  <si>
    <t>'476876008</t>
  </si>
  <si>
    <t>SAIPEM</t>
  </si>
  <si>
    <t>'009616004</t>
  </si>
  <si>
    <t>BALFOUR BEATTY</t>
  </si>
  <si>
    <t>'051452001</t>
  </si>
  <si>
    <t>RAC PLC</t>
  </si>
  <si>
    <t>'093489904</t>
  </si>
  <si>
    <t>EIDOS</t>
  </si>
  <si>
    <t>GBP0.02</t>
  </si>
  <si>
    <t>'093805901</t>
  </si>
  <si>
    <t>DE LA RUE PLC</t>
  </si>
  <si>
    <t>'400500005</t>
  </si>
  <si>
    <t>UMICORE</t>
  </si>
  <si>
    <t>'416129906</t>
  </si>
  <si>
    <t>BANG + OLUFSEN A/S</t>
  </si>
  <si>
    <t>DKK10 SER B</t>
  </si>
  <si>
    <t>'440274900</t>
  </si>
  <si>
    <t>FINNLINES</t>
  </si>
  <si>
    <t>'471475905</t>
  </si>
  <si>
    <t>KUONI REISEN HLDG</t>
  </si>
  <si>
    <t>CHF50(REGD) SER B)</t>
  </si>
  <si>
    <t>'510866908</t>
  </si>
  <si>
    <t>HOCHTIEF AG</t>
  </si>
  <si>
    <t>'533457909</t>
  </si>
  <si>
    <t>NON VTG PREF NPV</t>
  </si>
  <si>
    <t>'579714908</t>
  </si>
  <si>
    <t>TOPDANMARK AS</t>
  </si>
  <si>
    <t>DKK10(REGD)</t>
  </si>
  <si>
    <t>'580942902</t>
  </si>
  <si>
    <t>VOPAK (KON)</t>
  </si>
  <si>
    <t>'602730004</t>
  </si>
  <si>
    <t>AMANO CORPORATION</t>
  </si>
  <si>
    <t>'639870005</t>
  </si>
  <si>
    <t>GUNZE LIMITED</t>
  </si>
  <si>
    <t>'648424000</t>
  </si>
  <si>
    <t>KATOKICHI CO</t>
  </si>
  <si>
    <t>'649292000</t>
  </si>
  <si>
    <t>KINDEN CORPORATION</t>
  </si>
  <si>
    <t>'649790003</t>
  </si>
  <si>
    <t>KUREHA CHEM IND CO</t>
  </si>
  <si>
    <t>'580813905</t>
  </si>
  <si>
    <t>BENI STABILI SPA</t>
  </si>
  <si>
    <t>'641958004</t>
  </si>
  <si>
    <t>HEIWA CORP</t>
  </si>
  <si>
    <t>'664159001</t>
  </si>
  <si>
    <t>NIPRO CORP</t>
  </si>
  <si>
    <t>'589866904</t>
  </si>
  <si>
    <t>MYTILINEOS</t>
  </si>
  <si>
    <t>EUR0.6(REGD)</t>
  </si>
  <si>
    <t>'666593900</t>
  </si>
  <si>
    <t>AMORE PACIFIC CORP</t>
  </si>
  <si>
    <t>'009049909</t>
  </si>
  <si>
    <t>BELLWAY</t>
  </si>
  <si>
    <t>'024838906</t>
  </si>
  <si>
    <t>MERANT</t>
  </si>
  <si>
    <t>ORD GBP0.02</t>
  </si>
  <si>
    <t>'026256909</t>
  </si>
  <si>
    <t>INFORMA GROUP</t>
  </si>
  <si>
    <t>'026527903</t>
  </si>
  <si>
    <t>DERWENT VALLEY HDG</t>
  </si>
  <si>
    <t>'027555903</t>
  </si>
  <si>
    <t>DOMNICK HUNTER GRO</t>
  </si>
  <si>
    <t>'031193907</t>
  </si>
  <si>
    <t>EXPRO INTL GRP</t>
  </si>
  <si>
    <t>'034731000</t>
  </si>
  <si>
    <t>FORTH PORTS</t>
  </si>
  <si>
    <t>'037184900</t>
  </si>
  <si>
    <t>GAMES WORKSHOP GRP</t>
  </si>
  <si>
    <t>'037537909</t>
  </si>
  <si>
    <t>GO AHEAD GROUP</t>
  </si>
  <si>
    <t>ORD 0.10</t>
  </si>
  <si>
    <t>'038064002</t>
  </si>
  <si>
    <t>GRAINGER TRUST</t>
  </si>
  <si>
    <t>'038580908</t>
  </si>
  <si>
    <t>GREGGS</t>
  </si>
  <si>
    <t>ORD 0.20</t>
  </si>
  <si>
    <t>'038724001</t>
  </si>
  <si>
    <t>GREENE KING</t>
  </si>
  <si>
    <t>'045542008</t>
  </si>
  <si>
    <t>IAWS GROUP</t>
  </si>
  <si>
    <t>ORD EUR0.30</t>
  </si>
  <si>
    <t>'047922000</t>
  </si>
  <si>
    <t>JURYS DOYLE HOTEL</t>
  </si>
  <si>
    <t>'048662902</t>
  </si>
  <si>
    <t>KELLER GROUP</t>
  </si>
  <si>
    <t>'050052000</t>
  </si>
  <si>
    <t>LAIRD GROUP</t>
  </si>
  <si>
    <t>'050073006</t>
  </si>
  <si>
    <t>LAING(JOHN)</t>
  </si>
  <si>
    <t>'057580003</t>
  </si>
  <si>
    <t>MEGGITT</t>
  </si>
  <si>
    <t>'063130009</t>
  </si>
  <si>
    <t>NESTOR HEALTHCARE</t>
  </si>
  <si>
    <t>'080254907</t>
  </si>
  <si>
    <t>S I G</t>
  </si>
  <si>
    <t>'091027003</t>
  </si>
  <si>
    <t>ABBOT GROUP</t>
  </si>
  <si>
    <t>ORD GBP0.15</t>
  </si>
  <si>
    <t>'098874001</t>
  </si>
  <si>
    <t>YULE CATTO + CO</t>
  </si>
  <si>
    <t>'414954909</t>
  </si>
  <si>
    <t>BANK SARASIN + COMPAGNIE AG</t>
  </si>
  <si>
    <t>CHF100 (REGD) SER B</t>
  </si>
  <si>
    <t>'438428906</t>
  </si>
  <si>
    <t>KONINKLIJKE GROLSCH</t>
  </si>
  <si>
    <t>NV CVA EUR1</t>
  </si>
  <si>
    <t>'454862905</t>
  </si>
  <si>
    <t>DIST INTEG LOGISTA</t>
  </si>
  <si>
    <t>'689684900</t>
  </si>
  <si>
    <t>ORION CORP</t>
  </si>
  <si>
    <t>'471762906</t>
  </si>
  <si>
    <t>RHON KLINIKUM AG</t>
  </si>
  <si>
    <t>'498539907</t>
  </si>
  <si>
    <t>YIT YHTYMA</t>
  </si>
  <si>
    <t>'547742908</t>
  </si>
  <si>
    <t>NORBERT DENTRESSAN</t>
  </si>
  <si>
    <t>FRF10</t>
  </si>
  <si>
    <t>'566523908</t>
  </si>
  <si>
    <t>OKO OSUUSPANKKIEN</t>
  </si>
  <si>
    <t>NPV SER A</t>
  </si>
  <si>
    <t>'043425909</t>
  </si>
  <si>
    <t>BRITANNIC GROUP</t>
  </si>
  <si>
    <t>'625041900</t>
  </si>
  <si>
    <t>EXEDY CORP</t>
  </si>
  <si>
    <t>'073655904</t>
  </si>
  <si>
    <t>CARILLION</t>
  </si>
  <si>
    <t>'082186909</t>
  </si>
  <si>
    <t>SOMERFIELD</t>
  </si>
  <si>
    <t>ORD .10</t>
  </si>
  <si>
    <t>'642330906</t>
  </si>
  <si>
    <t>HILLS MOTORWAY GRP</t>
  </si>
  <si>
    <t>NPV  COMB UTS(A1+1UT F/P)</t>
  </si>
  <si>
    <t>'097007009</t>
  </si>
  <si>
    <t>WILSON BOWDEN</t>
  </si>
  <si>
    <t>'645673005</t>
  </si>
  <si>
    <t>IDEC IZUMI CORP</t>
  </si>
  <si>
    <t>'645921909</t>
  </si>
  <si>
    <t>INABA DENKISANGYO</t>
  </si>
  <si>
    <t>'416237006</t>
  </si>
  <si>
    <t>CIR COMPAGNIE INDS</t>
  </si>
  <si>
    <t>'649209905</t>
  </si>
  <si>
    <t>KINGMAKER FOOTWEAR</t>
  </si>
  <si>
    <t>'449221001</t>
  </si>
  <si>
    <t>ITALMOBILIARE</t>
  </si>
  <si>
    <t>ITL5000</t>
  </si>
  <si>
    <t>'462478900</t>
  </si>
  <si>
    <t>NATL PORTEFEUILLE</t>
  </si>
  <si>
    <t>CAP NPV</t>
  </si>
  <si>
    <t>'664034006</t>
  </si>
  <si>
    <t>COLUMBIA MUSIC ENTERTAINMENT</t>
  </si>
  <si>
    <t>'664035003</t>
  </si>
  <si>
    <t>NIPPON CHEMI CON</t>
  </si>
  <si>
    <t>'664356003</t>
  </si>
  <si>
    <t>NIPPON THOMPSON CO</t>
  </si>
  <si>
    <t>'669185902</t>
  </si>
  <si>
    <t>PACIFIC ANDES INTL</t>
  </si>
  <si>
    <t>'482030004</t>
  </si>
  <si>
    <t>SOFINA</t>
  </si>
  <si>
    <t>'683640007</t>
  </si>
  <si>
    <t>SPOTLESS GROUP</t>
  </si>
  <si>
    <t>'578679904</t>
  </si>
  <si>
    <t>JYSKE BANK A/S</t>
  </si>
  <si>
    <t>'690715008</t>
  </si>
  <si>
    <t>TSUTSUMI JEWELRY</t>
  </si>
  <si>
    <t>'616197901</t>
  </si>
  <si>
    <t>MIRVAC GROUP</t>
  </si>
  <si>
    <t>STAPLED SECS</t>
  </si>
  <si>
    <t>'643310006</t>
  </si>
  <si>
    <t>HOKUETSU PAPER MLS</t>
  </si>
  <si>
    <t>'655470003</t>
  </si>
  <si>
    <t>MAEDA CORP</t>
  </si>
  <si>
    <t>'664054004</t>
  </si>
  <si>
    <t>NIPPON SANSO CORP</t>
  </si>
  <si>
    <t>'689349009</t>
  </si>
  <si>
    <t>TOC CO</t>
  </si>
  <si>
    <t>'647217009</t>
  </si>
  <si>
    <t>JAPAN AIRPORT TERM</t>
  </si>
  <si>
    <t>'031180904</t>
  </si>
  <si>
    <t>CHRYSALIS GROUP</t>
  </si>
  <si>
    <t>'591591904</t>
  </si>
  <si>
    <t>AXFOOD AB</t>
  </si>
  <si>
    <t>SEK5</t>
  </si>
  <si>
    <t>'596241901</t>
  </si>
  <si>
    <t>VIEL + CIE</t>
  </si>
  <si>
    <t>'659460901</t>
  </si>
  <si>
    <t>MIMASU SEMICONDUCT</t>
  </si>
  <si>
    <t>'599738903</t>
  </si>
  <si>
    <t>GUYENNE + GASCOGNE</t>
  </si>
  <si>
    <t>'027471002</t>
  </si>
  <si>
    <t>DOMESTIC + GENL GP</t>
  </si>
  <si>
    <t>'023352008</t>
  </si>
  <si>
    <t>CRODA INTL</t>
  </si>
  <si>
    <t>'653821009</t>
  </si>
  <si>
    <t>LION NATHAN LTD</t>
  </si>
  <si>
    <t>NPV(AUST LIST)</t>
  </si>
  <si>
    <t>'628062903</t>
  </si>
  <si>
    <t>ENESERVE CORPORATION</t>
  </si>
  <si>
    <t>'586770901</t>
  </si>
  <si>
    <t>GERMANOS SA</t>
  </si>
  <si>
    <t>EUR0.32 CR</t>
  </si>
  <si>
    <t>'410827901</t>
  </si>
  <si>
    <t>HELLENIC EXCH HLDS</t>
  </si>
  <si>
    <t>EUR 5.05</t>
  </si>
  <si>
    <t>'447621905</t>
  </si>
  <si>
    <t>INDRA SISTEMAS SA</t>
  </si>
  <si>
    <t>'629210907</t>
  </si>
  <si>
    <t>ABC MART INC</t>
  </si>
  <si>
    <t>'555299908</t>
  </si>
  <si>
    <t>GROUPE BOURBON</t>
  </si>
  <si>
    <t>'611007907</t>
  </si>
  <si>
    <t>ASIA ALUMINUN HLDG</t>
  </si>
  <si>
    <t>'689521003</t>
  </si>
  <si>
    <t>JPY50 (OSAKA)</t>
  </si>
  <si>
    <t>'633652904</t>
  </si>
  <si>
    <t>GLOBAL BIO CHEM TECH</t>
  </si>
  <si>
    <t>'634412902</t>
  </si>
  <si>
    <t>DAEWOO ENGINEERING</t>
  </si>
  <si>
    <t>'417802907</t>
  </si>
  <si>
    <t>CIE DES ALPES</t>
  </si>
  <si>
    <t>'091656900</t>
  </si>
  <si>
    <t>ISOFT GROUP</t>
  </si>
  <si>
    <t>'302126909</t>
  </si>
  <si>
    <t>MARLBOROUGH STIRLI</t>
  </si>
  <si>
    <t>'715867909</t>
  </si>
  <si>
    <t>TESSI</t>
  </si>
  <si>
    <t>'559603907</t>
  </si>
  <si>
    <t>CEGEDEL</t>
  </si>
  <si>
    <t>'588615906</t>
  </si>
  <si>
    <t>KAUFMAN + BROAD</t>
  </si>
  <si>
    <t>EUR0.51</t>
  </si>
  <si>
    <t>'636707903</t>
  </si>
  <si>
    <t>LG AD</t>
  </si>
  <si>
    <t>KRW1000</t>
  </si>
  <si>
    <t>'718929904</t>
  </si>
  <si>
    <t>HELVETIA PATRIA</t>
  </si>
  <si>
    <t>'720672906</t>
  </si>
  <si>
    <t>TRANSCOM WORLDWIDE</t>
  </si>
  <si>
    <t>COM STK NPV B SHARES</t>
  </si>
  <si>
    <t>'640409900</t>
  </si>
  <si>
    <t>NISSIN HEALTHCARE</t>
  </si>
  <si>
    <t>JPY 50</t>
  </si>
  <si>
    <t>'641297908</t>
  </si>
  <si>
    <t>JAMES HARDIE INDS</t>
  </si>
  <si>
    <t>NPV (CHESS FOREIGN UNITS)</t>
  </si>
  <si>
    <t>'308885904</t>
  </si>
  <si>
    <t>SINGER + FRIEDLNDR</t>
  </si>
  <si>
    <t>ORD GBP0.12</t>
  </si>
  <si>
    <t>'095298907</t>
  </si>
  <si>
    <t>LONDON STOCK EXCHANGE</t>
  </si>
  <si>
    <t>'634980908</t>
  </si>
  <si>
    <t>SEOUL SECURITIES</t>
  </si>
  <si>
    <t>'714131901</t>
  </si>
  <si>
    <t>ANDRITZ AG</t>
  </si>
  <si>
    <t>NPV BR</t>
  </si>
  <si>
    <t>'631613908</t>
  </si>
  <si>
    <t>LG MICRON</t>
  </si>
  <si>
    <t>'738006907</t>
  </si>
  <si>
    <t>AAREAL BANK AG</t>
  </si>
  <si>
    <t>EUR26</t>
  </si>
  <si>
    <t>'739011906</t>
  </si>
  <si>
    <t>WENDEL INVESTISSEMENT COMPANY</t>
  </si>
  <si>
    <t>'317297901</t>
  </si>
  <si>
    <t>VT GROUP PLC</t>
  </si>
  <si>
    <t>'739603900</t>
  </si>
  <si>
    <t>LAURUS NV</t>
  </si>
  <si>
    <t>'317809903</t>
  </si>
  <si>
    <t>PILLAR PROPERTY</t>
  </si>
  <si>
    <t>'654088905</t>
  </si>
  <si>
    <t>MOULIN INTL HLDG</t>
  </si>
  <si>
    <t>'705707909</t>
  </si>
  <si>
    <t>THRANE AND THRANE</t>
  </si>
  <si>
    <t>'652243908</t>
  </si>
  <si>
    <t>D+M HOLDINGS INC</t>
  </si>
  <si>
    <t>'660947904</t>
  </si>
  <si>
    <t>SINGAPORE POST</t>
  </si>
  <si>
    <t>SGD0.05</t>
  </si>
  <si>
    <t>'527394902</t>
  </si>
  <si>
    <t>WEDINS SKOR + ACCE</t>
  </si>
  <si>
    <t>SER B SEK0.1</t>
  </si>
  <si>
    <t>'761819903</t>
  </si>
  <si>
    <t>EXMAR SA NPV</t>
  </si>
  <si>
    <t>'739160901</t>
  </si>
  <si>
    <t>BKW ENERGIE AG</t>
  </si>
  <si>
    <t>CHF25(REGD)</t>
  </si>
  <si>
    <t>'638824904</t>
  </si>
  <si>
    <t>GIGNO SYSTEM JAPAN</t>
  </si>
  <si>
    <t>'661450908</t>
  </si>
  <si>
    <t>NETMARKS INC</t>
  </si>
  <si>
    <t>'772200903</t>
  </si>
  <si>
    <t>GROUPE PARTOUCHE</t>
  </si>
  <si>
    <t>'671096907</t>
  </si>
  <si>
    <t>REPCO CORP</t>
  </si>
  <si>
    <t>'665271904</t>
  </si>
  <si>
    <t>YHI INTERNATIONAL</t>
  </si>
  <si>
    <t>SGD0.2</t>
  </si>
  <si>
    <t>'774246904</t>
  </si>
  <si>
    <t>GECINA</t>
  </si>
  <si>
    <t>EUR7.5</t>
  </si>
  <si>
    <t>'775943905</t>
  </si>
  <si>
    <t>ILIAD</t>
  </si>
  <si>
    <t>'673988903</t>
  </si>
  <si>
    <t>SEKSUN CORPORATION</t>
  </si>
  <si>
    <t>99QRVQ905</t>
  </si>
  <si>
    <t>NAGAILEBEN CO LTD WI</t>
  </si>
  <si>
    <t>NEW</t>
  </si>
  <si>
    <t>'617957907</t>
  </si>
  <si>
    <t>TPV TECHNOLOGY</t>
  </si>
  <si>
    <t>USD0.01</t>
  </si>
  <si>
    <t>'024249906</t>
  </si>
  <si>
    <t>DCC</t>
  </si>
  <si>
    <t>ORD EUR 0.25</t>
  </si>
  <si>
    <t>'646835900</t>
  </si>
  <si>
    <t>JSP CORPORATION</t>
  </si>
  <si>
    <t>Y50</t>
  </si>
  <si>
    <t>'007007008</t>
  </si>
  <si>
    <t>BWD SECURITIES</t>
  </si>
  <si>
    <t>ORD 10P</t>
  </si>
  <si>
    <t>'603846908</t>
  </si>
  <si>
    <t>T K TOKA</t>
  </si>
  <si>
    <t>'662332907</t>
  </si>
  <si>
    <t>NAGAILEBEN CO</t>
  </si>
  <si>
    <t>'672193901</t>
  </si>
  <si>
    <t>ARCS CO LTD</t>
  </si>
  <si>
    <t>'018592907</t>
  </si>
  <si>
    <t>BOVIS HOMES GROUP</t>
  </si>
  <si>
    <t>'045644903</t>
  </si>
  <si>
    <t>INTERMEDIATE CAP</t>
  </si>
  <si>
    <t>'602830002</t>
  </si>
  <si>
    <t>AMATSUJI STL BALL</t>
  </si>
  <si>
    <t>'543330906</t>
  </si>
  <si>
    <t>ALMA MEDIA CORP</t>
  </si>
  <si>
    <t>SER 2 NPV</t>
  </si>
  <si>
    <t>'619315906</t>
  </si>
  <si>
    <t>SINGAPORE FOOD IND</t>
  </si>
  <si>
    <t>SC7Q</t>
  </si>
  <si>
    <t>'796050888</t>
  </si>
  <si>
    <t>SAMSUNG ELECTRS LTD</t>
  </si>
  <si>
    <t>GDR 1995 RPSTG COM 144A</t>
  </si>
  <si>
    <t>'662235902</t>
  </si>
  <si>
    <t>NICHII GAKKAN CO</t>
  </si>
  <si>
    <t>'080216906</t>
  </si>
  <si>
    <t>SAGE GROUP</t>
  </si>
  <si>
    <t>'468232004</t>
  </si>
  <si>
    <t>PERNOD RICARD</t>
  </si>
  <si>
    <t>'650504004</t>
  </si>
  <si>
    <t>PATRICK CORPORATION LTD</t>
  </si>
  <si>
    <t>'681001905</t>
  </si>
  <si>
    <t>S/INDUSTRIAL HLDG</t>
  </si>
  <si>
    <t>'737826909</t>
  </si>
  <si>
    <t>BCP POP VERON NOV</t>
  </si>
  <si>
    <t>EUR3.6</t>
  </si>
  <si>
    <t>SC7R</t>
  </si>
  <si>
    <t>40048T106</t>
  </si>
  <si>
    <t>GRUPO IMSA S A DE C V</t>
  </si>
  <si>
    <t>SPONS ADR 3B2C</t>
  </si>
  <si>
    <t>'581006905</t>
  </si>
  <si>
    <t>POLSKI KONCERN NAF</t>
  </si>
  <si>
    <t>PLN1.25</t>
  </si>
  <si>
    <t>'514098904</t>
  </si>
  <si>
    <t>GAZPROM OAO</t>
  </si>
  <si>
    <t>ADS REP10 ORD RUB5(REG S)</t>
  </si>
  <si>
    <t>'373737105</t>
  </si>
  <si>
    <t>GERDAU S A</t>
  </si>
  <si>
    <t>'450047204</t>
  </si>
  <si>
    <t>IRSA INVERSIONES Y REPRESENT</t>
  </si>
  <si>
    <t>GLOBAL DEPOSITARY RCPT</t>
  </si>
  <si>
    <t>'051524106</t>
  </si>
  <si>
    <t>AUR RES INC</t>
  </si>
  <si>
    <t>'617753900</t>
  </si>
  <si>
    <t>ABS CBN HLDGS CORP</t>
  </si>
  <si>
    <t>PDR EACH REPR 1 ORD SHS PHP1</t>
  </si>
  <si>
    <t>'644366908</t>
  </si>
  <si>
    <t>HUB POWER CO</t>
  </si>
  <si>
    <t>PKR10</t>
  </si>
  <si>
    <t>'547311902</t>
  </si>
  <si>
    <t>BK POLSKA KASA OPIEKI GRUPA</t>
  </si>
  <si>
    <t>PLN1</t>
  </si>
  <si>
    <t>'555255900</t>
  </si>
  <si>
    <t>TELEKOMUNIKACJA PO</t>
  </si>
  <si>
    <t>PLN 3</t>
  </si>
  <si>
    <t>'666941901</t>
  </si>
  <si>
    <t>PAKISTAN STATE OIL</t>
  </si>
  <si>
    <t>'667262901</t>
  </si>
  <si>
    <t>PAK TELECOM CORP</t>
  </si>
  <si>
    <t>A PKR10</t>
  </si>
  <si>
    <t>'467870903</t>
  </si>
  <si>
    <t>GDR REP 1 ORD HUF1000(REG S</t>
  </si>
  <si>
    <t>87943D207</t>
  </si>
  <si>
    <t>TELEKOMUNIKA CTA POLSKA</t>
  </si>
  <si>
    <t>SPONSORED GDR RESPTG SHS SER A</t>
  </si>
  <si>
    <t>20440T201</t>
  </si>
  <si>
    <t>COMPANHIA BRASILEIRA DE DISTR</t>
  </si>
  <si>
    <t>SPONSORED ADR REPSTG PFD</t>
  </si>
  <si>
    <t>68370R109</t>
  </si>
  <si>
    <t>OPEN JT STK CO VIMPEL COMMN</t>
  </si>
  <si>
    <t>'242142909</t>
  </si>
  <si>
    <t>CELULAR CRT PARTIC</t>
  </si>
  <si>
    <t>PRF A NPV</t>
  </si>
  <si>
    <t>'401344007</t>
  </si>
  <si>
    <t>ALARKO HLDG</t>
  </si>
  <si>
    <t>TRL1000</t>
  </si>
  <si>
    <t>'731613204</t>
  </si>
  <si>
    <t>POLSKI KONCERN NAFTOWY ORLEN</t>
  </si>
  <si>
    <t>GLOBAL DEPOSITARY RCPT REG S</t>
  </si>
  <si>
    <t>20440W105</t>
  </si>
  <si>
    <t>COMPANHIA SIDERURGICA NATL</t>
  </si>
  <si>
    <t>SPONSORED ADR REPSTG ORD SHS</t>
  </si>
  <si>
    <t>'607409109</t>
  </si>
  <si>
    <t>MOBILE TELESYSTEMS</t>
  </si>
  <si>
    <t>'615297900</t>
  </si>
  <si>
    <t>ANGLO AMERICAN</t>
  </si>
  <si>
    <t>USD0.50</t>
  </si>
  <si>
    <t>'633274907</t>
  </si>
  <si>
    <t>FAUJI FERTILIZER</t>
  </si>
  <si>
    <t>'901145102</t>
  </si>
  <si>
    <t>TV AZTECA S A DE C V</t>
  </si>
  <si>
    <t>'90458E107</t>
  </si>
  <si>
    <t>UNIBANCO UNIAO DE BANCOS BRAS</t>
  </si>
  <si>
    <t>GLOBAL DEPOSITORY RCPT REPSTG</t>
  </si>
  <si>
    <t>87924W109</t>
  </si>
  <si>
    <t>TELE NORDESTE CELULAR PARTICIP</t>
  </si>
  <si>
    <t>'204409601</t>
  </si>
  <si>
    <t>COMPANHIA ENERGETICA DE MINAS</t>
  </si>
  <si>
    <t>SPON ADR PAR .01 REP NON VTG</t>
  </si>
  <si>
    <t>'105530109</t>
  </si>
  <si>
    <t>BRASIL TELECOM PARTICIPACOES</t>
  </si>
  <si>
    <t>SPONSORED ADR REPSTG PFD SHS</t>
  </si>
  <si>
    <t>'344419106</t>
  </si>
  <si>
    <t>FOMENTO ECONOMICO MEXICANO</t>
  </si>
  <si>
    <t>SPONSORED ADR UNIT 1 SER B</t>
  </si>
  <si>
    <t>'608464202</t>
  </si>
  <si>
    <t>MOL MAGYAR OLAJ ES GAZIPARI RT</t>
  </si>
  <si>
    <t>GLOBAL DEP RCPT REG S</t>
  </si>
  <si>
    <t>'204448104</t>
  </si>
  <si>
    <t>COMPANIA DE MINAS BUENAVENTURA</t>
  </si>
  <si>
    <t>SPONSORED ADR REPR SER B</t>
  </si>
  <si>
    <t>'843611104</t>
  </si>
  <si>
    <t>SOUTHERN PERU COPPER CORP</t>
  </si>
  <si>
    <t>'204342000</t>
  </si>
  <si>
    <t>ALFA SA</t>
  </si>
  <si>
    <t>SERIES A NPV (CPO)</t>
  </si>
  <si>
    <t>'222934903</t>
  </si>
  <si>
    <t>CORP GEO SA DE CV</t>
  </si>
  <si>
    <t>SER B MXN1</t>
  </si>
  <si>
    <t>'224205906</t>
  </si>
  <si>
    <t>FOMENTO ECON MEXICO</t>
  </si>
  <si>
    <t>UNITS (REP 1 SER B SHS 4 D)</t>
  </si>
  <si>
    <t>'226714103</t>
  </si>
  <si>
    <t>CRISTALERIAS DE CHILE S A</t>
  </si>
  <si>
    <t>'238600902</t>
  </si>
  <si>
    <t>USIMINAS USI SD MG</t>
  </si>
  <si>
    <t>'239247901</t>
  </si>
  <si>
    <t>GPO BIMBO SA DE CV</t>
  </si>
  <si>
    <t>'245877006</t>
  </si>
  <si>
    <t>ITAUSA INV ITAU SA</t>
  </si>
  <si>
    <t>'259856003</t>
  </si>
  <si>
    <t>MOLINOS RIO PLATA</t>
  </si>
  <si>
    <t>B SHS APR1</t>
  </si>
  <si>
    <t>'262017908</t>
  </si>
  <si>
    <t>ORGANIZ SORIANA</t>
  </si>
  <si>
    <t>SER B NPV</t>
  </si>
  <si>
    <t>'288038904</t>
  </si>
  <si>
    <t>BRASIL TELECOM SA</t>
  </si>
  <si>
    <t>PREF SHS NPV</t>
  </si>
  <si>
    <t>'401112008</t>
  </si>
  <si>
    <t>AKBANK</t>
  </si>
  <si>
    <t>'431519008</t>
  </si>
  <si>
    <t>EREGLI DEMIR CELIK</t>
  </si>
  <si>
    <t>'436161004</t>
  </si>
  <si>
    <t>T GARANTI BANKASI</t>
  </si>
  <si>
    <t>TRL500</t>
  </si>
  <si>
    <t>'489421909</t>
  </si>
  <si>
    <t>TOFAS OTOMOBIL FAB</t>
  </si>
  <si>
    <t>'574799102</t>
  </si>
  <si>
    <t>MASISA S A</t>
  </si>
  <si>
    <t>'607580909</t>
  </si>
  <si>
    <t>BK HAPOALIM BM</t>
  </si>
  <si>
    <t>ILS1</t>
  </si>
  <si>
    <t>'607701000</t>
  </si>
  <si>
    <t>BANGKOK BANK</t>
  </si>
  <si>
    <t>THB10(ALIEN MARKET)</t>
  </si>
  <si>
    <t>'607912904</t>
  </si>
  <si>
    <t>BARLOWORLD LTD</t>
  </si>
  <si>
    <t>ZAR0.05</t>
  </si>
  <si>
    <t>'610800906</t>
  </si>
  <si>
    <t>STANDARD BK GR LTD</t>
  </si>
  <si>
    <t>ZAR0.10</t>
  </si>
  <si>
    <t>'611560905</t>
  </si>
  <si>
    <t>MAKHTESHIM AGAM IN</t>
  </si>
  <si>
    <t>'613402908</t>
  </si>
  <si>
    <t>SANLAM</t>
  </si>
  <si>
    <t>ZAR0.01</t>
  </si>
  <si>
    <t>'620423905</t>
  </si>
  <si>
    <t>1ST PHILIPPINE</t>
  </si>
  <si>
    <t>PHP10</t>
  </si>
  <si>
    <t>'632527909</t>
  </si>
  <si>
    <t>EQUITABLE PCI BANK</t>
  </si>
  <si>
    <t>'645780909</t>
  </si>
  <si>
    <t>IMPALA PLATINUM</t>
  </si>
  <si>
    <t>ZAR0.20</t>
  </si>
  <si>
    <t>'649283900</t>
  </si>
  <si>
    <t>KRUNG THAI BANK PLC</t>
  </si>
  <si>
    <t>THB10 (ALIEN MARKET)</t>
  </si>
  <si>
    <t>'649725900</t>
  </si>
  <si>
    <t>KOREAN REINSURANCE</t>
  </si>
  <si>
    <t>'655592905</t>
  </si>
  <si>
    <t>MALAKOFF BHD</t>
  </si>
  <si>
    <t>MYR1</t>
  </si>
  <si>
    <t>'655669000</t>
  </si>
  <si>
    <t>MALAYSIAN PACIFIC</t>
  </si>
  <si>
    <t>MYR0.50</t>
  </si>
  <si>
    <t>'655803005</t>
  </si>
  <si>
    <t>MALAYSIA INT SHIP</t>
  </si>
  <si>
    <t>MYR1(ALIEN MARKET)</t>
  </si>
  <si>
    <t>'657483004</t>
  </si>
  <si>
    <t>MANILA ELECTRIC CO</t>
  </si>
  <si>
    <t>B PHP10</t>
  </si>
  <si>
    <t>'668566003</t>
  </si>
  <si>
    <t>PHILIPPINE LNG DIS</t>
  </si>
  <si>
    <t>PHP5</t>
  </si>
  <si>
    <t>'670709005</t>
  </si>
  <si>
    <t>PUBLIC BK BHD</t>
  </si>
  <si>
    <t>MYR0.50(ALIEN MARKET)</t>
  </si>
  <si>
    <t>'670714005</t>
  </si>
  <si>
    <t>'673196002</t>
  </si>
  <si>
    <t>RESORTS WORLD BHD</t>
  </si>
  <si>
    <t>'677745903</t>
  </si>
  <si>
    <t>SASOL</t>
  </si>
  <si>
    <t>'679745901</t>
  </si>
  <si>
    <t>SINOPEC S/PETROCHE</t>
  </si>
  <si>
    <t>ORD H CNY1</t>
  </si>
  <si>
    <t>'681884904</t>
  </si>
  <si>
    <t>SM PRIME</t>
  </si>
  <si>
    <t>PHP1</t>
  </si>
  <si>
    <t>'688879907</t>
  </si>
  <si>
    <t>KASIKORNBANK PCL</t>
  </si>
  <si>
    <t>87923P105</t>
  </si>
  <si>
    <t>TELE CENTRO OESTE CELULAR PART</t>
  </si>
  <si>
    <t>'231305905</t>
  </si>
  <si>
    <t>EMBRACO EMP BRS CO</t>
  </si>
  <si>
    <t>'242104909</t>
  </si>
  <si>
    <t>GRUPO FINANCIERO BANORTE SA</t>
  </si>
  <si>
    <t>O SHS</t>
  </si>
  <si>
    <t>'246172001</t>
  </si>
  <si>
    <t>SOLVAY INDUPA</t>
  </si>
  <si>
    <t>ARS1</t>
  </si>
  <si>
    <t>'005907902</t>
  </si>
  <si>
    <t>DRAGON OIL</t>
  </si>
  <si>
    <t>ORD EUR0.10</t>
  </si>
  <si>
    <t>'600245005</t>
  </si>
  <si>
    <t>ASM PACIFIC TECH</t>
  </si>
  <si>
    <t>'634905004</t>
  </si>
  <si>
    <t>FOUNTAIN SET HLDGS</t>
  </si>
  <si>
    <t>'444527907</t>
  </si>
  <si>
    <t>HURRIYET GAZETE</t>
  </si>
  <si>
    <t>M22465104</t>
  </si>
  <si>
    <t>CHECK POINT SOFTWARE</t>
  </si>
  <si>
    <t>COMMON STOCK</t>
  </si>
  <si>
    <t>'879403780</t>
  </si>
  <si>
    <t>TELEFONOS DE MEXICO S A</t>
  </si>
  <si>
    <t>SPONSORED ADR REPSTG SH ORD L</t>
  </si>
  <si>
    <t>'881624209</t>
  </si>
  <si>
    <t>TEVA PHARMACEUTICAL INDS LTD</t>
  </si>
  <si>
    <t>ADR</t>
  </si>
  <si>
    <t>00709P108</t>
  </si>
  <si>
    <t>ADMINISTRADORA DE FONDAS DE PE</t>
  </si>
  <si>
    <t>05968L102</t>
  </si>
  <si>
    <t>BANCOLOMBIA S A</t>
  </si>
  <si>
    <t>SPONSORED ADR REPSTG 4 PREF</t>
  </si>
  <si>
    <t>'151290889</t>
  </si>
  <si>
    <t>CEMEX S A</t>
  </si>
  <si>
    <t>SPONSORED ADR NEW REP ORD PART</t>
  </si>
  <si>
    <t>'254753106</t>
  </si>
  <si>
    <t>DISTRIBUCION Y SERVICIO D + S</t>
  </si>
  <si>
    <t>29244T101</t>
  </si>
  <si>
    <t>EMPRESA NACIONAL DE ELEC</t>
  </si>
  <si>
    <t>29274F104</t>
  </si>
  <si>
    <t>ENERSIS S A</t>
  </si>
  <si>
    <t>'677862104</t>
  </si>
  <si>
    <t>OIL CO LUKOIL</t>
  </si>
  <si>
    <t>78440P108</t>
  </si>
  <si>
    <t>SK TELECOM LTD</t>
  </si>
  <si>
    <t>'833635105</t>
  </si>
  <si>
    <t>SOCIEDAD QUIMICA MINERA DE CHI</t>
  </si>
  <si>
    <t>SPONSORED ADR REPSTG SER B SHS</t>
  </si>
  <si>
    <t>M75253100</t>
  </si>
  <si>
    <t>ORBOTECH LTD</t>
  </si>
  <si>
    <t>'204449300</t>
  </si>
  <si>
    <t>COMPANIA DE TELECOM DE CHILE</t>
  </si>
  <si>
    <t>29081P303</t>
  </si>
  <si>
    <t>EMBOTELLADORA ANDINA SA</t>
  </si>
  <si>
    <t>SPONSORED ADR REPSTG SER B</t>
  </si>
  <si>
    <t>'718252604</t>
  </si>
  <si>
    <t>PHILIPPINE LONG DIST TEL CO</t>
  </si>
  <si>
    <t>71654V101</t>
  </si>
  <si>
    <t>PETROLEO BRASILEIRO SA PETRO</t>
  </si>
  <si>
    <t>'416441905</t>
  </si>
  <si>
    <t>ANADOLU EFES</t>
  </si>
  <si>
    <t>71654V408</t>
  </si>
  <si>
    <t>PETROLEO BRASILEIRO SA</t>
  </si>
  <si>
    <t>'628204901</t>
  </si>
  <si>
    <t>GIORDANO INTL LTD</t>
  </si>
  <si>
    <t>20441W203</t>
  </si>
  <si>
    <t>COMPANHIA DE BEBIDAS DAS AMERS</t>
  </si>
  <si>
    <t>SPONSORED ADR REPSTG PFD SHD</t>
  </si>
  <si>
    <t>'629029901</t>
  </si>
  <si>
    <t>HANA MICROELECTRNC</t>
  </si>
  <si>
    <t>THB5 (ALIEN MKT)</t>
  </si>
  <si>
    <t>'626818900</t>
  </si>
  <si>
    <t>MASSMART</t>
  </si>
  <si>
    <t>'629181900</t>
  </si>
  <si>
    <t>CHINA PETROLIUM + CHEMICAL</t>
  </si>
  <si>
    <t>H SHS</t>
  </si>
  <si>
    <t>'629174905</t>
  </si>
  <si>
    <t>TELEKOMUNIKASI IND</t>
  </si>
  <si>
    <t>SER B IDR500 (DEMAT)</t>
  </si>
  <si>
    <t>'264367905</t>
  </si>
  <si>
    <t>GPO MEXICO SA</t>
  </si>
  <si>
    <t>SER B COM NPV</t>
  </si>
  <si>
    <t>'629176900</t>
  </si>
  <si>
    <t>CIPUTRA DEVELOPMNT</t>
  </si>
  <si>
    <t>IDR500(DEMAT)</t>
  </si>
  <si>
    <t>02364W105</t>
  </si>
  <si>
    <t>AMERICA MOVIL S A DEC V</t>
  </si>
  <si>
    <t>SPONS ADR REPSTG SER L SHS</t>
  </si>
  <si>
    <t>'632850905</t>
  </si>
  <si>
    <t>RAMAYANA LESTARI</t>
  </si>
  <si>
    <t>IDR250</t>
  </si>
  <si>
    <t>98849W108</t>
  </si>
  <si>
    <t>YUKOS CORP</t>
  </si>
  <si>
    <t>'635277908</t>
  </si>
  <si>
    <t>BK CENTRAL</t>
  </si>
  <si>
    <t>74838Y207</t>
  </si>
  <si>
    <t>QUILMES INDL QUINSA SOCIETE</t>
  </si>
  <si>
    <t>SPONSORED ADR REPSTG CL B SHS</t>
  </si>
  <si>
    <t>'636836900</t>
  </si>
  <si>
    <t>THB10 (NVDR) LOCAL</t>
  </si>
  <si>
    <t>'639754902</t>
  </si>
  <si>
    <t>SHIN CORPORATION</t>
  </si>
  <si>
    <t>THB1(ALIEN MARKET)</t>
  </si>
  <si>
    <t>'640424909</t>
  </si>
  <si>
    <t>H M SAMPOERNA</t>
  </si>
  <si>
    <t>IDR100</t>
  </si>
  <si>
    <t>'641259908</t>
  </si>
  <si>
    <t>ADVANCED INFO SERV</t>
  </si>
  <si>
    <t>THB1 (ALIEN MARKET)</t>
  </si>
  <si>
    <t>86677C708</t>
  </si>
  <si>
    <t>SUN INTERBREW LTD</t>
  </si>
  <si>
    <t>GDR REPSTG CL B SHS REG S</t>
  </si>
  <si>
    <t>'059460204</t>
  </si>
  <si>
    <t>BANCO BRADESCO S A</t>
  </si>
  <si>
    <t>SPNRED ADR REPSTG PFD SHS NEW</t>
  </si>
  <si>
    <t>'282239904</t>
  </si>
  <si>
    <t>GPO FIN INBURSA SA</t>
  </si>
  <si>
    <t>COM SER O MXN1.000228</t>
  </si>
  <si>
    <t>'642271902</t>
  </si>
  <si>
    <t>THAI UNION FROZEN</t>
  </si>
  <si>
    <t>THB1 ALN MKT</t>
  </si>
  <si>
    <t>'059602201</t>
  </si>
  <si>
    <t>BANCO ITAU S A</t>
  </si>
  <si>
    <t>SPONSORED ADR REPSTG 500 PFD</t>
  </si>
  <si>
    <t>'693483109</t>
  </si>
  <si>
    <t>48268K101</t>
  </si>
  <si>
    <t>KT CORP</t>
  </si>
  <si>
    <t>'653052902</t>
  </si>
  <si>
    <t>MAXIS COMMUN BHD</t>
  </si>
  <si>
    <t>MYR0.10</t>
  </si>
  <si>
    <t>'690547906</t>
  </si>
  <si>
    <t>TRANSMILE GROUP</t>
  </si>
  <si>
    <t>'740536909</t>
  </si>
  <si>
    <t>ENKA INSAAT</t>
  </si>
  <si>
    <t>'653665901</t>
  </si>
  <si>
    <t>BYD CO</t>
  </si>
  <si>
    <t>H SHS CNY1</t>
  </si>
  <si>
    <t>05965X109</t>
  </si>
  <si>
    <t>BANCO SANTANDER CHILE NEW</t>
  </si>
  <si>
    <t>SPONSORED ADR REPSTG COM</t>
  </si>
  <si>
    <t>'660671900</t>
  </si>
  <si>
    <t>NOBLE DEVELOPMENT</t>
  </si>
  <si>
    <t>THB5 ALIEN MKT</t>
  </si>
  <si>
    <t>'654524909</t>
  </si>
  <si>
    <t>BK PAN INDONESIA</t>
  </si>
  <si>
    <t>'296708902</t>
  </si>
  <si>
    <t>GRUPO ELEKTRA (NEW)</t>
  </si>
  <si>
    <t>COM NPV(SERIE UNICA)</t>
  </si>
  <si>
    <t>'691792907</t>
  </si>
  <si>
    <t>UTD SERVICE TECHN</t>
  </si>
  <si>
    <t>'825735103</t>
  </si>
  <si>
    <t>SIBIRTELECOM OPEN JT STK CO</t>
  </si>
  <si>
    <t>88031M109</t>
  </si>
  <si>
    <t>TENARIS S A</t>
  </si>
  <si>
    <t>'318987906</t>
  </si>
  <si>
    <t>LUKOIL OIL COMPANY</t>
  </si>
  <si>
    <t>ADR REP 4 ORD RUB.025</t>
  </si>
  <si>
    <t>'658209903</t>
  </si>
  <si>
    <t>CENT PATTANA PUB</t>
  </si>
  <si>
    <t>THB5 (ALIEN MARKET)</t>
  </si>
  <si>
    <t>'658193909</t>
  </si>
  <si>
    <t>LAND + HOUSES</t>
  </si>
  <si>
    <t>THB1 (ALIEN MKT)</t>
  </si>
  <si>
    <t>'658857909</t>
  </si>
  <si>
    <t>TELKOM GROUP LTD</t>
  </si>
  <si>
    <t>ZAR10</t>
  </si>
  <si>
    <t>'916887201</t>
  </si>
  <si>
    <t>URALSVYASINFORM JSC</t>
  </si>
  <si>
    <t>'660992900</t>
  </si>
  <si>
    <t>SIAM CEMENT CO</t>
  </si>
  <si>
    <t>THB1 (NVDR)</t>
  </si>
  <si>
    <t>'264551904</t>
  </si>
  <si>
    <t>GERDAU SA SIDERURG</t>
  </si>
  <si>
    <t>PRF NPV</t>
  </si>
  <si>
    <t>'654147909</t>
  </si>
  <si>
    <t>SINO THAI ENG + CONS</t>
  </si>
  <si>
    <t>THB1(ALIEN MKT)</t>
  </si>
  <si>
    <t>10499Q927</t>
  </si>
  <si>
    <t>BARING EMERGING MARKETS FUND</t>
  </si>
  <si>
    <t>TAIWAN A C COUNTRY FUND</t>
  </si>
  <si>
    <t>'669883902</t>
  </si>
  <si>
    <t>LALIN PROPERTY PUB</t>
  </si>
  <si>
    <t>'670875905</t>
  </si>
  <si>
    <t>THAI OLEFIN PUBLIC</t>
  </si>
  <si>
    <t>'670909902</t>
  </si>
  <si>
    <t>BK RAKYAT</t>
  </si>
  <si>
    <t>IDR500</t>
  </si>
  <si>
    <t>99QERV908</t>
  </si>
  <si>
    <t>OIL AND GAS DEVELOPMENT CO LTD</t>
  </si>
  <si>
    <t>21987A100</t>
  </si>
  <si>
    <t>CORPBANCA</t>
  </si>
  <si>
    <t>SPONSORED ADR REPSTG COM 144A</t>
  </si>
  <si>
    <t>16939P106</t>
  </si>
  <si>
    <t>CHINA LIFE INS CO LTD</t>
  </si>
  <si>
    <t>SPONSORED ADR REPSTG H SHS</t>
  </si>
  <si>
    <t>'630227908</t>
  </si>
  <si>
    <t>EMAAR PROPERTIES</t>
  </si>
  <si>
    <t>AED10</t>
  </si>
  <si>
    <t>99QSDQ903</t>
  </si>
  <si>
    <t>CELULARCRT PARTIC</t>
  </si>
  <si>
    <t>COM BRL0.0442(S/R EXP15MAR04)</t>
  </si>
  <si>
    <t>'241762905</t>
  </si>
  <si>
    <t>HYLSAMEX CPO</t>
  </si>
  <si>
    <t>CPO (REP 1 SER B) MXN4.7996</t>
  </si>
  <si>
    <t>'825731102</t>
  </si>
  <si>
    <t>SIBERIAN OIL CO</t>
  </si>
  <si>
    <t>74727W205</t>
  </si>
  <si>
    <t>QATAR TELECOM Q S C Q TEL</t>
  </si>
  <si>
    <t>'612793901</t>
  </si>
  <si>
    <t>STEINHOFF INTL HLD</t>
  </si>
  <si>
    <t>ZAR0.005</t>
  </si>
  <si>
    <t>'663642908</t>
  </si>
  <si>
    <t>NETWORK HEALTHCARE</t>
  </si>
  <si>
    <t>'928660109</t>
  </si>
  <si>
    <t>VOLGATELECOM PUB JT STK CO</t>
  </si>
  <si>
    <t>'290991942</t>
  </si>
  <si>
    <t>EMERGING MARKETS SO ASIAN FD</t>
  </si>
  <si>
    <t>99AIH9005</t>
  </si>
  <si>
    <t>EMERGING MKTS TAIWAN A/C</t>
  </si>
  <si>
    <t>99AZZ6904</t>
  </si>
  <si>
    <t>EMERGING MKRTS TAIWAN A/C II</t>
  </si>
  <si>
    <t>99D834901</t>
  </si>
  <si>
    <t>AFRICA EMERGING MARKET FUNDS</t>
  </si>
  <si>
    <t>'501723100</t>
  </si>
  <si>
    <t>LAN CHILE S A</t>
  </si>
  <si>
    <t>'641056908</t>
  </si>
  <si>
    <t>HARMONY GOLD MNG</t>
  </si>
  <si>
    <t>ZAR0.50</t>
  </si>
  <si>
    <t>SC7S</t>
  </si>
  <si>
    <t>'032952004</t>
  </si>
  <si>
    <t>FYFFES</t>
  </si>
  <si>
    <t>'029440906</t>
  </si>
  <si>
    <t>MAN GROUP</t>
  </si>
  <si>
    <t>'079980900</t>
  </si>
  <si>
    <t>SHIRE PHARMA GROUP</t>
  </si>
  <si>
    <t>'579155904</t>
  </si>
  <si>
    <t>CELANESE AG</t>
  </si>
  <si>
    <t>'569619901</t>
  </si>
  <si>
    <t>GEBERIT</t>
  </si>
  <si>
    <t>CHF1(REGD)</t>
  </si>
  <si>
    <t>'664266004</t>
  </si>
  <si>
    <t>NIPPON ELEC GLASS</t>
  </si>
  <si>
    <t>'598095909</t>
  </si>
  <si>
    <t>HAVAS</t>
  </si>
  <si>
    <t>'406469908</t>
  </si>
  <si>
    <t>LEICA GEOSYSTEMS</t>
  </si>
  <si>
    <t>'663854008</t>
  </si>
  <si>
    <t>NICHICON CORP</t>
  </si>
  <si>
    <t>'573066909</t>
  </si>
  <si>
    <t>SOGECABLE ORD SHS</t>
  </si>
  <si>
    <t>'554398909</t>
  </si>
  <si>
    <t>CNP ASSURANCES</t>
  </si>
  <si>
    <t>'012905006</t>
  </si>
  <si>
    <t>BRITISH AIRWAYS</t>
  </si>
  <si>
    <t>'042504902</t>
  </si>
  <si>
    <t>REXAM</t>
  </si>
  <si>
    <t>ORD</t>
  </si>
  <si>
    <t>'432965002</t>
  </si>
  <si>
    <t>ORD EUR0.06(DUBLIN LISTING)</t>
  </si>
  <si>
    <t>'474184900</t>
  </si>
  <si>
    <t>MERCK KGAA</t>
  </si>
  <si>
    <t>'520536905</t>
  </si>
  <si>
    <t>VEDIOR</t>
  </si>
  <si>
    <t>CVA EUR0.05</t>
  </si>
  <si>
    <t>'543774905</t>
  </si>
  <si>
    <t>OM HEX AB</t>
  </si>
  <si>
    <t>SEK2</t>
  </si>
  <si>
    <t>'572175909</t>
  </si>
  <si>
    <t>BANCO BPI SA</t>
  </si>
  <si>
    <t>EUR1 REGD</t>
  </si>
  <si>
    <t>'679378000</t>
  </si>
  <si>
    <t>SEIYU</t>
  </si>
  <si>
    <t>'685886004</t>
  </si>
  <si>
    <t>SUMITOMO FORESTRY</t>
  </si>
  <si>
    <t>'691862007</t>
  </si>
  <si>
    <t>UNY CO</t>
  </si>
  <si>
    <t>'014527907</t>
  </si>
  <si>
    <t>NORTHERN ROCK</t>
  </si>
  <si>
    <t>'621179902</t>
  </si>
  <si>
    <t>COCHLEAR LTD</t>
  </si>
  <si>
    <t>'067997908</t>
  </si>
  <si>
    <t>INCHCAPE</t>
  </si>
  <si>
    <t>ORD GBP1.50</t>
  </si>
  <si>
    <t>'685898009</t>
  </si>
  <si>
    <t>SUMISHO LEASE CO</t>
  </si>
  <si>
    <t>'622220903</t>
  </si>
  <si>
    <t>PAPERLINX</t>
  </si>
  <si>
    <t>'554197905</t>
  </si>
  <si>
    <t>MOBISTAR</t>
  </si>
  <si>
    <t>'597598903</t>
  </si>
  <si>
    <t>'697237907</t>
  </si>
  <si>
    <t>WING HANG BANK LTD</t>
  </si>
  <si>
    <t>'453267908</t>
  </si>
  <si>
    <t>SYNTHES STRATEC</t>
  </si>
  <si>
    <t>COM CHF0.01</t>
  </si>
  <si>
    <t>'425305000</t>
  </si>
  <si>
    <t>SER A DKK1000</t>
  </si>
  <si>
    <t>'457913903</t>
  </si>
  <si>
    <t>PROSIEBENSATI MEDI</t>
  </si>
  <si>
    <t>NPV PFD</t>
  </si>
  <si>
    <t>'302242904</t>
  </si>
  <si>
    <t>UTD BUSINESS MEDIA</t>
  </si>
  <si>
    <t>NEW ORD GBP0.25(POST CONS)</t>
  </si>
  <si>
    <t>'711072900</t>
  </si>
  <si>
    <t>ADECCO SA</t>
  </si>
  <si>
    <t>'306167909</t>
  </si>
  <si>
    <t>BRAMBLES INDUSTRIE</t>
  </si>
  <si>
    <t>'643189905</t>
  </si>
  <si>
    <t>MITSUI TRUST HLDGS</t>
  </si>
  <si>
    <t>'651334906</t>
  </si>
  <si>
    <t>JAPAN RETAIL FUND</t>
  </si>
  <si>
    <t>JAPAN RETAIL FUND INV REIT</t>
  </si>
  <si>
    <t>'316988906</t>
  </si>
  <si>
    <t>HILL (WILLIAM)</t>
  </si>
  <si>
    <t>'738572908</t>
  </si>
  <si>
    <t>NOBEL BIOCARE AG</t>
  </si>
  <si>
    <t>CHF2.00 (BR)</t>
  </si>
  <si>
    <t>'653323907</t>
  </si>
  <si>
    <t>BLUESCOPE STEEL LTD</t>
  </si>
  <si>
    <t>'655933901</t>
  </si>
  <si>
    <t>CHINA TELECOM CORP</t>
  </si>
  <si>
    <t>H CNY1</t>
  </si>
  <si>
    <t>'407291004</t>
  </si>
  <si>
    <t>BCO ESP DE CREDITO</t>
  </si>
  <si>
    <t>EUR1.77(REGD)</t>
  </si>
  <si>
    <t>'660851908</t>
  </si>
  <si>
    <t>PROMINA GROUP</t>
  </si>
  <si>
    <t>'330401902</t>
  </si>
  <si>
    <t>KESA ELECTRICALS</t>
  </si>
  <si>
    <t>SC7U</t>
  </si>
  <si>
    <t>'407732908</t>
  </si>
  <si>
    <t>BANK MILLENNIUM SA</t>
  </si>
  <si>
    <t>'605354901</t>
  </si>
  <si>
    <t>WOOLWORTHS HLDGS</t>
  </si>
  <si>
    <t>ZAR0.0015</t>
  </si>
  <si>
    <t>'513109900</t>
  </si>
  <si>
    <t>STATE BK OF INDIA</t>
  </si>
  <si>
    <t>GDR EACH REP 2 SHS INR10(REG S</t>
  </si>
  <si>
    <t>'618148902</t>
  </si>
  <si>
    <t>BRILLIANCE CHINA</t>
  </si>
  <si>
    <t>'300246204</t>
  </si>
  <si>
    <t>EVERGREEN MARINE CORP TAIWAN</t>
  </si>
  <si>
    <t>'626983902</t>
  </si>
  <si>
    <t>ORASCOM TELECOM HLDGS</t>
  </si>
  <si>
    <t>EGP10</t>
  </si>
  <si>
    <t>'613481902</t>
  </si>
  <si>
    <t>HANARO TELECOM INC</t>
  </si>
  <si>
    <t>'220973903</t>
  </si>
  <si>
    <t>CONSORICO ARA SA</t>
  </si>
  <si>
    <t>SER UNICA NPV</t>
  </si>
  <si>
    <t>'626376909</t>
  </si>
  <si>
    <t>DENWAY MOTORS LTD</t>
  </si>
  <si>
    <t>'608169900</t>
  </si>
  <si>
    <t>BEIJING ENTERPRISE</t>
  </si>
  <si>
    <t>ORD HKD0.10 H SHS</t>
  </si>
  <si>
    <t>Y15041125</t>
  </si>
  <si>
    <t>CHINA STEEL</t>
  </si>
  <si>
    <t>SHS GLOBAL DEPOSIT SHS REPR.20</t>
  </si>
  <si>
    <t>'368287207</t>
  </si>
  <si>
    <t>GAZPROM O A O</t>
  </si>
  <si>
    <t>SPONSORED ADR REG S</t>
  </si>
  <si>
    <t>'611348905</t>
  </si>
  <si>
    <t>TRUWORTHS INTERNAT</t>
  </si>
  <si>
    <t>ZAR0.00015</t>
  </si>
  <si>
    <t>'665539003</t>
  </si>
  <si>
    <t>OYL INDS BERHAD</t>
  </si>
  <si>
    <t>48245W202</t>
  </si>
  <si>
    <t>KGHM POLSKA MIEDZ SA</t>
  </si>
  <si>
    <t>SPONSORED GDR REG S</t>
  </si>
  <si>
    <t>'534917901</t>
  </si>
  <si>
    <t>ORBIS</t>
  </si>
  <si>
    <t>PLN2</t>
  </si>
  <si>
    <t>'500459409</t>
  </si>
  <si>
    <t>KOMERCNI BANKA A S</t>
  </si>
  <si>
    <t>'715684106</t>
  </si>
  <si>
    <t>PERUSAHAAN TELEKOMUNIKIASI IND</t>
  </si>
  <si>
    <t>'748718103</t>
  </si>
  <si>
    <t>QUINENCO SA</t>
  </si>
  <si>
    <t>'615372901</t>
  </si>
  <si>
    <t>SIAM COMMERCIAL BK</t>
  </si>
  <si>
    <t>5.25 NON CUM CNV VTG PRF AMKT</t>
  </si>
  <si>
    <t>'537287906</t>
  </si>
  <si>
    <t>PROKOM SOFTWARE SA</t>
  </si>
  <si>
    <t>'614278901</t>
  </si>
  <si>
    <t>HUADIAN POWER INTL</t>
  </si>
  <si>
    <t>'615513900</t>
  </si>
  <si>
    <t>OLD MUTUAL</t>
  </si>
  <si>
    <t>'656320900</t>
  </si>
  <si>
    <t>MTN GROUP LTD</t>
  </si>
  <si>
    <t>ZAR0.0001</t>
  </si>
  <si>
    <t>'438090201</t>
  </si>
  <si>
    <t>HON HAI PRECISION IND LTD</t>
  </si>
  <si>
    <t>'526325907</t>
  </si>
  <si>
    <t>KGHM POLSKA MIEDZ</t>
  </si>
  <si>
    <t>PLN10 BR</t>
  </si>
  <si>
    <t>45104G104</t>
  </si>
  <si>
    <t>ICICI BK LTD</t>
  </si>
  <si>
    <t>'073899908</t>
  </si>
  <si>
    <t>'619378904</t>
  </si>
  <si>
    <t>TCL INTERNATIONAL</t>
  </si>
  <si>
    <t>'622657906</t>
  </si>
  <si>
    <t>PETROCHINA CO</t>
  </si>
  <si>
    <t>HKD0.10 H SHS</t>
  </si>
  <si>
    <t>'204412100</t>
  </si>
  <si>
    <t>COMPANHIA VALE DO RIO DOCE</t>
  </si>
  <si>
    <t>SPONS ADR REPSTG 250 PFD SHS</t>
  </si>
  <si>
    <t>'715680104</t>
  </si>
  <si>
    <t>PERUSAHAAN PERSEROAN INDO SAT</t>
  </si>
  <si>
    <t>'456788108</t>
  </si>
  <si>
    <t>INFOSYS TECHNOLOGIES LTD</t>
  </si>
  <si>
    <t>SPONSORED ADR REPSTG 1/4 EQ SH</t>
  </si>
  <si>
    <t>04648R209</t>
  </si>
  <si>
    <t>ASUSTEK COMPUTER INC</t>
  </si>
  <si>
    <t>GLOBAL DEPOSTIORY RCPT REG S</t>
  </si>
  <si>
    <t>'610989907</t>
  </si>
  <si>
    <t>YANZHOU COAL MININ</t>
  </si>
  <si>
    <t>71646M102</t>
  </si>
  <si>
    <t>PETRBRAS ENERGIA PARTICPACION</t>
  </si>
  <si>
    <t>SPONSORED ADR REPSTG 2 CL B SH</t>
  </si>
  <si>
    <t>'204564900</t>
  </si>
  <si>
    <t>APASCO SA</t>
  </si>
  <si>
    <t>COM NPV</t>
  </si>
  <si>
    <t>'213521909</t>
  </si>
  <si>
    <t>WALMART DE MEXICO</t>
  </si>
  <si>
    <t>SER V NPV</t>
  </si>
  <si>
    <t>'214447906</t>
  </si>
  <si>
    <t>SIDER DE TUBARAO</t>
  </si>
  <si>
    <t>'215854902</t>
  </si>
  <si>
    <t>SABESP CIA SANEAM</t>
  </si>
  <si>
    <t>'220195002</t>
  </si>
  <si>
    <t>CAEMI MIN  E METAL</t>
  </si>
  <si>
    <t>'221026909</t>
  </si>
  <si>
    <t>SIDER NACIONAL CIA</t>
  </si>
  <si>
    <t>'225712900</t>
  </si>
  <si>
    <t>VALE RIO DOCE(CIA)</t>
  </si>
  <si>
    <t>PREF A NPV</t>
  </si>
  <si>
    <t>'229255906</t>
  </si>
  <si>
    <t>EMBRATEL PARTICIPA</t>
  </si>
  <si>
    <t>'229260906</t>
  </si>
  <si>
    <t>TELE CENTRO OESTE</t>
  </si>
  <si>
    <t>'229273909</t>
  </si>
  <si>
    <t>TELE NORTE LESTE P</t>
  </si>
  <si>
    <t>'231112905</t>
  </si>
  <si>
    <t>ELETROBRAS (CENTR)</t>
  </si>
  <si>
    <t>'235334901</t>
  </si>
  <si>
    <t>FOSFERTIL FERTILIZ</t>
  </si>
  <si>
    <t>'251671905</t>
  </si>
  <si>
    <t>LOJAS AMERICANAS</t>
  </si>
  <si>
    <t>LOJAS AMERICANAS PN</t>
  </si>
  <si>
    <t>'268453008</t>
  </si>
  <si>
    <t>PETROL BRASILEIROS</t>
  </si>
  <si>
    <t>'290587906</t>
  </si>
  <si>
    <t>UNIPAR UNIAO DE IN</t>
  </si>
  <si>
    <t>PREF B BRL1</t>
  </si>
  <si>
    <t>'427764907</t>
  </si>
  <si>
    <t>DOGAN HOLDING</t>
  </si>
  <si>
    <t>'486993009</t>
  </si>
  <si>
    <t>T IS BANKASI</t>
  </si>
  <si>
    <t>C TRL1000</t>
  </si>
  <si>
    <t>'486995004</t>
  </si>
  <si>
    <t>T SISE CAM</t>
  </si>
  <si>
    <t>ORD TRL1000</t>
  </si>
  <si>
    <t>'487454902</t>
  </si>
  <si>
    <t>PHILIP MORRIS CR AS</t>
  </si>
  <si>
    <t>CZK1000</t>
  </si>
  <si>
    <t>'490757903</t>
  </si>
  <si>
    <t>TUPRAS</t>
  </si>
  <si>
    <t>'529729907</t>
  </si>
  <si>
    <t>UNIPETROL</t>
  </si>
  <si>
    <t>'604564906</t>
  </si>
  <si>
    <t>ZHEJIANG SOUTHEAST</t>
  </si>
  <si>
    <t>B CNY1</t>
  </si>
  <si>
    <t>'605511906</t>
  </si>
  <si>
    <t>AYALA LAND INC</t>
  </si>
  <si>
    <t>'607586005</t>
  </si>
  <si>
    <t>BANPU CO</t>
  </si>
  <si>
    <t>THB10 (ALIEN MKT)</t>
  </si>
  <si>
    <t>'607594009</t>
  </si>
  <si>
    <t>BANK OF AYUDHYA PUBLIC CO LTD</t>
  </si>
  <si>
    <t>THB10 ALIEN MARKET</t>
  </si>
  <si>
    <t>'609967906</t>
  </si>
  <si>
    <t>HUANENG POWER INTL</t>
  </si>
  <si>
    <t>'610392904</t>
  </si>
  <si>
    <t>MOBINIL</t>
  </si>
  <si>
    <t>'614697902</t>
  </si>
  <si>
    <t>ORASCOM CONSTRUCTION INDU</t>
  </si>
  <si>
    <t>'615670908</t>
  </si>
  <si>
    <t>EDGARS CONSOLIDATED STORES</t>
  </si>
  <si>
    <t>'617137906</t>
  </si>
  <si>
    <t>CHINA EAST AIRLINE</t>
  </si>
  <si>
    <t>'618211908</t>
  </si>
  <si>
    <t>ISCOR</t>
  </si>
  <si>
    <t>'618953905</t>
  </si>
  <si>
    <t>CHEIL INDUSTRIES</t>
  </si>
  <si>
    <t>'624389904</t>
  </si>
  <si>
    <t>COMMERCIAL INTL BK</t>
  </si>
  <si>
    <t>'627616006</t>
  </si>
  <si>
    <t>SSANGYONG MOTOR</t>
  </si>
  <si>
    <t>'630361004</t>
  </si>
  <si>
    <t>EDARAN OTOMOBIL</t>
  </si>
  <si>
    <t>'630464907</t>
  </si>
  <si>
    <t>ELECTRICITY GENRTG</t>
  </si>
  <si>
    <t>'634968903</t>
  </si>
  <si>
    <t>FOSCHINI</t>
  </si>
  <si>
    <t>ZAR0.0125</t>
  </si>
  <si>
    <t>'636699902</t>
  </si>
  <si>
    <t>GUDANG GARAM (PERUS)</t>
  </si>
  <si>
    <t>'638870907</t>
  </si>
  <si>
    <t>GUANGSHEN RAILWAY</t>
  </si>
  <si>
    <t>'645514902</t>
  </si>
  <si>
    <t>CHINA EVERBRIGHT</t>
  </si>
  <si>
    <t>'645521006</t>
  </si>
  <si>
    <t>IJM CORP BERHAD</t>
  </si>
  <si>
    <t>'649109006</t>
  </si>
  <si>
    <t>KIATNAKIN FINANCE</t>
  </si>
  <si>
    <t>'649675907</t>
  </si>
  <si>
    <t>HANWHA</t>
  </si>
  <si>
    <t>'649676004</t>
  </si>
  <si>
    <t>KOREAN AIR LINES</t>
  </si>
  <si>
    <t>'649707908</t>
  </si>
  <si>
    <t>HANJIN SHIPPING</t>
  </si>
  <si>
    <t>'654387901</t>
  </si>
  <si>
    <t>MAYORA INDAH</t>
  </si>
  <si>
    <t>'655664001</t>
  </si>
  <si>
    <t>MALAYSIA MINING CP</t>
  </si>
  <si>
    <t>'660699901</t>
  </si>
  <si>
    <t>CIMPOR CIMENTOS DE</t>
  </si>
  <si>
    <t>'659278907</t>
  </si>
  <si>
    <t>TAIYO LIFE INSURAN</t>
  </si>
  <si>
    <t>'661650903</t>
  </si>
  <si>
    <t>SEIKO EPSON CORP</t>
  </si>
  <si>
    <t>'331952903</t>
  </si>
  <si>
    <t>KINGFISHER</t>
  </si>
  <si>
    <t>ORD GBP0.157142857</t>
  </si>
  <si>
    <t>'663567907</t>
  </si>
  <si>
    <t>NEC ELECTRONICS</t>
  </si>
  <si>
    <t>CP NPV</t>
  </si>
  <si>
    <t>'766716906</t>
  </si>
  <si>
    <t>AUTOSTRADE</t>
  </si>
  <si>
    <t>'668344906</t>
  </si>
  <si>
    <t>KANGWON LAND INC</t>
  </si>
  <si>
    <t>'774362909</t>
  </si>
  <si>
    <t>SEAT PAGINE GIALLE</t>
  </si>
  <si>
    <t>EUR0.03</t>
  </si>
  <si>
    <t>'674438908</t>
  </si>
  <si>
    <t>UNITS NPV(RFD 1/3/04)</t>
  </si>
  <si>
    <t>'674408901</t>
  </si>
  <si>
    <t>WESTFIELD AMERICA</t>
  </si>
  <si>
    <t>UNITS NPV(RFD 1MAR04)</t>
  </si>
  <si>
    <t>'408249902</t>
  </si>
  <si>
    <t>BK TIROL + VORARLB</t>
  </si>
  <si>
    <t>'544024904</t>
  </si>
  <si>
    <t>DUTY FREE SHOPS</t>
  </si>
  <si>
    <t>EUR0.3(CR)</t>
  </si>
  <si>
    <t>'630926004</t>
  </si>
  <si>
    <t>SQUARE ENIX CO LTD</t>
  </si>
  <si>
    <t>'607647005</t>
  </si>
  <si>
    <t>HANA BANK</t>
  </si>
  <si>
    <t>'567957907</t>
  </si>
  <si>
    <t>SER 6.25 A</t>
  </si>
  <si>
    <t>'693673907</t>
  </si>
  <si>
    <t>'679270009</t>
  </si>
  <si>
    <t>SEIBU RAILWAY CO</t>
  </si>
  <si>
    <t>Fund</t>
  </si>
  <si>
    <t>CUSIP Number</t>
  </si>
  <si>
    <t>Security Name</t>
  </si>
  <si>
    <t>Security Description</t>
  </si>
  <si>
    <t>Shares/Par Value</t>
  </si>
  <si>
    <t>Base Price Amount</t>
  </si>
  <si>
    <t>Base Market Value</t>
  </si>
  <si>
    <t>THB10(ALIEN MKT)</t>
  </si>
  <si>
    <t>NPV</t>
  </si>
  <si>
    <t>'306752908</t>
  </si>
  <si>
    <t>TI AUTOMOTIVE</t>
  </si>
  <si>
    <t>A SHS GBP0.0001</t>
  </si>
  <si>
    <t xml:space="preserve"> </t>
  </si>
  <si>
    <t>SC6S</t>
  </si>
  <si>
    <t>2079959B9</t>
  </si>
  <si>
    <t>CONNECTICUT CASH RESERVE POOL</t>
  </si>
  <si>
    <t>'567882907</t>
  </si>
  <si>
    <t>GRUPO FERROVIAL SA</t>
  </si>
  <si>
    <t>ORD NPV</t>
  </si>
  <si>
    <t>'401225909</t>
  </si>
  <si>
    <t>EADS(EURO AERO</t>
  </si>
  <si>
    <t>DEF EUR1</t>
  </si>
  <si>
    <t>'633008008</t>
  </si>
  <si>
    <t>LINTEC CORP</t>
  </si>
  <si>
    <t>JPY50</t>
  </si>
  <si>
    <t>'635682008</t>
  </si>
  <si>
    <t>FUJITEC CO</t>
  </si>
  <si>
    <t>'659740005</t>
  </si>
  <si>
    <t>MITSUMI ELECTRIC</t>
  </si>
  <si>
    <t>'633127006</t>
  </si>
  <si>
    <t>FAMILYMART CO</t>
  </si>
  <si>
    <t>'569878903</t>
  </si>
  <si>
    <t>ASSA ABLOY</t>
  </si>
  <si>
    <t>SEK1 SER B</t>
  </si>
  <si>
    <t>'561709908</t>
  </si>
  <si>
    <t>NEOPOST</t>
  </si>
  <si>
    <t>EUR1</t>
  </si>
  <si>
    <t>'029930005</t>
  </si>
  <si>
    <t>EMAP</t>
  </si>
  <si>
    <t>ORD GBP0.25</t>
  </si>
  <si>
    <t>'642915003</t>
  </si>
  <si>
    <t>HITACHI CAP CORP</t>
  </si>
  <si>
    <t>'599390903</t>
  </si>
  <si>
    <t>METROPOLE TV (M6)</t>
  </si>
  <si>
    <t>EUR0.4</t>
  </si>
  <si>
    <t>'481808004</t>
  </si>
  <si>
    <t>VINCI</t>
  </si>
  <si>
    <t>EUR10</t>
  </si>
  <si>
    <t>'014119903</t>
  </si>
  <si>
    <t>BRITISH SKY BROADCAST</t>
  </si>
  <si>
    <t>ORD GBP0.50</t>
  </si>
  <si>
    <t>'524737905</t>
  </si>
  <si>
    <t>AUTOLIV INC</t>
  </si>
  <si>
    <t>USD1 SDR</t>
  </si>
  <si>
    <t>'079087003</t>
  </si>
  <si>
    <t>SCOT + SOUTHERN EN</t>
  </si>
  <si>
    <t>'540260908</t>
  </si>
  <si>
    <t>NUMICO (KON) NV</t>
  </si>
  <si>
    <t>CVA (PART EXCH) EUR0.25</t>
  </si>
  <si>
    <t>'568905905</t>
  </si>
  <si>
    <t>AGFA GEVAERT NV</t>
  </si>
  <si>
    <t>'010812006</t>
  </si>
  <si>
    <t>BOC GROUP</t>
  </si>
  <si>
    <t>'018227900</t>
  </si>
  <si>
    <t>CELLTECH GROUP</t>
  </si>
  <si>
    <t>'023740905</t>
  </si>
  <si>
    <t>DIAGEO</t>
  </si>
  <si>
    <t>ORD GBX28.935185</t>
  </si>
  <si>
    <t>'028758902</t>
  </si>
  <si>
    <t>BRIT AMER TOBACCO</t>
  </si>
  <si>
    <t>'038470001</t>
  </si>
  <si>
    <t>GUS PLC</t>
  </si>
  <si>
    <t>'041610007</t>
  </si>
  <si>
    <t>HAYS</t>
  </si>
  <si>
    <t>ORD GBP0.01</t>
  </si>
  <si>
    <t>'054052907</t>
  </si>
  <si>
    <t>HSBC HLDGS</t>
  </si>
  <si>
    <t>ORD USD0.50(UK REG)</t>
  </si>
  <si>
    <t>'061070900</t>
  </si>
  <si>
    <t>CADBURY SCHWEPPES</t>
  </si>
  <si>
    <t>ORD GBP0.125</t>
  </si>
  <si>
    <t>'067760009</t>
  </si>
  <si>
    <t>PEARSON</t>
  </si>
  <si>
    <t>'070995006</t>
  </si>
  <si>
    <t>PRUDENTIAL PLC</t>
  </si>
  <si>
    <t>ORD GBP0.05</t>
  </si>
  <si>
    <t>'071921001</t>
  </si>
  <si>
    <t>VODAFONE GROUP</t>
  </si>
  <si>
    <t>ORD USD0.10</t>
  </si>
  <si>
    <t>'073083909</t>
  </si>
  <si>
    <t>REED ELSEVIER PLC</t>
  </si>
  <si>
    <t>'073271900</t>
  </si>
  <si>
    <t>RENTOKIL INITIAL</t>
  </si>
  <si>
    <t>'075478008</t>
  </si>
  <si>
    <t>ROYAL BK SCOT GRP</t>
  </si>
  <si>
    <t>'079805909</t>
  </si>
  <si>
    <t>BP PLC</t>
  </si>
  <si>
    <t>ORD USDO.25</t>
  </si>
  <si>
    <t>'081827008</t>
  </si>
  <si>
    <t>SMITHS GROUP</t>
  </si>
  <si>
    <t>'087061008</t>
  </si>
  <si>
    <t>LLOYDS TSB GROUP</t>
  </si>
  <si>
    <t>'088470000</t>
  </si>
  <si>
    <t>TESCO</t>
  </si>
  <si>
    <t>'097404008</t>
  </si>
  <si>
    <t>WPP GROUP</t>
  </si>
  <si>
    <t>ORD GBP0.10</t>
  </si>
  <si>
    <t>'098952906</t>
  </si>
  <si>
    <t>ASTRAZENECA</t>
  </si>
  <si>
    <t>ORD USD0.25</t>
  </si>
  <si>
    <t>'403197908</t>
  </si>
  <si>
    <t>ADIDAS SALOMON AG</t>
  </si>
  <si>
    <t>DEM5</t>
  </si>
  <si>
    <t>'423244003</t>
  </si>
  <si>
    <t>UNICREDITO ITALIAN</t>
  </si>
  <si>
    <t>EUR0.50</t>
  </si>
  <si>
    <t>'426330007</t>
  </si>
  <si>
    <t>DNB NOR ASA</t>
  </si>
  <si>
    <t>NOK10</t>
  </si>
  <si>
    <t>'473681906</t>
  </si>
  <si>
    <t>AVENTIS SA</t>
  </si>
  <si>
    <t>EUR3.82</t>
  </si>
  <si>
    <t>'476706007</t>
  </si>
  <si>
    <t>SKF AB</t>
  </si>
  <si>
    <t>SER B SEK 12.50</t>
  </si>
  <si>
    <t>'482110004</t>
  </si>
  <si>
    <t>SOLVAY</t>
  </si>
  <si>
    <t>'483410007</t>
  </si>
  <si>
    <t>SCHNEIDER ELECTRIC</t>
  </si>
  <si>
    <t>EUR8</t>
  </si>
  <si>
    <t>'484628904</t>
  </si>
  <si>
    <t>SAP AG</t>
  </si>
  <si>
    <t>'487416901</t>
  </si>
  <si>
    <t>TECHNIP</t>
  </si>
  <si>
    <t>'490541000</t>
  </si>
  <si>
    <t>TOTAL SA</t>
  </si>
  <si>
    <t>EUR10 SERIE B</t>
  </si>
  <si>
    <t>'494290901</t>
  </si>
  <si>
    <t>E ON AG</t>
  </si>
  <si>
    <t>'512907908</t>
  </si>
  <si>
    <t>FRESENIUS MEDICAL</t>
  </si>
  <si>
    <t>'517617908</t>
  </si>
  <si>
    <t>FRANCE TELECOM</t>
  </si>
  <si>
    <t>EUR4</t>
  </si>
  <si>
    <t>'520270901</t>
  </si>
  <si>
    <t>ROYAL DUTCH PETROL</t>
  </si>
  <si>
    <t>EUR0.56(BR)</t>
  </si>
  <si>
    <t>'522603901</t>
  </si>
  <si>
    <t>SAMPO OYJ</t>
  </si>
  <si>
    <t>SER A NPV</t>
  </si>
  <si>
    <t>'523148906</t>
  </si>
  <si>
    <t>ALLIANZ AG</t>
  </si>
  <si>
    <t>NPV(REGD)(VINKULIERT)</t>
  </si>
  <si>
    <t>'533338901</t>
  </si>
  <si>
    <t>ACS ACTIVIDADES CO</t>
  </si>
  <si>
    <t>CAC40 ST300</t>
  </si>
  <si>
    <t>'546678905</t>
  </si>
  <si>
    <t>ELECTROLUX AB</t>
  </si>
  <si>
    <t>SERVB SEK5</t>
  </si>
  <si>
    <t>'547970905</t>
  </si>
  <si>
    <t>TIETOENATOR OYJ</t>
  </si>
  <si>
    <t>'550190904</t>
  </si>
  <si>
    <t>BBVA (BILB VIZ ARG)</t>
  </si>
  <si>
    <t>EUR0.49</t>
  </si>
  <si>
    <t>'553397902</t>
  </si>
  <si>
    <t>SWISSCOM AG</t>
  </si>
  <si>
    <t>CHF1 (REGD)</t>
  </si>
  <si>
    <t>'555404904</t>
  </si>
  <si>
    <t>SECURITAS</t>
  </si>
  <si>
    <t>SER B SEK1</t>
  </si>
  <si>
    <t>'564089902</t>
  </si>
  <si>
    <t>UNILEVER NV</t>
  </si>
  <si>
    <t>CVA NLG1.12</t>
  </si>
  <si>
    <t>'564156909</t>
  </si>
  <si>
    <t>CARREFOUR</t>
  </si>
  <si>
    <t>EUR2.50</t>
  </si>
  <si>
    <t>'567151907</t>
  </si>
  <si>
    <t>WOLTERS KLUWER</t>
  </si>
  <si>
    <t>CVA EUR0.12</t>
  </si>
  <si>
    <t>'572797900</t>
  </si>
  <si>
    <t>SIEMENS AG NPV (REGD)</t>
  </si>
  <si>
    <t>NPV (REGD)</t>
  </si>
  <si>
    <t>'573252905</t>
  </si>
  <si>
    <t>TELEFONICA SA</t>
  </si>
  <si>
    <t>EUR 1</t>
  </si>
  <si>
    <t>'584235907</t>
  </si>
  <si>
    <t>DEUTSCHE TELEKOM</t>
  </si>
  <si>
    <t>NPV(REGD)</t>
  </si>
  <si>
    <t>'602210007</t>
  </si>
  <si>
    <t>AMADA CO</t>
  </si>
  <si>
    <t>'607564002</t>
  </si>
  <si>
    <t>BANK OF EAST ASIA</t>
  </si>
  <si>
    <t>HKD 2.50</t>
  </si>
  <si>
    <t>'607614005</t>
  </si>
  <si>
    <t>WESTPAC BKG CORP</t>
  </si>
  <si>
    <t>'612871905</t>
  </si>
  <si>
    <t>SEMBCORP INDUSTRIE</t>
  </si>
  <si>
    <t>SGD0.25</t>
  </si>
  <si>
    <t>'614469005</t>
  </si>
  <si>
    <t>BHP BILLITON LTD</t>
  </si>
  <si>
    <t>NPV USD DIVIDENDS</t>
  </si>
  <si>
    <t>'617232004</t>
  </si>
  <si>
    <t>CANON INC</t>
  </si>
  <si>
    <t>'617896006</t>
  </si>
  <si>
    <t>CASIO COMPUTER CO</t>
  </si>
  <si>
    <t>'617975008</t>
  </si>
  <si>
    <t>CATHAY PACIFIC AIR</t>
  </si>
  <si>
    <t>HKD0.20</t>
  </si>
  <si>
    <t>'619027006</t>
  </si>
  <si>
    <t>CHEUNG KONG(HLDGS)</t>
  </si>
  <si>
    <t>HKD0.50</t>
  </si>
  <si>
    <t>'619792005</t>
  </si>
  <si>
    <t>CITY DEVELOPMENTS</t>
  </si>
  <si>
    <t>SGD 0.50</t>
  </si>
  <si>
    <t>'622010007</t>
  </si>
  <si>
    <t>RIO TINTO LIMITED</t>
  </si>
  <si>
    <t>'625002001</t>
  </si>
  <si>
    <t>DAIFUKU CO</t>
  </si>
  <si>
    <t>'625054002</t>
  </si>
  <si>
    <t>DAICEL CHEM INDS</t>
  </si>
  <si>
    <t>'625072004</t>
  </si>
  <si>
    <t>DAIKIN INDUSTRIES</t>
  </si>
  <si>
    <t>'625090006</t>
  </si>
  <si>
    <t>DAI NIPPON PRINTNG</t>
  </si>
  <si>
    <t>'629854902</t>
  </si>
  <si>
    <t>EAST JAPAN RAILWAY</t>
  </si>
  <si>
    <t>JPY50000</t>
  </si>
  <si>
    <t>'630982007</t>
  </si>
  <si>
    <t>DENKI KAGAKU KOGYO</t>
  </si>
  <si>
    <t>'634926901</t>
  </si>
  <si>
    <t>FOSTERS GROUP</t>
  </si>
  <si>
    <t>'635652001</t>
  </si>
  <si>
    <t>FUJI PHOTO FILM CO</t>
  </si>
  <si>
    <t>'635659006</t>
  </si>
  <si>
    <t>FUJI MACHINE MFG</t>
  </si>
  <si>
    <t>'635756000</t>
  </si>
  <si>
    <t>FURUKAWA ELECTRIC</t>
  </si>
  <si>
    <t>'642910004</t>
  </si>
  <si>
    <t>HITACHI</t>
  </si>
  <si>
    <t>'644050007</t>
  </si>
  <si>
    <t>HOUSE FOOD CORP</t>
  </si>
  <si>
    <t>'648336006</t>
  </si>
  <si>
    <t>KANEKA CORP</t>
  </si>
  <si>
    <t>'649796000</t>
  </si>
  <si>
    <t>KURITA WATER INDS</t>
  </si>
  <si>
    <t>'649926003</t>
  </si>
  <si>
    <t>KYOCERA CORP</t>
  </si>
  <si>
    <t>'657270005</t>
  </si>
  <si>
    <t>MATSUSHITA ELC IND</t>
  </si>
  <si>
    <t>'659672000</t>
  </si>
  <si>
    <t>MITSUBISHI ESTATE</t>
  </si>
  <si>
    <t>'659678007</t>
  </si>
  <si>
    <t>MITSUBISHI CORP</t>
  </si>
  <si>
    <t>'659684005</t>
  </si>
  <si>
    <t>MITSUBISHI LOGISTC</t>
  </si>
  <si>
    <t>'659700009</t>
  </si>
  <si>
    <t>MITSUBISHI CHEMICAL</t>
  </si>
  <si>
    <t>'659706006</t>
  </si>
  <si>
    <t>MITSUBISHI HVY IND</t>
  </si>
  <si>
    <t>'662460005</t>
  </si>
  <si>
    <t>NATL AUSTRALIA BK</t>
  </si>
  <si>
    <t>'662885003</t>
  </si>
  <si>
    <t>NEPTUNE ORIENT LNS</t>
  </si>
  <si>
    <t>SGD1</t>
  </si>
  <si>
    <t>'663955003</t>
  </si>
  <si>
    <t>NINTENDO CO</t>
  </si>
  <si>
    <t>'664040003</t>
  </si>
  <si>
    <t>NEC CORP</t>
  </si>
  <si>
    <t>'664076007</t>
  </si>
  <si>
    <t>NIPPON MEAT PACKER</t>
  </si>
  <si>
    <t>'664137007</t>
  </si>
  <si>
    <t>NIPPON TEL+TEL CP</t>
  </si>
  <si>
    <t>'664238003</t>
  </si>
  <si>
    <t>YAMAHA CORP</t>
  </si>
  <si>
    <t>'664240009</t>
  </si>
  <si>
    <t>MINEBEA CO</t>
  </si>
  <si>
    <t>'664286002</t>
  </si>
  <si>
    <t>NISSAN MOTOR CO</t>
  </si>
  <si>
    <t>'664292000</t>
  </si>
  <si>
    <t>NISSHINBO IND INC</t>
  </si>
  <si>
    <t>'665640009</t>
  </si>
  <si>
    <t>OBAYASHI CORP</t>
  </si>
  <si>
    <t>'666368006</t>
  </si>
  <si>
    <t>O/SEAS CHINESE BK</t>
  </si>
  <si>
    <t>'674720008</t>
  </si>
  <si>
    <t>ROHM CO</t>
  </si>
  <si>
    <t>'677528002</t>
  </si>
  <si>
    <t>SANKYO CO</t>
  </si>
  <si>
    <t>'677678005</t>
  </si>
  <si>
    <t>SANWA SHUTTER CORP</t>
  </si>
  <si>
    <t>'679382002</t>
  </si>
  <si>
    <t>SEKISUI CHEMICAL</t>
  </si>
  <si>
    <t>'679390005</t>
  </si>
  <si>
    <t>SEKISUI HOUSE</t>
  </si>
  <si>
    <t>'681173001</t>
  </si>
  <si>
    <t>SINGAPORE AIRLINES</t>
  </si>
  <si>
    <t>SGD0.50(1000 BOARD LOT)</t>
  </si>
  <si>
    <t>'682150008</t>
  </si>
  <si>
    <t>SONY CORP</t>
  </si>
  <si>
    <t>'688167006</t>
  </si>
  <si>
    <t>TELEVISION BROADCT</t>
  </si>
  <si>
    <t>HKD0.05</t>
  </si>
  <si>
    <t>'688692003</t>
  </si>
  <si>
    <t>NEWS CORPORATION</t>
  </si>
  <si>
    <t>'689520005</t>
  </si>
  <si>
    <t>TOHO CO</t>
  </si>
  <si>
    <t>JPY500</t>
  </si>
  <si>
    <t>'689540003</t>
  </si>
  <si>
    <t>fund</t>
  </si>
  <si>
    <t>cusip</t>
  </si>
  <si>
    <t>sec name</t>
  </si>
  <si>
    <t>sec desc</t>
  </si>
  <si>
    <t>shares</t>
  </si>
  <si>
    <t>base price</t>
  </si>
  <si>
    <t>base market</t>
  </si>
  <si>
    <t>accrual</t>
  </si>
  <si>
    <t/>
  </si>
  <si>
    <t>tax reclaim</t>
  </si>
  <si>
    <t>'707624904</t>
  </si>
  <si>
    <t>79378P102</t>
  </si>
  <si>
    <t>'469940001</t>
  </si>
  <si>
    <t>'446328007</t>
  </si>
  <si>
    <t>'484650007</t>
  </si>
  <si>
    <t>'433562006</t>
  </si>
  <si>
    <t>'430978007</t>
  </si>
  <si>
    <t>'417843000</t>
  </si>
  <si>
    <t>'411515000</t>
  </si>
  <si>
    <t>'407294008</t>
  </si>
  <si>
    <t>'406139907</t>
  </si>
  <si>
    <t>'443811906</t>
  </si>
  <si>
    <t>'504692906</t>
  </si>
  <si>
    <t>MARZOTTO + FIGLI</t>
  </si>
  <si>
    <t>EUR</t>
  </si>
  <si>
    <t>PHARMACIA + UPJOHN</t>
  </si>
  <si>
    <t xml:space="preserve">DEUTSCHE BANK AG </t>
  </si>
  <si>
    <t>UNIBAIL</t>
  </si>
  <si>
    <t>TOKYO ELEC POWER</t>
  </si>
  <si>
    <t>'689721009</t>
  </si>
  <si>
    <t>TOSHIBA CORP</t>
  </si>
  <si>
    <t>'690064001</t>
  </si>
  <si>
    <t>TOYOTA MOTOR CORP</t>
  </si>
  <si>
    <t>'690670005</t>
  </si>
  <si>
    <t>TSUBAKIMOTO CHAIN</t>
  </si>
  <si>
    <t>'692737000</t>
  </si>
  <si>
    <t>VENTURE CORP LTD</t>
  </si>
  <si>
    <t>'698538006</t>
  </si>
  <si>
    <t>YAMANOUCHI PHARM</t>
  </si>
  <si>
    <t>'080341001</t>
  </si>
  <si>
    <t>SHELL TRNSPT+TRDG</t>
  </si>
  <si>
    <t>ORD GBP0.25(REGD)</t>
  </si>
  <si>
    <t>'565478906</t>
  </si>
  <si>
    <t>ATOS ORIGIN</t>
  </si>
  <si>
    <t>'588950907</t>
  </si>
  <si>
    <t>INFINEON TECHNOLOGIES AG</t>
  </si>
  <si>
    <t>'606558005</t>
  </si>
  <si>
    <t>AUST + NZ BANK GRP</t>
  </si>
  <si>
    <t>'632164901</t>
  </si>
  <si>
    <t>ESPRIT HOLDINGS</t>
  </si>
  <si>
    <t>HKD0.10</t>
  </si>
  <si>
    <t>'666010004</t>
  </si>
  <si>
    <t>ONO PHARMACEUTICAL</t>
  </si>
  <si>
    <t>'673822003</t>
  </si>
  <si>
    <t>RICOH CO</t>
  </si>
  <si>
    <t>'676320005</t>
  </si>
  <si>
    <t>RYOSAN CO</t>
  </si>
  <si>
    <t>'677465007</t>
  </si>
  <si>
    <t>SANGETSU CO</t>
  </si>
  <si>
    <t>'686550005</t>
  </si>
  <si>
    <t>SUZUKI MOTOR CORP</t>
  </si>
  <si>
    <t>'686930009</t>
  </si>
  <si>
    <t>TDK CORP</t>
  </si>
  <si>
    <t>'698526001</t>
  </si>
  <si>
    <t>YAMAHA MOTOR CO</t>
  </si>
  <si>
    <t>'610742900</t>
  </si>
  <si>
    <t>HANKOOK TIRE MANFT</t>
  </si>
  <si>
    <t>KRW500</t>
  </si>
  <si>
    <t>'624850905</t>
  </si>
  <si>
    <t>DAISHIN SECURITIES</t>
  </si>
  <si>
    <t>PREF KSWN5000</t>
  </si>
  <si>
    <t>'644954000</t>
  </si>
  <si>
    <t>HYUNDAI MOBIS</t>
  </si>
  <si>
    <t>KRW5000</t>
  </si>
  <si>
    <t>'653708008</t>
  </si>
  <si>
    <t>LG INVESTMENT AND SECURITIES</t>
  </si>
  <si>
    <t>'677164907</t>
  </si>
  <si>
    <t>SAMSUNG SDI</t>
  </si>
  <si>
    <t>'677172009</t>
  </si>
  <si>
    <t>SAMSUNG ELECTRONIC</t>
  </si>
  <si>
    <t>'072945900</t>
  </si>
  <si>
    <t>ALLIED DOMECQ</t>
  </si>
  <si>
    <t>'649996006</t>
  </si>
  <si>
    <t>KYUDENKO CORP</t>
  </si>
  <si>
    <t>'664198009</t>
  </si>
  <si>
    <t>NISSHA PRINTING CO</t>
  </si>
  <si>
    <t>'677482002</t>
  </si>
  <si>
    <t>SANKI ENGINEERING</t>
  </si>
  <si>
    <t>'680570009</t>
  </si>
  <si>
    <t>SHIN ETSU POLYMER</t>
  </si>
  <si>
    <t>'519674907</t>
  </si>
  <si>
    <t>CIBA SPECIALTY CHE</t>
  </si>
  <si>
    <t>CHF6 (REGD)</t>
  </si>
  <si>
    <t>'661982009</t>
  </si>
  <si>
    <t>NAGASE + CO</t>
  </si>
  <si>
    <t>'663916005</t>
  </si>
  <si>
    <t>NIFCO INC</t>
  </si>
  <si>
    <t>'664280005</t>
  </si>
  <si>
    <t>HITACHI HIGH TECH</t>
  </si>
  <si>
    <t>'671034908</t>
  </si>
  <si>
    <t>QANTAS AIRWAYS</t>
  </si>
  <si>
    <t>'674058003</t>
  </si>
  <si>
    <t>RINNAI CORP</t>
  </si>
  <si>
    <t>'690010004</t>
  </si>
  <si>
    <t>TOYO INK MFG CO</t>
  </si>
  <si>
    <t>'590294906</t>
  </si>
  <si>
    <t>NOKIA (AB) OY</t>
  </si>
  <si>
    <t>EUR0.06</t>
  </si>
  <si>
    <t>'596233908</t>
  </si>
  <si>
    <t>STMICROELECTRONICS</t>
  </si>
  <si>
    <t>EUR1.04</t>
  </si>
  <si>
    <t>'596651901</t>
  </si>
  <si>
    <t>SOC GENERALE</t>
  </si>
  <si>
    <t>EUR1.25</t>
  </si>
  <si>
    <t>'001978006</t>
  </si>
  <si>
    <t>ALLIED IRISH BANKS</t>
  </si>
  <si>
    <t>ORD EUR0.32</t>
  </si>
  <si>
    <t>'592737902</t>
  </si>
  <si>
    <t>AEGON NV</t>
  </si>
  <si>
    <t>EUR0.12</t>
  </si>
  <si>
    <t>'621503002</t>
  </si>
  <si>
    <t>CMNWLTH BK OF AUST</t>
  </si>
  <si>
    <t>'642053003</t>
  </si>
  <si>
    <t>HENDERSON LAND DEV</t>
  </si>
  <si>
    <t>HKD2</t>
  </si>
  <si>
    <t>'598181907</t>
  </si>
  <si>
    <t>DANONE</t>
  </si>
  <si>
    <t>'405780909</t>
  </si>
  <si>
    <t>LOREAL</t>
  </si>
  <si>
    <t>EUR0.2</t>
  </si>
  <si>
    <t>'575602909</t>
  </si>
  <si>
    <t>BAYERISCHE MOTOREN WERKE AG</t>
  </si>
  <si>
    <t>'598662906</t>
  </si>
  <si>
    <t>PHILIPS ELEC(KON)</t>
  </si>
  <si>
    <t>EUR0.20</t>
  </si>
  <si>
    <t>'092232909</t>
  </si>
  <si>
    <t>SMITH + NEPHEW</t>
  </si>
  <si>
    <t>ORD GBP0.1222</t>
  </si>
  <si>
    <t>'628193906</t>
  </si>
  <si>
    <t>JOHNSON ELEC HLDGS</t>
  </si>
  <si>
    <t>HKD0.0125</t>
  </si>
  <si>
    <t>'628625907</t>
  </si>
  <si>
    <t>LI + FUNG</t>
  </si>
  <si>
    <t>HKD0.025</t>
  </si>
  <si>
    <t>'435664909</t>
  </si>
  <si>
    <t>SYNGENTA AG</t>
  </si>
  <si>
    <t>CHF10(REGD)</t>
  </si>
  <si>
    <t>'458882909</t>
  </si>
  <si>
    <t>DANSKE BANK</t>
  </si>
  <si>
    <t>DKK10</t>
  </si>
  <si>
    <t>'630930907</t>
  </si>
  <si>
    <t>CAPITALAND</t>
  </si>
  <si>
    <t>'473249902</t>
  </si>
  <si>
    <t>TELENOR AS</t>
  </si>
  <si>
    <t>ORD NOK6</t>
  </si>
  <si>
    <t>'092528900</t>
  </si>
  <si>
    <t>GLAXOSMITHKLINE</t>
  </si>
  <si>
    <t>'053315909</t>
  </si>
  <si>
    <t>COMPASS GROUP</t>
  </si>
  <si>
    <t>'702196908</t>
  </si>
  <si>
    <t>DEUTSCHE BOERSE AG</t>
  </si>
  <si>
    <t>'707752903</t>
  </si>
  <si>
    <t>NOVO NORDISK AS</t>
  </si>
  <si>
    <t>DKK2 SER B</t>
  </si>
  <si>
    <t>'621173905</t>
  </si>
  <si>
    <t>DAEWOO SHIPBUILDING + MARINE</t>
  </si>
  <si>
    <t>'710804907</t>
  </si>
  <si>
    <t>HEINEKEN NV</t>
  </si>
  <si>
    <t>EUR2</t>
  </si>
  <si>
    <t>'711038901</t>
  </si>
  <si>
    <t>ROCHE HOLDINGS AG</t>
  </si>
  <si>
    <t>GENUSSCHEINE NPV</t>
  </si>
  <si>
    <t>'710306903</t>
  </si>
  <si>
    <t>NOVARTIS AG</t>
  </si>
  <si>
    <t>CHF0.50 REGD</t>
  </si>
  <si>
    <t>'710889908</t>
  </si>
  <si>
    <t>ABB LTD</t>
  </si>
  <si>
    <t>CHF2.50(REGD)</t>
  </si>
  <si>
    <t>'711075903</t>
  </si>
  <si>
    <t>HOLCIM</t>
  </si>
  <si>
    <t>CHF2(REGD)</t>
  </si>
  <si>
    <t>'712387901</t>
  </si>
  <si>
    <t>NESTLE SA</t>
  </si>
  <si>
    <t>'714505906</t>
  </si>
  <si>
    <t>ENI</t>
  </si>
  <si>
    <t>'710352907</t>
  </si>
  <si>
    <t>PEUGEOT SA</t>
  </si>
  <si>
    <t>'712611904</t>
  </si>
  <si>
    <t>UBS AG</t>
  </si>
  <si>
    <t>CHF.80 (REGD)</t>
  </si>
  <si>
    <t>'306062902</t>
  </si>
  <si>
    <t>BK OF IRELAND</t>
  </si>
  <si>
    <t>ORD STK EUR0.64</t>
  </si>
  <si>
    <t>'717158901</t>
  </si>
  <si>
    <t>CREDIT SUISSE GRP</t>
  </si>
  <si>
    <t>CHF3 (REGD)</t>
  </si>
  <si>
    <t>'718981905</t>
  </si>
  <si>
    <t>SWISS REINSURANCE</t>
  </si>
  <si>
    <t>CHF0.1</t>
  </si>
  <si>
    <t>'724825906</t>
  </si>
  <si>
    <t>CONVERIUM HLDGS</t>
  </si>
  <si>
    <t>CHF10</t>
  </si>
  <si>
    <t>'726611908</t>
  </si>
  <si>
    <t>FORTIS</t>
  </si>
  <si>
    <t>UNIT(FORTIS SA/NV NPV/0.42)</t>
  </si>
  <si>
    <t>'729050906</t>
  </si>
  <si>
    <t>POHJOLA YHTYMA OYJ</t>
  </si>
  <si>
    <t>SER D NPV</t>
  </si>
  <si>
    <t>'312238900</t>
  </si>
  <si>
    <t>NATIONAL GRID TRANSCO PLC</t>
  </si>
  <si>
    <t>'730968906</t>
  </si>
  <si>
    <t>BNP PARIBAS</t>
  </si>
  <si>
    <t>'312748908</t>
  </si>
  <si>
    <t>MARKS + SPENCER GP</t>
  </si>
  <si>
    <t>'313486904</t>
  </si>
  <si>
    <t>BARCLAYS</t>
  </si>
  <si>
    <t>'733754907</t>
  </si>
  <si>
    <t>SCHINDLER HLDG AG</t>
  </si>
  <si>
    <t>CHF1.00 REGD POST SUBD</t>
  </si>
  <si>
    <t>'656861903</t>
  </si>
  <si>
    <t>HYUNDAI DEPT STORE</t>
  </si>
  <si>
    <t>'328364906</t>
  </si>
  <si>
    <t>ROLLS ROYCE GROUP</t>
  </si>
  <si>
    <t>ORD GBP0.20</t>
  </si>
  <si>
    <t>'317180909</t>
  </si>
  <si>
    <t>YELL GROUP</t>
  </si>
  <si>
    <t>'763439908</t>
  </si>
  <si>
    <t>TELECOM ITALIA</t>
  </si>
  <si>
    <t>EUR.55</t>
  </si>
  <si>
    <t>'763440906</t>
  </si>
  <si>
    <t>DI RISP EUR.55</t>
  </si>
  <si>
    <t>'332770908</t>
  </si>
  <si>
    <t>VEDANTA RESOURCES</t>
  </si>
  <si>
    <t>'670995901</t>
  </si>
  <si>
    <t>AMP LIMITED</t>
  </si>
  <si>
    <t>'339864902</t>
  </si>
  <si>
    <t>ITV</t>
  </si>
  <si>
    <t>PREF NPV</t>
  </si>
  <si>
    <t>SC6Y</t>
  </si>
  <si>
    <t>'680492006</t>
  </si>
  <si>
    <t>SHINKO ELEC INDS</t>
  </si>
  <si>
    <t>'573310901</t>
  </si>
  <si>
    <t>IFI(ISTIT FIN IND) PRIV EUR1</t>
  </si>
  <si>
    <t>EUR1 (PRIV)</t>
  </si>
  <si>
    <t>'616978904</t>
  </si>
  <si>
    <t>UTD O/S LAND</t>
  </si>
  <si>
    <t>WTS 12JUN2004</t>
  </si>
  <si>
    <t>'402110001</t>
  </si>
  <si>
    <t>ALMANIJ(ALGEM MAA)</t>
  </si>
  <si>
    <t>'528983901</t>
  </si>
  <si>
    <t>ERSTE BANK DER OST</t>
  </si>
  <si>
    <t>'655135903</t>
  </si>
  <si>
    <t>MACQUARIE BANK LTD</t>
  </si>
  <si>
    <t>'615362902</t>
  </si>
  <si>
    <t>ALLGREEN PROPERTIE</t>
  </si>
  <si>
    <t>SGD0.50</t>
  </si>
  <si>
    <t>'603658907</t>
  </si>
  <si>
    <t>FUJI TELEVISION NETWORK INC</t>
  </si>
  <si>
    <t>JPY5000</t>
  </si>
  <si>
    <t>'048354906</t>
  </si>
  <si>
    <t>SABMILLER PLC</t>
  </si>
  <si>
    <t>'045449907</t>
  </si>
  <si>
    <t>IMPERIAL TOBACCO</t>
  </si>
  <si>
    <t>'494862006</t>
  </si>
  <si>
    <t>WERELDHAVE NV</t>
  </si>
  <si>
    <t>'643132004</t>
  </si>
  <si>
    <t>HOKKAIDO ELEC PWR</t>
  </si>
  <si>
    <t>'649980000</t>
  </si>
  <si>
    <t>KYUSHU ELEC POWER</t>
  </si>
  <si>
    <t>'697972008</t>
  </si>
  <si>
    <t>WOODSIDE PETROLEUM</t>
  </si>
  <si>
    <t>'578446908</t>
  </si>
  <si>
    <t>SUEDZUCKER AG</t>
  </si>
  <si>
    <t>'136069952</t>
  </si>
  <si>
    <t>CDN IMPERIAL BK OF COMMERCE</t>
  </si>
  <si>
    <t>COM</t>
  </si>
  <si>
    <t>'633067103</t>
  </si>
  <si>
    <t>NATIONAL BK CDA MONTREAL QUE</t>
  </si>
  <si>
    <t>'633243902</t>
  </si>
  <si>
    <t>FAST RETAILING CO</t>
  </si>
  <si>
    <t>'556105906</t>
  </si>
  <si>
    <t>FRONTLINE LTD</t>
  </si>
  <si>
    <t>USD2.50</t>
  </si>
  <si>
    <t>'664406006</t>
  </si>
  <si>
    <t>NIPPON TV NETWORK</t>
  </si>
  <si>
    <t>'665768008</t>
  </si>
  <si>
    <t>OKI ELECTRIC IND</t>
  </si>
  <si>
    <t>'455710905</t>
  </si>
  <si>
    <t>MG TECHNOLOGIES</t>
  </si>
  <si>
    <t>'601941909</t>
  </si>
  <si>
    <t>AIFUL CORP</t>
  </si>
  <si>
    <t>'698606001</t>
  </si>
  <si>
    <t>SOMPO JAPAN INS</t>
  </si>
  <si>
    <t>'624899902</t>
  </si>
  <si>
    <t>KDDI CORP</t>
  </si>
  <si>
    <t>'567959903</t>
  </si>
  <si>
    <t>INVESTOR AB</t>
  </si>
  <si>
    <t>SEK6.25 B</t>
  </si>
  <si>
    <t>'000445007</t>
  </si>
  <si>
    <t>ABBEY NATIONAL</t>
  </si>
  <si>
    <t>'004724902</t>
  </si>
  <si>
    <t>DIXONS GROUP</t>
  </si>
  <si>
    <t>ORD GBP0.025</t>
  </si>
  <si>
    <t>'006734008</t>
  </si>
  <si>
    <t>BAA</t>
  </si>
  <si>
    <t>ORD GBP 1</t>
  </si>
  <si>
    <t>'008118002</t>
  </si>
  <si>
    <t>BARRATT DEVEL</t>
  </si>
  <si>
    <t>'021623004</t>
  </si>
  <si>
    <t>AVIVA PLC</t>
  </si>
  <si>
    <t>'026349902</t>
  </si>
  <si>
    <t>BAE SYSTEMS</t>
  </si>
  <si>
    <t>'026859900</t>
  </si>
  <si>
    <t>PROVIDENT FINL</t>
  </si>
  <si>
    <t>ORD GBX10.363636</t>
  </si>
  <si>
    <t>'032945008</t>
  </si>
  <si>
    <t>FKI</t>
  </si>
  <si>
    <t>GBP0.10</t>
  </si>
  <si>
    <t>'045949906</t>
  </si>
  <si>
    <t>IMPERIAL CHEM INDS</t>
  </si>
  <si>
    <t>ORD GBP1</t>
  </si>
  <si>
    <t>'064623002</t>
  </si>
  <si>
    <t>UNITED UTILITIES</t>
  </si>
  <si>
    <t>'072664006</t>
  </si>
  <si>
    <t>RMC GROUP</t>
  </si>
  <si>
    <t>'076764000</t>
  </si>
  <si>
    <t>SAINSBURY(J)</t>
  </si>
  <si>
    <t>'402068001</t>
  </si>
  <si>
    <t>EUR0.32 (DUBLIN LISTING)</t>
  </si>
  <si>
    <t>'407683002</t>
  </si>
  <si>
    <t>BANCA INTESA SPA</t>
  </si>
  <si>
    <t>EUR0.52</t>
  </si>
  <si>
    <t>'407684000</t>
  </si>
  <si>
    <t>DI RISP EUR0.52 (NON CNV)</t>
  </si>
  <si>
    <t>'418224002</t>
  </si>
  <si>
    <t>CRH</t>
  </si>
  <si>
    <t>ORD IEP0.32(DUBLIN LISTING)</t>
  </si>
  <si>
    <t>'425304003</t>
  </si>
  <si>
    <t>A P MOLLER MAERSK</t>
  </si>
  <si>
    <t>SER B DKK1000</t>
  </si>
  <si>
    <t>'426211009</t>
  </si>
  <si>
    <t>DELHAIZE GROUP</t>
  </si>
  <si>
    <t>'429479009</t>
  </si>
  <si>
    <t>ELECTRABEL</t>
  </si>
  <si>
    <t>'432541902</t>
  </si>
  <si>
    <t>BAYER HYPO VEREINS</t>
  </si>
  <si>
    <t>'435003900</t>
  </si>
  <si>
    <t>FORBO HLDG</t>
  </si>
  <si>
    <t>CHF28(REGD)</t>
  </si>
  <si>
    <t>'435969001</t>
  </si>
  <si>
    <t>FLUGHAFEN WIEN AG</t>
  </si>
  <si>
    <t>'442464004</t>
  </si>
  <si>
    <t>IBERDROLA SA</t>
  </si>
  <si>
    <t>EUR3</t>
  </si>
  <si>
    <t>'445776008</t>
  </si>
  <si>
    <t>IMERYS</t>
  </si>
  <si>
    <t>'449774009</t>
  </si>
  <si>
    <t>KBC BANKVERZEKERIN NPV</t>
  </si>
  <si>
    <t>'459858908</t>
  </si>
  <si>
    <t>CONTINENTAL AG</t>
  </si>
  <si>
    <t>'464580000</t>
  </si>
  <si>
    <t>NORSK HYDRO AS</t>
  </si>
  <si>
    <t>NOK20</t>
  </si>
  <si>
    <t>'465145001</t>
  </si>
  <si>
    <t>OMV AG</t>
  </si>
  <si>
    <t>ATS100(VAR)</t>
  </si>
  <si>
    <t>'485283006</t>
  </si>
  <si>
    <t>STOREBRAND ASA</t>
  </si>
  <si>
    <t>A NOK5</t>
  </si>
  <si>
    <t>'492163902</t>
  </si>
  <si>
    <t>VA TECHNOLOGIE AG</t>
  </si>
  <si>
    <t>ATS100 (BR)</t>
  </si>
  <si>
    <t>'504141904</t>
  </si>
  <si>
    <t>METRO AG</t>
  </si>
  <si>
    <t>'504856907</t>
  </si>
  <si>
    <t>SWEDISH MATCH</t>
  </si>
  <si>
    <t>SEK2.4</t>
  </si>
  <si>
    <t>'505125906</t>
  </si>
  <si>
    <t>UPM KYMMENE OY</t>
  </si>
  <si>
    <t>'506921907</t>
  </si>
  <si>
    <t>BAYER AG</t>
  </si>
  <si>
    <t>'525076907</t>
  </si>
  <si>
    <t>ABN AMRO HLDGS NV</t>
  </si>
  <si>
    <t>EUR0.56</t>
  </si>
  <si>
    <t>'527178909</t>
  </si>
  <si>
    <t>ENDESA S.A.</t>
  </si>
  <si>
    <t>EUR1.2</t>
  </si>
  <si>
    <t>'533458907</t>
  </si>
  <si>
    <t>RHEINMETALL AG</t>
  </si>
  <si>
    <t>'544401904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</si>
</sst>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#,##0.0"/>
    <numFmt numFmtId="166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40" fontId="1" fillId="0" borderId="0" xfId="0" applyNumberFormat="1" applyFont="1" applyAlignment="1">
      <alignment/>
    </xf>
    <xf numFmtId="40" fontId="0" fillId="0" borderId="0" xfId="0" applyNumberFormat="1" applyAlignment="1">
      <alignment/>
    </xf>
    <xf numFmtId="0" fontId="2" fillId="2" borderId="1" xfId="21" applyFont="1" applyFill="1" applyBorder="1" applyAlignment="1">
      <alignment horizontal="center"/>
      <protection/>
    </xf>
    <xf numFmtId="0" fontId="2" fillId="0" borderId="2" xfId="21" applyFont="1" applyFill="1" applyBorder="1" applyAlignment="1">
      <alignment horizontal="left" wrapText="1"/>
      <protection/>
    </xf>
    <xf numFmtId="164" fontId="2" fillId="0" borderId="2" xfId="21" applyNumberFormat="1" applyFont="1" applyFill="1" applyBorder="1" applyAlignment="1">
      <alignment horizontal="right" wrapText="1"/>
      <protection/>
    </xf>
    <xf numFmtId="43" fontId="0" fillId="0" borderId="0" xfId="15" applyAlignment="1">
      <alignment/>
    </xf>
    <xf numFmtId="0" fontId="2" fillId="2" borderId="1" xfId="25" applyFont="1" applyFill="1" applyBorder="1" applyAlignment="1">
      <alignment horizontal="center"/>
      <protection/>
    </xf>
    <xf numFmtId="0" fontId="2" fillId="0" borderId="2" xfId="25" applyFont="1" applyFill="1" applyBorder="1" applyAlignment="1">
      <alignment horizontal="left" wrapText="1"/>
      <protection/>
    </xf>
    <xf numFmtId="0" fontId="2" fillId="0" borderId="2" xfId="25" applyFont="1" applyFill="1" applyBorder="1" applyAlignment="1">
      <alignment horizontal="right" wrapText="1"/>
      <protection/>
    </xf>
    <xf numFmtId="164" fontId="2" fillId="0" borderId="2" xfId="25" applyNumberFormat="1" applyFont="1" applyFill="1" applyBorder="1" applyAlignment="1">
      <alignment horizontal="right" wrapText="1"/>
      <protection/>
    </xf>
    <xf numFmtId="164" fontId="0" fillId="0" borderId="0" xfId="0" applyNumberFormat="1" applyAlignment="1">
      <alignment/>
    </xf>
    <xf numFmtId="0" fontId="2" fillId="0" borderId="0" xfId="25" applyFont="1" applyFill="1" applyBorder="1" applyAlignment="1">
      <alignment horizontal="left" wrapText="1"/>
      <protection/>
    </xf>
    <xf numFmtId="0" fontId="0" fillId="0" borderId="2" xfId="0" applyBorder="1" applyAlignment="1">
      <alignment/>
    </xf>
    <xf numFmtId="164" fontId="2" fillId="0" borderId="0" xfId="25" applyNumberFormat="1" applyFont="1" applyFill="1" applyBorder="1" applyAlignment="1">
      <alignment horizontal="right" wrapText="1"/>
      <protection/>
    </xf>
    <xf numFmtId="164" fontId="0" fillId="0" borderId="2" xfId="0" applyNumberFormat="1" applyBorder="1" applyAlignment="1">
      <alignment/>
    </xf>
    <xf numFmtId="0" fontId="2" fillId="0" borderId="0" xfId="21" applyFont="1" applyFill="1" applyBorder="1" applyAlignment="1">
      <alignment horizontal="left" wrapText="1"/>
      <protection/>
    </xf>
    <xf numFmtId="40" fontId="0" fillId="0" borderId="2" xfId="0" applyNumberFormat="1" applyBorder="1" applyAlignment="1">
      <alignment/>
    </xf>
    <xf numFmtId="0" fontId="2" fillId="2" borderId="1" xfId="22" applyFont="1" applyFill="1" applyBorder="1" applyAlignment="1">
      <alignment horizontal="center"/>
      <protection/>
    </xf>
    <xf numFmtId="0" fontId="2" fillId="0" borderId="2" xfId="22" applyFont="1" applyFill="1" applyBorder="1" applyAlignment="1">
      <alignment horizontal="left" wrapText="1"/>
      <protection/>
    </xf>
    <xf numFmtId="0" fontId="2" fillId="0" borderId="0" xfId="22" applyFont="1" applyFill="1" applyBorder="1" applyAlignment="1">
      <alignment horizontal="left" wrapText="1"/>
      <protection/>
    </xf>
    <xf numFmtId="4" fontId="0" fillId="0" borderId="0" xfId="0" applyNumberFormat="1" applyAlignment="1">
      <alignment/>
    </xf>
    <xf numFmtId="43" fontId="2" fillId="2" borderId="1" xfId="15" applyFont="1" applyFill="1" applyBorder="1" applyAlignment="1">
      <alignment horizontal="center"/>
    </xf>
    <xf numFmtId="43" fontId="2" fillId="0" borderId="2" xfId="15" applyFont="1" applyFill="1" applyBorder="1" applyAlignment="1">
      <alignment horizontal="right" wrapText="1"/>
    </xf>
    <xf numFmtId="0" fontId="2" fillId="0" borderId="1" xfId="22" applyFont="1" applyFill="1" applyBorder="1" applyAlignment="1">
      <alignment horizontal="left" wrapText="1"/>
      <protection/>
    </xf>
    <xf numFmtId="43" fontId="2" fillId="0" borderId="1" xfId="15" applyFont="1" applyFill="1" applyBorder="1" applyAlignment="1">
      <alignment horizontal="right" wrapText="1"/>
    </xf>
    <xf numFmtId="43" fontId="0" fillId="0" borderId="2" xfId="15" applyBorder="1" applyAlignment="1">
      <alignment/>
    </xf>
    <xf numFmtId="43" fontId="0" fillId="0" borderId="0" xfId="0" applyNumberFormat="1" applyAlignment="1">
      <alignment/>
    </xf>
    <xf numFmtId="0" fontId="2" fillId="0" borderId="2" xfId="23" applyFont="1" applyFill="1" applyBorder="1" applyAlignment="1">
      <alignment horizontal="left" wrapText="1"/>
      <protection/>
    </xf>
    <xf numFmtId="164" fontId="2" fillId="0" borderId="2" xfId="23" applyNumberFormat="1" applyFont="1" applyFill="1" applyBorder="1" applyAlignment="1">
      <alignment horizontal="right" wrapText="1"/>
      <protection/>
    </xf>
    <xf numFmtId="0" fontId="2" fillId="0" borderId="0" xfId="23" applyFont="1" applyFill="1" applyBorder="1" applyAlignment="1">
      <alignment horizontal="left" wrapText="1"/>
      <protection/>
    </xf>
    <xf numFmtId="164" fontId="2" fillId="0" borderId="0" xfId="23" applyNumberFormat="1" applyFont="1" applyFill="1" applyBorder="1" applyAlignment="1">
      <alignment horizontal="right" wrapText="1"/>
      <protection/>
    </xf>
    <xf numFmtId="164" fontId="2" fillId="0" borderId="3" xfId="23" applyNumberFormat="1" applyFont="1" applyFill="1" applyBorder="1" applyAlignment="1">
      <alignment horizontal="right" wrapText="1"/>
      <protection/>
    </xf>
    <xf numFmtId="43" fontId="1" fillId="0" borderId="0" xfId="15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2" fillId="0" borderId="2" xfId="24" applyFont="1" applyFill="1" applyBorder="1" applyAlignment="1">
      <alignment horizontal="left" wrapText="1"/>
      <protection/>
    </xf>
    <xf numFmtId="164" fontId="2" fillId="0" borderId="2" xfId="24" applyNumberFormat="1" applyFont="1" applyFill="1" applyBorder="1" applyAlignment="1">
      <alignment horizontal="right" wrapText="1"/>
      <protection/>
    </xf>
    <xf numFmtId="0" fontId="2" fillId="0" borderId="3" xfId="24" applyFont="1" applyFill="1" applyBorder="1" applyAlignment="1">
      <alignment horizontal="left" wrapText="1"/>
      <protection/>
    </xf>
    <xf numFmtId="0" fontId="2" fillId="0" borderId="0" xfId="24" applyFont="1" applyFill="1" applyBorder="1" applyAlignment="1">
      <alignment horizontal="left" wrapText="1"/>
      <protection/>
    </xf>
    <xf numFmtId="164" fontId="2" fillId="0" borderId="0" xfId="24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43" fontId="2" fillId="0" borderId="0" xfId="15" applyFont="1" applyFill="1" applyBorder="1" applyAlignment="1">
      <alignment horizontal="right" wrapText="1"/>
    </xf>
    <xf numFmtId="7" fontId="2" fillId="2" borderId="1" xfId="15" applyNumberFormat="1" applyFont="1" applyFill="1" applyBorder="1" applyAlignment="1">
      <alignment horizontal="center"/>
    </xf>
    <xf numFmtId="7" fontId="2" fillId="0" borderId="2" xfId="15" applyNumberFormat="1" applyFont="1" applyFill="1" applyBorder="1" applyAlignment="1">
      <alignment horizontal="right" wrapText="1"/>
    </xf>
    <xf numFmtId="7" fontId="2" fillId="0" borderId="0" xfId="15" applyNumberFormat="1" applyFont="1" applyFill="1" applyBorder="1" applyAlignment="1">
      <alignment horizontal="right" wrapText="1"/>
    </xf>
    <xf numFmtId="7" fontId="0" fillId="0" borderId="0" xfId="15" applyNumberFormat="1" applyAlignment="1">
      <alignment/>
    </xf>
    <xf numFmtId="4" fontId="2" fillId="2" borderId="1" xfId="22" applyNumberFormat="1" applyFont="1" applyFill="1" applyBorder="1" applyAlignment="1">
      <alignment horizontal="center"/>
      <protection/>
    </xf>
    <xf numFmtId="4" fontId="2" fillId="2" borderId="1" xfId="15" applyNumberFormat="1" applyFont="1" applyFill="1" applyBorder="1" applyAlignment="1">
      <alignment horizontal="center"/>
    </xf>
    <xf numFmtId="4" fontId="0" fillId="0" borderId="0" xfId="15" applyNumberFormat="1" applyAlignment="1">
      <alignment/>
    </xf>
    <xf numFmtId="166" fontId="2" fillId="2" borderId="1" xfId="22" applyNumberFormat="1" applyFont="1" applyFill="1" applyBorder="1" applyAlignment="1">
      <alignment horizontal="center"/>
      <protection/>
    </xf>
    <xf numFmtId="166" fontId="2" fillId="2" borderId="1" xfId="15" applyNumberFormat="1" applyFont="1" applyFill="1" applyBorder="1" applyAlignment="1">
      <alignment horizontal="center"/>
    </xf>
    <xf numFmtId="166" fontId="2" fillId="0" borderId="2" xfId="22" applyNumberFormat="1" applyFont="1" applyFill="1" applyBorder="1" applyAlignment="1">
      <alignment horizontal="right" wrapText="1"/>
      <protection/>
    </xf>
    <xf numFmtId="166" fontId="2" fillId="0" borderId="2" xfId="15" applyNumberFormat="1" applyFont="1" applyFill="1" applyBorder="1" applyAlignment="1">
      <alignment horizontal="right" wrapText="1"/>
    </xf>
    <xf numFmtId="166" fontId="2" fillId="0" borderId="0" xfId="22" applyNumberFormat="1" applyFont="1" applyFill="1" applyBorder="1" applyAlignment="1">
      <alignment horizontal="right" wrapText="1"/>
      <protection/>
    </xf>
    <xf numFmtId="166" fontId="2" fillId="0" borderId="1" xfId="22" applyNumberFormat="1" applyFont="1" applyFill="1" applyBorder="1" applyAlignment="1">
      <alignment horizontal="right" wrapText="1"/>
      <protection/>
    </xf>
    <xf numFmtId="166" fontId="0" fillId="0" borderId="0" xfId="0" applyNumberFormat="1" applyAlignment="1">
      <alignment/>
    </xf>
    <xf numFmtId="166" fontId="0" fillId="0" borderId="0" xfId="15" applyNumberFormat="1" applyAlignment="1">
      <alignment/>
    </xf>
    <xf numFmtId="166" fontId="0" fillId="0" borderId="2" xfId="15" applyNumberFormat="1" applyBorder="1" applyAlignment="1">
      <alignment/>
    </xf>
    <xf numFmtId="43" fontId="2" fillId="0" borderId="2" xfId="15" applyFont="1" applyFill="1" applyBorder="1" applyAlignment="1">
      <alignment horizontal="left" wrapText="1"/>
    </xf>
    <xf numFmtId="4" fontId="1" fillId="0" borderId="0" xfId="0" applyNumberFormat="1" applyFont="1" applyAlignment="1">
      <alignment/>
    </xf>
    <xf numFmtId="4" fontId="1" fillId="0" borderId="0" xfId="15" applyNumberFormat="1" applyFont="1" applyAlignment="1">
      <alignment/>
    </xf>
    <xf numFmtId="166" fontId="1" fillId="0" borderId="0" xfId="0" applyNumberFormat="1" applyFont="1" applyAlignment="1">
      <alignment/>
    </xf>
    <xf numFmtId="166" fontId="1" fillId="0" borderId="0" xfId="15" applyNumberFormat="1" applyFont="1" applyAlignment="1">
      <alignment/>
    </xf>
    <xf numFmtId="8" fontId="1" fillId="0" borderId="0" xfId="0" applyNumberFormat="1" applyFont="1" applyAlignment="1">
      <alignment/>
    </xf>
    <xf numFmtId="8" fontId="0" fillId="0" borderId="0" xfId="0" applyNumberFormat="1" applyAlignment="1">
      <alignment/>
    </xf>
    <xf numFmtId="7" fontId="0" fillId="0" borderId="0" xfId="0" applyNumberFormat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C6Y - GMO" xfId="21"/>
    <cellStyle name="Normal_SC6Z - SSGA" xfId="22"/>
    <cellStyle name="Normal_SC7O - Schroders" xfId="23"/>
    <cellStyle name="Normal_SC7W - Merrill Lynch" xfId="24"/>
    <cellStyle name="Normal_Sheet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9"/>
  <sheetViews>
    <sheetView zoomScale="75" zoomScaleNormal="75" workbookViewId="0" topLeftCell="A1">
      <pane ySplit="1" topLeftCell="BM187" activePane="bottomLeft" state="frozen"/>
      <selection pane="topLeft" activeCell="A1" sqref="A1"/>
      <selection pane="bottomLeft" activeCell="J217" sqref="J217"/>
    </sheetView>
  </sheetViews>
  <sheetFormatPr defaultColWidth="9.140625" defaultRowHeight="15" customHeight="1"/>
  <cols>
    <col min="2" max="2" width="10.28125" style="0" bestFit="1" customWidth="1"/>
    <col min="3" max="3" width="35.7109375" style="0" bestFit="1" customWidth="1"/>
    <col min="5" max="5" width="14.00390625" style="7" bestFit="1" customWidth="1"/>
    <col min="7" max="7" width="14.8515625" style="0" bestFit="1" customWidth="1"/>
    <col min="8" max="8" width="11.140625" style="0" bestFit="1" customWidth="1"/>
    <col min="9" max="9" width="10.140625" style="0" bestFit="1" customWidth="1"/>
    <col min="10" max="10" width="26.8515625" style="0" customWidth="1"/>
  </cols>
  <sheetData>
    <row r="1" spans="1:9" ht="15" customHeight="1">
      <c r="A1" s="8" t="s">
        <v>3331</v>
      </c>
      <c r="B1" s="8" t="s">
        <v>3332</v>
      </c>
      <c r="C1" s="8" t="s">
        <v>3333</v>
      </c>
      <c r="D1" s="8" t="s">
        <v>3334</v>
      </c>
      <c r="E1" s="23" t="s">
        <v>3335</v>
      </c>
      <c r="F1" s="8" t="s">
        <v>3336</v>
      </c>
      <c r="G1" s="8" t="s">
        <v>3337</v>
      </c>
      <c r="H1" s="8" t="s">
        <v>3338</v>
      </c>
      <c r="I1" s="8" t="s">
        <v>3340</v>
      </c>
    </row>
    <row r="2" spans="1:9" ht="15" customHeight="1">
      <c r="A2" s="9" t="s">
        <v>3036</v>
      </c>
      <c r="B2" s="9" t="s">
        <v>3560</v>
      </c>
      <c r="C2" s="9" t="s">
        <v>3558</v>
      </c>
      <c r="D2" s="9" t="s">
        <v>3561</v>
      </c>
      <c r="E2" s="24">
        <v>917138</v>
      </c>
      <c r="F2" s="11">
        <v>2.22</v>
      </c>
      <c r="G2" s="11">
        <v>2034085.91</v>
      </c>
      <c r="H2" s="11">
        <v>0</v>
      </c>
      <c r="I2" s="11">
        <v>0</v>
      </c>
    </row>
    <row r="3" spans="1:9" ht="15" customHeight="1">
      <c r="A3" s="9" t="s">
        <v>3036</v>
      </c>
      <c r="B3" s="9" t="s">
        <v>3557</v>
      </c>
      <c r="C3" s="9" t="s">
        <v>3558</v>
      </c>
      <c r="D3" s="9" t="s">
        <v>3559</v>
      </c>
      <c r="E3" s="24">
        <v>881796</v>
      </c>
      <c r="F3" s="11">
        <v>3.14</v>
      </c>
      <c r="G3" s="11">
        <v>2771947.68</v>
      </c>
      <c r="H3" s="11">
        <v>0</v>
      </c>
      <c r="I3" s="11">
        <v>0</v>
      </c>
    </row>
    <row r="4" spans="1:9" ht="15" customHeight="1">
      <c r="A4" s="9" t="s">
        <v>3036</v>
      </c>
      <c r="B4" s="9" t="s">
        <v>3547</v>
      </c>
      <c r="C4" s="9" t="s">
        <v>3548</v>
      </c>
      <c r="D4" s="9" t="s">
        <v>3549</v>
      </c>
      <c r="E4" s="24">
        <v>3136</v>
      </c>
      <c r="F4" s="11">
        <v>308.65</v>
      </c>
      <c r="G4" s="11">
        <v>967924.1</v>
      </c>
      <c r="H4" s="11">
        <v>0</v>
      </c>
      <c r="I4" s="11">
        <v>0</v>
      </c>
    </row>
    <row r="5" spans="1:9" ht="15" customHeight="1">
      <c r="A5" s="9" t="s">
        <v>3036</v>
      </c>
      <c r="B5" s="9" t="s">
        <v>3541</v>
      </c>
      <c r="C5" s="9" t="s">
        <v>3542</v>
      </c>
      <c r="D5" s="9" t="s">
        <v>3499</v>
      </c>
      <c r="E5" s="24">
        <v>82147</v>
      </c>
      <c r="F5" s="11">
        <v>63.18</v>
      </c>
      <c r="G5" s="11">
        <v>5190139.71</v>
      </c>
      <c r="H5" s="11">
        <v>0</v>
      </c>
      <c r="I5" s="11">
        <v>259.04</v>
      </c>
    </row>
    <row r="6" spans="1:9" ht="15" customHeight="1">
      <c r="A6" s="9" t="s">
        <v>3036</v>
      </c>
      <c r="B6" s="9" t="s">
        <v>3536</v>
      </c>
      <c r="C6" s="9" t="s">
        <v>3537</v>
      </c>
      <c r="D6" s="9" t="s">
        <v>3538</v>
      </c>
      <c r="E6" s="24">
        <v>12340</v>
      </c>
      <c r="F6" s="11">
        <v>27.87</v>
      </c>
      <c r="G6" s="11">
        <v>343906.84</v>
      </c>
      <c r="H6" s="11">
        <v>0</v>
      </c>
      <c r="I6" s="11">
        <v>0</v>
      </c>
    </row>
    <row r="7" spans="1:9" ht="15" customHeight="1">
      <c r="A7" s="9" t="s">
        <v>3036</v>
      </c>
      <c r="B7" s="9" t="s">
        <v>3533</v>
      </c>
      <c r="C7" s="9" t="s">
        <v>3534</v>
      </c>
      <c r="D7" s="9" t="s">
        <v>3535</v>
      </c>
      <c r="E7" s="24">
        <v>68913</v>
      </c>
      <c r="F7" s="11">
        <v>23.14</v>
      </c>
      <c r="G7" s="11">
        <v>1594326.32</v>
      </c>
      <c r="H7" s="11">
        <v>0</v>
      </c>
      <c r="I7" s="11">
        <v>0</v>
      </c>
    </row>
    <row r="8" spans="1:9" ht="15" customHeight="1">
      <c r="A8" s="9" t="s">
        <v>3036</v>
      </c>
      <c r="B8" s="9" t="s">
        <v>3530</v>
      </c>
      <c r="C8" s="9" t="s">
        <v>3531</v>
      </c>
      <c r="D8" s="9" t="s">
        <v>3532</v>
      </c>
      <c r="E8" s="24">
        <v>19109</v>
      </c>
      <c r="F8" s="11">
        <v>53.03</v>
      </c>
      <c r="G8" s="11">
        <v>1013338.96</v>
      </c>
      <c r="H8" s="11">
        <v>0</v>
      </c>
      <c r="I8" s="11">
        <v>0</v>
      </c>
    </row>
    <row r="9" spans="1:9" ht="15" customHeight="1">
      <c r="A9" s="9" t="s">
        <v>3036</v>
      </c>
      <c r="B9" s="9" t="s">
        <v>3527</v>
      </c>
      <c r="C9" s="9" t="s">
        <v>3528</v>
      </c>
      <c r="D9" s="9" t="s">
        <v>3529</v>
      </c>
      <c r="E9" s="24">
        <v>20672</v>
      </c>
      <c r="F9" s="11">
        <v>71.97</v>
      </c>
      <c r="G9" s="11">
        <v>1487674.34</v>
      </c>
      <c r="H9" s="11">
        <v>0</v>
      </c>
      <c r="I9" s="11">
        <v>0</v>
      </c>
    </row>
    <row r="10" spans="1:9" ht="15" customHeight="1">
      <c r="A10" s="9" t="s">
        <v>3036</v>
      </c>
      <c r="B10" s="9" t="s">
        <v>3524</v>
      </c>
      <c r="C10" s="9" t="s">
        <v>3525</v>
      </c>
      <c r="D10" s="9" t="s">
        <v>3526</v>
      </c>
      <c r="E10" s="24">
        <v>37026</v>
      </c>
      <c r="F10" s="11">
        <v>36.38</v>
      </c>
      <c r="G10" s="11">
        <v>1346877.05</v>
      </c>
      <c r="H10" s="11">
        <v>0</v>
      </c>
      <c r="I10" s="11">
        <v>0</v>
      </c>
    </row>
    <row r="11" spans="1:9" ht="15" customHeight="1">
      <c r="A11" s="9" t="s">
        <v>3036</v>
      </c>
      <c r="B11" s="9" t="s">
        <v>3514</v>
      </c>
      <c r="C11" s="9" t="s">
        <v>3515</v>
      </c>
      <c r="D11" s="9" t="s">
        <v>3059</v>
      </c>
      <c r="E11" s="24">
        <v>161618</v>
      </c>
      <c r="F11" s="11">
        <v>19.59</v>
      </c>
      <c r="G11" s="11">
        <v>3166779.35</v>
      </c>
      <c r="H11" s="11">
        <v>0</v>
      </c>
      <c r="I11" s="11">
        <v>0</v>
      </c>
    </row>
    <row r="12" spans="1:9" ht="15" customHeight="1">
      <c r="A12" s="9" t="s">
        <v>3036</v>
      </c>
      <c r="B12" s="9" t="s">
        <v>3518</v>
      </c>
      <c r="C12" s="9" t="s">
        <v>3519</v>
      </c>
      <c r="D12" s="9" t="s">
        <v>3520</v>
      </c>
      <c r="E12" s="24">
        <v>86361</v>
      </c>
      <c r="F12" s="11">
        <v>73.46</v>
      </c>
      <c r="G12" s="11">
        <v>6344223.69</v>
      </c>
      <c r="H12" s="11">
        <v>0</v>
      </c>
      <c r="I12" s="11">
        <v>0</v>
      </c>
    </row>
    <row r="13" spans="1:9" ht="15" customHeight="1">
      <c r="A13" s="9" t="s">
        <v>3036</v>
      </c>
      <c r="B13" s="9" t="s">
        <v>3512</v>
      </c>
      <c r="C13" s="9" t="s">
        <v>3513</v>
      </c>
      <c r="D13" s="9" t="s">
        <v>3189</v>
      </c>
      <c r="E13" s="24">
        <v>18181</v>
      </c>
      <c r="F13" s="11">
        <v>263.77</v>
      </c>
      <c r="G13" s="11">
        <v>4795586.79</v>
      </c>
      <c r="H13" s="11">
        <v>0</v>
      </c>
      <c r="I13" s="11">
        <v>0</v>
      </c>
    </row>
    <row r="14" spans="1:9" ht="15" customHeight="1">
      <c r="A14" s="9" t="s">
        <v>3036</v>
      </c>
      <c r="B14" s="9" t="s">
        <v>3509</v>
      </c>
      <c r="C14" s="9" t="s">
        <v>3510</v>
      </c>
      <c r="D14" s="9" t="s">
        <v>3511</v>
      </c>
      <c r="E14" s="24">
        <v>14411</v>
      </c>
      <c r="F14" s="11">
        <v>51.85</v>
      </c>
      <c r="G14" s="11">
        <v>747186.61</v>
      </c>
      <c r="H14" s="11">
        <v>0</v>
      </c>
      <c r="I14" s="11">
        <v>0</v>
      </c>
    </row>
    <row r="15" spans="1:9" ht="15" customHeight="1">
      <c r="A15" s="9" t="s">
        <v>3036</v>
      </c>
      <c r="B15" s="9" t="s">
        <v>3500</v>
      </c>
      <c r="C15" s="9" t="s">
        <v>3501</v>
      </c>
      <c r="D15" s="9" t="s">
        <v>3502</v>
      </c>
      <c r="E15" s="24">
        <v>14823</v>
      </c>
      <c r="F15" s="11">
        <v>103.15</v>
      </c>
      <c r="G15" s="11">
        <v>1528926.42</v>
      </c>
      <c r="H15" s="11">
        <v>0</v>
      </c>
      <c r="I15" s="11">
        <v>0</v>
      </c>
    </row>
    <row r="16" spans="1:9" ht="15" customHeight="1">
      <c r="A16" s="9" t="s">
        <v>3036</v>
      </c>
      <c r="B16" s="9" t="s">
        <v>3506</v>
      </c>
      <c r="C16" s="9" t="s">
        <v>3507</v>
      </c>
      <c r="D16" s="9" t="s">
        <v>3508</v>
      </c>
      <c r="E16" s="24">
        <v>196219</v>
      </c>
      <c r="F16" s="11">
        <v>6.05</v>
      </c>
      <c r="G16" s="11">
        <v>1188082.45</v>
      </c>
      <c r="H16" s="11">
        <v>0</v>
      </c>
      <c r="I16" s="11">
        <v>0</v>
      </c>
    </row>
    <row r="17" spans="1:9" ht="15" customHeight="1">
      <c r="A17" s="9" t="s">
        <v>3036</v>
      </c>
      <c r="B17" s="9" t="s">
        <v>3497</v>
      </c>
      <c r="C17" s="9" t="s">
        <v>3498</v>
      </c>
      <c r="D17" s="9" t="s">
        <v>3499</v>
      </c>
      <c r="E17" s="24">
        <v>27947</v>
      </c>
      <c r="F17" s="11">
        <v>42.49</v>
      </c>
      <c r="G17" s="11">
        <v>1187565.81</v>
      </c>
      <c r="H17" s="11">
        <v>0</v>
      </c>
      <c r="I17" s="11">
        <v>0</v>
      </c>
    </row>
    <row r="18" spans="1:9" ht="15" customHeight="1">
      <c r="A18" s="9" t="s">
        <v>3036</v>
      </c>
      <c r="B18" s="9" t="s">
        <v>3516</v>
      </c>
      <c r="C18" s="9" t="s">
        <v>3517</v>
      </c>
      <c r="D18" s="9" t="s">
        <v>3059</v>
      </c>
      <c r="E18" s="24">
        <v>22089</v>
      </c>
      <c r="F18" s="11">
        <v>49.76</v>
      </c>
      <c r="G18" s="11">
        <v>1099195.54</v>
      </c>
      <c r="H18" s="11">
        <v>0</v>
      </c>
      <c r="I18" s="11">
        <v>0</v>
      </c>
    </row>
    <row r="19" spans="1:9" ht="15" customHeight="1">
      <c r="A19" s="9" t="s">
        <v>3036</v>
      </c>
      <c r="B19" s="9" t="s">
        <v>3503</v>
      </c>
      <c r="C19" s="9" t="s">
        <v>3504</v>
      </c>
      <c r="D19" s="9" t="s">
        <v>3505</v>
      </c>
      <c r="E19" s="24">
        <v>139295</v>
      </c>
      <c r="F19" s="11">
        <v>44.05</v>
      </c>
      <c r="G19" s="11">
        <v>6136416.09</v>
      </c>
      <c r="H19" s="11">
        <v>0</v>
      </c>
      <c r="I19" s="11">
        <v>38037.99</v>
      </c>
    </row>
    <row r="20" spans="1:9" ht="15" customHeight="1">
      <c r="A20" s="9" t="s">
        <v>3036</v>
      </c>
      <c r="B20" s="9" t="s">
        <v>3492</v>
      </c>
      <c r="C20" s="9" t="s">
        <v>3493</v>
      </c>
      <c r="D20" s="9" t="s">
        <v>3494</v>
      </c>
      <c r="E20" s="24">
        <v>27473</v>
      </c>
      <c r="F20" s="11">
        <v>46.35</v>
      </c>
      <c r="G20" s="11">
        <v>1273425.04</v>
      </c>
      <c r="H20" s="11">
        <v>0</v>
      </c>
      <c r="I20" s="11">
        <v>0</v>
      </c>
    </row>
    <row r="21" spans="1:9" ht="15" customHeight="1">
      <c r="A21" s="9" t="s">
        <v>3036</v>
      </c>
      <c r="B21" s="9" t="s">
        <v>1541</v>
      </c>
      <c r="C21" s="9" t="s">
        <v>3358</v>
      </c>
      <c r="D21" s="9" t="s">
        <v>3355</v>
      </c>
      <c r="E21" s="24">
        <v>0</v>
      </c>
      <c r="F21" s="11">
        <v>0</v>
      </c>
      <c r="G21" s="11">
        <v>0</v>
      </c>
      <c r="H21" s="11">
        <v>0</v>
      </c>
      <c r="I21" s="11">
        <f>263.02+852.79</f>
        <v>1115.81</v>
      </c>
    </row>
    <row r="22" spans="1:9" ht="15" customHeight="1">
      <c r="A22" s="9" t="s">
        <v>3036</v>
      </c>
      <c r="B22" s="9" t="s">
        <v>3490</v>
      </c>
      <c r="C22" s="9" t="s">
        <v>3491</v>
      </c>
      <c r="D22" s="9" t="s">
        <v>3031</v>
      </c>
      <c r="E22" s="24">
        <v>43858</v>
      </c>
      <c r="F22" s="11">
        <v>57.52</v>
      </c>
      <c r="G22" s="11">
        <v>2522507.04</v>
      </c>
      <c r="H22" s="11">
        <v>0</v>
      </c>
      <c r="I22" s="11">
        <v>0</v>
      </c>
    </row>
    <row r="23" spans="1:9" ht="15" customHeight="1">
      <c r="A23" s="9" t="s">
        <v>3036</v>
      </c>
      <c r="B23" s="9" t="s">
        <v>3368</v>
      </c>
      <c r="C23" s="9" t="s">
        <v>3369</v>
      </c>
      <c r="D23" s="9" t="s">
        <v>3047</v>
      </c>
      <c r="E23" s="24">
        <v>57000</v>
      </c>
      <c r="F23" s="11">
        <v>33.5</v>
      </c>
      <c r="G23" s="11">
        <v>1909390.44</v>
      </c>
      <c r="H23" s="11">
        <v>0</v>
      </c>
      <c r="I23" s="11">
        <v>0</v>
      </c>
    </row>
    <row r="24" spans="1:9" ht="15" customHeight="1">
      <c r="A24" s="9" t="s">
        <v>3036</v>
      </c>
      <c r="B24" s="9" t="s">
        <v>3394</v>
      </c>
      <c r="C24" s="9" t="s">
        <v>3395</v>
      </c>
      <c r="D24" s="9" t="s">
        <v>3047</v>
      </c>
      <c r="E24" s="24">
        <v>70000</v>
      </c>
      <c r="F24" s="11">
        <v>11.7</v>
      </c>
      <c r="G24" s="11">
        <v>818780.89</v>
      </c>
      <c r="H24" s="11">
        <v>0</v>
      </c>
      <c r="I24" s="11">
        <v>0</v>
      </c>
    </row>
    <row r="25" spans="1:9" ht="15" customHeight="1">
      <c r="A25" s="9" t="s">
        <v>3036</v>
      </c>
      <c r="B25" s="9" t="s">
        <v>3366</v>
      </c>
      <c r="C25" s="9" t="s">
        <v>3367</v>
      </c>
      <c r="D25" s="9" t="s">
        <v>3220</v>
      </c>
      <c r="E25" s="24">
        <v>77000</v>
      </c>
      <c r="F25" s="11">
        <v>12.63</v>
      </c>
      <c r="G25" s="11">
        <v>972536.35</v>
      </c>
      <c r="H25" s="11">
        <v>0</v>
      </c>
      <c r="I25" s="11">
        <v>0</v>
      </c>
    </row>
    <row r="26" spans="1:9" ht="15" customHeight="1">
      <c r="A26" s="9" t="s">
        <v>3036</v>
      </c>
      <c r="B26" s="9" t="s">
        <v>3364</v>
      </c>
      <c r="C26" s="9" t="s">
        <v>3365</v>
      </c>
      <c r="D26" s="9" t="s">
        <v>3047</v>
      </c>
      <c r="E26" s="24">
        <v>229000</v>
      </c>
      <c r="F26" s="11">
        <v>3.5</v>
      </c>
      <c r="G26" s="11">
        <v>800640.67</v>
      </c>
      <c r="H26" s="11">
        <v>0</v>
      </c>
      <c r="I26" s="11">
        <v>0</v>
      </c>
    </row>
    <row r="27" spans="1:9" ht="15" customHeight="1">
      <c r="A27" s="9" t="s">
        <v>3036</v>
      </c>
      <c r="B27" s="9" t="s">
        <v>3362</v>
      </c>
      <c r="C27" s="9" t="s">
        <v>3363</v>
      </c>
      <c r="D27" s="9" t="s">
        <v>3047</v>
      </c>
      <c r="E27" s="24">
        <v>59900</v>
      </c>
      <c r="F27" s="11">
        <v>34.5</v>
      </c>
      <c r="G27" s="11">
        <v>2066840.56</v>
      </c>
      <c r="H27" s="11">
        <v>0</v>
      </c>
      <c r="I27" s="11">
        <v>0</v>
      </c>
    </row>
    <row r="28" spans="1:9" ht="15" customHeight="1">
      <c r="A28" s="9" t="s">
        <v>3036</v>
      </c>
      <c r="B28" s="9" t="s">
        <v>3434</v>
      </c>
      <c r="C28" s="9" t="s">
        <v>3435</v>
      </c>
      <c r="D28" s="9" t="s">
        <v>3047</v>
      </c>
      <c r="E28" s="24">
        <v>111000</v>
      </c>
      <c r="F28" s="11">
        <v>4.35</v>
      </c>
      <c r="G28" s="11">
        <v>482564.52</v>
      </c>
      <c r="H28" s="11">
        <v>0</v>
      </c>
      <c r="I28" s="11">
        <v>0</v>
      </c>
    </row>
    <row r="29" spans="1:9" ht="15" customHeight="1">
      <c r="A29" s="9" t="s">
        <v>3036</v>
      </c>
      <c r="B29" s="9" t="s">
        <v>3360</v>
      </c>
      <c r="C29" s="9" t="s">
        <v>3361</v>
      </c>
      <c r="D29" s="9" t="s">
        <v>3047</v>
      </c>
      <c r="E29" s="24">
        <v>442000</v>
      </c>
      <c r="F29" s="11">
        <v>4.11</v>
      </c>
      <c r="G29" s="11">
        <v>1816382.94</v>
      </c>
      <c r="H29" s="11">
        <v>0</v>
      </c>
      <c r="I29" s="11">
        <v>0</v>
      </c>
    </row>
    <row r="30" spans="1:9" ht="15" customHeight="1">
      <c r="A30" s="9" t="s">
        <v>3036</v>
      </c>
      <c r="B30" s="9" t="s">
        <v>3330</v>
      </c>
      <c r="C30" s="9" t="s">
        <v>3359</v>
      </c>
      <c r="D30" s="9" t="s">
        <v>3329</v>
      </c>
      <c r="E30" s="24">
        <v>63000</v>
      </c>
      <c r="F30" s="11">
        <v>21.97</v>
      </c>
      <c r="G30" s="11">
        <v>1383855.02</v>
      </c>
      <c r="H30" s="11">
        <v>0</v>
      </c>
      <c r="I30" s="11">
        <v>0</v>
      </c>
    </row>
    <row r="31" spans="1:9" ht="15" customHeight="1">
      <c r="A31" s="9" t="s">
        <v>3036</v>
      </c>
      <c r="B31" s="9" t="s">
        <v>3327</v>
      </c>
      <c r="C31" s="9" t="s">
        <v>3328</v>
      </c>
      <c r="D31" s="9" t="s">
        <v>3329</v>
      </c>
      <c r="E31" s="24">
        <v>22600</v>
      </c>
      <c r="F31" s="11">
        <v>14.35</v>
      </c>
      <c r="G31" s="11">
        <v>324334.61</v>
      </c>
      <c r="H31" s="11">
        <v>971.66</v>
      </c>
      <c r="I31" s="11">
        <v>0</v>
      </c>
    </row>
    <row r="32" spans="1:9" ht="15" customHeight="1">
      <c r="A32" s="9" t="s">
        <v>3036</v>
      </c>
      <c r="B32" s="9" t="s">
        <v>3325</v>
      </c>
      <c r="C32" s="9" t="s">
        <v>3326</v>
      </c>
      <c r="D32" s="9" t="s">
        <v>3031</v>
      </c>
      <c r="E32" s="24">
        <v>132798</v>
      </c>
      <c r="F32" s="11">
        <v>9.39</v>
      </c>
      <c r="G32" s="11">
        <v>1246942.08</v>
      </c>
      <c r="H32" s="11">
        <v>0</v>
      </c>
      <c r="I32" s="11">
        <v>0</v>
      </c>
    </row>
    <row r="33" spans="1:12" ht="15" customHeight="1">
      <c r="A33" s="9" t="s">
        <v>3036</v>
      </c>
      <c r="B33" s="9" t="s">
        <v>3322</v>
      </c>
      <c r="C33" s="9" t="s">
        <v>3323</v>
      </c>
      <c r="D33" s="9" t="s">
        <v>3324</v>
      </c>
      <c r="E33" s="24">
        <v>104000</v>
      </c>
      <c r="F33" s="11">
        <v>4.88</v>
      </c>
      <c r="G33" s="11">
        <v>507717.9</v>
      </c>
      <c r="H33" s="11">
        <v>0</v>
      </c>
      <c r="I33" s="11">
        <v>0</v>
      </c>
      <c r="J33" s="15" t="s">
        <v>3339</v>
      </c>
      <c r="K33" s="15" t="s">
        <v>3339</v>
      </c>
      <c r="L33" s="15" t="s">
        <v>3339</v>
      </c>
    </row>
    <row r="34" spans="1:9" ht="15" customHeight="1">
      <c r="A34" s="9" t="s">
        <v>3036</v>
      </c>
      <c r="B34" s="9" t="s">
        <v>3392</v>
      </c>
      <c r="C34" s="9" t="s">
        <v>3393</v>
      </c>
      <c r="D34" s="9" t="s">
        <v>3047</v>
      </c>
      <c r="E34" s="24">
        <v>22800</v>
      </c>
      <c r="F34" s="11">
        <v>69.74</v>
      </c>
      <c r="G34" s="11">
        <v>1590115.32</v>
      </c>
      <c r="H34" s="11">
        <v>0</v>
      </c>
      <c r="I34" s="11">
        <v>0</v>
      </c>
    </row>
    <row r="35" spans="1:9" ht="15" customHeight="1">
      <c r="A35" s="9" t="s">
        <v>3036</v>
      </c>
      <c r="B35" s="9" t="s">
        <v>3390</v>
      </c>
      <c r="C35" s="9" t="s">
        <v>3391</v>
      </c>
      <c r="D35" s="9" t="s">
        <v>3047</v>
      </c>
      <c r="E35" s="24">
        <v>94000</v>
      </c>
      <c r="F35" s="11">
        <v>16.08</v>
      </c>
      <c r="G35" s="11">
        <v>1511605.35</v>
      </c>
      <c r="H35" s="11">
        <v>0</v>
      </c>
      <c r="I35" s="11">
        <v>0</v>
      </c>
    </row>
    <row r="36" spans="1:9" ht="15" customHeight="1">
      <c r="A36" s="9" t="s">
        <v>3036</v>
      </c>
      <c r="B36" s="9" t="s">
        <v>3320</v>
      </c>
      <c r="C36" s="9" t="s">
        <v>3321</v>
      </c>
      <c r="D36" s="9" t="s">
        <v>3047</v>
      </c>
      <c r="E36" s="24">
        <v>43000</v>
      </c>
      <c r="F36" s="11">
        <v>40.82</v>
      </c>
      <c r="G36" s="11">
        <v>1755262.68</v>
      </c>
      <c r="H36" s="11">
        <v>0</v>
      </c>
      <c r="I36" s="11">
        <v>0</v>
      </c>
    </row>
    <row r="37" spans="1:9" ht="15" customHeight="1">
      <c r="A37" s="9" t="s">
        <v>3036</v>
      </c>
      <c r="B37" s="9" t="s">
        <v>3317</v>
      </c>
      <c r="C37" s="9" t="s">
        <v>3318</v>
      </c>
      <c r="D37" s="9" t="s">
        <v>3319</v>
      </c>
      <c r="E37" s="24">
        <v>152000</v>
      </c>
      <c r="F37" s="11">
        <v>6.81</v>
      </c>
      <c r="G37" s="11">
        <v>1035805.55</v>
      </c>
      <c r="H37" s="11">
        <v>0</v>
      </c>
      <c r="I37" s="11">
        <v>0</v>
      </c>
    </row>
    <row r="38" spans="1:9" ht="15" customHeight="1">
      <c r="A38" s="9" t="s">
        <v>3036</v>
      </c>
      <c r="B38" s="9" t="s">
        <v>3419</v>
      </c>
      <c r="C38" s="9" t="s">
        <v>3420</v>
      </c>
      <c r="D38" s="9" t="s">
        <v>3047</v>
      </c>
      <c r="E38" s="24">
        <v>124000</v>
      </c>
      <c r="F38" s="11">
        <v>5.6</v>
      </c>
      <c r="G38" s="11">
        <v>694563.43</v>
      </c>
      <c r="H38" s="11">
        <v>0</v>
      </c>
      <c r="I38" s="11">
        <v>0</v>
      </c>
    </row>
    <row r="39" spans="1:9" ht="15" customHeight="1">
      <c r="A39" s="9" t="s">
        <v>3036</v>
      </c>
      <c r="B39" s="9" t="s">
        <v>3315</v>
      </c>
      <c r="C39" s="9" t="s">
        <v>3316</v>
      </c>
      <c r="D39" s="9" t="s">
        <v>3047</v>
      </c>
      <c r="E39" s="24">
        <v>135000</v>
      </c>
      <c r="F39" s="11">
        <v>9.54</v>
      </c>
      <c r="G39" s="11">
        <v>1287479.41</v>
      </c>
      <c r="H39" s="11">
        <v>10697.75</v>
      </c>
      <c r="I39" s="11">
        <v>0</v>
      </c>
    </row>
    <row r="40" spans="1:9" ht="15" customHeight="1">
      <c r="A40" s="9" t="s">
        <v>3036</v>
      </c>
      <c r="B40" s="9" t="s">
        <v>3313</v>
      </c>
      <c r="C40" s="9" t="s">
        <v>3314</v>
      </c>
      <c r="D40" s="9" t="s">
        <v>3047</v>
      </c>
      <c r="E40" s="24">
        <v>210000</v>
      </c>
      <c r="F40" s="11">
        <v>5.16</v>
      </c>
      <c r="G40" s="11">
        <v>1084019.77</v>
      </c>
      <c r="H40" s="11">
        <v>0</v>
      </c>
      <c r="I40" s="11">
        <v>0</v>
      </c>
    </row>
    <row r="41" spans="1:9" ht="15" customHeight="1">
      <c r="A41" s="9" t="s">
        <v>3036</v>
      </c>
      <c r="B41" s="9" t="s">
        <v>3311</v>
      </c>
      <c r="C41" s="9" t="s">
        <v>3312</v>
      </c>
      <c r="D41" s="9" t="s">
        <v>3047</v>
      </c>
      <c r="E41" s="24">
        <v>170000</v>
      </c>
      <c r="F41" s="11">
        <v>5.18</v>
      </c>
      <c r="G41" s="11">
        <v>880651.66</v>
      </c>
      <c r="H41" s="11">
        <v>0</v>
      </c>
      <c r="I41" s="11">
        <v>0</v>
      </c>
    </row>
    <row r="42" spans="1:9" ht="15" customHeight="1">
      <c r="A42" s="9" t="s">
        <v>3036</v>
      </c>
      <c r="B42" s="9" t="s">
        <v>3309</v>
      </c>
      <c r="C42" s="9" t="s">
        <v>3310</v>
      </c>
      <c r="D42" s="9" t="s">
        <v>3047</v>
      </c>
      <c r="E42" s="24">
        <v>84700</v>
      </c>
      <c r="F42" s="11">
        <v>21.65</v>
      </c>
      <c r="G42" s="11">
        <v>1833383.67</v>
      </c>
      <c r="H42" s="11">
        <v>0</v>
      </c>
      <c r="I42" s="11">
        <v>0</v>
      </c>
    </row>
    <row r="43" spans="1:9" ht="15" customHeight="1">
      <c r="A43" s="9" t="s">
        <v>3036</v>
      </c>
      <c r="B43" s="9" t="s">
        <v>3417</v>
      </c>
      <c r="C43" s="9" t="s">
        <v>3418</v>
      </c>
      <c r="D43" s="9" t="s">
        <v>3047</v>
      </c>
      <c r="E43" s="24">
        <v>31000</v>
      </c>
      <c r="F43" s="11">
        <v>5.49</v>
      </c>
      <c r="G43" s="11">
        <v>170236.13</v>
      </c>
      <c r="H43" s="11">
        <v>0</v>
      </c>
      <c r="I43" s="11">
        <v>0</v>
      </c>
    </row>
    <row r="44" spans="1:9" ht="15" customHeight="1">
      <c r="A44" s="9" t="s">
        <v>3036</v>
      </c>
      <c r="B44" s="9" t="s">
        <v>3388</v>
      </c>
      <c r="C44" s="9" t="s">
        <v>3389</v>
      </c>
      <c r="D44" s="9" t="s">
        <v>3047</v>
      </c>
      <c r="E44" s="24">
        <v>22400</v>
      </c>
      <c r="F44" s="11">
        <v>21.87</v>
      </c>
      <c r="G44" s="11">
        <v>489987.19</v>
      </c>
      <c r="H44" s="11">
        <v>0</v>
      </c>
      <c r="I44" s="11">
        <v>0</v>
      </c>
    </row>
    <row r="45" spans="1:9" ht="15" customHeight="1">
      <c r="A45" s="9" t="s">
        <v>3036</v>
      </c>
      <c r="B45" s="9" t="s">
        <v>3409</v>
      </c>
      <c r="C45" s="9" t="s">
        <v>3410</v>
      </c>
      <c r="D45" s="9" t="s">
        <v>3404</v>
      </c>
      <c r="E45" s="24">
        <v>1250</v>
      </c>
      <c r="F45" s="11">
        <v>463.44</v>
      </c>
      <c r="G45" s="11">
        <v>579294.22</v>
      </c>
      <c r="H45" s="11">
        <v>4356.4</v>
      </c>
      <c r="I45" s="11">
        <v>0</v>
      </c>
    </row>
    <row r="46" spans="1:9" ht="15" customHeight="1">
      <c r="A46" s="9" t="s">
        <v>3036</v>
      </c>
      <c r="B46" s="9" t="s">
        <v>3407</v>
      </c>
      <c r="C46" s="9" t="s">
        <v>3408</v>
      </c>
      <c r="D46" s="9" t="s">
        <v>3404</v>
      </c>
      <c r="E46" s="24">
        <v>10910</v>
      </c>
      <c r="F46" s="11">
        <v>138.61</v>
      </c>
      <c r="G46" s="11">
        <v>1512185.37</v>
      </c>
      <c r="H46" s="11">
        <v>19011.33</v>
      </c>
      <c r="I46" s="11">
        <v>0</v>
      </c>
    </row>
    <row r="47" spans="1:9" ht="15" customHeight="1">
      <c r="A47" s="9" t="s">
        <v>3036</v>
      </c>
      <c r="B47" s="9" t="s">
        <v>3386</v>
      </c>
      <c r="C47" s="9" t="s">
        <v>3387</v>
      </c>
      <c r="D47" s="9" t="s">
        <v>3047</v>
      </c>
      <c r="E47" s="24">
        <v>50600</v>
      </c>
      <c r="F47" s="11">
        <v>18.76</v>
      </c>
      <c r="G47" s="11">
        <v>949386.78</v>
      </c>
      <c r="H47" s="11">
        <v>0</v>
      </c>
      <c r="I47" s="11">
        <v>0</v>
      </c>
    </row>
    <row r="48" spans="1:9" ht="15" customHeight="1">
      <c r="A48" s="9" t="s">
        <v>3036</v>
      </c>
      <c r="B48" s="9" t="s">
        <v>3307</v>
      </c>
      <c r="C48" s="9" t="s">
        <v>3308</v>
      </c>
      <c r="D48" s="9" t="s">
        <v>3047</v>
      </c>
      <c r="E48" s="24">
        <v>8000</v>
      </c>
      <c r="F48" s="11">
        <v>113.03</v>
      </c>
      <c r="G48" s="11">
        <v>904265.06</v>
      </c>
      <c r="H48" s="11">
        <v>0</v>
      </c>
      <c r="I48" s="11">
        <v>0</v>
      </c>
    </row>
    <row r="49" spans="1:9" ht="15" customHeight="1">
      <c r="A49" s="9" t="s">
        <v>3036</v>
      </c>
      <c r="B49" s="9" t="s">
        <v>3432</v>
      </c>
      <c r="C49" s="9" t="s">
        <v>3433</v>
      </c>
      <c r="D49" s="9" t="s">
        <v>3047</v>
      </c>
      <c r="E49" s="24">
        <v>27600</v>
      </c>
      <c r="F49" s="11">
        <v>24.89</v>
      </c>
      <c r="G49" s="11">
        <v>687095</v>
      </c>
      <c r="H49" s="11">
        <v>0</v>
      </c>
      <c r="I49" s="11">
        <v>0</v>
      </c>
    </row>
    <row r="50" spans="1:9" ht="15" customHeight="1">
      <c r="A50" s="9" t="s">
        <v>3036</v>
      </c>
      <c r="B50" s="9" t="s">
        <v>3384</v>
      </c>
      <c r="C50" s="9" t="s">
        <v>3385</v>
      </c>
      <c r="D50" s="9" t="s">
        <v>3047</v>
      </c>
      <c r="E50" s="24">
        <v>107000</v>
      </c>
      <c r="F50" s="11">
        <v>20.23</v>
      </c>
      <c r="G50" s="11">
        <v>2164287.02</v>
      </c>
      <c r="H50" s="11">
        <v>0</v>
      </c>
      <c r="I50" s="11">
        <v>0</v>
      </c>
    </row>
    <row r="51" spans="1:9" ht="15" customHeight="1">
      <c r="A51" s="9" t="s">
        <v>3036</v>
      </c>
      <c r="B51" s="9" t="s">
        <v>3430</v>
      </c>
      <c r="C51" s="9" t="s">
        <v>3431</v>
      </c>
      <c r="D51" s="9" t="s">
        <v>3031</v>
      </c>
      <c r="E51" s="24">
        <v>117071</v>
      </c>
      <c r="F51" s="11">
        <v>2.86</v>
      </c>
      <c r="G51" s="11">
        <v>335110.02</v>
      </c>
      <c r="H51" s="11">
        <v>0</v>
      </c>
      <c r="I51" s="11">
        <v>0</v>
      </c>
    </row>
    <row r="52" spans="1:9" ht="15" customHeight="1">
      <c r="A52" s="9" t="s">
        <v>3036</v>
      </c>
      <c r="B52" s="9" t="s">
        <v>3564</v>
      </c>
      <c r="C52" s="9" t="s">
        <v>3565</v>
      </c>
      <c r="D52" s="9" t="s">
        <v>3031</v>
      </c>
      <c r="E52" s="24">
        <v>228300</v>
      </c>
      <c r="F52" s="11">
        <v>3.78</v>
      </c>
      <c r="G52" s="11">
        <v>863110.03</v>
      </c>
      <c r="H52" s="11">
        <v>0</v>
      </c>
      <c r="I52" s="11">
        <v>0</v>
      </c>
    </row>
    <row r="53" spans="1:9" ht="15" customHeight="1">
      <c r="A53" s="9" t="s">
        <v>3036</v>
      </c>
      <c r="B53" s="9" t="s">
        <v>3305</v>
      </c>
      <c r="C53" s="9" t="s">
        <v>3306</v>
      </c>
      <c r="D53" s="9" t="s">
        <v>3286</v>
      </c>
      <c r="E53" s="24">
        <v>105000</v>
      </c>
      <c r="F53" s="11">
        <v>7.46</v>
      </c>
      <c r="G53" s="11">
        <v>783374.94</v>
      </c>
      <c r="H53" s="11">
        <v>0</v>
      </c>
      <c r="I53" s="11">
        <v>0</v>
      </c>
    </row>
    <row r="54" spans="1:9" ht="15" customHeight="1">
      <c r="A54" s="9" t="s">
        <v>3036</v>
      </c>
      <c r="B54" s="9" t="s">
        <v>3382</v>
      </c>
      <c r="C54" s="9" t="s">
        <v>3383</v>
      </c>
      <c r="D54" s="9" t="s">
        <v>3047</v>
      </c>
      <c r="E54" s="24">
        <v>36000</v>
      </c>
      <c r="F54" s="11">
        <v>43.47</v>
      </c>
      <c r="G54" s="11">
        <v>1565074.14</v>
      </c>
      <c r="H54" s="11">
        <v>0</v>
      </c>
      <c r="I54" s="11">
        <v>0</v>
      </c>
    </row>
    <row r="55" spans="1:9" ht="15" customHeight="1">
      <c r="A55" s="9" t="s">
        <v>3036</v>
      </c>
      <c r="B55" s="9" t="s">
        <v>3303</v>
      </c>
      <c r="C55" s="9" t="s">
        <v>3304</v>
      </c>
      <c r="D55" s="9" t="s">
        <v>3047</v>
      </c>
      <c r="E55" s="24">
        <v>208000</v>
      </c>
      <c r="F55" s="11">
        <v>4.59</v>
      </c>
      <c r="G55" s="11">
        <v>953761.67</v>
      </c>
      <c r="H55" s="11">
        <v>0</v>
      </c>
      <c r="I55" s="11">
        <v>0</v>
      </c>
    </row>
    <row r="56" spans="1:9" ht="15" customHeight="1">
      <c r="A56" s="9" t="s">
        <v>3036</v>
      </c>
      <c r="B56" s="9" t="s">
        <v>3301</v>
      </c>
      <c r="C56" s="9" t="s">
        <v>3302</v>
      </c>
      <c r="D56" s="9" t="s">
        <v>3047</v>
      </c>
      <c r="E56" s="24">
        <v>102000</v>
      </c>
      <c r="F56" s="11">
        <v>5.3</v>
      </c>
      <c r="G56" s="11">
        <v>540527.18</v>
      </c>
      <c r="H56" s="11">
        <v>0</v>
      </c>
      <c r="I56" s="11">
        <v>0</v>
      </c>
    </row>
    <row r="57" spans="1:9" ht="15" customHeight="1">
      <c r="A57" s="9" t="s">
        <v>3036</v>
      </c>
      <c r="B57" s="9" t="s">
        <v>3299</v>
      </c>
      <c r="C57" s="9" t="s">
        <v>3300</v>
      </c>
      <c r="D57" s="9" t="s">
        <v>3047</v>
      </c>
      <c r="E57" s="24">
        <v>232700</v>
      </c>
      <c r="F57" s="11">
        <v>11.1</v>
      </c>
      <c r="G57" s="11">
        <v>2583425.77</v>
      </c>
      <c r="H57" s="11">
        <v>0</v>
      </c>
      <c r="I57" s="11">
        <v>0</v>
      </c>
    </row>
    <row r="58" spans="1:9" ht="15" customHeight="1">
      <c r="A58" s="9" t="s">
        <v>3036</v>
      </c>
      <c r="B58" s="9" t="s">
        <v>3428</v>
      </c>
      <c r="C58" s="9" t="s">
        <v>3429</v>
      </c>
      <c r="D58" s="9" t="s">
        <v>3047</v>
      </c>
      <c r="E58" s="24">
        <v>33300</v>
      </c>
      <c r="F58" s="11">
        <v>14.84</v>
      </c>
      <c r="G58" s="11">
        <v>494044.48</v>
      </c>
      <c r="H58" s="11">
        <v>0</v>
      </c>
      <c r="I58" s="11">
        <v>0</v>
      </c>
    </row>
    <row r="59" spans="1:9" ht="15" customHeight="1">
      <c r="A59" s="9" t="s">
        <v>3036</v>
      </c>
      <c r="B59" s="9" t="s">
        <v>3297</v>
      </c>
      <c r="C59" s="9" t="s">
        <v>3298</v>
      </c>
      <c r="D59" s="9" t="s">
        <v>3047</v>
      </c>
      <c r="E59" s="24">
        <v>210000</v>
      </c>
      <c r="F59" s="11">
        <v>4.63</v>
      </c>
      <c r="G59" s="11">
        <v>972542.56</v>
      </c>
      <c r="H59" s="11">
        <v>0</v>
      </c>
      <c r="I59" s="11">
        <v>0</v>
      </c>
    </row>
    <row r="60" spans="1:9" ht="15" customHeight="1">
      <c r="A60" s="9" t="s">
        <v>3036</v>
      </c>
      <c r="B60" s="9" t="s">
        <v>3295</v>
      </c>
      <c r="C60" s="9" t="s">
        <v>3296</v>
      </c>
      <c r="D60" s="9" t="s">
        <v>3047</v>
      </c>
      <c r="E60" s="24">
        <v>120100</v>
      </c>
      <c r="F60" s="11">
        <v>18.53</v>
      </c>
      <c r="G60" s="11">
        <v>2225906.1</v>
      </c>
      <c r="H60" s="11">
        <v>0</v>
      </c>
      <c r="I60" s="11">
        <v>0</v>
      </c>
    </row>
    <row r="61" spans="1:9" ht="15" customHeight="1">
      <c r="A61" s="9" t="s">
        <v>3036</v>
      </c>
      <c r="B61" s="9" t="s">
        <v>3415</v>
      </c>
      <c r="C61" s="9" t="s">
        <v>3416</v>
      </c>
      <c r="D61" s="9" t="s">
        <v>3047</v>
      </c>
      <c r="E61" s="24">
        <v>50000</v>
      </c>
      <c r="F61" s="11">
        <v>13.44</v>
      </c>
      <c r="G61" s="11">
        <v>672249.68</v>
      </c>
      <c r="H61" s="11">
        <v>0</v>
      </c>
      <c r="I61" s="11">
        <v>0</v>
      </c>
    </row>
    <row r="62" spans="1:9" ht="15" customHeight="1">
      <c r="A62" s="9" t="s">
        <v>3036</v>
      </c>
      <c r="B62" s="9" t="s">
        <v>3293</v>
      </c>
      <c r="C62" s="9" t="s">
        <v>3294</v>
      </c>
      <c r="D62" s="9" t="s">
        <v>3249</v>
      </c>
      <c r="E62" s="24">
        <v>307</v>
      </c>
      <c r="F62" s="11">
        <v>4631.16</v>
      </c>
      <c r="G62" s="11">
        <v>1421764.6</v>
      </c>
      <c r="H62" s="11">
        <v>0</v>
      </c>
      <c r="I62" s="11">
        <v>0</v>
      </c>
    </row>
    <row r="63" spans="1:9" ht="15" customHeight="1">
      <c r="A63" s="9" t="s">
        <v>3036</v>
      </c>
      <c r="B63" s="9" t="s">
        <v>3291</v>
      </c>
      <c r="C63" s="9" t="s">
        <v>3292</v>
      </c>
      <c r="D63" s="9" t="s">
        <v>3047</v>
      </c>
      <c r="E63" s="24">
        <v>77000</v>
      </c>
      <c r="F63" s="11">
        <v>10.86</v>
      </c>
      <c r="G63" s="11">
        <v>836527.55</v>
      </c>
      <c r="H63" s="11">
        <v>0</v>
      </c>
      <c r="I63" s="11">
        <v>0</v>
      </c>
    </row>
    <row r="64" spans="1:9" ht="15" customHeight="1">
      <c r="A64" s="9" t="s">
        <v>3036</v>
      </c>
      <c r="B64" s="9" t="s">
        <v>3289</v>
      </c>
      <c r="C64" s="9" t="s">
        <v>3290</v>
      </c>
      <c r="D64" s="9" t="s">
        <v>3047</v>
      </c>
      <c r="E64" s="24">
        <v>242000</v>
      </c>
      <c r="F64" s="11">
        <v>7.36</v>
      </c>
      <c r="G64" s="11">
        <v>1780779.79</v>
      </c>
      <c r="H64" s="11">
        <v>0</v>
      </c>
      <c r="I64" s="11">
        <v>0</v>
      </c>
    </row>
    <row r="65" spans="1:9" ht="15" customHeight="1">
      <c r="A65" s="9" t="s">
        <v>3036</v>
      </c>
      <c r="B65" s="9" t="s">
        <v>3287</v>
      </c>
      <c r="C65" s="9" t="s">
        <v>3288</v>
      </c>
      <c r="D65" s="9" t="s">
        <v>3047</v>
      </c>
      <c r="E65" s="24">
        <v>20100</v>
      </c>
      <c r="F65" s="11">
        <v>96.1</v>
      </c>
      <c r="G65" s="11">
        <v>1931630.97</v>
      </c>
      <c r="H65" s="11">
        <v>0</v>
      </c>
      <c r="I65" s="11">
        <v>0</v>
      </c>
    </row>
    <row r="66" spans="1:9" ht="15" customHeight="1">
      <c r="A66" s="9" t="s">
        <v>3036</v>
      </c>
      <c r="B66" s="9" t="s">
        <v>3426</v>
      </c>
      <c r="C66" s="9" t="s">
        <v>3427</v>
      </c>
      <c r="D66" s="9" t="s">
        <v>3047</v>
      </c>
      <c r="E66" s="24">
        <v>76000</v>
      </c>
      <c r="F66" s="11">
        <v>13.61</v>
      </c>
      <c r="G66" s="11">
        <v>1034340.11</v>
      </c>
      <c r="H66" s="11">
        <v>0</v>
      </c>
      <c r="I66" s="11">
        <v>0</v>
      </c>
    </row>
    <row r="67" spans="1:9" ht="15" customHeight="1">
      <c r="A67" s="9" t="s">
        <v>3036</v>
      </c>
      <c r="B67" s="9" t="s">
        <v>3284</v>
      </c>
      <c r="C67" s="9" t="s">
        <v>3285</v>
      </c>
      <c r="D67" s="9" t="s">
        <v>3286</v>
      </c>
      <c r="E67" s="24">
        <v>254000</v>
      </c>
      <c r="F67" s="11">
        <v>1.23</v>
      </c>
      <c r="G67" s="11">
        <v>313349.98</v>
      </c>
      <c r="H67" s="11">
        <v>0</v>
      </c>
      <c r="I67" s="11">
        <v>0</v>
      </c>
    </row>
    <row r="68" spans="1:9" ht="15" customHeight="1">
      <c r="A68" s="9" t="s">
        <v>3036</v>
      </c>
      <c r="B68" s="9" t="s">
        <v>3282</v>
      </c>
      <c r="C68" s="9" t="s">
        <v>3283</v>
      </c>
      <c r="D68" s="9" t="s">
        <v>3031</v>
      </c>
      <c r="E68" s="24">
        <v>33093</v>
      </c>
      <c r="F68" s="11">
        <v>23.84</v>
      </c>
      <c r="G68" s="11">
        <v>788966.91</v>
      </c>
      <c r="H68" s="11">
        <v>0</v>
      </c>
      <c r="I68" s="11">
        <v>0</v>
      </c>
    </row>
    <row r="69" spans="1:9" ht="15" customHeight="1">
      <c r="A69" s="9" t="s">
        <v>3036</v>
      </c>
      <c r="B69" s="9" t="s">
        <v>3424</v>
      </c>
      <c r="C69" s="9" t="s">
        <v>3425</v>
      </c>
      <c r="D69" s="9" t="s">
        <v>3047</v>
      </c>
      <c r="E69" s="24">
        <v>69000</v>
      </c>
      <c r="F69" s="11">
        <v>7.08</v>
      </c>
      <c r="G69" s="11">
        <v>488797.36</v>
      </c>
      <c r="H69" s="11">
        <v>0</v>
      </c>
      <c r="I69" s="11">
        <v>0</v>
      </c>
    </row>
    <row r="70" spans="1:9" ht="15" customHeight="1">
      <c r="A70" s="9" t="s">
        <v>3036</v>
      </c>
      <c r="B70" s="9" t="s">
        <v>3050</v>
      </c>
      <c r="C70" s="9" t="s">
        <v>3051</v>
      </c>
      <c r="D70" s="9" t="s">
        <v>3047</v>
      </c>
      <c r="E70" s="24">
        <v>81900</v>
      </c>
      <c r="F70" s="11">
        <v>11.49</v>
      </c>
      <c r="G70" s="11">
        <v>940733.11</v>
      </c>
      <c r="H70" s="11">
        <v>0</v>
      </c>
      <c r="I70" s="11">
        <v>0</v>
      </c>
    </row>
    <row r="71" spans="1:9" ht="15" customHeight="1">
      <c r="A71" s="9" t="s">
        <v>3036</v>
      </c>
      <c r="B71" s="9" t="s">
        <v>3280</v>
      </c>
      <c r="C71" s="9" t="s">
        <v>3281</v>
      </c>
      <c r="D71" s="9" t="s">
        <v>3047</v>
      </c>
      <c r="E71" s="24">
        <v>470000</v>
      </c>
      <c r="F71" s="11">
        <v>2.93</v>
      </c>
      <c r="G71" s="11">
        <v>1376533.04</v>
      </c>
      <c r="H71" s="11">
        <v>0</v>
      </c>
      <c r="I71" s="11">
        <v>0</v>
      </c>
    </row>
    <row r="72" spans="1:9" ht="15" customHeight="1">
      <c r="A72" s="9" t="s">
        <v>3036</v>
      </c>
      <c r="B72" s="9" t="s">
        <v>3278</v>
      </c>
      <c r="C72" s="9" t="s">
        <v>3279</v>
      </c>
      <c r="D72" s="9" t="s">
        <v>3047</v>
      </c>
      <c r="E72" s="24">
        <v>450000</v>
      </c>
      <c r="F72" s="11">
        <v>2.54</v>
      </c>
      <c r="G72" s="11">
        <v>1144975.29</v>
      </c>
      <c r="H72" s="11">
        <v>0</v>
      </c>
      <c r="I72" s="11">
        <v>0</v>
      </c>
    </row>
    <row r="73" spans="1:9" ht="15" customHeight="1">
      <c r="A73" s="9" t="s">
        <v>3036</v>
      </c>
      <c r="B73" s="9" t="s">
        <v>3276</v>
      </c>
      <c r="C73" s="9" t="s">
        <v>3277</v>
      </c>
      <c r="D73" s="9" t="s">
        <v>3047</v>
      </c>
      <c r="E73" s="24">
        <v>72000</v>
      </c>
      <c r="F73" s="11">
        <v>8.95</v>
      </c>
      <c r="G73" s="11">
        <v>644481.05</v>
      </c>
      <c r="H73" s="11">
        <v>0</v>
      </c>
      <c r="I73" s="11">
        <v>0</v>
      </c>
    </row>
    <row r="74" spans="1:9" ht="15" customHeight="1">
      <c r="A74" s="9" t="s">
        <v>3036</v>
      </c>
      <c r="B74" s="9" t="s">
        <v>3274</v>
      </c>
      <c r="C74" s="9" t="s">
        <v>3275</v>
      </c>
      <c r="D74" s="9" t="s">
        <v>3047</v>
      </c>
      <c r="E74" s="24">
        <v>163000</v>
      </c>
      <c r="F74" s="11">
        <v>9.87</v>
      </c>
      <c r="G74" s="11">
        <v>1608218.93</v>
      </c>
      <c r="H74" s="11">
        <v>0</v>
      </c>
      <c r="I74" s="11">
        <v>0</v>
      </c>
    </row>
    <row r="75" spans="1:10" ht="15" customHeight="1">
      <c r="A75" s="9" t="s">
        <v>3036</v>
      </c>
      <c r="B75" s="9" t="s">
        <v>3272</v>
      </c>
      <c r="C75" s="9" t="s">
        <v>3273</v>
      </c>
      <c r="D75" s="9" t="s">
        <v>3047</v>
      </c>
      <c r="E75" s="24">
        <v>138000</v>
      </c>
      <c r="F75" s="11">
        <v>11.64</v>
      </c>
      <c r="G75" s="11">
        <v>1606589.79</v>
      </c>
      <c r="H75" s="11">
        <v>0</v>
      </c>
      <c r="I75" s="11">
        <v>0</v>
      </c>
      <c r="J75" s="12" t="s">
        <v>1542</v>
      </c>
    </row>
    <row r="76" spans="1:9" ht="15" customHeight="1">
      <c r="A76" s="9" t="s">
        <v>3036</v>
      </c>
      <c r="B76" s="9" t="s">
        <v>3270</v>
      </c>
      <c r="C76" s="9" t="s">
        <v>3271</v>
      </c>
      <c r="D76" s="9" t="s">
        <v>3047</v>
      </c>
      <c r="E76" s="24">
        <v>160000</v>
      </c>
      <c r="F76" s="11">
        <v>14.58</v>
      </c>
      <c r="G76" s="11">
        <v>2332784.18</v>
      </c>
      <c r="H76" s="11">
        <v>0</v>
      </c>
      <c r="I76" s="11">
        <v>0</v>
      </c>
    </row>
    <row r="77" spans="1:9" ht="15" customHeight="1">
      <c r="A77" s="9" t="s">
        <v>3036</v>
      </c>
      <c r="B77" s="9" t="s">
        <v>3550</v>
      </c>
      <c r="C77" s="9" t="s">
        <v>3551</v>
      </c>
      <c r="D77" s="9" t="s">
        <v>3404</v>
      </c>
      <c r="E77" s="24">
        <v>29870</v>
      </c>
      <c r="F77" s="11">
        <v>28.91</v>
      </c>
      <c r="G77" s="11">
        <v>863588.44</v>
      </c>
      <c r="H77" s="11">
        <v>0</v>
      </c>
      <c r="I77" s="11">
        <v>0</v>
      </c>
    </row>
    <row r="78" spans="1:9" ht="15" customHeight="1">
      <c r="A78" s="9" t="s">
        <v>3036</v>
      </c>
      <c r="B78" s="9" t="s">
        <v>3405</v>
      </c>
      <c r="C78" s="9" t="s">
        <v>3406</v>
      </c>
      <c r="D78" s="9" t="s">
        <v>3404</v>
      </c>
      <c r="E78" s="24">
        <v>33760</v>
      </c>
      <c r="F78" s="11">
        <v>8.44</v>
      </c>
      <c r="G78" s="11">
        <v>285065.31</v>
      </c>
      <c r="H78" s="11">
        <v>0</v>
      </c>
      <c r="I78" s="11">
        <v>0</v>
      </c>
    </row>
    <row r="79" spans="1:9" ht="15" customHeight="1">
      <c r="A79" s="9" t="s">
        <v>3036</v>
      </c>
      <c r="B79" s="9" t="s">
        <v>3413</v>
      </c>
      <c r="C79" s="9" t="s">
        <v>3414</v>
      </c>
      <c r="D79" s="9" t="s">
        <v>3047</v>
      </c>
      <c r="E79" s="24">
        <v>77000</v>
      </c>
      <c r="F79" s="11">
        <v>4.12</v>
      </c>
      <c r="G79" s="11">
        <v>317133.44</v>
      </c>
      <c r="H79" s="11">
        <v>0</v>
      </c>
      <c r="I79" s="11">
        <v>0</v>
      </c>
    </row>
    <row r="80" spans="1:9" ht="15" customHeight="1">
      <c r="A80" s="9" t="s">
        <v>3036</v>
      </c>
      <c r="B80" s="9" t="s">
        <v>3268</v>
      </c>
      <c r="C80" s="9" t="s">
        <v>3269</v>
      </c>
      <c r="D80" s="9" t="s">
        <v>3047</v>
      </c>
      <c r="E80" s="24">
        <v>22000</v>
      </c>
      <c r="F80" s="11">
        <v>73.49</v>
      </c>
      <c r="G80" s="11">
        <v>1616877.17</v>
      </c>
      <c r="H80" s="11">
        <v>0</v>
      </c>
      <c r="I80" s="11">
        <v>0</v>
      </c>
    </row>
    <row r="81" spans="1:9" ht="15" customHeight="1">
      <c r="A81" s="9" t="s">
        <v>3036</v>
      </c>
      <c r="B81" s="9" t="s">
        <v>3266</v>
      </c>
      <c r="C81" s="9" t="s">
        <v>3267</v>
      </c>
      <c r="D81" s="9" t="s">
        <v>3047</v>
      </c>
      <c r="E81" s="24">
        <v>93400</v>
      </c>
      <c r="F81" s="11">
        <v>11.56</v>
      </c>
      <c r="G81" s="11">
        <v>1079665.02</v>
      </c>
      <c r="H81" s="11">
        <v>0</v>
      </c>
      <c r="I81" s="11">
        <v>0</v>
      </c>
    </row>
    <row r="82" spans="1:9" ht="15" customHeight="1">
      <c r="A82" s="9" t="s">
        <v>3036</v>
      </c>
      <c r="B82" s="9" t="s">
        <v>3264</v>
      </c>
      <c r="C82" s="9" t="s">
        <v>3265</v>
      </c>
      <c r="D82" s="9" t="s">
        <v>3047</v>
      </c>
      <c r="E82" s="24">
        <v>194000</v>
      </c>
      <c r="F82" s="11">
        <v>8.59</v>
      </c>
      <c r="G82" s="11">
        <v>1667270.73</v>
      </c>
      <c r="H82" s="11">
        <v>0</v>
      </c>
      <c r="I82" s="11">
        <v>0</v>
      </c>
    </row>
    <row r="83" spans="1:9" ht="15" customHeight="1">
      <c r="A83" s="9" t="s">
        <v>3036</v>
      </c>
      <c r="B83" s="9" t="s">
        <v>3402</v>
      </c>
      <c r="C83" s="9" t="s">
        <v>3403</v>
      </c>
      <c r="D83" s="9" t="s">
        <v>3404</v>
      </c>
      <c r="E83" s="24">
        <v>15340</v>
      </c>
      <c r="F83" s="11">
        <v>45.07</v>
      </c>
      <c r="G83" s="11">
        <v>691343.54</v>
      </c>
      <c r="H83" s="11">
        <v>15822.45</v>
      </c>
      <c r="I83" s="11">
        <v>0</v>
      </c>
    </row>
    <row r="84" spans="1:9" ht="15" customHeight="1">
      <c r="A84" s="9" t="s">
        <v>3036</v>
      </c>
      <c r="B84" s="9" t="s">
        <v>3262</v>
      </c>
      <c r="C84" s="9" t="s">
        <v>3263</v>
      </c>
      <c r="D84" s="9" t="s">
        <v>3047</v>
      </c>
      <c r="E84" s="24">
        <v>55100</v>
      </c>
      <c r="F84" s="11">
        <v>11.79</v>
      </c>
      <c r="G84" s="11">
        <v>649540.55</v>
      </c>
      <c r="H84" s="11">
        <v>0</v>
      </c>
      <c r="I84" s="11">
        <v>0</v>
      </c>
    </row>
    <row r="85" spans="1:9" ht="15" customHeight="1">
      <c r="A85" s="9" t="s">
        <v>3036</v>
      </c>
      <c r="B85" s="9" t="s">
        <v>3063</v>
      </c>
      <c r="C85" s="9" t="s">
        <v>3064</v>
      </c>
      <c r="D85" s="9" t="s">
        <v>3047</v>
      </c>
      <c r="E85" s="24">
        <v>88200</v>
      </c>
      <c r="F85" s="11">
        <v>16.17</v>
      </c>
      <c r="G85" s="11">
        <v>1426408.57</v>
      </c>
      <c r="H85" s="11">
        <v>0</v>
      </c>
      <c r="I85" s="11">
        <v>0</v>
      </c>
    </row>
    <row r="86" spans="1:9" ht="15" customHeight="1">
      <c r="A86" s="9" t="s">
        <v>3036</v>
      </c>
      <c r="B86" s="9" t="s">
        <v>3260</v>
      </c>
      <c r="C86" s="9" t="s">
        <v>3261</v>
      </c>
      <c r="D86" s="9" t="s">
        <v>3047</v>
      </c>
      <c r="E86" s="24">
        <v>300000</v>
      </c>
      <c r="F86" s="11">
        <v>6.53</v>
      </c>
      <c r="G86" s="11">
        <v>1957715.54</v>
      </c>
      <c r="H86" s="11">
        <v>0</v>
      </c>
      <c r="I86" s="11">
        <v>0</v>
      </c>
    </row>
    <row r="87" spans="1:12" ht="15" customHeight="1">
      <c r="A87" s="9" t="s">
        <v>3036</v>
      </c>
      <c r="B87" s="9" t="s">
        <v>3453</v>
      </c>
      <c r="C87" s="9" t="s">
        <v>3454</v>
      </c>
      <c r="D87" s="9" t="s">
        <v>3455</v>
      </c>
      <c r="E87" s="24">
        <v>376000</v>
      </c>
      <c r="F87" s="11">
        <v>5.09</v>
      </c>
      <c r="G87" s="11">
        <v>1912883.73</v>
      </c>
      <c r="H87" s="11">
        <v>0</v>
      </c>
      <c r="I87" s="11">
        <v>0</v>
      </c>
      <c r="J87" s="15" t="s">
        <v>3339</v>
      </c>
      <c r="K87" s="15" t="s">
        <v>3339</v>
      </c>
      <c r="L87" s="15" t="s">
        <v>3339</v>
      </c>
    </row>
    <row r="88" spans="1:9" ht="15" customHeight="1">
      <c r="A88" s="9" t="s">
        <v>3036</v>
      </c>
      <c r="B88" s="9" t="s">
        <v>3258</v>
      </c>
      <c r="C88" s="9" t="s">
        <v>3259</v>
      </c>
      <c r="D88" s="9" t="s">
        <v>3047</v>
      </c>
      <c r="E88" s="24">
        <v>190000</v>
      </c>
      <c r="F88" s="11">
        <v>3.58</v>
      </c>
      <c r="G88" s="11">
        <v>679937.76</v>
      </c>
      <c r="H88" s="11">
        <v>0</v>
      </c>
      <c r="I88" s="11">
        <v>0</v>
      </c>
    </row>
    <row r="89" spans="1:9" ht="15" customHeight="1">
      <c r="A89" s="9" t="s">
        <v>3036</v>
      </c>
      <c r="B89" s="9" t="s">
        <v>3048</v>
      </c>
      <c r="C89" s="9" t="s">
        <v>3049</v>
      </c>
      <c r="D89" s="9" t="s">
        <v>3047</v>
      </c>
      <c r="E89" s="24">
        <v>92000</v>
      </c>
      <c r="F89" s="11">
        <v>4.75</v>
      </c>
      <c r="G89" s="11">
        <v>437012.63</v>
      </c>
      <c r="H89" s="11">
        <v>0</v>
      </c>
      <c r="I89" s="11">
        <v>0</v>
      </c>
    </row>
    <row r="90" spans="1:9" ht="15" customHeight="1">
      <c r="A90" s="9" t="s">
        <v>3036</v>
      </c>
      <c r="B90" s="9" t="s">
        <v>3256</v>
      </c>
      <c r="C90" s="9" t="s">
        <v>3257</v>
      </c>
      <c r="D90" s="9" t="s">
        <v>3047</v>
      </c>
      <c r="E90" s="24">
        <v>52000</v>
      </c>
      <c r="F90" s="11">
        <v>11.81</v>
      </c>
      <c r="G90" s="11">
        <v>613948.38</v>
      </c>
      <c r="H90" s="11">
        <v>0</v>
      </c>
      <c r="I90" s="11">
        <v>0</v>
      </c>
    </row>
    <row r="91" spans="1:9" ht="15" customHeight="1">
      <c r="A91" s="9" t="s">
        <v>3036</v>
      </c>
      <c r="B91" s="9" t="s">
        <v>3254</v>
      </c>
      <c r="C91" s="9" t="s">
        <v>3255</v>
      </c>
      <c r="D91" s="9" t="s">
        <v>3047</v>
      </c>
      <c r="E91" s="24">
        <v>56000</v>
      </c>
      <c r="F91" s="11">
        <v>31.21</v>
      </c>
      <c r="G91" s="11">
        <v>1747757.64</v>
      </c>
      <c r="H91" s="11">
        <v>0</v>
      </c>
      <c r="I91" s="11">
        <v>0</v>
      </c>
    </row>
    <row r="92" spans="1:9" ht="15" customHeight="1">
      <c r="A92" s="9" t="s">
        <v>3036</v>
      </c>
      <c r="B92" s="9" t="s">
        <v>3252</v>
      </c>
      <c r="C92" s="9" t="s">
        <v>3253</v>
      </c>
      <c r="D92" s="9" t="s">
        <v>3031</v>
      </c>
      <c r="E92" s="24">
        <v>117957</v>
      </c>
      <c r="F92" s="11">
        <v>3.37</v>
      </c>
      <c r="G92" s="11">
        <v>397712.58</v>
      </c>
      <c r="H92" s="11">
        <v>0</v>
      </c>
      <c r="I92" s="11">
        <v>0</v>
      </c>
    </row>
    <row r="93" spans="1:9" ht="15" customHeight="1">
      <c r="A93" s="9" t="s">
        <v>3036</v>
      </c>
      <c r="B93" s="9" t="s">
        <v>3052</v>
      </c>
      <c r="C93" s="9" t="s">
        <v>3053</v>
      </c>
      <c r="D93" s="9" t="s">
        <v>3047</v>
      </c>
      <c r="E93" s="24">
        <v>56000</v>
      </c>
      <c r="F93" s="11">
        <v>27.37</v>
      </c>
      <c r="G93" s="11">
        <v>1532491.31</v>
      </c>
      <c r="H93" s="11">
        <v>9149.09</v>
      </c>
      <c r="I93" s="11">
        <v>0</v>
      </c>
    </row>
    <row r="94" spans="1:9" ht="15" customHeight="1">
      <c r="A94" s="9" t="s">
        <v>3036</v>
      </c>
      <c r="B94" s="9" t="s">
        <v>3045</v>
      </c>
      <c r="C94" s="9" t="s">
        <v>3046</v>
      </c>
      <c r="D94" s="9" t="s">
        <v>3047</v>
      </c>
      <c r="E94" s="24">
        <v>74000</v>
      </c>
      <c r="F94" s="11">
        <v>14.85</v>
      </c>
      <c r="G94" s="11">
        <v>1099231.19</v>
      </c>
      <c r="H94" s="11">
        <v>0</v>
      </c>
      <c r="I94" s="11">
        <v>0</v>
      </c>
    </row>
    <row r="95" spans="1:9" ht="15" customHeight="1">
      <c r="A95" s="9" t="s">
        <v>3036</v>
      </c>
      <c r="B95" s="9" t="s">
        <v>3379</v>
      </c>
      <c r="C95" s="9" t="s">
        <v>3380</v>
      </c>
      <c r="D95" s="9" t="s">
        <v>3381</v>
      </c>
      <c r="E95" s="24">
        <v>246500</v>
      </c>
      <c r="F95" s="11">
        <v>3.91</v>
      </c>
      <c r="G95" s="11">
        <v>962711.25</v>
      </c>
      <c r="H95" s="11">
        <v>0</v>
      </c>
      <c r="I95" s="11">
        <v>0</v>
      </c>
    </row>
    <row r="96" spans="1:9" ht="15" customHeight="1">
      <c r="A96" s="9" t="s">
        <v>3036</v>
      </c>
      <c r="B96" s="9" t="s">
        <v>3250</v>
      </c>
      <c r="C96" s="9" t="s">
        <v>3251</v>
      </c>
      <c r="D96" s="9" t="s">
        <v>3047</v>
      </c>
      <c r="E96" s="24">
        <v>346000</v>
      </c>
      <c r="F96" s="11">
        <v>2.99</v>
      </c>
      <c r="G96" s="11">
        <v>1035529.93</v>
      </c>
      <c r="H96" s="11">
        <v>0</v>
      </c>
      <c r="I96" s="11">
        <v>0</v>
      </c>
    </row>
    <row r="97" spans="1:9" ht="15" customHeight="1">
      <c r="A97" s="9" t="s">
        <v>3036</v>
      </c>
      <c r="B97" s="9" t="s">
        <v>3481</v>
      </c>
      <c r="C97" s="9" t="s">
        <v>3482</v>
      </c>
      <c r="D97" s="9" t="s">
        <v>3286</v>
      </c>
      <c r="E97" s="24">
        <v>545000</v>
      </c>
      <c r="F97" s="11">
        <v>1.05</v>
      </c>
      <c r="G97" s="11">
        <v>573094.43</v>
      </c>
      <c r="H97" s="11">
        <v>0</v>
      </c>
      <c r="I97" s="11">
        <v>0</v>
      </c>
    </row>
    <row r="98" spans="1:9" ht="15" customHeight="1">
      <c r="A98" s="9" t="s">
        <v>3036</v>
      </c>
      <c r="B98" s="9" t="s">
        <v>3247</v>
      </c>
      <c r="C98" s="9" t="s">
        <v>3248</v>
      </c>
      <c r="D98" s="9" t="s">
        <v>3249</v>
      </c>
      <c r="E98" s="24">
        <v>300</v>
      </c>
      <c r="F98" s="11">
        <v>4667.76</v>
      </c>
      <c r="G98" s="11">
        <v>1400329.49</v>
      </c>
      <c r="H98" s="11">
        <v>0</v>
      </c>
      <c r="I98" s="11">
        <v>0</v>
      </c>
    </row>
    <row r="99" spans="1:9" ht="15" customHeight="1">
      <c r="A99" s="9" t="s">
        <v>3036</v>
      </c>
      <c r="B99" s="9" t="s">
        <v>3472</v>
      </c>
      <c r="C99" s="9" t="s">
        <v>3473</v>
      </c>
      <c r="D99" s="9" t="s">
        <v>3474</v>
      </c>
      <c r="E99" s="24">
        <v>342000</v>
      </c>
      <c r="F99" s="11">
        <v>1.95</v>
      </c>
      <c r="G99" s="11">
        <v>667844.32</v>
      </c>
      <c r="H99" s="11">
        <v>0</v>
      </c>
      <c r="I99" s="11">
        <v>0</v>
      </c>
    </row>
    <row r="100" spans="1:9" ht="15" customHeight="1">
      <c r="A100" s="9" t="s">
        <v>3036</v>
      </c>
      <c r="B100" s="9" t="s">
        <v>3469</v>
      </c>
      <c r="C100" s="9" t="s">
        <v>3470</v>
      </c>
      <c r="D100" s="9" t="s">
        <v>3471</v>
      </c>
      <c r="E100" s="24">
        <v>597000</v>
      </c>
      <c r="F100" s="11">
        <v>1.2</v>
      </c>
      <c r="G100" s="11">
        <v>717119.42</v>
      </c>
      <c r="H100" s="11">
        <v>0</v>
      </c>
      <c r="I100" s="11">
        <v>0</v>
      </c>
    </row>
    <row r="101" spans="1:9" ht="15" customHeight="1">
      <c r="A101" s="9" t="s">
        <v>3036</v>
      </c>
      <c r="B101" s="9" t="s">
        <v>3245</v>
      </c>
      <c r="C101" s="9" t="s">
        <v>3246</v>
      </c>
      <c r="D101" s="9" t="s">
        <v>3047</v>
      </c>
      <c r="E101" s="24">
        <v>82000</v>
      </c>
      <c r="F101" s="11">
        <v>15.56</v>
      </c>
      <c r="G101" s="11">
        <v>1275855.76</v>
      </c>
      <c r="H101" s="11">
        <v>0</v>
      </c>
      <c r="I101" s="11">
        <v>0</v>
      </c>
    </row>
    <row r="102" spans="1:9" ht="15" customHeight="1">
      <c r="A102" s="9" t="s">
        <v>3036</v>
      </c>
      <c r="B102" s="9" t="s">
        <v>3243</v>
      </c>
      <c r="C102" s="9" t="s">
        <v>3244</v>
      </c>
      <c r="D102" s="9" t="s">
        <v>3047</v>
      </c>
      <c r="E102" s="24">
        <v>82000</v>
      </c>
      <c r="F102" s="11">
        <v>21.97</v>
      </c>
      <c r="G102" s="11">
        <v>1801208.13</v>
      </c>
      <c r="H102" s="11">
        <v>0</v>
      </c>
      <c r="I102" s="11">
        <v>0</v>
      </c>
    </row>
    <row r="103" spans="1:9" ht="15" customHeight="1">
      <c r="A103" s="9" t="s">
        <v>3036</v>
      </c>
      <c r="B103" s="9" t="s">
        <v>3241</v>
      </c>
      <c r="C103" s="9" t="s">
        <v>3242</v>
      </c>
      <c r="D103" s="9" t="s">
        <v>3047</v>
      </c>
      <c r="E103" s="24">
        <v>276000</v>
      </c>
      <c r="F103" s="11">
        <v>3.82</v>
      </c>
      <c r="G103" s="11">
        <v>1053377.27</v>
      </c>
      <c r="H103" s="11">
        <v>0</v>
      </c>
      <c r="I103" s="11">
        <v>0</v>
      </c>
    </row>
    <row r="104" spans="1:9" ht="15" customHeight="1">
      <c r="A104" s="9" t="s">
        <v>3036</v>
      </c>
      <c r="B104" s="9" t="s">
        <v>3239</v>
      </c>
      <c r="C104" s="9" t="s">
        <v>3240</v>
      </c>
      <c r="D104" s="9" t="s">
        <v>3047</v>
      </c>
      <c r="E104" s="24">
        <v>180000</v>
      </c>
      <c r="F104" s="11">
        <v>4.48</v>
      </c>
      <c r="G104" s="11">
        <v>807248.76</v>
      </c>
      <c r="H104" s="11">
        <v>0</v>
      </c>
      <c r="I104" s="11">
        <v>0</v>
      </c>
    </row>
    <row r="105" spans="1:9" ht="15" customHeight="1">
      <c r="A105" s="9" t="s">
        <v>3036</v>
      </c>
      <c r="B105" s="9" t="s">
        <v>3399</v>
      </c>
      <c r="C105" s="9" t="s">
        <v>3400</v>
      </c>
      <c r="D105" s="9" t="s">
        <v>3401</v>
      </c>
      <c r="E105" s="24">
        <v>57860</v>
      </c>
      <c r="F105" s="11">
        <v>8.11</v>
      </c>
      <c r="G105" s="11">
        <v>469374.49</v>
      </c>
      <c r="H105" s="11">
        <v>0</v>
      </c>
      <c r="I105" s="11">
        <v>0</v>
      </c>
    </row>
    <row r="106" spans="1:9" ht="15" customHeight="1">
      <c r="A106" s="9" t="s">
        <v>3036</v>
      </c>
      <c r="B106" s="9" t="s">
        <v>3237</v>
      </c>
      <c r="C106" s="9" t="s">
        <v>3238</v>
      </c>
      <c r="D106" s="9" t="s">
        <v>3031</v>
      </c>
      <c r="E106" s="24">
        <v>48106</v>
      </c>
      <c r="F106" s="11">
        <v>27.87</v>
      </c>
      <c r="G106" s="11">
        <v>1340636.87</v>
      </c>
      <c r="H106" s="11">
        <v>0</v>
      </c>
      <c r="I106" s="11">
        <v>0</v>
      </c>
    </row>
    <row r="107" spans="1:9" ht="15" customHeight="1">
      <c r="A107" s="9" t="s">
        <v>3036</v>
      </c>
      <c r="B107" s="9" t="s">
        <v>3451</v>
      </c>
      <c r="C107" s="9" t="s">
        <v>3452</v>
      </c>
      <c r="D107" s="9" t="s">
        <v>3031</v>
      </c>
      <c r="E107" s="24">
        <v>33306</v>
      </c>
      <c r="F107" s="11">
        <v>24.44</v>
      </c>
      <c r="G107" s="11">
        <v>814088.88</v>
      </c>
      <c r="H107" s="11">
        <v>20783.64</v>
      </c>
      <c r="I107" s="11">
        <v>0</v>
      </c>
    </row>
    <row r="108" spans="1:9" ht="15" customHeight="1">
      <c r="A108" s="9" t="s">
        <v>3036</v>
      </c>
      <c r="B108" s="9" t="s">
        <v>3495</v>
      </c>
      <c r="C108" s="9" t="s">
        <v>3496</v>
      </c>
      <c r="D108" s="9" t="s">
        <v>3404</v>
      </c>
      <c r="E108" s="24">
        <v>24110</v>
      </c>
      <c r="F108" s="11">
        <v>11.65</v>
      </c>
      <c r="G108" s="11">
        <v>280873.3</v>
      </c>
      <c r="H108" s="11">
        <v>5881.84</v>
      </c>
      <c r="I108" s="11">
        <v>0</v>
      </c>
    </row>
    <row r="109" spans="1:9" ht="15" customHeight="1">
      <c r="A109" s="9" t="s">
        <v>3036</v>
      </c>
      <c r="B109" s="9" t="s">
        <v>3234</v>
      </c>
      <c r="C109" s="9" t="s">
        <v>3235</v>
      </c>
      <c r="D109" s="9" t="s">
        <v>3236</v>
      </c>
      <c r="E109" s="24">
        <v>210000</v>
      </c>
      <c r="F109" s="11">
        <v>3.94</v>
      </c>
      <c r="G109" s="11">
        <v>826553.09</v>
      </c>
      <c r="H109" s="11">
        <v>0</v>
      </c>
      <c r="I109" s="11">
        <v>0</v>
      </c>
    </row>
    <row r="110" spans="1:9" ht="15" customHeight="1">
      <c r="A110" s="9" t="s">
        <v>3036</v>
      </c>
      <c r="B110" s="9" t="s">
        <v>3231</v>
      </c>
      <c r="C110" s="9" t="s">
        <v>3232</v>
      </c>
      <c r="D110" s="9" t="s">
        <v>3233</v>
      </c>
      <c r="E110" s="24">
        <v>131000</v>
      </c>
      <c r="F110" s="11">
        <v>9.54</v>
      </c>
      <c r="G110" s="11">
        <v>1249606.56</v>
      </c>
      <c r="H110" s="11">
        <v>0</v>
      </c>
      <c r="I110" s="11">
        <v>0</v>
      </c>
    </row>
    <row r="111" spans="1:9" ht="15" customHeight="1">
      <c r="A111" s="9" t="s">
        <v>3036</v>
      </c>
      <c r="B111" s="9" t="s">
        <v>3228</v>
      </c>
      <c r="C111" s="9" t="s">
        <v>3229</v>
      </c>
      <c r="D111" s="9" t="s">
        <v>3230</v>
      </c>
      <c r="E111" s="24">
        <v>407000</v>
      </c>
      <c r="F111" s="11">
        <v>2.04</v>
      </c>
      <c r="G111" s="11">
        <v>828760.83</v>
      </c>
      <c r="H111" s="11">
        <v>0</v>
      </c>
      <c r="I111" s="11">
        <v>0</v>
      </c>
    </row>
    <row r="112" spans="1:9" ht="15" customHeight="1">
      <c r="A112" s="9" t="s">
        <v>3036</v>
      </c>
      <c r="B112" s="9" t="s">
        <v>3226</v>
      </c>
      <c r="C112" s="9" t="s">
        <v>3227</v>
      </c>
      <c r="D112" s="9" t="s">
        <v>3047</v>
      </c>
      <c r="E112" s="24">
        <v>143000</v>
      </c>
      <c r="F112" s="11">
        <v>10.33</v>
      </c>
      <c r="G112" s="11">
        <v>1477640.49</v>
      </c>
      <c r="H112" s="11">
        <v>0</v>
      </c>
      <c r="I112" s="11">
        <v>0</v>
      </c>
    </row>
    <row r="113" spans="1:9" ht="15" customHeight="1">
      <c r="A113" s="9" t="s">
        <v>3036</v>
      </c>
      <c r="B113" s="9" t="s">
        <v>3224</v>
      </c>
      <c r="C113" s="9" t="s">
        <v>3225</v>
      </c>
      <c r="D113" s="9" t="s">
        <v>3047</v>
      </c>
      <c r="E113" s="24">
        <v>45000</v>
      </c>
      <c r="F113" s="11">
        <v>48.78</v>
      </c>
      <c r="G113" s="11">
        <v>2195222.41</v>
      </c>
      <c r="H113" s="11">
        <v>13671.36</v>
      </c>
      <c r="I113" s="11">
        <v>0</v>
      </c>
    </row>
    <row r="114" spans="1:9" ht="15" customHeight="1">
      <c r="A114" s="9" t="s">
        <v>3036</v>
      </c>
      <c r="B114" s="9" t="s">
        <v>3221</v>
      </c>
      <c r="C114" s="9" t="s">
        <v>3222</v>
      </c>
      <c r="D114" s="9" t="s">
        <v>3223</v>
      </c>
      <c r="E114" s="24">
        <v>176486</v>
      </c>
      <c r="F114" s="11">
        <v>9.46</v>
      </c>
      <c r="G114" s="11">
        <v>1669417.26</v>
      </c>
      <c r="H114" s="11">
        <v>0</v>
      </c>
      <c r="I114" s="11">
        <v>0</v>
      </c>
    </row>
    <row r="115" spans="1:9" ht="15" customHeight="1">
      <c r="A115" s="9" t="s">
        <v>3036</v>
      </c>
      <c r="B115" s="9" t="s">
        <v>3218</v>
      </c>
      <c r="C115" s="9" t="s">
        <v>3219</v>
      </c>
      <c r="D115" s="9" t="s">
        <v>3220</v>
      </c>
      <c r="E115" s="24">
        <v>426000</v>
      </c>
      <c r="F115" s="11">
        <v>0.84</v>
      </c>
      <c r="G115" s="11">
        <v>357867.53</v>
      </c>
      <c r="H115" s="11">
        <v>0</v>
      </c>
      <c r="I115" s="11">
        <v>0</v>
      </c>
    </row>
    <row r="116" spans="1:9" ht="15" customHeight="1">
      <c r="A116" s="9" t="s">
        <v>3036</v>
      </c>
      <c r="B116" s="9" t="s">
        <v>3396</v>
      </c>
      <c r="C116" s="9" t="s">
        <v>3397</v>
      </c>
      <c r="D116" s="9" t="s">
        <v>3398</v>
      </c>
      <c r="E116" s="24">
        <v>33620</v>
      </c>
      <c r="F116" s="11">
        <v>8.3</v>
      </c>
      <c r="G116" s="11">
        <v>279023.13</v>
      </c>
      <c r="H116" s="11">
        <v>0</v>
      </c>
      <c r="I116" s="11">
        <v>0</v>
      </c>
    </row>
    <row r="117" spans="1:9" ht="15" customHeight="1">
      <c r="A117" s="9" t="s">
        <v>3036</v>
      </c>
      <c r="B117" s="9" t="s">
        <v>3216</v>
      </c>
      <c r="C117" s="9" t="s">
        <v>3217</v>
      </c>
      <c r="D117" s="9" t="s">
        <v>3031</v>
      </c>
      <c r="E117" s="24">
        <v>57546</v>
      </c>
      <c r="F117" s="11">
        <v>13</v>
      </c>
      <c r="G117" s="11">
        <v>748133.7</v>
      </c>
      <c r="H117" s="11">
        <v>0</v>
      </c>
      <c r="I117" s="11">
        <v>0</v>
      </c>
    </row>
    <row r="118" spans="1:9" ht="15" customHeight="1">
      <c r="A118" s="9" t="s">
        <v>3036</v>
      </c>
      <c r="B118" s="9" t="s">
        <v>3213</v>
      </c>
      <c r="C118" s="9" t="s">
        <v>3214</v>
      </c>
      <c r="D118" s="9" t="s">
        <v>3215</v>
      </c>
      <c r="E118" s="24">
        <v>93400</v>
      </c>
      <c r="F118" s="11">
        <v>3.25</v>
      </c>
      <c r="G118" s="11">
        <v>303579.85</v>
      </c>
      <c r="H118" s="11">
        <v>0</v>
      </c>
      <c r="I118" s="11">
        <v>0</v>
      </c>
    </row>
    <row r="119" spans="1:9" ht="15" customHeight="1">
      <c r="A119" s="9" t="s">
        <v>3036</v>
      </c>
      <c r="B119" s="9" t="s">
        <v>3377</v>
      </c>
      <c r="C119" s="9" t="s">
        <v>3378</v>
      </c>
      <c r="D119" s="9" t="s">
        <v>3031</v>
      </c>
      <c r="E119" s="24">
        <v>41063</v>
      </c>
      <c r="F119" s="11">
        <v>13.88</v>
      </c>
      <c r="G119" s="11">
        <v>569962.14</v>
      </c>
      <c r="H119" s="11">
        <v>0</v>
      </c>
      <c r="I119" s="11">
        <v>0</v>
      </c>
    </row>
    <row r="120" spans="1:9" ht="15" customHeight="1">
      <c r="A120" s="9" t="s">
        <v>3036</v>
      </c>
      <c r="B120" s="9" t="s">
        <v>3211</v>
      </c>
      <c r="C120" s="9" t="s">
        <v>3212</v>
      </c>
      <c r="D120" s="9" t="s">
        <v>3047</v>
      </c>
      <c r="E120" s="24">
        <v>198000</v>
      </c>
      <c r="F120" s="11">
        <v>5.54</v>
      </c>
      <c r="G120" s="11">
        <v>1096375.62</v>
      </c>
      <c r="H120" s="11">
        <v>0</v>
      </c>
      <c r="I120" s="11">
        <v>0</v>
      </c>
    </row>
    <row r="121" spans="1:9" ht="15" customHeight="1">
      <c r="A121" s="9" t="s">
        <v>3036</v>
      </c>
      <c r="B121" s="9" t="s">
        <v>3065</v>
      </c>
      <c r="C121" s="9" t="s">
        <v>3066</v>
      </c>
      <c r="D121" s="9" t="s">
        <v>3067</v>
      </c>
      <c r="E121" s="24">
        <v>26975</v>
      </c>
      <c r="F121" s="11">
        <v>30.47</v>
      </c>
      <c r="G121" s="11">
        <v>821823.02</v>
      </c>
      <c r="H121" s="11">
        <v>0</v>
      </c>
      <c r="I121" s="11">
        <v>0</v>
      </c>
    </row>
    <row r="122" spans="1:9" ht="15" customHeight="1">
      <c r="A122" s="9" t="s">
        <v>3036</v>
      </c>
      <c r="B122" s="9" t="s">
        <v>3463</v>
      </c>
      <c r="C122" s="9" t="s">
        <v>3464</v>
      </c>
      <c r="D122" s="9" t="s">
        <v>3465</v>
      </c>
      <c r="E122" s="24">
        <v>57126</v>
      </c>
      <c r="F122" s="11">
        <v>30.38</v>
      </c>
      <c r="G122" s="11">
        <v>1735437.84</v>
      </c>
      <c r="H122" s="11">
        <v>0</v>
      </c>
      <c r="I122" s="11">
        <v>0</v>
      </c>
    </row>
    <row r="123" spans="1:9" ht="15" customHeight="1">
      <c r="A123" s="9" t="s">
        <v>3036</v>
      </c>
      <c r="B123" s="9" t="s">
        <v>3456</v>
      </c>
      <c r="C123" s="9" t="s">
        <v>3457</v>
      </c>
      <c r="D123" s="9" t="s">
        <v>3059</v>
      </c>
      <c r="E123" s="24">
        <v>7720</v>
      </c>
      <c r="F123" s="11">
        <v>174.32</v>
      </c>
      <c r="G123" s="11">
        <v>1345771.59</v>
      </c>
      <c r="H123" s="11">
        <v>0</v>
      </c>
      <c r="I123" s="11">
        <v>53.27</v>
      </c>
    </row>
    <row r="124" spans="1:9" ht="15" customHeight="1">
      <c r="A124" s="9" t="s">
        <v>3036</v>
      </c>
      <c r="B124" s="9" t="s">
        <v>3442</v>
      </c>
      <c r="C124" s="9" t="s">
        <v>3443</v>
      </c>
      <c r="D124" s="9" t="s">
        <v>3444</v>
      </c>
      <c r="E124" s="24">
        <v>28343</v>
      </c>
      <c r="F124" s="11">
        <v>88.78</v>
      </c>
      <c r="G124" s="11">
        <v>2516195.8</v>
      </c>
      <c r="H124" s="11">
        <v>0</v>
      </c>
      <c r="I124" s="11">
        <v>0</v>
      </c>
    </row>
    <row r="125" spans="1:9" ht="15" customHeight="1">
      <c r="A125" s="9" t="s">
        <v>3036</v>
      </c>
      <c r="B125" s="9" t="s">
        <v>3439</v>
      </c>
      <c r="C125" s="9" t="s">
        <v>3440</v>
      </c>
      <c r="D125" s="9" t="s">
        <v>3441</v>
      </c>
      <c r="E125" s="24">
        <v>79709</v>
      </c>
      <c r="F125" s="11">
        <v>25.91</v>
      </c>
      <c r="G125" s="11">
        <v>2064951.25</v>
      </c>
      <c r="H125" s="11">
        <v>0</v>
      </c>
      <c r="I125" s="11">
        <v>0</v>
      </c>
    </row>
    <row r="126" spans="1:9" ht="15" customHeight="1">
      <c r="A126" s="9" t="s">
        <v>3036</v>
      </c>
      <c r="B126" s="9" t="s">
        <v>3448</v>
      </c>
      <c r="C126" s="9" t="s">
        <v>3449</v>
      </c>
      <c r="D126" s="9" t="s">
        <v>3450</v>
      </c>
      <c r="E126" s="24">
        <v>86846</v>
      </c>
      <c r="F126" s="11">
        <v>14.8</v>
      </c>
      <c r="G126" s="11">
        <v>1285162.26</v>
      </c>
      <c r="H126" s="11">
        <v>0</v>
      </c>
      <c r="I126" s="11">
        <v>0</v>
      </c>
    </row>
    <row r="127" spans="1:9" ht="15" customHeight="1">
      <c r="A127" s="9" t="s">
        <v>3036</v>
      </c>
      <c r="B127" s="9" t="s">
        <v>3436</v>
      </c>
      <c r="C127" s="9" t="s">
        <v>3437</v>
      </c>
      <c r="D127" s="9" t="s">
        <v>3438</v>
      </c>
      <c r="E127" s="24">
        <v>318931</v>
      </c>
      <c r="F127" s="11">
        <v>21.91</v>
      </c>
      <c r="G127" s="11">
        <v>6986271.03</v>
      </c>
      <c r="H127" s="11">
        <v>0</v>
      </c>
      <c r="I127" s="11">
        <v>0</v>
      </c>
    </row>
    <row r="128" spans="1:9" ht="15" customHeight="1">
      <c r="A128" s="9" t="s">
        <v>3036</v>
      </c>
      <c r="B128" s="9" t="s">
        <v>3375</v>
      </c>
      <c r="C128" s="9" t="s">
        <v>3376</v>
      </c>
      <c r="D128" s="9" t="s">
        <v>3041</v>
      </c>
      <c r="E128" s="24">
        <v>31147</v>
      </c>
      <c r="F128" s="11">
        <v>14.18</v>
      </c>
      <c r="G128" s="11">
        <v>441568.67</v>
      </c>
      <c r="H128" s="11">
        <v>0</v>
      </c>
      <c r="I128" s="11">
        <v>0</v>
      </c>
    </row>
    <row r="129" spans="1:9" ht="15" customHeight="1">
      <c r="A129" s="9" t="s">
        <v>3036</v>
      </c>
      <c r="B129" s="9" t="s">
        <v>3208</v>
      </c>
      <c r="C129" s="9" t="s">
        <v>3209</v>
      </c>
      <c r="D129" s="9" t="s">
        <v>3210</v>
      </c>
      <c r="E129" s="24">
        <v>87508</v>
      </c>
      <c r="F129" s="11">
        <v>19.54</v>
      </c>
      <c r="G129" s="11">
        <v>1710302.24</v>
      </c>
      <c r="H129" s="11">
        <v>0</v>
      </c>
      <c r="I129" s="11">
        <v>0</v>
      </c>
    </row>
    <row r="130" spans="1:9" ht="15" customHeight="1">
      <c r="A130" s="9" t="s">
        <v>3036</v>
      </c>
      <c r="B130" s="9" t="s">
        <v>3461</v>
      </c>
      <c r="C130" s="9" t="s">
        <v>3462</v>
      </c>
      <c r="D130" s="9" t="s">
        <v>3059</v>
      </c>
      <c r="E130" s="24">
        <v>21568</v>
      </c>
      <c r="F130" s="11">
        <v>42.72</v>
      </c>
      <c r="G130" s="11">
        <v>921323.46</v>
      </c>
      <c r="H130" s="11">
        <v>0</v>
      </c>
      <c r="I130" s="11">
        <v>0</v>
      </c>
    </row>
    <row r="131" spans="1:9" ht="15" customHeight="1">
      <c r="A131" s="9" t="s">
        <v>3036</v>
      </c>
      <c r="B131" s="9" t="s">
        <v>1540</v>
      </c>
      <c r="C131" s="9" t="s">
        <v>3357</v>
      </c>
      <c r="D131" s="9" t="s">
        <v>3355</v>
      </c>
      <c r="E131" s="24">
        <v>0</v>
      </c>
      <c r="F131" s="11">
        <v>0</v>
      </c>
      <c r="G131" s="11">
        <v>0</v>
      </c>
      <c r="H131" s="11">
        <v>0</v>
      </c>
      <c r="I131" s="11">
        <v>230.69</v>
      </c>
    </row>
    <row r="132" spans="1:9" ht="15" customHeight="1">
      <c r="A132" s="9" t="s">
        <v>3036</v>
      </c>
      <c r="B132" s="9" t="s">
        <v>3205</v>
      </c>
      <c r="C132" s="9" t="s">
        <v>3206</v>
      </c>
      <c r="D132" s="9" t="s">
        <v>3207</v>
      </c>
      <c r="E132" s="24">
        <v>251693</v>
      </c>
      <c r="F132" s="11">
        <v>16.24</v>
      </c>
      <c r="G132" s="11">
        <v>4087362.05</v>
      </c>
      <c r="H132" s="11">
        <v>0</v>
      </c>
      <c r="I132" s="11">
        <v>0</v>
      </c>
    </row>
    <row r="133" spans="1:9" ht="15" customHeight="1">
      <c r="A133" s="9" t="s">
        <v>3036</v>
      </c>
      <c r="B133" s="9" t="s">
        <v>3202</v>
      </c>
      <c r="C133" s="9" t="s">
        <v>3203</v>
      </c>
      <c r="D133" s="9" t="s">
        <v>3204</v>
      </c>
      <c r="E133" s="24">
        <v>44588</v>
      </c>
      <c r="F133" s="11">
        <v>77.1</v>
      </c>
      <c r="G133" s="11">
        <v>3437606.5</v>
      </c>
      <c r="H133" s="11">
        <v>0</v>
      </c>
      <c r="I133" s="11">
        <v>1840.94</v>
      </c>
    </row>
    <row r="134" spans="1:9" ht="15" customHeight="1">
      <c r="A134" s="9" t="s">
        <v>3036</v>
      </c>
      <c r="B134" s="9" t="s">
        <v>3054</v>
      </c>
      <c r="C134" s="9" t="s">
        <v>3055</v>
      </c>
      <c r="D134" s="9" t="s">
        <v>3056</v>
      </c>
      <c r="E134" s="24">
        <v>75436</v>
      </c>
      <c r="F134" s="11">
        <v>13.16</v>
      </c>
      <c r="G134" s="11">
        <v>993085.62</v>
      </c>
      <c r="H134" s="11">
        <v>0</v>
      </c>
      <c r="I134" s="11">
        <v>0</v>
      </c>
    </row>
    <row r="135" spans="1:9" ht="15" customHeight="1">
      <c r="A135" s="9" t="s">
        <v>3036</v>
      </c>
      <c r="B135" s="9" t="s">
        <v>3082</v>
      </c>
      <c r="C135" s="9" t="s">
        <v>3083</v>
      </c>
      <c r="D135" s="9" t="s">
        <v>3041</v>
      </c>
      <c r="E135" s="24">
        <v>40245</v>
      </c>
      <c r="F135" s="11">
        <v>28.83</v>
      </c>
      <c r="G135" s="11">
        <v>1160102.33</v>
      </c>
      <c r="H135" s="11">
        <v>0</v>
      </c>
      <c r="I135" s="11">
        <v>0</v>
      </c>
    </row>
    <row r="136" spans="1:9" ht="15" customHeight="1">
      <c r="A136" s="9" t="s">
        <v>3036</v>
      </c>
      <c r="B136" s="9" t="s">
        <v>3039</v>
      </c>
      <c r="C136" s="9" t="s">
        <v>3040</v>
      </c>
      <c r="D136" s="9" t="s">
        <v>3041</v>
      </c>
      <c r="E136" s="24">
        <v>15851</v>
      </c>
      <c r="F136" s="11">
        <v>36.48</v>
      </c>
      <c r="G136" s="11">
        <v>578241.29</v>
      </c>
      <c r="H136" s="11">
        <v>0</v>
      </c>
      <c r="I136" s="11">
        <v>0</v>
      </c>
    </row>
    <row r="137" spans="1:9" ht="15" customHeight="1">
      <c r="A137" s="9" t="s">
        <v>3036</v>
      </c>
      <c r="B137" s="9" t="s">
        <v>3199</v>
      </c>
      <c r="C137" s="9" t="s">
        <v>3200</v>
      </c>
      <c r="D137" s="9" t="s">
        <v>3201</v>
      </c>
      <c r="E137" s="24">
        <v>97201</v>
      </c>
      <c r="F137" s="11">
        <v>17.85</v>
      </c>
      <c r="G137" s="11">
        <v>1735497.07</v>
      </c>
      <c r="H137" s="11">
        <v>0</v>
      </c>
      <c r="I137" s="11">
        <v>0</v>
      </c>
    </row>
    <row r="138" spans="1:9" ht="15" customHeight="1">
      <c r="A138" s="9" t="s">
        <v>3036</v>
      </c>
      <c r="B138" s="9" t="s">
        <v>3373</v>
      </c>
      <c r="C138" s="9" t="s">
        <v>3374</v>
      </c>
      <c r="D138" s="9" t="s">
        <v>3059</v>
      </c>
      <c r="E138" s="24">
        <v>11504</v>
      </c>
      <c r="F138" s="11">
        <v>69.83</v>
      </c>
      <c r="G138" s="11">
        <v>803307.04</v>
      </c>
      <c r="H138" s="11">
        <v>0</v>
      </c>
      <c r="I138" s="11">
        <v>0</v>
      </c>
    </row>
    <row r="139" spans="1:9" ht="15" customHeight="1">
      <c r="A139" s="9" t="s">
        <v>3036</v>
      </c>
      <c r="B139" s="9" t="s">
        <v>3196</v>
      </c>
      <c r="C139" s="9" t="s">
        <v>3197</v>
      </c>
      <c r="D139" s="9" t="s">
        <v>3198</v>
      </c>
      <c r="E139" s="24">
        <v>28013</v>
      </c>
      <c r="F139" s="11">
        <v>54.11</v>
      </c>
      <c r="G139" s="11">
        <v>1515807.89</v>
      </c>
      <c r="H139" s="11">
        <v>0</v>
      </c>
      <c r="I139" s="11">
        <v>0</v>
      </c>
    </row>
    <row r="140" spans="1:9" ht="15" customHeight="1">
      <c r="A140" s="9" t="s">
        <v>3036</v>
      </c>
      <c r="B140" s="9" t="s">
        <v>3193</v>
      </c>
      <c r="C140" s="9" t="s">
        <v>3194</v>
      </c>
      <c r="D140" s="9" t="s">
        <v>3195</v>
      </c>
      <c r="E140" s="24">
        <v>68728</v>
      </c>
      <c r="F140" s="11">
        <v>72.5</v>
      </c>
      <c r="G140" s="11">
        <v>4982771.25</v>
      </c>
      <c r="H140" s="11">
        <v>0</v>
      </c>
      <c r="I140" s="11">
        <v>0</v>
      </c>
    </row>
    <row r="141" spans="1:9" ht="15" customHeight="1">
      <c r="A141" s="9" t="s">
        <v>3036</v>
      </c>
      <c r="B141" s="9" t="s">
        <v>3057</v>
      </c>
      <c r="C141" s="9" t="s">
        <v>3058</v>
      </c>
      <c r="D141" s="9" t="s">
        <v>3059</v>
      </c>
      <c r="E141" s="24">
        <v>14410</v>
      </c>
      <c r="F141" s="11">
        <v>54.67</v>
      </c>
      <c r="G141" s="11">
        <v>787794.67</v>
      </c>
      <c r="H141" s="11">
        <v>0</v>
      </c>
      <c r="I141" s="11">
        <v>904.53</v>
      </c>
    </row>
    <row r="142" spans="1:9" ht="15" customHeight="1">
      <c r="A142" s="9" t="s">
        <v>3036</v>
      </c>
      <c r="B142" s="9" t="s">
        <v>3190</v>
      </c>
      <c r="C142" s="9" t="s">
        <v>3191</v>
      </c>
      <c r="D142" s="9" t="s">
        <v>3192</v>
      </c>
      <c r="E142" s="24">
        <v>51695</v>
      </c>
      <c r="F142" s="11">
        <v>15.31</v>
      </c>
      <c r="G142" s="11">
        <v>791653.91</v>
      </c>
      <c r="H142" s="11">
        <v>0</v>
      </c>
      <c r="I142" s="11">
        <v>0</v>
      </c>
    </row>
    <row r="143" spans="1:9" ht="15" customHeight="1">
      <c r="A143" s="9" t="s">
        <v>3036</v>
      </c>
      <c r="B143" s="9" t="s">
        <v>3187</v>
      </c>
      <c r="C143" s="9" t="s">
        <v>3188</v>
      </c>
      <c r="D143" s="9" t="s">
        <v>3189</v>
      </c>
      <c r="E143" s="24">
        <v>2912</v>
      </c>
      <c r="F143" s="11">
        <v>332.66</v>
      </c>
      <c r="G143" s="11">
        <v>968717.77</v>
      </c>
      <c r="H143" s="11">
        <v>0</v>
      </c>
      <c r="I143" s="11">
        <v>0</v>
      </c>
    </row>
    <row r="144" spans="1:9" ht="15" customHeight="1">
      <c r="A144" s="9" t="s">
        <v>3036</v>
      </c>
      <c r="B144" s="9" t="s">
        <v>3184</v>
      </c>
      <c r="C144" s="9" t="s">
        <v>3185</v>
      </c>
      <c r="D144" s="9" t="s">
        <v>3186</v>
      </c>
      <c r="E144" s="24">
        <v>143873</v>
      </c>
      <c r="F144" s="11">
        <v>13.79</v>
      </c>
      <c r="G144" s="11">
        <v>1984260.38</v>
      </c>
      <c r="H144" s="11">
        <v>0</v>
      </c>
      <c r="I144" s="11">
        <v>0</v>
      </c>
    </row>
    <row r="145" spans="1:9" ht="15" customHeight="1">
      <c r="A145" s="9" t="s">
        <v>3036</v>
      </c>
      <c r="B145" s="9" t="s">
        <v>3182</v>
      </c>
      <c r="C145" s="9" t="s">
        <v>3183</v>
      </c>
      <c r="D145" s="9" t="s">
        <v>3041</v>
      </c>
      <c r="E145" s="24">
        <v>36243</v>
      </c>
      <c r="F145" s="11">
        <v>32.3</v>
      </c>
      <c r="G145" s="11">
        <v>1170830.08</v>
      </c>
      <c r="H145" s="11">
        <v>0</v>
      </c>
      <c r="I145" s="11">
        <v>0</v>
      </c>
    </row>
    <row r="146" spans="1:9" ht="15" customHeight="1">
      <c r="A146" s="9" t="s">
        <v>3036</v>
      </c>
      <c r="B146" s="9" t="s">
        <v>3179</v>
      </c>
      <c r="C146" s="9" t="s">
        <v>3180</v>
      </c>
      <c r="D146" s="9" t="s">
        <v>3181</v>
      </c>
      <c r="E146" s="24">
        <v>23303</v>
      </c>
      <c r="F146" s="11">
        <v>21.09</v>
      </c>
      <c r="G146" s="11">
        <v>491465.97</v>
      </c>
      <c r="H146" s="11">
        <v>0</v>
      </c>
      <c r="I146" s="11">
        <v>0</v>
      </c>
    </row>
    <row r="147" spans="1:9" ht="15" customHeight="1">
      <c r="A147" s="9" t="s">
        <v>3036</v>
      </c>
      <c r="B147" s="9" t="s">
        <v>3079</v>
      </c>
      <c r="C147" s="9" t="s">
        <v>3080</v>
      </c>
      <c r="D147" s="9" t="s">
        <v>3081</v>
      </c>
      <c r="E147" s="24">
        <v>44378</v>
      </c>
      <c r="F147" s="11">
        <v>32.95</v>
      </c>
      <c r="G147" s="11">
        <v>1462303.87</v>
      </c>
      <c r="H147" s="11">
        <v>0</v>
      </c>
      <c r="I147" s="11">
        <v>0</v>
      </c>
    </row>
    <row r="148" spans="1:9" ht="15" customHeight="1">
      <c r="A148" s="9" t="s">
        <v>3036</v>
      </c>
      <c r="B148" s="9" t="s">
        <v>3176</v>
      </c>
      <c r="C148" s="9" t="s">
        <v>3177</v>
      </c>
      <c r="D148" s="9" t="s">
        <v>3178</v>
      </c>
      <c r="E148" s="24">
        <v>9303</v>
      </c>
      <c r="F148" s="11">
        <v>50.59</v>
      </c>
      <c r="G148" s="11">
        <v>470681.55</v>
      </c>
      <c r="H148" s="11">
        <v>0</v>
      </c>
      <c r="I148" s="11">
        <v>0</v>
      </c>
    </row>
    <row r="149" spans="1:9" ht="15" customHeight="1">
      <c r="A149" s="9" t="s">
        <v>3036</v>
      </c>
      <c r="B149" s="9" t="s">
        <v>3074</v>
      </c>
      <c r="C149" s="9" t="s">
        <v>3075</v>
      </c>
      <c r="D149" s="9" t="s">
        <v>3076</v>
      </c>
      <c r="E149" s="24">
        <v>16882</v>
      </c>
      <c r="F149" s="11">
        <v>44.13</v>
      </c>
      <c r="G149" s="11">
        <v>744974.21</v>
      </c>
      <c r="H149" s="11">
        <v>0</v>
      </c>
      <c r="I149" s="11">
        <v>0</v>
      </c>
    </row>
    <row r="150" spans="1:9" ht="15" customHeight="1">
      <c r="A150" s="9" t="s">
        <v>3036</v>
      </c>
      <c r="B150" s="9" t="s">
        <v>3173</v>
      </c>
      <c r="C150" s="9" t="s">
        <v>3174</v>
      </c>
      <c r="D150" s="9" t="s">
        <v>3175</v>
      </c>
      <c r="E150" s="24">
        <v>13688</v>
      </c>
      <c r="F150" s="11">
        <v>124.57</v>
      </c>
      <c r="G150" s="11">
        <v>1705155.85</v>
      </c>
      <c r="H150" s="11">
        <v>0</v>
      </c>
      <c r="I150" s="11">
        <v>0</v>
      </c>
    </row>
    <row r="151" spans="1:9" ht="15" customHeight="1">
      <c r="A151" s="9" t="s">
        <v>3036</v>
      </c>
      <c r="B151" s="9" t="s">
        <v>3170</v>
      </c>
      <c r="C151" s="9" t="s">
        <v>3171</v>
      </c>
      <c r="D151" s="9" t="s">
        <v>3172</v>
      </c>
      <c r="E151" s="24">
        <v>116663</v>
      </c>
      <c r="F151" s="11">
        <v>11.22</v>
      </c>
      <c r="G151" s="11">
        <v>1308932.57</v>
      </c>
      <c r="H151" s="11">
        <v>0</v>
      </c>
      <c r="I151" s="11">
        <v>0</v>
      </c>
    </row>
    <row r="152" spans="1:9" ht="15" customHeight="1">
      <c r="A152" s="9" t="s">
        <v>3036</v>
      </c>
      <c r="B152" s="9" t="s">
        <v>3167</v>
      </c>
      <c r="C152" s="9" t="s">
        <v>3168</v>
      </c>
      <c r="D152" s="9" t="s">
        <v>3169</v>
      </c>
      <c r="E152" s="24">
        <v>99782</v>
      </c>
      <c r="F152" s="11">
        <v>49.33</v>
      </c>
      <c r="G152" s="11">
        <v>4921971.5</v>
      </c>
      <c r="H152" s="11">
        <v>0</v>
      </c>
      <c r="I152" s="11">
        <v>0</v>
      </c>
    </row>
    <row r="153" spans="1:9" ht="15" customHeight="1">
      <c r="A153" s="9" t="s">
        <v>3036</v>
      </c>
      <c r="B153" s="9" t="s">
        <v>3421</v>
      </c>
      <c r="C153" s="9" t="s">
        <v>3422</v>
      </c>
      <c r="D153" s="9" t="s">
        <v>3423</v>
      </c>
      <c r="E153" s="24">
        <v>17012</v>
      </c>
      <c r="F153" s="11">
        <v>71.81</v>
      </c>
      <c r="G153" s="11">
        <v>1221601.04</v>
      </c>
      <c r="H153" s="11">
        <v>0</v>
      </c>
      <c r="I153" s="11">
        <v>0</v>
      </c>
    </row>
    <row r="154" spans="1:9" ht="15" customHeight="1">
      <c r="A154" s="9" t="s">
        <v>3036</v>
      </c>
      <c r="B154" s="9" t="s">
        <v>3164</v>
      </c>
      <c r="C154" s="9" t="s">
        <v>3165</v>
      </c>
      <c r="D154" s="9" t="s">
        <v>3166</v>
      </c>
      <c r="E154" s="24">
        <v>95572</v>
      </c>
      <c r="F154" s="11">
        <v>27.55</v>
      </c>
      <c r="G154" s="11">
        <v>2632647.73</v>
      </c>
      <c r="H154" s="11">
        <v>0</v>
      </c>
      <c r="I154" s="11">
        <v>0</v>
      </c>
    </row>
    <row r="155" spans="1:9" ht="15" customHeight="1">
      <c r="A155" s="9" t="s">
        <v>3036</v>
      </c>
      <c r="B155" s="9" t="s">
        <v>3162</v>
      </c>
      <c r="C155" s="9" t="s">
        <v>3163</v>
      </c>
      <c r="D155" s="9" t="s">
        <v>3135</v>
      </c>
      <c r="E155" s="24">
        <v>13335</v>
      </c>
      <c r="F155" s="11">
        <v>67.02</v>
      </c>
      <c r="G155" s="11">
        <v>893717.67</v>
      </c>
      <c r="H155" s="11">
        <v>0</v>
      </c>
      <c r="I155" s="11">
        <v>0</v>
      </c>
    </row>
    <row r="156" spans="1:9" ht="15" customHeight="1">
      <c r="A156" s="9" t="s">
        <v>3036</v>
      </c>
      <c r="B156" s="9" t="s">
        <v>1539</v>
      </c>
      <c r="C156" s="9" t="s">
        <v>3711</v>
      </c>
      <c r="D156" s="9" t="s">
        <v>3355</v>
      </c>
      <c r="E156" s="24">
        <v>0</v>
      </c>
      <c r="F156" s="11">
        <v>0</v>
      </c>
      <c r="G156" s="11">
        <v>0</v>
      </c>
      <c r="H156" s="11">
        <v>0</v>
      </c>
      <c r="I156" s="11">
        <v>530.72</v>
      </c>
    </row>
    <row r="157" spans="1:9" ht="15" customHeight="1">
      <c r="A157" s="9" t="s">
        <v>3036</v>
      </c>
      <c r="B157" s="9" t="s">
        <v>3160</v>
      </c>
      <c r="C157" s="9" t="s">
        <v>3161</v>
      </c>
      <c r="D157" s="9" t="s">
        <v>3031</v>
      </c>
      <c r="E157" s="24">
        <v>29558</v>
      </c>
      <c r="F157" s="11">
        <v>67.59</v>
      </c>
      <c r="G157" s="11">
        <v>1997884.27</v>
      </c>
      <c r="H157" s="11">
        <v>0</v>
      </c>
      <c r="I157" s="11">
        <v>0</v>
      </c>
    </row>
    <row r="158" spans="1:10" ht="15" customHeight="1">
      <c r="A158" s="9" t="s">
        <v>3036</v>
      </c>
      <c r="B158" s="9" t="s">
        <v>1538</v>
      </c>
      <c r="C158" s="9" t="s">
        <v>3356</v>
      </c>
      <c r="D158" s="9" t="s">
        <v>3056</v>
      </c>
      <c r="E158" s="24">
        <v>0</v>
      </c>
      <c r="F158" s="11">
        <v>0</v>
      </c>
      <c r="G158" s="11">
        <v>0</v>
      </c>
      <c r="H158" s="11">
        <v>0</v>
      </c>
      <c r="I158" s="11">
        <v>6262.69</v>
      </c>
      <c r="J158" s="12" t="s">
        <v>3035</v>
      </c>
    </row>
    <row r="159" spans="1:9" ht="15" customHeight="1">
      <c r="A159" s="9" t="s">
        <v>3036</v>
      </c>
      <c r="B159" s="9" t="s">
        <v>3157</v>
      </c>
      <c r="C159" s="9" t="s">
        <v>3158</v>
      </c>
      <c r="D159" s="9" t="s">
        <v>3159</v>
      </c>
      <c r="E159" s="24">
        <v>28535</v>
      </c>
      <c r="F159" s="11">
        <v>182.65</v>
      </c>
      <c r="G159" s="11">
        <v>5211846.24</v>
      </c>
      <c r="H159" s="11">
        <v>0</v>
      </c>
      <c r="I159" s="11">
        <v>349.04</v>
      </c>
    </row>
    <row r="160" spans="1:9" ht="15" customHeight="1">
      <c r="A160" s="9" t="s">
        <v>3036</v>
      </c>
      <c r="B160" s="9" t="s">
        <v>3155</v>
      </c>
      <c r="C160" s="9" t="s">
        <v>3156</v>
      </c>
      <c r="D160" s="9" t="s">
        <v>3031</v>
      </c>
      <c r="E160" s="24">
        <v>5027</v>
      </c>
      <c r="F160" s="11">
        <v>139.16</v>
      </c>
      <c r="G160" s="11">
        <v>699557.3</v>
      </c>
      <c r="H160" s="11">
        <v>0</v>
      </c>
      <c r="I160" s="11">
        <v>0</v>
      </c>
    </row>
    <row r="161" spans="1:9" ht="15" customHeight="1">
      <c r="A161" s="9" t="s">
        <v>3036</v>
      </c>
      <c r="B161" s="9" t="s">
        <v>3153</v>
      </c>
      <c r="C161" s="9" t="s">
        <v>3154</v>
      </c>
      <c r="D161" s="9" t="s">
        <v>3031</v>
      </c>
      <c r="E161" s="24">
        <v>4455</v>
      </c>
      <c r="F161" s="11">
        <v>157.8</v>
      </c>
      <c r="G161" s="11">
        <v>702987.84</v>
      </c>
      <c r="H161" s="11">
        <v>0</v>
      </c>
      <c r="I161" s="11">
        <v>0</v>
      </c>
    </row>
    <row r="162" spans="1:9" ht="15" customHeight="1">
      <c r="A162" s="9" t="s">
        <v>3036</v>
      </c>
      <c r="B162" s="9" t="s">
        <v>3150</v>
      </c>
      <c r="C162" s="9" t="s">
        <v>3151</v>
      </c>
      <c r="D162" s="9" t="s">
        <v>3152</v>
      </c>
      <c r="E162" s="24">
        <v>48573</v>
      </c>
      <c r="F162" s="11">
        <v>66.47</v>
      </c>
      <c r="G162" s="11">
        <v>3228829.35</v>
      </c>
      <c r="H162" s="11">
        <v>0</v>
      </c>
      <c r="I162" s="11">
        <v>0</v>
      </c>
    </row>
    <row r="163" spans="1:9" ht="15" customHeight="1">
      <c r="A163" s="9" t="s">
        <v>3036</v>
      </c>
      <c r="B163" s="9" t="s">
        <v>3148</v>
      </c>
      <c r="C163" s="9" t="s">
        <v>3149</v>
      </c>
      <c r="D163" s="9" t="s">
        <v>3031</v>
      </c>
      <c r="E163" s="24">
        <v>16931</v>
      </c>
      <c r="F163" s="11">
        <v>84.49</v>
      </c>
      <c r="G163" s="11">
        <v>1430500.14</v>
      </c>
      <c r="H163" s="11">
        <v>0</v>
      </c>
      <c r="I163" s="11">
        <v>0</v>
      </c>
    </row>
    <row r="164" spans="1:12" ht="15" customHeight="1">
      <c r="A164" s="9" t="s">
        <v>3036</v>
      </c>
      <c r="B164" s="9" t="s">
        <v>3068</v>
      </c>
      <c r="C164" s="9" t="s">
        <v>3069</v>
      </c>
      <c r="D164" s="9" t="s">
        <v>3070</v>
      </c>
      <c r="E164" s="24">
        <v>12346</v>
      </c>
      <c r="F164" s="11">
        <v>90.83</v>
      </c>
      <c r="G164" s="11">
        <v>1121347.02</v>
      </c>
      <c r="H164" s="11">
        <v>0</v>
      </c>
      <c r="I164" s="11">
        <v>0</v>
      </c>
      <c r="J164" s="15" t="s">
        <v>3339</v>
      </c>
      <c r="K164" s="15" t="s">
        <v>3339</v>
      </c>
      <c r="L164" s="15" t="s">
        <v>3339</v>
      </c>
    </row>
    <row r="165" spans="1:9" ht="15" customHeight="1">
      <c r="A165" s="9" t="s">
        <v>3036</v>
      </c>
      <c r="B165" s="9" t="s">
        <v>3145</v>
      </c>
      <c r="C165" s="9" t="s">
        <v>3146</v>
      </c>
      <c r="D165" s="9" t="s">
        <v>3147</v>
      </c>
      <c r="E165" s="24">
        <v>24423</v>
      </c>
      <c r="F165" s="11">
        <v>36.94</v>
      </c>
      <c r="G165" s="11">
        <v>902222.54</v>
      </c>
      <c r="H165" s="11">
        <v>0</v>
      </c>
      <c r="I165" s="11">
        <v>0</v>
      </c>
    </row>
    <row r="166" spans="1:9" ht="15" customHeight="1">
      <c r="A166" s="9" t="s">
        <v>3036</v>
      </c>
      <c r="B166" s="9" t="s">
        <v>3142</v>
      </c>
      <c r="C166" s="9" t="s">
        <v>3143</v>
      </c>
      <c r="D166" s="9" t="s">
        <v>3144</v>
      </c>
      <c r="E166" s="24">
        <v>28326</v>
      </c>
      <c r="F166" s="11">
        <v>76.54</v>
      </c>
      <c r="G166" s="11">
        <v>2168015.32</v>
      </c>
      <c r="H166" s="11">
        <v>0</v>
      </c>
      <c r="I166" s="11">
        <v>3162.64</v>
      </c>
    </row>
    <row r="167" spans="1:9" ht="15" customHeight="1">
      <c r="A167" s="9" t="s">
        <v>3036</v>
      </c>
      <c r="B167" s="9" t="s">
        <v>3483</v>
      </c>
      <c r="C167" s="9" t="s">
        <v>3484</v>
      </c>
      <c r="D167" s="9" t="s">
        <v>3485</v>
      </c>
      <c r="E167" s="24">
        <v>61595</v>
      </c>
      <c r="F167" s="11">
        <v>6.88</v>
      </c>
      <c r="G167" s="11">
        <v>423498.71</v>
      </c>
      <c r="H167" s="11">
        <v>0</v>
      </c>
      <c r="I167" s="11">
        <v>0</v>
      </c>
    </row>
    <row r="168" spans="1:9" ht="15" customHeight="1">
      <c r="A168" s="9" t="s">
        <v>3036</v>
      </c>
      <c r="B168" s="9" t="s">
        <v>3478</v>
      </c>
      <c r="C168" s="9" t="s">
        <v>3479</v>
      </c>
      <c r="D168" s="9" t="s">
        <v>3480</v>
      </c>
      <c r="E168" s="24">
        <v>53600</v>
      </c>
      <c r="F168" s="11">
        <v>23.43</v>
      </c>
      <c r="G168" s="11">
        <v>1255635.59</v>
      </c>
      <c r="H168" s="11">
        <v>0</v>
      </c>
      <c r="I168" s="11">
        <v>0</v>
      </c>
    </row>
    <row r="169" spans="1:9" ht="15" customHeight="1">
      <c r="A169" s="9" t="s">
        <v>3036</v>
      </c>
      <c r="B169" s="9" t="s">
        <v>1537</v>
      </c>
      <c r="C169" s="9" t="s">
        <v>3354</v>
      </c>
      <c r="D169" s="9" t="s">
        <v>3355</v>
      </c>
      <c r="E169" s="24">
        <v>0</v>
      </c>
      <c r="F169" s="11">
        <v>0</v>
      </c>
      <c r="G169" s="11">
        <v>0</v>
      </c>
      <c r="H169" s="11">
        <v>0</v>
      </c>
      <c r="I169" s="11">
        <v>1534.09</v>
      </c>
    </row>
    <row r="170" spans="1:9" ht="15" customHeight="1">
      <c r="A170" s="9" t="s">
        <v>3036</v>
      </c>
      <c r="B170" s="9" t="s">
        <v>3475</v>
      </c>
      <c r="C170" s="9" t="s">
        <v>3476</v>
      </c>
      <c r="D170" s="9" t="s">
        <v>3477</v>
      </c>
      <c r="E170" s="24">
        <v>48859</v>
      </c>
      <c r="F170" s="11">
        <v>69.33</v>
      </c>
      <c r="G170" s="11">
        <v>3387295.74</v>
      </c>
      <c r="H170" s="11">
        <v>0</v>
      </c>
      <c r="I170" s="11">
        <v>0</v>
      </c>
    </row>
    <row r="171" spans="1:9" ht="15" customHeight="1">
      <c r="A171" s="9" t="s">
        <v>3036</v>
      </c>
      <c r="B171" s="9" t="s">
        <v>3139</v>
      </c>
      <c r="C171" s="9" t="s">
        <v>3140</v>
      </c>
      <c r="D171" s="9" t="s">
        <v>3141</v>
      </c>
      <c r="E171" s="24">
        <v>322485</v>
      </c>
      <c r="F171" s="11">
        <v>6.31</v>
      </c>
      <c r="G171" s="11">
        <v>2034013.17</v>
      </c>
      <c r="H171" s="11">
        <v>0</v>
      </c>
      <c r="I171" s="11">
        <v>0</v>
      </c>
    </row>
    <row r="172" spans="1:9" ht="15" customHeight="1">
      <c r="A172" s="9" t="s">
        <v>3036</v>
      </c>
      <c r="B172" s="9" t="s">
        <v>3136</v>
      </c>
      <c r="C172" s="9" t="s">
        <v>3137</v>
      </c>
      <c r="D172" s="9" t="s">
        <v>3138</v>
      </c>
      <c r="E172" s="24">
        <v>692331</v>
      </c>
      <c r="F172" s="11">
        <v>5.27</v>
      </c>
      <c r="G172" s="11">
        <v>3647338.06</v>
      </c>
      <c r="H172" s="11">
        <v>0</v>
      </c>
      <c r="I172" s="11">
        <v>0</v>
      </c>
    </row>
    <row r="173" spans="1:9" ht="15" customHeight="1">
      <c r="A173" s="9" t="s">
        <v>3036</v>
      </c>
      <c r="B173" s="9" t="s">
        <v>3458</v>
      </c>
      <c r="C173" s="9" t="s">
        <v>3459</v>
      </c>
      <c r="D173" s="9" t="s">
        <v>3460</v>
      </c>
      <c r="E173" s="24">
        <v>10792</v>
      </c>
      <c r="F173" s="11">
        <v>82.19</v>
      </c>
      <c r="G173" s="11">
        <v>887009.29</v>
      </c>
      <c r="H173" s="11">
        <v>0</v>
      </c>
      <c r="I173" s="11">
        <v>14.39</v>
      </c>
    </row>
    <row r="174" spans="1:9" ht="15" customHeight="1">
      <c r="A174" s="9" t="s">
        <v>3036</v>
      </c>
      <c r="B174" s="9" t="s">
        <v>3133</v>
      </c>
      <c r="C174" s="9" t="s">
        <v>3134</v>
      </c>
      <c r="D174" s="9" t="s">
        <v>3135</v>
      </c>
      <c r="E174" s="24">
        <v>18988</v>
      </c>
      <c r="F174" s="11">
        <v>112.45</v>
      </c>
      <c r="G174" s="11">
        <v>2135129.33</v>
      </c>
      <c r="H174" s="11">
        <v>0</v>
      </c>
      <c r="I174" s="11">
        <v>0</v>
      </c>
    </row>
    <row r="175" spans="1:9" ht="15" customHeight="1">
      <c r="A175" s="9" t="s">
        <v>3036</v>
      </c>
      <c r="B175" s="9" t="s">
        <v>3042</v>
      </c>
      <c r="C175" s="9" t="s">
        <v>3043</v>
      </c>
      <c r="D175" s="9" t="s">
        <v>3044</v>
      </c>
      <c r="E175" s="24">
        <v>26067</v>
      </c>
      <c r="F175" s="11">
        <v>23.12</v>
      </c>
      <c r="G175" s="11">
        <v>602745.27</v>
      </c>
      <c r="H175" s="11">
        <v>0</v>
      </c>
      <c r="I175" s="11">
        <v>0</v>
      </c>
    </row>
    <row r="176" spans="1:9" ht="15" customHeight="1">
      <c r="A176" s="9" t="s">
        <v>3036</v>
      </c>
      <c r="B176" s="9" t="s">
        <v>3566</v>
      </c>
      <c r="C176" s="9" t="s">
        <v>3567</v>
      </c>
      <c r="D176" s="9" t="s">
        <v>3129</v>
      </c>
      <c r="E176" s="24">
        <v>326254</v>
      </c>
      <c r="F176" s="11">
        <v>2.57</v>
      </c>
      <c r="G176" s="11">
        <v>838565.37</v>
      </c>
      <c r="H176" s="11">
        <v>0</v>
      </c>
      <c r="I176" s="11">
        <v>0</v>
      </c>
    </row>
    <row r="177" spans="1:9" ht="15" customHeight="1">
      <c r="A177" s="9" t="s">
        <v>3036</v>
      </c>
      <c r="B177" s="9" t="s">
        <v>3562</v>
      </c>
      <c r="C177" s="9" t="s">
        <v>3563</v>
      </c>
      <c r="D177" s="9" t="s">
        <v>3041</v>
      </c>
      <c r="E177" s="24">
        <v>107967</v>
      </c>
      <c r="F177" s="11">
        <v>6.37</v>
      </c>
      <c r="G177" s="11">
        <v>687252.71</v>
      </c>
      <c r="H177" s="11">
        <v>0</v>
      </c>
      <c r="I177" s="11">
        <v>0</v>
      </c>
    </row>
    <row r="178" spans="1:9" ht="15" customHeight="1">
      <c r="A178" s="9" t="s">
        <v>3036</v>
      </c>
      <c r="B178" s="9" t="s">
        <v>3552</v>
      </c>
      <c r="C178" s="9" t="s">
        <v>3553</v>
      </c>
      <c r="D178" s="9" t="s">
        <v>3554</v>
      </c>
      <c r="E178" s="24">
        <v>222910</v>
      </c>
      <c r="F178" s="11">
        <v>4.08</v>
      </c>
      <c r="G178" s="11">
        <v>910088.32</v>
      </c>
      <c r="H178" s="11">
        <v>0</v>
      </c>
      <c r="I178" s="11">
        <v>0</v>
      </c>
    </row>
    <row r="179" spans="1:9" ht="15" customHeight="1">
      <c r="A179" s="9" t="s">
        <v>3036</v>
      </c>
      <c r="B179" s="9" t="s">
        <v>3555</v>
      </c>
      <c r="C179" s="9" t="s">
        <v>3556</v>
      </c>
      <c r="D179" s="9" t="s">
        <v>3097</v>
      </c>
      <c r="E179" s="24">
        <v>388715</v>
      </c>
      <c r="F179" s="11">
        <v>6.26</v>
      </c>
      <c r="G179" s="11">
        <v>2434649.15</v>
      </c>
      <c r="H179" s="11">
        <v>0</v>
      </c>
      <c r="I179" s="11">
        <v>0</v>
      </c>
    </row>
    <row r="180" spans="1:9" ht="15" customHeight="1">
      <c r="A180" s="9" t="s">
        <v>3036</v>
      </c>
      <c r="B180" s="9" t="s">
        <v>3545</v>
      </c>
      <c r="C180" s="9" t="s">
        <v>3546</v>
      </c>
      <c r="D180" s="9" t="s">
        <v>3062</v>
      </c>
      <c r="E180" s="24">
        <v>422032</v>
      </c>
      <c r="F180" s="11">
        <v>8.98</v>
      </c>
      <c r="G180" s="11">
        <v>3788764.98</v>
      </c>
      <c r="H180" s="11">
        <v>104869.12</v>
      </c>
      <c r="I180" s="11">
        <v>0</v>
      </c>
    </row>
    <row r="181" spans="1:9" ht="15" customHeight="1">
      <c r="A181" s="9" t="s">
        <v>3036</v>
      </c>
      <c r="B181" s="9" t="s">
        <v>3543</v>
      </c>
      <c r="C181" s="9" t="s">
        <v>3544</v>
      </c>
      <c r="D181" s="9" t="s">
        <v>3062</v>
      </c>
      <c r="E181" s="24">
        <v>167608</v>
      </c>
      <c r="F181" s="11">
        <v>5.44</v>
      </c>
      <c r="G181" s="11">
        <v>911367.78</v>
      </c>
      <c r="H181" s="11">
        <v>0</v>
      </c>
      <c r="I181" s="11">
        <v>0</v>
      </c>
    </row>
    <row r="182" spans="1:9" ht="15" customHeight="1">
      <c r="A182" s="9" t="s">
        <v>3036</v>
      </c>
      <c r="B182" s="9" t="s">
        <v>3539</v>
      </c>
      <c r="C182" s="9" t="s">
        <v>3540</v>
      </c>
      <c r="D182" s="9" t="s">
        <v>3129</v>
      </c>
      <c r="E182" s="24">
        <v>343616</v>
      </c>
      <c r="F182" s="11">
        <v>8</v>
      </c>
      <c r="G182" s="11">
        <v>2748412.75</v>
      </c>
      <c r="H182" s="11">
        <v>0</v>
      </c>
      <c r="I182" s="11">
        <v>0</v>
      </c>
    </row>
    <row r="183" spans="1:9" ht="15" customHeight="1">
      <c r="A183" s="9" t="s">
        <v>3036</v>
      </c>
      <c r="B183" s="9" t="s">
        <v>3521</v>
      </c>
      <c r="C183" s="9" t="s">
        <v>3522</v>
      </c>
      <c r="D183" s="9" t="s">
        <v>3523</v>
      </c>
      <c r="E183" s="24">
        <v>231515</v>
      </c>
      <c r="F183" s="11">
        <v>13.17</v>
      </c>
      <c r="G183" s="11">
        <v>3049168.21</v>
      </c>
      <c r="H183" s="11">
        <v>0</v>
      </c>
      <c r="I183" s="11">
        <v>0</v>
      </c>
    </row>
    <row r="184" spans="1:9" ht="15" customHeight="1">
      <c r="A184" s="9" t="s">
        <v>3036</v>
      </c>
      <c r="B184" s="9" t="s">
        <v>3037</v>
      </c>
      <c r="C184" s="9" t="s">
        <v>3038</v>
      </c>
      <c r="D184" s="9" t="s">
        <v>3035</v>
      </c>
      <c r="E184" s="24">
        <v>6686560</v>
      </c>
      <c r="F184" s="11">
        <v>100</v>
      </c>
      <c r="G184" s="11">
        <v>6686559.92</v>
      </c>
      <c r="H184" s="11">
        <v>5725.76</v>
      </c>
      <c r="I184" s="11">
        <v>0</v>
      </c>
    </row>
    <row r="185" spans="1:9" ht="15" customHeight="1">
      <c r="A185" s="9" t="s">
        <v>3036</v>
      </c>
      <c r="B185" s="9" t="s">
        <v>3130</v>
      </c>
      <c r="C185" s="9" t="s">
        <v>3131</v>
      </c>
      <c r="D185" s="9" t="s">
        <v>3132</v>
      </c>
      <c r="E185" s="24">
        <v>58467</v>
      </c>
      <c r="F185" s="11">
        <v>47.36</v>
      </c>
      <c r="G185" s="11">
        <v>2768998.93</v>
      </c>
      <c r="H185" s="11">
        <v>30670.38</v>
      </c>
      <c r="I185" s="11">
        <v>0</v>
      </c>
    </row>
    <row r="186" spans="1:9" ht="15" customHeight="1">
      <c r="A186" s="9" t="s">
        <v>3036</v>
      </c>
      <c r="B186" s="9" t="s">
        <v>3127</v>
      </c>
      <c r="C186" s="9" t="s">
        <v>3128</v>
      </c>
      <c r="D186" s="9" t="s">
        <v>3129</v>
      </c>
      <c r="E186" s="24">
        <v>76443</v>
      </c>
      <c r="F186" s="11">
        <v>11.17</v>
      </c>
      <c r="G186" s="11">
        <v>854015.04</v>
      </c>
      <c r="H186" s="11">
        <v>0</v>
      </c>
      <c r="I186" s="11">
        <v>0</v>
      </c>
    </row>
    <row r="187" spans="1:9" ht="15" customHeight="1">
      <c r="A187" s="9" t="s">
        <v>3036</v>
      </c>
      <c r="B187" s="9" t="s">
        <v>3486</v>
      </c>
      <c r="C187" s="9" t="s">
        <v>3487</v>
      </c>
      <c r="D187" s="9" t="s">
        <v>3062</v>
      </c>
      <c r="E187" s="24">
        <v>338319</v>
      </c>
      <c r="F187" s="11">
        <v>20.8</v>
      </c>
      <c r="G187" s="11">
        <v>7038227.62</v>
      </c>
      <c r="H187" s="11">
        <v>89420.89</v>
      </c>
      <c r="I187" s="11">
        <v>0</v>
      </c>
    </row>
    <row r="188" spans="1:9" ht="15" customHeight="1">
      <c r="A188" s="9" t="s">
        <v>3036</v>
      </c>
      <c r="B188" s="9" t="s">
        <v>3466</v>
      </c>
      <c r="C188" s="9" t="s">
        <v>3467</v>
      </c>
      <c r="D188" s="9" t="s">
        <v>3468</v>
      </c>
      <c r="E188" s="24">
        <v>110320</v>
      </c>
      <c r="F188" s="11">
        <v>9.52</v>
      </c>
      <c r="G188" s="11">
        <v>1050786.58</v>
      </c>
      <c r="H188" s="11">
        <v>0</v>
      </c>
      <c r="I188" s="11">
        <v>0</v>
      </c>
    </row>
    <row r="189" spans="1:9" ht="15" customHeight="1">
      <c r="A189" s="9" t="s">
        <v>3036</v>
      </c>
      <c r="B189" s="9" t="s">
        <v>3125</v>
      </c>
      <c r="C189" s="9" t="s">
        <v>3126</v>
      </c>
      <c r="D189" s="9" t="s">
        <v>3108</v>
      </c>
      <c r="E189" s="24">
        <v>264936</v>
      </c>
      <c r="F189" s="11">
        <v>4.78</v>
      </c>
      <c r="G189" s="11">
        <v>1266046.09</v>
      </c>
      <c r="H189" s="11">
        <v>0</v>
      </c>
      <c r="I189" s="11">
        <v>0</v>
      </c>
    </row>
    <row r="190" spans="1:9" ht="15" customHeight="1">
      <c r="A190" s="9" t="s">
        <v>3036</v>
      </c>
      <c r="B190" s="9" t="s">
        <v>3123</v>
      </c>
      <c r="C190" s="9" t="s">
        <v>3124</v>
      </c>
      <c r="D190" s="9" t="s">
        <v>3062</v>
      </c>
      <c r="E190" s="24">
        <v>358215</v>
      </c>
      <c r="F190" s="11">
        <v>8.31</v>
      </c>
      <c r="G190" s="11">
        <v>2976532.77</v>
      </c>
      <c r="H190" s="11">
        <v>0</v>
      </c>
      <c r="I190" s="11">
        <v>0</v>
      </c>
    </row>
    <row r="191" spans="1:9" ht="15" customHeight="1">
      <c r="A191" s="9" t="s">
        <v>3036</v>
      </c>
      <c r="B191" s="9" t="s">
        <v>3121</v>
      </c>
      <c r="C191" s="9" t="s">
        <v>3122</v>
      </c>
      <c r="D191" s="9" t="s">
        <v>3062</v>
      </c>
      <c r="E191" s="24">
        <v>185936</v>
      </c>
      <c r="F191" s="11">
        <v>12.36</v>
      </c>
      <c r="G191" s="11">
        <v>2298100.51</v>
      </c>
      <c r="H191" s="11">
        <v>0</v>
      </c>
      <c r="I191" s="11">
        <v>0</v>
      </c>
    </row>
    <row r="192" spans="1:9" ht="15" customHeight="1">
      <c r="A192" s="9" t="s">
        <v>3036</v>
      </c>
      <c r="B192" s="9" t="s">
        <v>3370</v>
      </c>
      <c r="C192" s="9" t="s">
        <v>3371</v>
      </c>
      <c r="D192" s="9" t="s">
        <v>3372</v>
      </c>
      <c r="E192" s="24">
        <v>602443</v>
      </c>
      <c r="F192" s="11">
        <v>6.83</v>
      </c>
      <c r="G192" s="11">
        <v>4114291.78</v>
      </c>
      <c r="H192" s="11">
        <v>0</v>
      </c>
      <c r="I192" s="11">
        <v>0</v>
      </c>
    </row>
    <row r="193" spans="1:9" ht="15" customHeight="1">
      <c r="A193" s="9" t="s">
        <v>3036</v>
      </c>
      <c r="B193" s="9" t="s">
        <v>3118</v>
      </c>
      <c r="C193" s="9" t="s">
        <v>3119</v>
      </c>
      <c r="D193" s="9" t="s">
        <v>3120</v>
      </c>
      <c r="E193" s="24">
        <v>130448</v>
      </c>
      <c r="F193" s="11">
        <v>8.03</v>
      </c>
      <c r="G193" s="11">
        <v>1047624.89</v>
      </c>
      <c r="H193" s="11">
        <v>8778.82</v>
      </c>
      <c r="I193" s="11">
        <v>0</v>
      </c>
    </row>
    <row r="194" spans="1:9" ht="15" customHeight="1">
      <c r="A194" s="9" t="s">
        <v>3036</v>
      </c>
      <c r="B194" s="9" t="s">
        <v>3077</v>
      </c>
      <c r="C194" s="9" t="s">
        <v>3078</v>
      </c>
      <c r="D194" s="9" t="s">
        <v>3073</v>
      </c>
      <c r="E194" s="24">
        <v>60996</v>
      </c>
      <c r="F194" s="11">
        <v>12.7</v>
      </c>
      <c r="G194" s="11">
        <v>774829.44</v>
      </c>
      <c r="H194" s="11">
        <v>0</v>
      </c>
      <c r="I194" s="11">
        <v>0</v>
      </c>
    </row>
    <row r="195" spans="1:9" ht="15" customHeight="1">
      <c r="A195" s="9" t="s">
        <v>3036</v>
      </c>
      <c r="B195" s="9" t="s">
        <v>3116</v>
      </c>
      <c r="C195" s="9" t="s">
        <v>3117</v>
      </c>
      <c r="D195" s="9" t="s">
        <v>3062</v>
      </c>
      <c r="E195" s="24">
        <v>225288</v>
      </c>
      <c r="F195" s="11">
        <v>31.62</v>
      </c>
      <c r="G195" s="11">
        <v>7124246.81</v>
      </c>
      <c r="H195" s="11">
        <v>0</v>
      </c>
      <c r="I195" s="11">
        <v>0</v>
      </c>
    </row>
    <row r="196" spans="1:9" ht="15" customHeight="1">
      <c r="A196" s="9" t="s">
        <v>3036</v>
      </c>
      <c r="B196" s="9" t="s">
        <v>3114</v>
      </c>
      <c r="C196" s="9" t="s">
        <v>3115</v>
      </c>
      <c r="D196" s="9" t="s">
        <v>3097</v>
      </c>
      <c r="E196" s="24">
        <v>701675</v>
      </c>
      <c r="F196" s="11">
        <v>3.63</v>
      </c>
      <c r="G196" s="11">
        <v>2545740.14</v>
      </c>
      <c r="H196" s="11">
        <v>0</v>
      </c>
      <c r="I196" s="11">
        <v>0</v>
      </c>
    </row>
    <row r="197" spans="1:9" ht="15" customHeight="1">
      <c r="A197" s="9" t="s">
        <v>3036</v>
      </c>
      <c r="B197" s="9" t="s">
        <v>3112</v>
      </c>
      <c r="C197" s="9" t="s">
        <v>3113</v>
      </c>
      <c r="D197" s="9" t="s">
        <v>3103</v>
      </c>
      <c r="E197" s="24">
        <v>349167</v>
      </c>
      <c r="F197" s="11">
        <v>9.2</v>
      </c>
      <c r="G197" s="11">
        <v>3212382.27</v>
      </c>
      <c r="H197" s="11">
        <v>0</v>
      </c>
      <c r="I197" s="11">
        <v>0</v>
      </c>
    </row>
    <row r="198" spans="1:9" ht="15" customHeight="1">
      <c r="A198" s="9" t="s">
        <v>3036</v>
      </c>
      <c r="B198" s="9" t="s">
        <v>3411</v>
      </c>
      <c r="C198" s="9" t="s">
        <v>3412</v>
      </c>
      <c r="D198" s="9" t="s">
        <v>3062</v>
      </c>
      <c r="E198" s="24">
        <v>253731</v>
      </c>
      <c r="F198" s="11">
        <v>8.39</v>
      </c>
      <c r="G198" s="11">
        <v>2129528.29</v>
      </c>
      <c r="H198" s="11">
        <v>0</v>
      </c>
      <c r="I198" s="11">
        <v>0</v>
      </c>
    </row>
    <row r="199" spans="1:9" ht="15" customHeight="1">
      <c r="A199" s="9" t="s">
        <v>3036</v>
      </c>
      <c r="B199" s="9" t="s">
        <v>3109</v>
      </c>
      <c r="C199" s="9" t="s">
        <v>3110</v>
      </c>
      <c r="D199" s="9" t="s">
        <v>3111</v>
      </c>
      <c r="E199" s="24">
        <v>3660715</v>
      </c>
      <c r="F199" s="11">
        <v>2.49</v>
      </c>
      <c r="G199" s="11">
        <v>9120350.32</v>
      </c>
      <c r="H199" s="11">
        <v>0</v>
      </c>
      <c r="I199" s="11">
        <v>0</v>
      </c>
    </row>
    <row r="200" spans="1:9" ht="15" customHeight="1">
      <c r="A200" s="9" t="s">
        <v>3036</v>
      </c>
      <c r="B200" s="9" t="s">
        <v>3106</v>
      </c>
      <c r="C200" s="9" t="s">
        <v>3107</v>
      </c>
      <c r="D200" s="9" t="s">
        <v>3108</v>
      </c>
      <c r="E200" s="24">
        <v>398432</v>
      </c>
      <c r="F200" s="11">
        <v>9.14</v>
      </c>
      <c r="G200" s="11">
        <v>3639747.39</v>
      </c>
      <c r="H200" s="11">
        <v>0</v>
      </c>
      <c r="I200" s="11">
        <v>0</v>
      </c>
    </row>
    <row r="201" spans="1:9" ht="15" customHeight="1">
      <c r="A201" s="9" t="s">
        <v>3036</v>
      </c>
      <c r="B201" s="9" t="s">
        <v>3104</v>
      </c>
      <c r="C201" s="9" t="s">
        <v>3105</v>
      </c>
      <c r="D201" s="9" t="s">
        <v>3062</v>
      </c>
      <c r="E201" s="24">
        <v>61461</v>
      </c>
      <c r="F201" s="11">
        <v>11.51</v>
      </c>
      <c r="G201" s="11">
        <v>707168.03</v>
      </c>
      <c r="H201" s="11">
        <v>0</v>
      </c>
      <c r="I201" s="11">
        <v>0</v>
      </c>
    </row>
    <row r="202" spans="1:9" ht="15" customHeight="1">
      <c r="A202" s="9" t="s">
        <v>3036</v>
      </c>
      <c r="B202" s="9" t="s">
        <v>3101</v>
      </c>
      <c r="C202" s="9" t="s">
        <v>3102</v>
      </c>
      <c r="D202" s="9" t="s">
        <v>3103</v>
      </c>
      <c r="E202" s="24">
        <v>101758</v>
      </c>
      <c r="F202" s="11">
        <v>8.24</v>
      </c>
      <c r="G202" s="11">
        <v>838460.95</v>
      </c>
      <c r="H202" s="11">
        <v>0</v>
      </c>
      <c r="I202" s="11">
        <v>0</v>
      </c>
    </row>
    <row r="203" spans="1:9" ht="15" customHeight="1">
      <c r="A203" s="9" t="s">
        <v>3036</v>
      </c>
      <c r="B203" s="9" t="s">
        <v>3098</v>
      </c>
      <c r="C203" s="9" t="s">
        <v>3099</v>
      </c>
      <c r="D203" s="9" t="s">
        <v>3100</v>
      </c>
      <c r="E203" s="24">
        <v>302053</v>
      </c>
      <c r="F203" s="11">
        <v>16.25</v>
      </c>
      <c r="G203" s="11">
        <v>4907616.41</v>
      </c>
      <c r="H203" s="11">
        <v>0</v>
      </c>
      <c r="I203" s="11">
        <v>0</v>
      </c>
    </row>
    <row r="204" spans="1:9" ht="15" customHeight="1">
      <c r="A204" s="9" t="s">
        <v>3036</v>
      </c>
      <c r="B204" s="9" t="s">
        <v>3488</v>
      </c>
      <c r="C204" s="9" t="s">
        <v>3489</v>
      </c>
      <c r="D204" s="9" t="s">
        <v>3129</v>
      </c>
      <c r="E204" s="24">
        <v>153738</v>
      </c>
      <c r="F204" s="11">
        <v>6.8</v>
      </c>
      <c r="G204" s="11">
        <v>1045650.41</v>
      </c>
      <c r="H204" s="11">
        <v>16051.51</v>
      </c>
      <c r="I204" s="11">
        <v>0</v>
      </c>
    </row>
    <row r="205" spans="1:9" ht="15" customHeight="1">
      <c r="A205" s="9" t="s">
        <v>3036</v>
      </c>
      <c r="B205" s="9" t="s">
        <v>3095</v>
      </c>
      <c r="C205" s="9" t="s">
        <v>3096</v>
      </c>
      <c r="D205" s="9" t="s">
        <v>3097</v>
      </c>
      <c r="E205" s="24">
        <v>868304</v>
      </c>
      <c r="F205" s="11">
        <v>2.6</v>
      </c>
      <c r="G205" s="11">
        <v>2255958.7</v>
      </c>
      <c r="H205" s="11">
        <v>0</v>
      </c>
      <c r="I205" s="11">
        <v>0</v>
      </c>
    </row>
    <row r="206" spans="1:9" ht="15" customHeight="1">
      <c r="A206" s="9" t="s">
        <v>3036</v>
      </c>
      <c r="B206" s="9" t="s">
        <v>3093</v>
      </c>
      <c r="C206" s="9" t="s">
        <v>3094</v>
      </c>
      <c r="D206" s="9" t="s">
        <v>3062</v>
      </c>
      <c r="E206" s="24">
        <v>62506</v>
      </c>
      <c r="F206" s="11">
        <v>13.57</v>
      </c>
      <c r="G206" s="11">
        <v>847950.29</v>
      </c>
      <c r="H206" s="11">
        <v>0</v>
      </c>
      <c r="I206" s="11">
        <v>0</v>
      </c>
    </row>
    <row r="207" spans="1:9" ht="15" customHeight="1">
      <c r="A207" s="9" t="s">
        <v>3036</v>
      </c>
      <c r="B207" s="9" t="s">
        <v>3060</v>
      </c>
      <c r="C207" s="9" t="s">
        <v>3061</v>
      </c>
      <c r="D207" s="9" t="s">
        <v>3062</v>
      </c>
      <c r="E207" s="24">
        <v>24967</v>
      </c>
      <c r="F207" s="11">
        <v>16.89</v>
      </c>
      <c r="G207" s="11">
        <v>421637.34</v>
      </c>
      <c r="H207" s="11">
        <v>0</v>
      </c>
      <c r="I207" s="11">
        <v>0</v>
      </c>
    </row>
    <row r="208" spans="1:9" ht="15" customHeight="1">
      <c r="A208" s="9" t="s">
        <v>3036</v>
      </c>
      <c r="B208" s="9" t="s">
        <v>3091</v>
      </c>
      <c r="C208" s="9" t="s">
        <v>3092</v>
      </c>
      <c r="D208" s="9" t="s">
        <v>3062</v>
      </c>
      <c r="E208" s="24">
        <v>103473</v>
      </c>
      <c r="F208" s="11">
        <v>15.25</v>
      </c>
      <c r="G208" s="11">
        <v>1578447.59</v>
      </c>
      <c r="H208" s="11">
        <v>0</v>
      </c>
      <c r="I208" s="11">
        <v>0</v>
      </c>
    </row>
    <row r="209" spans="1:9" ht="15" customHeight="1">
      <c r="A209" s="13" t="s">
        <v>3036</v>
      </c>
      <c r="B209" s="13" t="s">
        <v>3088</v>
      </c>
      <c r="C209" s="13" t="s">
        <v>3089</v>
      </c>
      <c r="D209" s="13" t="s">
        <v>3090</v>
      </c>
      <c r="E209" s="44">
        <v>138565</v>
      </c>
      <c r="F209" s="15">
        <v>13.83</v>
      </c>
      <c r="G209" s="15">
        <v>1915760.11</v>
      </c>
      <c r="H209" s="11">
        <v>0</v>
      </c>
      <c r="I209" s="11">
        <v>0</v>
      </c>
    </row>
    <row r="210" spans="1:9" ht="15" customHeight="1">
      <c r="A210" s="13" t="s">
        <v>3036</v>
      </c>
      <c r="B210" s="13" t="s">
        <v>3086</v>
      </c>
      <c r="C210" s="13" t="s">
        <v>3087</v>
      </c>
      <c r="D210" s="13" t="s">
        <v>3073</v>
      </c>
      <c r="E210" s="44">
        <v>54010</v>
      </c>
      <c r="F210" s="15">
        <v>7.52</v>
      </c>
      <c r="G210" s="15">
        <v>405938.75</v>
      </c>
      <c r="H210" s="11">
        <v>0</v>
      </c>
      <c r="I210" s="11">
        <v>0</v>
      </c>
    </row>
    <row r="211" spans="1:9" ht="15" customHeight="1">
      <c r="A211" s="9" t="s">
        <v>3036</v>
      </c>
      <c r="B211" s="9" t="s">
        <v>3071</v>
      </c>
      <c r="C211" s="13" t="s">
        <v>3072</v>
      </c>
      <c r="D211" s="13" t="s">
        <v>3073</v>
      </c>
      <c r="E211" s="44">
        <v>70682</v>
      </c>
      <c r="F211" s="15">
        <v>13.38</v>
      </c>
      <c r="G211" s="15">
        <v>945747.93</v>
      </c>
      <c r="H211" s="11">
        <v>0</v>
      </c>
      <c r="I211" s="11">
        <v>0</v>
      </c>
    </row>
    <row r="212" spans="1:9" ht="15" customHeight="1">
      <c r="A212" s="9" t="s">
        <v>3036</v>
      </c>
      <c r="B212" s="9" t="s">
        <v>3084</v>
      </c>
      <c r="C212" s="13" t="s">
        <v>3085</v>
      </c>
      <c r="D212" s="13" t="s">
        <v>3062</v>
      </c>
      <c r="E212" s="44">
        <v>112253</v>
      </c>
      <c r="F212" s="15">
        <v>17.27</v>
      </c>
      <c r="G212" s="15">
        <v>1938409.99</v>
      </c>
      <c r="H212" s="11">
        <v>0</v>
      </c>
      <c r="I212" s="11">
        <v>0</v>
      </c>
    </row>
    <row r="213" spans="1:9" ht="15" customHeight="1">
      <c r="A213" s="9" t="s">
        <v>3036</v>
      </c>
      <c r="B213" s="9" t="s">
        <v>3445</v>
      </c>
      <c r="C213" s="13" t="s">
        <v>3446</v>
      </c>
      <c r="D213" s="13" t="s">
        <v>3447</v>
      </c>
      <c r="E213" s="44">
        <v>93728</v>
      </c>
      <c r="F213" s="15">
        <v>15.28</v>
      </c>
      <c r="G213" s="15">
        <v>1432421.55</v>
      </c>
      <c r="H213" s="15">
        <v>0</v>
      </c>
      <c r="I213" s="11">
        <v>0</v>
      </c>
    </row>
    <row r="214" spans="1:12" ht="15" customHeight="1">
      <c r="A214" s="14"/>
      <c r="B214" s="14"/>
      <c r="E214" s="7">
        <f>SUM(E2:E213)</f>
        <v>38282185</v>
      </c>
      <c r="G214" s="16">
        <f>SUM(G2:G213)</f>
        <v>337988941.26</v>
      </c>
      <c r="H214" s="16">
        <f>SUM(H2:H213)</f>
        <v>355862</v>
      </c>
      <c r="I214" s="16">
        <f>SUM(I2:I213)</f>
        <v>54295.84</v>
      </c>
      <c r="J214" s="14"/>
      <c r="K214" s="14"/>
      <c r="L214" s="14"/>
    </row>
    <row r="215" spans="1:12" ht="15" customHeight="1">
      <c r="A215" s="14"/>
      <c r="B215" s="14"/>
      <c r="G215" s="14"/>
      <c r="H215" s="14"/>
      <c r="I215" s="11" t="s">
        <v>3035</v>
      </c>
      <c r="J215" s="14"/>
      <c r="K215" s="14"/>
      <c r="L215" s="14"/>
    </row>
    <row r="216" spans="1:12" ht="15" customHeight="1">
      <c r="A216" s="14"/>
      <c r="B216" s="14"/>
      <c r="G216" s="16">
        <f>SUM(G2:G213)</f>
        <v>337988941.26</v>
      </c>
      <c r="H216" s="16">
        <f>SUM(H2:H213)</f>
        <v>355862</v>
      </c>
      <c r="I216" s="16">
        <f>SUM(I2:I213)</f>
        <v>54295.84</v>
      </c>
      <c r="J216" s="16">
        <f>SUM(G216:I216)</f>
        <v>338399099.09999996</v>
      </c>
      <c r="K216" s="14"/>
      <c r="L216" s="14"/>
    </row>
    <row r="217" spans="1:12" ht="15" customHeight="1">
      <c r="A217" s="14"/>
      <c r="B217" s="14"/>
      <c r="G217" s="14"/>
      <c r="H217" s="14"/>
      <c r="I217" s="16" t="s">
        <v>3035</v>
      </c>
      <c r="J217" s="14"/>
      <c r="K217" s="14"/>
      <c r="L217" s="14"/>
    </row>
    <row r="218" spans="7:12" ht="15" customHeight="1">
      <c r="G218" s="9" t="s">
        <v>3339</v>
      </c>
      <c r="H218" s="9" t="s">
        <v>3339</v>
      </c>
      <c r="I218" s="10" t="s">
        <v>3339</v>
      </c>
      <c r="J218" s="11" t="s">
        <v>3339</v>
      </c>
      <c r="K218" s="11" t="s">
        <v>3339</v>
      </c>
      <c r="L218" s="11" t="s">
        <v>3339</v>
      </c>
    </row>
    <row r="219" ht="15" customHeight="1">
      <c r="I219" s="12" t="s">
        <v>3035</v>
      </c>
    </row>
  </sheetData>
  <printOptions/>
  <pageMargins left="0.75" right="0.75" top="1" bottom="1" header="0.5" footer="0.5"/>
  <pageSetup fitToHeight="5" fitToWidth="1"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6"/>
  <sheetViews>
    <sheetView zoomScale="75" zoomScaleNormal="75" workbookViewId="0" topLeftCell="A529">
      <selection activeCell="J557" sqref="J557"/>
    </sheetView>
  </sheetViews>
  <sheetFormatPr defaultColWidth="9.140625" defaultRowHeight="12.75"/>
  <cols>
    <col min="1" max="1" width="6.421875" style="0" bestFit="1" customWidth="1"/>
    <col min="2" max="2" width="13.7109375" style="0" bestFit="1" customWidth="1"/>
    <col min="3" max="3" width="37.140625" style="0" bestFit="1" customWidth="1"/>
    <col min="4" max="4" width="37.57421875" style="0" bestFit="1" customWidth="1"/>
    <col min="5" max="5" width="16.00390625" style="7" bestFit="1" customWidth="1"/>
    <col min="6" max="6" width="17.57421875" style="3" bestFit="1" customWidth="1"/>
    <col min="7" max="7" width="17.140625" style="3" bestFit="1" customWidth="1"/>
    <col min="8" max="8" width="11.140625" style="0" bestFit="1" customWidth="1"/>
    <col min="9" max="9" width="13.7109375" style="0" customWidth="1"/>
    <col min="10" max="10" width="15.8515625" style="0" customWidth="1"/>
  </cols>
  <sheetData>
    <row r="1" spans="1:9" s="1" customFormat="1" ht="12.75">
      <c r="A1" s="1" t="s">
        <v>3023</v>
      </c>
      <c r="B1" s="1" t="s">
        <v>3024</v>
      </c>
      <c r="C1" s="1" t="s">
        <v>3025</v>
      </c>
      <c r="D1" s="1" t="s">
        <v>3026</v>
      </c>
      <c r="E1" s="34" t="s">
        <v>3027</v>
      </c>
      <c r="F1" s="2" t="s">
        <v>3028</v>
      </c>
      <c r="G1" s="2" t="s">
        <v>3029</v>
      </c>
      <c r="H1" s="34" t="s">
        <v>1633</v>
      </c>
      <c r="I1" s="34" t="s">
        <v>1634</v>
      </c>
    </row>
    <row r="2" spans="1:9" ht="12.75">
      <c r="A2" s="37" t="s">
        <v>1392</v>
      </c>
      <c r="B2" s="37" t="s">
        <v>3629</v>
      </c>
      <c r="C2" s="37" t="s">
        <v>3630</v>
      </c>
      <c r="D2" s="37" t="s">
        <v>3129</v>
      </c>
      <c r="E2" s="24">
        <v>60814</v>
      </c>
      <c r="F2" s="38">
        <v>9</v>
      </c>
      <c r="G2" s="38">
        <v>547364.48</v>
      </c>
      <c r="H2" s="38">
        <v>0</v>
      </c>
      <c r="I2" s="42">
        <v>0</v>
      </c>
    </row>
    <row r="3" spans="1:9" ht="12.75">
      <c r="A3" s="37" t="s">
        <v>1392</v>
      </c>
      <c r="B3" s="37" t="s">
        <v>1405</v>
      </c>
      <c r="C3" s="37" t="s">
        <v>1406</v>
      </c>
      <c r="D3" s="37" t="s">
        <v>1407</v>
      </c>
      <c r="E3" s="24">
        <v>15815</v>
      </c>
      <c r="F3" s="38">
        <v>4.7</v>
      </c>
      <c r="G3" s="38">
        <v>74254.2</v>
      </c>
      <c r="H3" s="38">
        <v>0</v>
      </c>
      <c r="I3" s="42">
        <v>0</v>
      </c>
    </row>
    <row r="4" spans="1:9" ht="12.75">
      <c r="A4" s="37" t="s">
        <v>1392</v>
      </c>
      <c r="B4" s="37" t="s">
        <v>3631</v>
      </c>
      <c r="C4" s="37" t="s">
        <v>3632</v>
      </c>
      <c r="D4" s="37" t="s">
        <v>3633</v>
      </c>
      <c r="E4" s="24">
        <v>69881</v>
      </c>
      <c r="F4" s="38">
        <v>2.94</v>
      </c>
      <c r="G4" s="38">
        <v>205551.03</v>
      </c>
      <c r="H4" s="38">
        <v>3210.3</v>
      </c>
      <c r="I4" s="42">
        <v>0</v>
      </c>
    </row>
    <row r="5" spans="1:9" ht="12.75">
      <c r="A5" s="37" t="s">
        <v>1392</v>
      </c>
      <c r="B5" s="37" t="s">
        <v>476</v>
      </c>
      <c r="C5" s="37" t="s">
        <v>477</v>
      </c>
      <c r="D5" s="37" t="s">
        <v>478</v>
      </c>
      <c r="E5" s="24">
        <v>77829</v>
      </c>
      <c r="F5" s="38">
        <v>9.17</v>
      </c>
      <c r="G5" s="38">
        <v>713509.41</v>
      </c>
      <c r="H5" s="38">
        <v>0</v>
      </c>
      <c r="I5" s="42">
        <v>0</v>
      </c>
    </row>
    <row r="6" spans="1:9" ht="12.75">
      <c r="A6" s="37" t="s">
        <v>1392</v>
      </c>
      <c r="B6" s="37" t="s">
        <v>3634</v>
      </c>
      <c r="C6" s="37" t="s">
        <v>3635</v>
      </c>
      <c r="D6" s="37" t="s">
        <v>3636</v>
      </c>
      <c r="E6" s="24">
        <v>28935</v>
      </c>
      <c r="F6" s="38">
        <v>9.74</v>
      </c>
      <c r="G6" s="38">
        <v>281912.35</v>
      </c>
      <c r="H6" s="38">
        <v>0</v>
      </c>
      <c r="I6" s="42">
        <v>0</v>
      </c>
    </row>
    <row r="7" spans="1:9" ht="12.75">
      <c r="A7" s="37" t="s">
        <v>1392</v>
      </c>
      <c r="B7" s="37" t="s">
        <v>3084</v>
      </c>
      <c r="C7" s="37" t="s">
        <v>3085</v>
      </c>
      <c r="D7" s="37" t="s">
        <v>3062</v>
      </c>
      <c r="E7" s="24">
        <v>23428</v>
      </c>
      <c r="F7" s="38">
        <v>17.27</v>
      </c>
      <c r="G7" s="38">
        <v>404559.96</v>
      </c>
      <c r="H7" s="38">
        <v>0</v>
      </c>
      <c r="I7" s="42">
        <v>0</v>
      </c>
    </row>
    <row r="8" spans="1:9" ht="12.75">
      <c r="A8" s="37" t="s">
        <v>1392</v>
      </c>
      <c r="B8" s="37" t="s">
        <v>495</v>
      </c>
      <c r="C8" s="37" t="s">
        <v>496</v>
      </c>
      <c r="D8" s="37" t="s">
        <v>3062</v>
      </c>
      <c r="E8" s="24">
        <v>37154</v>
      </c>
      <c r="F8" s="38">
        <v>7.91</v>
      </c>
      <c r="G8" s="38">
        <v>293901.13</v>
      </c>
      <c r="H8" s="38">
        <v>0</v>
      </c>
      <c r="I8" s="42">
        <v>0</v>
      </c>
    </row>
    <row r="9" spans="1:9" ht="12.75">
      <c r="A9" s="37" t="s">
        <v>1392</v>
      </c>
      <c r="B9" s="37" t="s">
        <v>2712</v>
      </c>
      <c r="C9" s="37" t="s">
        <v>2713</v>
      </c>
      <c r="D9" s="37" t="s">
        <v>3062</v>
      </c>
      <c r="E9" s="24">
        <v>11290</v>
      </c>
      <c r="F9" s="38">
        <v>5.86</v>
      </c>
      <c r="G9" s="38">
        <v>66208.28</v>
      </c>
      <c r="H9" s="38">
        <v>0</v>
      </c>
      <c r="I9" s="42">
        <v>0</v>
      </c>
    </row>
    <row r="10" spans="1:9" ht="12.75">
      <c r="A10" s="37" t="s">
        <v>1392</v>
      </c>
      <c r="B10" s="37" t="s">
        <v>3071</v>
      </c>
      <c r="C10" s="37" t="s">
        <v>3072</v>
      </c>
      <c r="D10" s="37" t="s">
        <v>3073</v>
      </c>
      <c r="E10" s="24">
        <v>6423</v>
      </c>
      <c r="F10" s="38">
        <v>13.38</v>
      </c>
      <c r="G10" s="38">
        <v>85941.81</v>
      </c>
      <c r="H10" s="38">
        <v>0</v>
      </c>
      <c r="I10" s="42">
        <v>0</v>
      </c>
    </row>
    <row r="11" spans="1:9" ht="12.75">
      <c r="A11" s="37" t="s">
        <v>1392</v>
      </c>
      <c r="B11" s="37" t="s">
        <v>165</v>
      </c>
      <c r="C11" s="37" t="s">
        <v>166</v>
      </c>
      <c r="D11" s="37" t="s">
        <v>3062</v>
      </c>
      <c r="E11" s="24">
        <v>85486</v>
      </c>
      <c r="F11" s="38">
        <v>2.6</v>
      </c>
      <c r="G11" s="38">
        <v>222499.56</v>
      </c>
      <c r="H11" s="38">
        <v>0</v>
      </c>
      <c r="I11" s="42">
        <v>0</v>
      </c>
    </row>
    <row r="12" spans="1:9" ht="12.75">
      <c r="A12" s="37" t="s">
        <v>1392</v>
      </c>
      <c r="B12" s="37" t="s">
        <v>3639</v>
      </c>
      <c r="C12" s="37" t="s">
        <v>3640</v>
      </c>
      <c r="D12" s="37" t="s">
        <v>3062</v>
      </c>
      <c r="E12" s="24">
        <v>71841</v>
      </c>
      <c r="F12" s="38">
        <v>10.47</v>
      </c>
      <c r="G12" s="38">
        <v>751939.29</v>
      </c>
      <c r="H12" s="38">
        <v>0</v>
      </c>
      <c r="I12" s="42">
        <v>0</v>
      </c>
    </row>
    <row r="13" spans="1:9" ht="12.75">
      <c r="A13" s="37" t="s">
        <v>1392</v>
      </c>
      <c r="B13" s="37" t="s">
        <v>497</v>
      </c>
      <c r="C13" s="37" t="s">
        <v>498</v>
      </c>
      <c r="D13" s="37" t="s">
        <v>3062</v>
      </c>
      <c r="E13" s="24">
        <v>34114</v>
      </c>
      <c r="F13" s="38">
        <v>7.26</v>
      </c>
      <c r="G13" s="38">
        <v>247537.33</v>
      </c>
      <c r="H13" s="38">
        <v>0</v>
      </c>
      <c r="I13" s="42">
        <v>0</v>
      </c>
    </row>
    <row r="14" spans="1:9" ht="12.75">
      <c r="A14" s="37" t="s">
        <v>1392</v>
      </c>
      <c r="B14" s="37" t="s">
        <v>3088</v>
      </c>
      <c r="C14" s="37" t="s">
        <v>3089</v>
      </c>
      <c r="D14" s="37" t="s">
        <v>3090</v>
      </c>
      <c r="E14" s="24">
        <v>122613</v>
      </c>
      <c r="F14" s="38">
        <v>13.83</v>
      </c>
      <c r="G14" s="38">
        <v>1695212.31</v>
      </c>
      <c r="H14" s="38">
        <v>0</v>
      </c>
      <c r="I14" s="42">
        <v>0</v>
      </c>
    </row>
    <row r="15" spans="1:9" ht="12.75">
      <c r="A15" s="37" t="s">
        <v>1392</v>
      </c>
      <c r="B15" s="37" t="s">
        <v>3641</v>
      </c>
      <c r="C15" s="37" t="s">
        <v>3642</v>
      </c>
      <c r="D15" s="37" t="s">
        <v>3633</v>
      </c>
      <c r="E15" s="24">
        <v>164411</v>
      </c>
      <c r="F15" s="38">
        <v>3.53</v>
      </c>
      <c r="G15" s="38">
        <v>580479.45</v>
      </c>
      <c r="H15" s="38">
        <v>0</v>
      </c>
      <c r="I15" s="42">
        <v>0</v>
      </c>
    </row>
    <row r="16" spans="1:9" ht="12.75">
      <c r="A16" s="37" t="s">
        <v>1392</v>
      </c>
      <c r="B16" s="37" t="s">
        <v>3091</v>
      </c>
      <c r="C16" s="37" t="s">
        <v>3092</v>
      </c>
      <c r="D16" s="37" t="s">
        <v>3062</v>
      </c>
      <c r="E16" s="24">
        <v>50026</v>
      </c>
      <c r="F16" s="38">
        <v>15.25</v>
      </c>
      <c r="G16" s="38">
        <v>763130.66</v>
      </c>
      <c r="H16" s="38">
        <v>0</v>
      </c>
      <c r="I16" s="42">
        <v>0</v>
      </c>
    </row>
    <row r="17" spans="1:9" ht="12.75">
      <c r="A17" s="37" t="s">
        <v>1392</v>
      </c>
      <c r="B17" s="37" t="s">
        <v>3093</v>
      </c>
      <c r="C17" s="37" t="s">
        <v>3094</v>
      </c>
      <c r="D17" s="37" t="s">
        <v>3062</v>
      </c>
      <c r="E17" s="24">
        <v>30448</v>
      </c>
      <c r="F17" s="38">
        <v>13.57</v>
      </c>
      <c r="G17" s="38">
        <v>413054.59</v>
      </c>
      <c r="H17" s="38">
        <v>0</v>
      </c>
      <c r="I17" s="42">
        <v>0</v>
      </c>
    </row>
    <row r="18" spans="1:9" ht="12.75">
      <c r="A18" s="37" t="s">
        <v>1392</v>
      </c>
      <c r="B18" s="37" t="s">
        <v>1064</v>
      </c>
      <c r="C18" s="37" t="s">
        <v>1065</v>
      </c>
      <c r="D18" s="37" t="s">
        <v>1066</v>
      </c>
      <c r="E18" s="24">
        <v>42489</v>
      </c>
      <c r="F18" s="38">
        <v>17.22</v>
      </c>
      <c r="G18" s="38">
        <v>731738.31</v>
      </c>
      <c r="H18" s="38">
        <v>15504.24</v>
      </c>
      <c r="I18" s="42">
        <v>0</v>
      </c>
    </row>
    <row r="19" spans="1:9" ht="12.75">
      <c r="A19" s="37" t="s">
        <v>1392</v>
      </c>
      <c r="B19" s="37" t="s">
        <v>3592</v>
      </c>
      <c r="C19" s="37" t="s">
        <v>3593</v>
      </c>
      <c r="D19" s="37" t="s">
        <v>3129</v>
      </c>
      <c r="E19" s="24">
        <v>11074</v>
      </c>
      <c r="F19" s="38">
        <v>21.51</v>
      </c>
      <c r="G19" s="38">
        <v>238187.66</v>
      </c>
      <c r="H19" s="38">
        <v>0</v>
      </c>
      <c r="I19" s="42">
        <v>0</v>
      </c>
    </row>
    <row r="20" spans="1:9" ht="12.75">
      <c r="A20" s="37" t="s">
        <v>1392</v>
      </c>
      <c r="B20" s="37" t="s">
        <v>3488</v>
      </c>
      <c r="C20" s="37" t="s">
        <v>3489</v>
      </c>
      <c r="D20" s="37" t="s">
        <v>3129</v>
      </c>
      <c r="E20" s="24">
        <v>96380</v>
      </c>
      <c r="F20" s="38">
        <v>6.8</v>
      </c>
      <c r="G20" s="38">
        <v>655529.45</v>
      </c>
      <c r="H20" s="38">
        <v>10464.6</v>
      </c>
      <c r="I20" s="42">
        <v>0</v>
      </c>
    </row>
    <row r="21" spans="1:9" ht="12.75">
      <c r="A21" s="37" t="s">
        <v>1392</v>
      </c>
      <c r="B21" s="37" t="s">
        <v>3098</v>
      </c>
      <c r="C21" s="37" t="s">
        <v>3099</v>
      </c>
      <c r="D21" s="37" t="s">
        <v>3100</v>
      </c>
      <c r="E21" s="24">
        <v>388588</v>
      </c>
      <c r="F21" s="38">
        <v>16.25</v>
      </c>
      <c r="G21" s="38">
        <v>6313596.78</v>
      </c>
      <c r="H21" s="38">
        <v>0</v>
      </c>
      <c r="I21" s="42">
        <v>0</v>
      </c>
    </row>
    <row r="22" spans="1:9" ht="12.75">
      <c r="A22" s="37" t="s">
        <v>1392</v>
      </c>
      <c r="B22" s="37" t="s">
        <v>493</v>
      </c>
      <c r="C22" s="37" t="s">
        <v>494</v>
      </c>
      <c r="D22" s="37" t="s">
        <v>3633</v>
      </c>
      <c r="E22" s="24">
        <v>175916</v>
      </c>
      <c r="F22" s="38">
        <v>1.86</v>
      </c>
      <c r="G22" s="38">
        <v>326465.02</v>
      </c>
      <c r="H22" s="38">
        <v>0</v>
      </c>
      <c r="I22" s="42">
        <v>0</v>
      </c>
    </row>
    <row r="23" spans="1:9" ht="12.75">
      <c r="A23" s="37" t="s">
        <v>1392</v>
      </c>
      <c r="B23" s="37" t="s">
        <v>499</v>
      </c>
      <c r="C23" s="37" t="s">
        <v>500</v>
      </c>
      <c r="D23" s="37" t="s">
        <v>501</v>
      </c>
      <c r="E23" s="24">
        <v>129041</v>
      </c>
      <c r="F23" s="38">
        <v>3.98</v>
      </c>
      <c r="G23" s="38">
        <v>513672.5</v>
      </c>
      <c r="H23" s="38">
        <v>0</v>
      </c>
      <c r="I23" s="42">
        <v>0</v>
      </c>
    </row>
    <row r="24" spans="1:9" ht="12.75">
      <c r="A24" s="37" t="s">
        <v>1392</v>
      </c>
      <c r="B24" s="37" t="s">
        <v>502</v>
      </c>
      <c r="C24" s="37" t="s">
        <v>503</v>
      </c>
      <c r="D24" s="37" t="s">
        <v>504</v>
      </c>
      <c r="E24" s="24">
        <v>114477</v>
      </c>
      <c r="F24" s="38">
        <v>10.44</v>
      </c>
      <c r="G24" s="38">
        <v>1195011.48</v>
      </c>
      <c r="H24" s="38">
        <v>0</v>
      </c>
      <c r="I24" s="42">
        <v>0</v>
      </c>
    </row>
    <row r="25" spans="1:9" ht="12.75">
      <c r="A25" s="37" t="s">
        <v>1392</v>
      </c>
      <c r="B25" s="37" t="s">
        <v>3101</v>
      </c>
      <c r="C25" s="37" t="s">
        <v>3102</v>
      </c>
      <c r="D25" s="37" t="s">
        <v>3103</v>
      </c>
      <c r="E25" s="24">
        <v>87046</v>
      </c>
      <c r="F25" s="38">
        <v>8.24</v>
      </c>
      <c r="G25" s="38">
        <v>717237.68</v>
      </c>
      <c r="H25" s="38">
        <v>0</v>
      </c>
      <c r="I25" s="42">
        <v>0</v>
      </c>
    </row>
    <row r="26" spans="1:9" ht="12.75">
      <c r="A26" s="37" t="s">
        <v>1392</v>
      </c>
      <c r="B26" s="37" t="s">
        <v>1408</v>
      </c>
      <c r="C26" s="37" t="s">
        <v>1409</v>
      </c>
      <c r="D26" s="37" t="s">
        <v>3073</v>
      </c>
      <c r="E26" s="24">
        <v>26157</v>
      </c>
      <c r="F26" s="38">
        <v>2.61</v>
      </c>
      <c r="G26" s="38">
        <v>68201.75</v>
      </c>
      <c r="H26" s="38">
        <v>0</v>
      </c>
      <c r="I26" s="42">
        <v>0</v>
      </c>
    </row>
    <row r="27" spans="1:9" ht="12.75">
      <c r="A27" s="37" t="s">
        <v>1392</v>
      </c>
      <c r="B27" s="37" t="s">
        <v>3104</v>
      </c>
      <c r="C27" s="37" t="s">
        <v>3105</v>
      </c>
      <c r="D27" s="37" t="s">
        <v>3062</v>
      </c>
      <c r="E27" s="24">
        <v>23860</v>
      </c>
      <c r="F27" s="38">
        <v>11.51</v>
      </c>
      <c r="G27" s="38">
        <v>274532.29</v>
      </c>
      <c r="H27" s="38">
        <v>0</v>
      </c>
      <c r="I27" s="42">
        <v>0</v>
      </c>
    </row>
    <row r="28" spans="1:9" ht="12.75">
      <c r="A28" s="37" t="s">
        <v>1392</v>
      </c>
      <c r="B28" s="37" t="s">
        <v>248</v>
      </c>
      <c r="C28" s="37" t="s">
        <v>249</v>
      </c>
      <c r="D28" s="37" t="s">
        <v>3073</v>
      </c>
      <c r="E28" s="24">
        <v>53700</v>
      </c>
      <c r="F28" s="38">
        <v>6.8</v>
      </c>
      <c r="G28" s="38">
        <v>365241.04</v>
      </c>
      <c r="H28" s="38">
        <v>4763.4</v>
      </c>
      <c r="I28" s="42">
        <v>0</v>
      </c>
    </row>
    <row r="29" spans="1:9" ht="12.75">
      <c r="A29" s="37" t="s">
        <v>1392</v>
      </c>
      <c r="B29" s="37" t="s">
        <v>3106</v>
      </c>
      <c r="C29" s="37" t="s">
        <v>3107</v>
      </c>
      <c r="D29" s="37" t="s">
        <v>3108</v>
      </c>
      <c r="E29" s="24">
        <v>138369</v>
      </c>
      <c r="F29" s="38">
        <v>9.14</v>
      </c>
      <c r="G29" s="38">
        <v>1264025.49</v>
      </c>
      <c r="H29" s="38">
        <v>0</v>
      </c>
      <c r="I29" s="42">
        <v>0</v>
      </c>
    </row>
    <row r="30" spans="1:9" ht="12.75">
      <c r="A30" s="37" t="s">
        <v>1392</v>
      </c>
      <c r="B30" s="37" t="s">
        <v>505</v>
      </c>
      <c r="C30" s="37" t="s">
        <v>506</v>
      </c>
      <c r="D30" s="37" t="s">
        <v>507</v>
      </c>
      <c r="E30" s="24">
        <v>35956</v>
      </c>
      <c r="F30" s="38">
        <v>26.74</v>
      </c>
      <c r="G30" s="38">
        <v>961538.46</v>
      </c>
      <c r="H30" s="38">
        <v>0</v>
      </c>
      <c r="I30" s="42">
        <v>0</v>
      </c>
    </row>
    <row r="31" spans="1:9" ht="12.75">
      <c r="A31" s="37" t="s">
        <v>1392</v>
      </c>
      <c r="B31" s="37" t="s">
        <v>3109</v>
      </c>
      <c r="C31" s="37" t="s">
        <v>3110</v>
      </c>
      <c r="D31" s="37" t="s">
        <v>3111</v>
      </c>
      <c r="E31" s="24">
        <v>2544336</v>
      </c>
      <c r="F31" s="38">
        <v>2.49</v>
      </c>
      <c r="G31" s="38">
        <v>6338989.96</v>
      </c>
      <c r="H31" s="38">
        <v>0</v>
      </c>
      <c r="I31" s="42">
        <v>0</v>
      </c>
    </row>
    <row r="32" spans="1:9" ht="12.75">
      <c r="A32" s="37" t="s">
        <v>1392</v>
      </c>
      <c r="B32" s="37" t="s">
        <v>1007</v>
      </c>
      <c r="C32" s="37" t="s">
        <v>1008</v>
      </c>
      <c r="D32" s="37" t="s">
        <v>1009</v>
      </c>
      <c r="E32" s="24">
        <v>8564</v>
      </c>
      <c r="F32" s="38">
        <v>26.09</v>
      </c>
      <c r="G32" s="38">
        <v>223456.65</v>
      </c>
      <c r="H32" s="38">
        <v>0</v>
      </c>
      <c r="I32" s="42">
        <v>0</v>
      </c>
    </row>
    <row r="33" spans="1:9" ht="12.75">
      <c r="A33" s="37" t="s">
        <v>1392</v>
      </c>
      <c r="B33" s="37" t="s">
        <v>3411</v>
      </c>
      <c r="C33" s="37" t="s">
        <v>3412</v>
      </c>
      <c r="D33" s="37" t="s">
        <v>3062</v>
      </c>
      <c r="E33" s="24">
        <v>48451</v>
      </c>
      <c r="F33" s="38">
        <v>8.39</v>
      </c>
      <c r="G33" s="38">
        <v>406642.37</v>
      </c>
      <c r="H33" s="38">
        <v>0</v>
      </c>
      <c r="I33" s="42">
        <v>0</v>
      </c>
    </row>
    <row r="34" spans="1:9" ht="12.75">
      <c r="A34" s="37" t="s">
        <v>1392</v>
      </c>
      <c r="B34" s="37" t="s">
        <v>3112</v>
      </c>
      <c r="C34" s="37" t="s">
        <v>3113</v>
      </c>
      <c r="D34" s="37" t="s">
        <v>3103</v>
      </c>
      <c r="E34" s="24">
        <v>55391</v>
      </c>
      <c r="F34" s="38">
        <v>9.2</v>
      </c>
      <c r="G34" s="38">
        <v>509604.47</v>
      </c>
      <c r="H34" s="38">
        <v>0</v>
      </c>
      <c r="I34" s="42">
        <v>0</v>
      </c>
    </row>
    <row r="35" spans="1:9" ht="12.75">
      <c r="A35" s="37" t="s">
        <v>1392</v>
      </c>
      <c r="B35" s="37" t="s">
        <v>3114</v>
      </c>
      <c r="C35" s="37" t="s">
        <v>3115</v>
      </c>
      <c r="D35" s="37" t="s">
        <v>3097</v>
      </c>
      <c r="E35" s="24">
        <v>177708</v>
      </c>
      <c r="F35" s="38">
        <v>3.63</v>
      </c>
      <c r="G35" s="38">
        <v>644740.64</v>
      </c>
      <c r="H35" s="38">
        <v>0</v>
      </c>
      <c r="I35" s="42">
        <v>0</v>
      </c>
    </row>
    <row r="36" spans="1:9" ht="12.75">
      <c r="A36" s="37" t="s">
        <v>1392</v>
      </c>
      <c r="B36" s="37" t="s">
        <v>3116</v>
      </c>
      <c r="C36" s="37" t="s">
        <v>3117</v>
      </c>
      <c r="D36" s="37" t="s">
        <v>3062</v>
      </c>
      <c r="E36" s="24">
        <v>100378</v>
      </c>
      <c r="F36" s="38">
        <v>31.62</v>
      </c>
      <c r="G36" s="38">
        <v>3174237.63</v>
      </c>
      <c r="H36" s="38">
        <v>0</v>
      </c>
      <c r="I36" s="42">
        <v>0</v>
      </c>
    </row>
    <row r="37" spans="1:9" ht="12.75">
      <c r="A37" s="37" t="s">
        <v>1392</v>
      </c>
      <c r="B37" s="37" t="s">
        <v>3656</v>
      </c>
      <c r="C37" s="37" t="s">
        <v>3657</v>
      </c>
      <c r="D37" s="37" t="s">
        <v>3062</v>
      </c>
      <c r="E37" s="24">
        <v>45189</v>
      </c>
      <c r="F37" s="38">
        <v>5.55</v>
      </c>
      <c r="G37" s="38">
        <v>250956.35</v>
      </c>
      <c r="H37" s="38">
        <v>0</v>
      </c>
      <c r="I37" s="42">
        <v>0</v>
      </c>
    </row>
    <row r="38" spans="1:9" ht="12.75">
      <c r="A38" s="37" t="s">
        <v>1392</v>
      </c>
      <c r="B38" s="37" t="s">
        <v>210</v>
      </c>
      <c r="C38" s="37" t="s">
        <v>211</v>
      </c>
      <c r="D38" s="37" t="s">
        <v>3554</v>
      </c>
      <c r="E38" s="24">
        <v>82408</v>
      </c>
      <c r="F38" s="38">
        <v>7.89</v>
      </c>
      <c r="G38" s="38">
        <v>649964.46</v>
      </c>
      <c r="H38" s="38">
        <v>0</v>
      </c>
      <c r="I38" s="42">
        <v>0</v>
      </c>
    </row>
    <row r="39" spans="1:9" ht="12.75">
      <c r="A39" s="37" t="s">
        <v>1392</v>
      </c>
      <c r="B39" s="37" t="s">
        <v>3077</v>
      </c>
      <c r="C39" s="37" t="s">
        <v>3078</v>
      </c>
      <c r="D39" s="37" t="s">
        <v>3073</v>
      </c>
      <c r="E39" s="24">
        <v>23534</v>
      </c>
      <c r="F39" s="38">
        <v>12.7</v>
      </c>
      <c r="G39" s="38">
        <v>298951.34</v>
      </c>
      <c r="H39" s="38">
        <v>0</v>
      </c>
      <c r="I39" s="42">
        <v>0</v>
      </c>
    </row>
    <row r="40" spans="1:9" ht="12.75">
      <c r="A40" s="37" t="s">
        <v>1392</v>
      </c>
      <c r="B40" s="37" t="s">
        <v>3118</v>
      </c>
      <c r="C40" s="37" t="s">
        <v>3119</v>
      </c>
      <c r="D40" s="37" t="s">
        <v>3120</v>
      </c>
      <c r="E40" s="24">
        <v>793155</v>
      </c>
      <c r="F40" s="38">
        <v>8.03</v>
      </c>
      <c r="G40" s="38">
        <v>6369809.58</v>
      </c>
      <c r="H40" s="38">
        <v>55508.28</v>
      </c>
      <c r="I40" s="42">
        <v>0</v>
      </c>
    </row>
    <row r="41" spans="1:9" ht="12.75">
      <c r="A41" s="37" t="s">
        <v>1392</v>
      </c>
      <c r="B41" s="37" t="s">
        <v>3370</v>
      </c>
      <c r="C41" s="37" t="s">
        <v>3371</v>
      </c>
      <c r="D41" s="37" t="s">
        <v>3372</v>
      </c>
      <c r="E41" s="24">
        <v>346712</v>
      </c>
      <c r="F41" s="38">
        <v>6.83</v>
      </c>
      <c r="G41" s="38">
        <v>2367816.26</v>
      </c>
      <c r="H41" s="38">
        <v>0</v>
      </c>
      <c r="I41" s="42">
        <v>0</v>
      </c>
    </row>
    <row r="42" spans="1:9" ht="12.75">
      <c r="A42" s="37" t="s">
        <v>1392</v>
      </c>
      <c r="B42" s="37" t="s">
        <v>3121</v>
      </c>
      <c r="C42" s="37" t="s">
        <v>3122</v>
      </c>
      <c r="D42" s="37" t="s">
        <v>3062</v>
      </c>
      <c r="E42" s="24">
        <v>25632</v>
      </c>
      <c r="F42" s="38">
        <v>12.36</v>
      </c>
      <c r="G42" s="38">
        <v>316802.08</v>
      </c>
      <c r="H42" s="38">
        <v>0</v>
      </c>
      <c r="I42" s="42">
        <v>0</v>
      </c>
    </row>
    <row r="43" spans="1:9" ht="12.75">
      <c r="A43" s="37" t="s">
        <v>1392</v>
      </c>
      <c r="B43" s="37" t="s">
        <v>3125</v>
      </c>
      <c r="C43" s="37" t="s">
        <v>3126</v>
      </c>
      <c r="D43" s="37" t="s">
        <v>3108</v>
      </c>
      <c r="E43" s="24">
        <v>376307</v>
      </c>
      <c r="F43" s="38">
        <v>4.78</v>
      </c>
      <c r="G43" s="38">
        <v>1798253.17</v>
      </c>
      <c r="H43" s="38">
        <v>0</v>
      </c>
      <c r="I43" s="42">
        <v>0</v>
      </c>
    </row>
    <row r="44" spans="1:9" ht="12.75">
      <c r="A44" s="37" t="s">
        <v>1392</v>
      </c>
      <c r="B44" s="37" t="s">
        <v>510</v>
      </c>
      <c r="C44" s="37" t="s">
        <v>511</v>
      </c>
      <c r="D44" s="37" t="s">
        <v>3073</v>
      </c>
      <c r="E44" s="24">
        <v>14973</v>
      </c>
      <c r="F44" s="38">
        <v>12.05</v>
      </c>
      <c r="G44" s="38">
        <v>180475.92</v>
      </c>
      <c r="H44" s="38">
        <v>0</v>
      </c>
      <c r="I44" s="42">
        <v>0</v>
      </c>
    </row>
    <row r="45" spans="1:9" ht="12.75">
      <c r="A45" s="37" t="s">
        <v>1392</v>
      </c>
      <c r="B45" s="37" t="s">
        <v>1403</v>
      </c>
      <c r="C45" s="37" t="s">
        <v>1404</v>
      </c>
      <c r="D45" s="37" t="s">
        <v>3108</v>
      </c>
      <c r="E45" s="24">
        <v>13046</v>
      </c>
      <c r="F45" s="38">
        <v>4.98</v>
      </c>
      <c r="G45" s="38">
        <v>65005.93</v>
      </c>
      <c r="H45" s="38">
        <v>0</v>
      </c>
      <c r="I45" s="42">
        <v>0</v>
      </c>
    </row>
    <row r="46" spans="1:9" ht="12.75">
      <c r="A46" s="37" t="s">
        <v>1392</v>
      </c>
      <c r="B46" s="37" t="s">
        <v>3486</v>
      </c>
      <c r="C46" s="37" t="s">
        <v>3487</v>
      </c>
      <c r="D46" s="37" t="s">
        <v>3062</v>
      </c>
      <c r="E46" s="24">
        <v>218585</v>
      </c>
      <c r="F46" s="38">
        <v>20.8</v>
      </c>
      <c r="G46" s="38">
        <v>4547338.41</v>
      </c>
      <c r="H46" s="38">
        <v>58291.99</v>
      </c>
      <c r="I46" s="42">
        <v>0</v>
      </c>
    </row>
    <row r="47" spans="1:9" ht="12.75">
      <c r="A47" s="37" t="s">
        <v>1392</v>
      </c>
      <c r="B47" s="37" t="s">
        <v>3127</v>
      </c>
      <c r="C47" s="37" t="s">
        <v>3128</v>
      </c>
      <c r="D47" s="37" t="s">
        <v>3129</v>
      </c>
      <c r="E47" s="24">
        <v>35215</v>
      </c>
      <c r="F47" s="38">
        <v>11.17</v>
      </c>
      <c r="G47" s="38">
        <v>393419.15</v>
      </c>
      <c r="H47" s="38">
        <v>0</v>
      </c>
      <c r="I47" s="42">
        <v>0</v>
      </c>
    </row>
    <row r="48" spans="1:9" ht="12.75">
      <c r="A48" s="37" t="s">
        <v>1392</v>
      </c>
      <c r="B48" s="37" t="s">
        <v>3130</v>
      </c>
      <c r="C48" s="37" t="s">
        <v>3131</v>
      </c>
      <c r="D48" s="37" t="s">
        <v>3132</v>
      </c>
      <c r="E48" s="24">
        <v>53404</v>
      </c>
      <c r="F48" s="38">
        <v>47.36</v>
      </c>
      <c r="G48" s="38">
        <v>2529215.09</v>
      </c>
      <c r="H48" s="38">
        <v>28838.16</v>
      </c>
      <c r="I48" s="42">
        <v>0</v>
      </c>
    </row>
    <row r="49" spans="1:9" ht="12.75">
      <c r="A49" s="37" t="s">
        <v>1392</v>
      </c>
      <c r="B49" s="37" t="s">
        <v>3037</v>
      </c>
      <c r="C49" s="37" t="s">
        <v>3038</v>
      </c>
      <c r="D49" s="37" t="s">
        <v>3035</v>
      </c>
      <c r="E49" s="24">
        <v>65445</v>
      </c>
      <c r="F49" s="38">
        <v>100</v>
      </c>
      <c r="G49" s="38">
        <v>65444.66</v>
      </c>
      <c r="H49" s="38">
        <v>30.56</v>
      </c>
      <c r="I49" s="42">
        <v>0</v>
      </c>
    </row>
    <row r="50" spans="1:9" ht="12.75">
      <c r="A50" s="37" t="s">
        <v>1392</v>
      </c>
      <c r="B50" s="37" t="s">
        <v>290</v>
      </c>
      <c r="C50" s="37" t="s">
        <v>291</v>
      </c>
      <c r="D50" s="37" t="s">
        <v>3062</v>
      </c>
      <c r="E50" s="24">
        <v>137672</v>
      </c>
      <c r="F50" s="38">
        <v>13.56</v>
      </c>
      <c r="G50" s="38">
        <v>1866367.44</v>
      </c>
      <c r="H50" s="38">
        <v>0</v>
      </c>
      <c r="I50" s="42">
        <v>0</v>
      </c>
    </row>
    <row r="51" spans="1:9" ht="12.75">
      <c r="A51" s="37" t="s">
        <v>1392</v>
      </c>
      <c r="B51" s="37" t="s">
        <v>289</v>
      </c>
      <c r="C51" s="37" t="s">
        <v>3522</v>
      </c>
      <c r="D51" s="37" t="s">
        <v>3523</v>
      </c>
      <c r="E51" s="24">
        <v>52582</v>
      </c>
      <c r="F51" s="38">
        <v>13.08</v>
      </c>
      <c r="G51" s="38">
        <v>687957.89</v>
      </c>
      <c r="H51" s="38">
        <v>0</v>
      </c>
      <c r="I51" s="42">
        <v>0</v>
      </c>
    </row>
    <row r="52" spans="1:9" ht="12.75">
      <c r="A52" s="37" t="s">
        <v>1392</v>
      </c>
      <c r="B52" s="37" t="s">
        <v>1119</v>
      </c>
      <c r="C52" s="37" t="s">
        <v>1120</v>
      </c>
      <c r="D52" s="37" t="s">
        <v>1121</v>
      </c>
      <c r="E52" s="24">
        <v>275081</v>
      </c>
      <c r="F52" s="38">
        <v>1.97</v>
      </c>
      <c r="G52" s="38">
        <v>541125.21</v>
      </c>
      <c r="H52" s="38">
        <v>0</v>
      </c>
      <c r="I52" s="42">
        <v>0</v>
      </c>
    </row>
    <row r="53" spans="1:9" ht="12.75">
      <c r="A53" s="37" t="s">
        <v>1392</v>
      </c>
      <c r="B53" s="37" t="s">
        <v>295</v>
      </c>
      <c r="C53" s="37" t="s">
        <v>296</v>
      </c>
      <c r="D53" s="37" t="s">
        <v>3108</v>
      </c>
      <c r="E53" s="24">
        <v>311055</v>
      </c>
      <c r="F53" s="38">
        <v>3.28</v>
      </c>
      <c r="G53" s="38">
        <v>1020300.06</v>
      </c>
      <c r="H53" s="38">
        <v>0</v>
      </c>
      <c r="I53" s="42">
        <v>0</v>
      </c>
    </row>
    <row r="54" spans="1:9" ht="12.75">
      <c r="A54" s="37" t="s">
        <v>1392</v>
      </c>
      <c r="B54" s="37" t="s">
        <v>3539</v>
      </c>
      <c r="C54" s="37" t="s">
        <v>3540</v>
      </c>
      <c r="D54" s="37" t="s">
        <v>3129</v>
      </c>
      <c r="E54" s="24">
        <v>123728</v>
      </c>
      <c r="F54" s="38">
        <v>8</v>
      </c>
      <c r="G54" s="38">
        <v>989638.47</v>
      </c>
      <c r="H54" s="38">
        <v>0</v>
      </c>
      <c r="I54" s="42">
        <v>0</v>
      </c>
    </row>
    <row r="55" spans="1:9" ht="12.75">
      <c r="A55" s="37" t="s">
        <v>1392</v>
      </c>
      <c r="B55" s="37" t="s">
        <v>3543</v>
      </c>
      <c r="C55" s="37" t="s">
        <v>3544</v>
      </c>
      <c r="D55" s="37" t="s">
        <v>3062</v>
      </c>
      <c r="E55" s="24">
        <v>81396</v>
      </c>
      <c r="F55" s="38">
        <v>5.44</v>
      </c>
      <c r="G55" s="38">
        <v>442590.4</v>
      </c>
      <c r="H55" s="38">
        <v>0</v>
      </c>
      <c r="I55" s="42">
        <v>0</v>
      </c>
    </row>
    <row r="56" spans="1:9" ht="12.75">
      <c r="A56" s="37" t="s">
        <v>1392</v>
      </c>
      <c r="B56" s="37" t="s">
        <v>3545</v>
      </c>
      <c r="C56" s="37" t="s">
        <v>3546</v>
      </c>
      <c r="D56" s="37" t="s">
        <v>3062</v>
      </c>
      <c r="E56" s="24">
        <v>235039</v>
      </c>
      <c r="F56" s="38">
        <v>8.98</v>
      </c>
      <c r="G56" s="38">
        <v>2110047.42</v>
      </c>
      <c r="H56" s="38">
        <v>59514.18</v>
      </c>
      <c r="I56" s="42">
        <v>0</v>
      </c>
    </row>
    <row r="57" spans="1:9" ht="12.75">
      <c r="A57" s="37" t="s">
        <v>1392</v>
      </c>
      <c r="B57" s="37" t="s">
        <v>307</v>
      </c>
      <c r="C57" s="37" t="s">
        <v>308</v>
      </c>
      <c r="D57" s="37" t="s">
        <v>309</v>
      </c>
      <c r="E57" s="24">
        <v>30338</v>
      </c>
      <c r="F57" s="38">
        <v>20.45</v>
      </c>
      <c r="G57" s="38">
        <v>620440.08</v>
      </c>
      <c r="H57" s="38">
        <v>0</v>
      </c>
      <c r="I57" s="42">
        <v>0</v>
      </c>
    </row>
    <row r="58" spans="1:9" ht="12.75">
      <c r="A58" s="37" t="s">
        <v>1392</v>
      </c>
      <c r="B58" s="37" t="s">
        <v>321</v>
      </c>
      <c r="C58" s="37" t="s">
        <v>322</v>
      </c>
      <c r="D58" s="37" t="s">
        <v>3062</v>
      </c>
      <c r="E58" s="24">
        <v>21425</v>
      </c>
      <c r="F58" s="38">
        <v>13.78</v>
      </c>
      <c r="G58" s="38">
        <v>295221.91</v>
      </c>
      <c r="H58" s="38">
        <v>0</v>
      </c>
      <c r="I58" s="42">
        <v>0</v>
      </c>
    </row>
    <row r="59" spans="1:9" ht="12.75">
      <c r="A59" s="37" t="s">
        <v>1392</v>
      </c>
      <c r="B59" s="37" t="s">
        <v>2991</v>
      </c>
      <c r="C59" s="37" t="s">
        <v>2992</v>
      </c>
      <c r="D59" s="37" t="s">
        <v>2993</v>
      </c>
      <c r="E59" s="24">
        <v>68304</v>
      </c>
      <c r="F59" s="38">
        <v>5.56</v>
      </c>
      <c r="G59" s="38">
        <v>379642.02</v>
      </c>
      <c r="H59" s="38">
        <v>0</v>
      </c>
      <c r="I59" s="42">
        <v>0</v>
      </c>
    </row>
    <row r="60" spans="1:9" ht="12.75">
      <c r="A60" s="37" t="s">
        <v>1392</v>
      </c>
      <c r="B60" s="37" t="s">
        <v>1433</v>
      </c>
      <c r="C60" s="37" t="s">
        <v>1434</v>
      </c>
      <c r="D60" s="37" t="s">
        <v>3129</v>
      </c>
      <c r="E60" s="24">
        <v>9797</v>
      </c>
      <c r="F60" s="38">
        <v>8.06</v>
      </c>
      <c r="G60" s="38">
        <v>78997.64</v>
      </c>
      <c r="H60" s="38">
        <v>0</v>
      </c>
      <c r="I60" s="42">
        <v>0</v>
      </c>
    </row>
    <row r="61" spans="1:9" ht="12.75">
      <c r="A61" s="37" t="s">
        <v>1392</v>
      </c>
      <c r="B61" s="37" t="s">
        <v>3566</v>
      </c>
      <c r="C61" s="37" t="s">
        <v>3567</v>
      </c>
      <c r="D61" s="37" t="s">
        <v>3129</v>
      </c>
      <c r="E61" s="24">
        <v>264535</v>
      </c>
      <c r="F61" s="38">
        <v>2.57</v>
      </c>
      <c r="G61" s="38">
        <v>679930.02</v>
      </c>
      <c r="H61" s="38">
        <v>0</v>
      </c>
      <c r="I61" s="42">
        <v>0</v>
      </c>
    </row>
    <row r="62" spans="1:9" ht="12.75">
      <c r="A62" s="37" t="s">
        <v>1392</v>
      </c>
      <c r="B62" s="37" t="s">
        <v>1020</v>
      </c>
      <c r="C62" s="37" t="s">
        <v>1021</v>
      </c>
      <c r="D62" s="37" t="s">
        <v>3059</v>
      </c>
      <c r="E62" s="24">
        <v>6272</v>
      </c>
      <c r="F62" s="38">
        <v>36.83</v>
      </c>
      <c r="G62" s="38">
        <v>230983.33</v>
      </c>
      <c r="H62" s="38">
        <v>0</v>
      </c>
      <c r="I62" s="42">
        <v>0</v>
      </c>
    </row>
    <row r="63" spans="1:9" ht="12.75">
      <c r="A63" s="37" t="s">
        <v>1392</v>
      </c>
      <c r="B63" s="37" t="s">
        <v>512</v>
      </c>
      <c r="C63" s="37" t="s">
        <v>513</v>
      </c>
      <c r="D63" s="37" t="s">
        <v>514</v>
      </c>
      <c r="E63" s="24">
        <v>3223</v>
      </c>
      <c r="F63" s="38">
        <v>177.18</v>
      </c>
      <c r="G63" s="38">
        <v>571052.73</v>
      </c>
      <c r="H63" s="38">
        <v>0</v>
      </c>
      <c r="I63" s="42">
        <v>0</v>
      </c>
    </row>
    <row r="64" spans="1:9" ht="12.75">
      <c r="A64" s="37" t="s">
        <v>1392</v>
      </c>
      <c r="B64" s="37" t="s">
        <v>3042</v>
      </c>
      <c r="C64" s="37" t="s">
        <v>3043</v>
      </c>
      <c r="D64" s="37" t="s">
        <v>3044</v>
      </c>
      <c r="E64" s="24">
        <v>17326</v>
      </c>
      <c r="F64" s="38">
        <v>23.12</v>
      </c>
      <c r="G64" s="38">
        <v>400627.79</v>
      </c>
      <c r="H64" s="38">
        <v>0</v>
      </c>
      <c r="I64" s="42">
        <v>0</v>
      </c>
    </row>
    <row r="65" spans="1:9" ht="12.75">
      <c r="A65" s="37" t="s">
        <v>1392</v>
      </c>
      <c r="B65" s="37" t="s">
        <v>462</v>
      </c>
      <c r="C65" s="37" t="s">
        <v>463</v>
      </c>
      <c r="D65" s="37" t="s">
        <v>464</v>
      </c>
      <c r="E65" s="24">
        <v>8382</v>
      </c>
      <c r="F65" s="38">
        <v>11.74</v>
      </c>
      <c r="G65" s="38">
        <v>98418.3</v>
      </c>
      <c r="H65" s="38">
        <v>0</v>
      </c>
      <c r="I65" s="42">
        <v>0</v>
      </c>
    </row>
    <row r="66" spans="1:9" ht="12.75">
      <c r="A66" s="37" t="s">
        <v>1392</v>
      </c>
      <c r="B66" s="37" t="s">
        <v>3658</v>
      </c>
      <c r="C66" s="37" t="s">
        <v>3446</v>
      </c>
      <c r="D66" s="37" t="s">
        <v>3659</v>
      </c>
      <c r="E66" s="24">
        <v>32455</v>
      </c>
      <c r="F66" s="38">
        <v>15.18</v>
      </c>
      <c r="G66" s="38">
        <v>492775.61</v>
      </c>
      <c r="H66" s="38">
        <v>0</v>
      </c>
      <c r="I66" s="42">
        <v>0</v>
      </c>
    </row>
    <row r="67" spans="1:9" ht="12.75">
      <c r="A67" s="37" t="s">
        <v>1392</v>
      </c>
      <c r="B67" s="37" t="s">
        <v>3578</v>
      </c>
      <c r="C67" s="37" t="s">
        <v>3579</v>
      </c>
      <c r="D67" s="37" t="s">
        <v>3031</v>
      </c>
      <c r="E67" s="24">
        <v>2362</v>
      </c>
      <c r="F67" s="38">
        <v>60.99</v>
      </c>
      <c r="G67" s="38">
        <v>144068.59</v>
      </c>
      <c r="H67" s="38">
        <v>0</v>
      </c>
      <c r="I67" s="42">
        <v>0</v>
      </c>
    </row>
    <row r="68" spans="1:9" ht="12.75">
      <c r="A68" s="37" t="s">
        <v>1392</v>
      </c>
      <c r="B68" s="37" t="s">
        <v>515</v>
      </c>
      <c r="C68" s="37" t="s">
        <v>516</v>
      </c>
      <c r="D68" s="37" t="s">
        <v>517</v>
      </c>
      <c r="E68" s="24">
        <v>3893</v>
      </c>
      <c r="F68" s="38">
        <v>35.8</v>
      </c>
      <c r="G68" s="38">
        <v>139368.17</v>
      </c>
      <c r="H68" s="38">
        <v>0</v>
      </c>
      <c r="I68" s="42">
        <v>0</v>
      </c>
    </row>
    <row r="69" spans="1:9" ht="12.75">
      <c r="A69" s="37" t="s">
        <v>1392</v>
      </c>
      <c r="B69" s="37" t="s">
        <v>520</v>
      </c>
      <c r="C69" s="37" t="s">
        <v>521</v>
      </c>
      <c r="D69" s="37" t="s">
        <v>522</v>
      </c>
      <c r="E69" s="24">
        <v>34665</v>
      </c>
      <c r="F69" s="38">
        <v>27.02</v>
      </c>
      <c r="G69" s="38">
        <v>936799.93</v>
      </c>
      <c r="H69" s="38">
        <v>0</v>
      </c>
      <c r="I69" s="42">
        <v>0</v>
      </c>
    </row>
    <row r="70" spans="1:9" ht="12.75">
      <c r="A70" s="37" t="s">
        <v>1392</v>
      </c>
      <c r="B70" s="37" t="s">
        <v>3458</v>
      </c>
      <c r="C70" s="37" t="s">
        <v>3459</v>
      </c>
      <c r="D70" s="37" t="s">
        <v>3460</v>
      </c>
      <c r="E70" s="24">
        <v>11255</v>
      </c>
      <c r="F70" s="38">
        <v>82.19</v>
      </c>
      <c r="G70" s="38">
        <v>925063.9</v>
      </c>
      <c r="H70" s="38">
        <v>0</v>
      </c>
      <c r="I70" s="42">
        <v>0</v>
      </c>
    </row>
    <row r="71" spans="1:9" ht="12.75">
      <c r="A71" s="37" t="s">
        <v>1392</v>
      </c>
      <c r="B71" s="37" t="s">
        <v>523</v>
      </c>
      <c r="C71" s="37" t="s">
        <v>524</v>
      </c>
      <c r="D71" s="37" t="s">
        <v>525</v>
      </c>
      <c r="E71" s="24">
        <v>5171</v>
      </c>
      <c r="F71" s="38">
        <v>17.67</v>
      </c>
      <c r="G71" s="38">
        <v>91363.03</v>
      </c>
      <c r="H71" s="38">
        <v>0</v>
      </c>
      <c r="I71" s="42">
        <v>0</v>
      </c>
    </row>
    <row r="72" spans="1:9" ht="12.75">
      <c r="A72" s="37" t="s">
        <v>1392</v>
      </c>
      <c r="B72" s="37" t="s">
        <v>1022</v>
      </c>
      <c r="C72" s="37" t="s">
        <v>1023</v>
      </c>
      <c r="D72" s="37" t="s">
        <v>411</v>
      </c>
      <c r="E72" s="24">
        <v>7342</v>
      </c>
      <c r="F72" s="38">
        <v>76.41</v>
      </c>
      <c r="G72" s="38">
        <v>561029.73</v>
      </c>
      <c r="H72" s="38">
        <v>0</v>
      </c>
      <c r="I72" s="41">
        <v>26.61</v>
      </c>
    </row>
    <row r="73" spans="1:9" ht="12.75">
      <c r="A73" s="37" t="s">
        <v>1392</v>
      </c>
      <c r="B73" s="37" t="s">
        <v>465</v>
      </c>
      <c r="C73" s="37" t="s">
        <v>466</v>
      </c>
      <c r="D73" s="37" t="s">
        <v>411</v>
      </c>
      <c r="E73" s="24">
        <v>4887</v>
      </c>
      <c r="F73" s="38">
        <v>10.9</v>
      </c>
      <c r="G73" s="38">
        <v>53252.29</v>
      </c>
      <c r="H73" s="38">
        <v>0</v>
      </c>
      <c r="I73" s="42">
        <v>0</v>
      </c>
    </row>
    <row r="74" spans="1:9" ht="12.75">
      <c r="A74" s="37" t="s">
        <v>1392</v>
      </c>
      <c r="B74" s="37" t="s">
        <v>2782</v>
      </c>
      <c r="C74" s="37" t="s">
        <v>2783</v>
      </c>
      <c r="D74" s="37" t="s">
        <v>2784</v>
      </c>
      <c r="E74" s="24">
        <v>4509</v>
      </c>
      <c r="F74" s="38">
        <v>12.39</v>
      </c>
      <c r="G74" s="38">
        <v>55856.25</v>
      </c>
      <c r="H74" s="38">
        <v>0</v>
      </c>
      <c r="I74" s="42">
        <v>0</v>
      </c>
    </row>
    <row r="75" spans="1:9" ht="12.75">
      <c r="A75" s="37" t="s">
        <v>1392</v>
      </c>
      <c r="B75" s="37" t="s">
        <v>3660</v>
      </c>
      <c r="C75" s="37" t="s">
        <v>3661</v>
      </c>
      <c r="D75" s="37" t="s">
        <v>3662</v>
      </c>
      <c r="E75" s="24">
        <v>102460</v>
      </c>
      <c r="F75" s="38">
        <v>3.72</v>
      </c>
      <c r="G75" s="38">
        <v>380646.57</v>
      </c>
      <c r="H75" s="38">
        <v>0</v>
      </c>
      <c r="I75" s="42">
        <v>0</v>
      </c>
    </row>
    <row r="76" spans="1:9" ht="12.75">
      <c r="A76" s="37" t="s">
        <v>1392</v>
      </c>
      <c r="B76" s="37" t="s">
        <v>3663</v>
      </c>
      <c r="C76" s="37" t="s">
        <v>3661</v>
      </c>
      <c r="D76" s="37" t="s">
        <v>3664</v>
      </c>
      <c r="E76" s="24">
        <v>33468</v>
      </c>
      <c r="F76" s="38">
        <v>2.84</v>
      </c>
      <c r="G76" s="38">
        <v>95019.41</v>
      </c>
      <c r="H76" s="38">
        <v>0</v>
      </c>
      <c r="I76" s="42">
        <v>0</v>
      </c>
    </row>
    <row r="77" spans="1:9" ht="12.75">
      <c r="A77" s="37" t="s">
        <v>1392</v>
      </c>
      <c r="B77" s="37" t="s">
        <v>449</v>
      </c>
      <c r="C77" s="37" t="s">
        <v>450</v>
      </c>
      <c r="D77" s="37" t="s">
        <v>3059</v>
      </c>
      <c r="E77" s="24">
        <v>103480</v>
      </c>
      <c r="F77" s="38">
        <v>2.83</v>
      </c>
      <c r="G77" s="38">
        <v>293148.48</v>
      </c>
      <c r="H77" s="38">
        <v>0</v>
      </c>
      <c r="I77" s="42">
        <v>0</v>
      </c>
    </row>
    <row r="78" spans="1:9" ht="12.75">
      <c r="A78" s="37" t="s">
        <v>1392</v>
      </c>
      <c r="B78" s="37" t="s">
        <v>526</v>
      </c>
      <c r="C78" s="37" t="s">
        <v>527</v>
      </c>
      <c r="D78" s="37" t="s">
        <v>528</v>
      </c>
      <c r="E78" s="24">
        <v>2092</v>
      </c>
      <c r="F78" s="38">
        <v>49.19</v>
      </c>
      <c r="G78" s="38">
        <v>102897.83</v>
      </c>
      <c r="H78" s="38">
        <v>0</v>
      </c>
      <c r="I78" s="42">
        <v>0</v>
      </c>
    </row>
    <row r="79" spans="1:9" ht="12.75">
      <c r="A79" s="37" t="s">
        <v>1392</v>
      </c>
      <c r="B79" s="37" t="s">
        <v>529</v>
      </c>
      <c r="C79" s="37" t="s">
        <v>530</v>
      </c>
      <c r="D79" s="37" t="s">
        <v>531</v>
      </c>
      <c r="E79" s="24">
        <v>1026</v>
      </c>
      <c r="F79" s="38">
        <v>49.02</v>
      </c>
      <c r="G79" s="38">
        <v>50294.12</v>
      </c>
      <c r="H79" s="38">
        <v>0</v>
      </c>
      <c r="I79" s="42">
        <v>0</v>
      </c>
    </row>
    <row r="80" spans="1:9" ht="12.75">
      <c r="A80" s="37" t="s">
        <v>1392</v>
      </c>
      <c r="B80" s="37" t="s">
        <v>3665</v>
      </c>
      <c r="C80" s="37" t="s">
        <v>3666</v>
      </c>
      <c r="D80" s="37" t="s">
        <v>3667</v>
      </c>
      <c r="E80" s="24">
        <v>19523</v>
      </c>
      <c r="F80" s="38">
        <v>20.87</v>
      </c>
      <c r="G80" s="38">
        <v>407523.09</v>
      </c>
      <c r="H80" s="38">
        <v>0</v>
      </c>
      <c r="I80" s="42">
        <v>0</v>
      </c>
    </row>
    <row r="81" spans="1:9" ht="12.75">
      <c r="A81" s="37" t="s">
        <v>1392</v>
      </c>
      <c r="B81" s="37" t="s">
        <v>864</v>
      </c>
      <c r="C81" s="37" t="s">
        <v>865</v>
      </c>
      <c r="D81" s="37" t="s">
        <v>866</v>
      </c>
      <c r="E81" s="24">
        <v>1740</v>
      </c>
      <c r="F81" s="38">
        <v>26.09</v>
      </c>
      <c r="G81" s="38">
        <v>45400.95</v>
      </c>
      <c r="H81" s="38">
        <v>0</v>
      </c>
      <c r="I81" s="42">
        <v>0</v>
      </c>
    </row>
    <row r="82" spans="1:9" ht="12.75">
      <c r="A82" s="37" t="s">
        <v>1392</v>
      </c>
      <c r="B82" s="37" t="s">
        <v>3136</v>
      </c>
      <c r="C82" s="37" t="s">
        <v>3137</v>
      </c>
      <c r="D82" s="37" t="s">
        <v>3138</v>
      </c>
      <c r="E82" s="24">
        <v>168806</v>
      </c>
      <c r="F82" s="38">
        <v>5.27</v>
      </c>
      <c r="G82" s="38">
        <v>889303.74</v>
      </c>
      <c r="H82" s="38">
        <v>0</v>
      </c>
      <c r="I82" s="42">
        <v>0</v>
      </c>
    </row>
    <row r="83" spans="1:9" ht="12.75">
      <c r="A83" s="37" t="s">
        <v>1392</v>
      </c>
      <c r="B83" s="37" t="s">
        <v>194</v>
      </c>
      <c r="C83" s="37" t="s">
        <v>195</v>
      </c>
      <c r="D83" s="37" t="s">
        <v>196</v>
      </c>
      <c r="E83" s="24">
        <v>5961</v>
      </c>
      <c r="F83" s="38">
        <v>30.29</v>
      </c>
      <c r="G83" s="38">
        <v>180571.5</v>
      </c>
      <c r="H83" s="38">
        <v>0</v>
      </c>
      <c r="I83" s="42">
        <v>0</v>
      </c>
    </row>
    <row r="84" spans="1:9" ht="12.75">
      <c r="A84" s="37" t="s">
        <v>1392</v>
      </c>
      <c r="B84" s="37" t="s">
        <v>3668</v>
      </c>
      <c r="C84" s="37" t="s">
        <v>3669</v>
      </c>
      <c r="D84" s="37" t="s">
        <v>3670</v>
      </c>
      <c r="E84" s="24">
        <v>47</v>
      </c>
      <c r="F84" s="38">
        <v>8403.36</v>
      </c>
      <c r="G84" s="38">
        <v>394957.98</v>
      </c>
      <c r="H84" s="38">
        <v>0</v>
      </c>
      <c r="I84" s="42">
        <v>0</v>
      </c>
    </row>
    <row r="85" spans="1:9" ht="12.75">
      <c r="A85" s="37" t="s">
        <v>1392</v>
      </c>
      <c r="B85" s="37" t="s">
        <v>2755</v>
      </c>
      <c r="C85" s="37" t="s">
        <v>3669</v>
      </c>
      <c r="D85" s="37" t="s">
        <v>2756</v>
      </c>
      <c r="E85" s="24">
        <v>28</v>
      </c>
      <c r="F85" s="38">
        <v>8069.89</v>
      </c>
      <c r="G85" s="38">
        <v>225957.05</v>
      </c>
      <c r="H85" s="38">
        <v>0</v>
      </c>
      <c r="I85" s="42">
        <v>0</v>
      </c>
    </row>
    <row r="86" spans="1:9" ht="12.75">
      <c r="A86" s="37" t="s">
        <v>1392</v>
      </c>
      <c r="B86" s="37" t="s">
        <v>3139</v>
      </c>
      <c r="C86" s="37" t="s">
        <v>3140</v>
      </c>
      <c r="D86" s="37" t="s">
        <v>3141</v>
      </c>
      <c r="E86" s="24">
        <v>39222</v>
      </c>
      <c r="F86" s="38">
        <v>6.31</v>
      </c>
      <c r="G86" s="38">
        <v>247385.35</v>
      </c>
      <c r="H86" s="38">
        <v>0</v>
      </c>
      <c r="I86" s="42">
        <v>0</v>
      </c>
    </row>
    <row r="87" spans="1:9" ht="12.75">
      <c r="A87" s="37" t="s">
        <v>1392</v>
      </c>
      <c r="B87" s="37" t="s">
        <v>3673</v>
      </c>
      <c r="C87" s="37" t="s">
        <v>3674</v>
      </c>
      <c r="D87" s="37" t="s">
        <v>3031</v>
      </c>
      <c r="E87" s="24">
        <v>753</v>
      </c>
      <c r="F87" s="38">
        <v>331.13</v>
      </c>
      <c r="G87" s="38">
        <v>249338.06</v>
      </c>
      <c r="H87" s="38">
        <v>0</v>
      </c>
      <c r="I87" s="42">
        <v>0</v>
      </c>
    </row>
    <row r="88" spans="1:9" ht="12.75">
      <c r="A88" s="37" t="s">
        <v>1392</v>
      </c>
      <c r="B88" s="37" t="s">
        <v>3675</v>
      </c>
      <c r="C88" s="37" t="s">
        <v>3676</v>
      </c>
      <c r="D88" s="37" t="s">
        <v>3041</v>
      </c>
      <c r="E88" s="24">
        <v>14229</v>
      </c>
      <c r="F88" s="38">
        <v>21.94</v>
      </c>
      <c r="G88" s="38">
        <v>312220.53</v>
      </c>
      <c r="H88" s="38">
        <v>0</v>
      </c>
      <c r="I88" s="42">
        <v>0</v>
      </c>
    </row>
    <row r="89" spans="1:9" ht="12.75">
      <c r="A89" s="37" t="s">
        <v>1392</v>
      </c>
      <c r="B89" s="37" t="s">
        <v>215</v>
      </c>
      <c r="C89" s="37" t="s">
        <v>216</v>
      </c>
      <c r="D89" s="37" t="s">
        <v>3031</v>
      </c>
      <c r="E89" s="24">
        <v>16380</v>
      </c>
      <c r="F89" s="38">
        <v>19.42</v>
      </c>
      <c r="G89" s="38">
        <v>318104.09</v>
      </c>
      <c r="H89" s="38">
        <v>0</v>
      </c>
      <c r="I89" s="42">
        <v>0</v>
      </c>
    </row>
    <row r="90" spans="1:9" ht="12.75">
      <c r="A90" s="37" t="s">
        <v>1392</v>
      </c>
      <c r="B90" s="37" t="s">
        <v>3680</v>
      </c>
      <c r="C90" s="37" t="s">
        <v>3681</v>
      </c>
      <c r="D90" s="37" t="s">
        <v>3031</v>
      </c>
      <c r="E90" s="24">
        <v>5035</v>
      </c>
      <c r="F90" s="38">
        <v>55.29</v>
      </c>
      <c r="G90" s="38">
        <v>278391.43</v>
      </c>
      <c r="H90" s="38">
        <v>0</v>
      </c>
      <c r="I90" s="42">
        <v>0</v>
      </c>
    </row>
    <row r="91" spans="1:9" ht="12.75">
      <c r="A91" s="37" t="s">
        <v>1392</v>
      </c>
      <c r="B91" s="37" t="s">
        <v>3682</v>
      </c>
      <c r="C91" s="37" t="s">
        <v>3683</v>
      </c>
      <c r="D91" s="37" t="s">
        <v>3684</v>
      </c>
      <c r="E91" s="24">
        <v>21253</v>
      </c>
      <c r="F91" s="38">
        <v>20.63</v>
      </c>
      <c r="G91" s="38">
        <v>438353.74</v>
      </c>
      <c r="H91" s="38">
        <v>0</v>
      </c>
      <c r="I91" s="42">
        <v>0</v>
      </c>
    </row>
    <row r="92" spans="1:9" ht="12.75">
      <c r="A92" s="37" t="s">
        <v>1392</v>
      </c>
      <c r="B92" s="37" t="s">
        <v>534</v>
      </c>
      <c r="C92" s="37" t="s">
        <v>535</v>
      </c>
      <c r="D92" s="37" t="s">
        <v>3447</v>
      </c>
      <c r="E92" s="24">
        <v>6105</v>
      </c>
      <c r="F92" s="38">
        <v>16.28</v>
      </c>
      <c r="G92" s="38">
        <v>99369.56</v>
      </c>
      <c r="H92" s="38">
        <v>0</v>
      </c>
      <c r="I92" s="42">
        <v>0</v>
      </c>
    </row>
    <row r="93" spans="1:9" ht="12.75">
      <c r="A93" s="37" t="s">
        <v>1392</v>
      </c>
      <c r="B93" s="37" t="s">
        <v>3687</v>
      </c>
      <c r="C93" s="37" t="s">
        <v>3688</v>
      </c>
      <c r="D93" s="37" t="s">
        <v>3031</v>
      </c>
      <c r="E93" s="24">
        <v>5175</v>
      </c>
      <c r="F93" s="38">
        <v>57.11</v>
      </c>
      <c r="G93" s="38">
        <v>295519.92</v>
      </c>
      <c r="H93" s="38">
        <v>0</v>
      </c>
      <c r="I93" s="42">
        <v>0</v>
      </c>
    </row>
    <row r="94" spans="1:9" ht="12.75">
      <c r="A94" s="37" t="s">
        <v>1392</v>
      </c>
      <c r="B94" s="37" t="s">
        <v>536</v>
      </c>
      <c r="C94" s="37" t="s">
        <v>537</v>
      </c>
      <c r="D94" s="37" t="s">
        <v>538</v>
      </c>
      <c r="E94" s="24">
        <v>4438</v>
      </c>
      <c r="F94" s="38">
        <v>86.11</v>
      </c>
      <c r="G94" s="38">
        <v>382135.09</v>
      </c>
      <c r="H94" s="38">
        <v>0</v>
      </c>
      <c r="I94" s="42">
        <v>0</v>
      </c>
    </row>
    <row r="95" spans="1:9" ht="12.75">
      <c r="A95" s="37" t="s">
        <v>1392</v>
      </c>
      <c r="B95" s="37" t="s">
        <v>545</v>
      </c>
      <c r="C95" s="37" t="s">
        <v>546</v>
      </c>
      <c r="D95" s="37" t="s">
        <v>464</v>
      </c>
      <c r="E95" s="24">
        <v>11374</v>
      </c>
      <c r="F95" s="38">
        <v>12.11</v>
      </c>
      <c r="G95" s="38">
        <v>137788.9</v>
      </c>
      <c r="H95" s="38">
        <v>0</v>
      </c>
      <c r="I95" s="42">
        <v>0</v>
      </c>
    </row>
    <row r="96" spans="1:9" ht="12.75">
      <c r="A96" s="37" t="s">
        <v>1392</v>
      </c>
      <c r="B96" s="37" t="s">
        <v>3478</v>
      </c>
      <c r="C96" s="37" t="s">
        <v>3479</v>
      </c>
      <c r="D96" s="37" t="s">
        <v>3480</v>
      </c>
      <c r="E96" s="24">
        <v>19141</v>
      </c>
      <c r="F96" s="38">
        <v>23.43</v>
      </c>
      <c r="G96" s="38">
        <v>448397.78</v>
      </c>
      <c r="H96" s="38">
        <v>0</v>
      </c>
      <c r="I96" s="42">
        <v>0</v>
      </c>
    </row>
    <row r="97" spans="1:9" ht="12.75">
      <c r="A97" s="37" t="s">
        <v>1392</v>
      </c>
      <c r="B97" s="37" t="s">
        <v>255</v>
      </c>
      <c r="C97" s="37" t="s">
        <v>256</v>
      </c>
      <c r="D97" s="37" t="s">
        <v>257</v>
      </c>
      <c r="E97" s="24">
        <v>48802</v>
      </c>
      <c r="F97" s="38">
        <v>23.76</v>
      </c>
      <c r="G97" s="38">
        <v>1159369.56</v>
      </c>
      <c r="H97" s="38">
        <v>0</v>
      </c>
      <c r="I97" s="42">
        <v>0</v>
      </c>
    </row>
    <row r="98" spans="1:9" ht="12.75">
      <c r="A98" s="37" t="s">
        <v>1392</v>
      </c>
      <c r="B98" s="37" t="s">
        <v>197</v>
      </c>
      <c r="C98" s="37" t="s">
        <v>198</v>
      </c>
      <c r="D98" s="37" t="s">
        <v>199</v>
      </c>
      <c r="E98" s="24">
        <v>5433</v>
      </c>
      <c r="F98" s="38">
        <v>27.31</v>
      </c>
      <c r="G98" s="38">
        <v>148376.04</v>
      </c>
      <c r="H98" s="38">
        <v>0</v>
      </c>
      <c r="I98" s="42">
        <v>0</v>
      </c>
    </row>
    <row r="99" spans="1:9" ht="12.75">
      <c r="A99" s="37" t="s">
        <v>1392</v>
      </c>
      <c r="B99" s="37" t="s">
        <v>1051</v>
      </c>
      <c r="C99" s="37" t="s">
        <v>1052</v>
      </c>
      <c r="D99" s="37" t="s">
        <v>3031</v>
      </c>
      <c r="E99" s="24">
        <v>10387</v>
      </c>
      <c r="F99" s="38">
        <v>14.48</v>
      </c>
      <c r="G99" s="38">
        <v>150353.12</v>
      </c>
      <c r="H99" s="38">
        <v>0</v>
      </c>
      <c r="I99" s="42">
        <v>0</v>
      </c>
    </row>
    <row r="100" spans="1:9" ht="12.75">
      <c r="A100" s="37" t="s">
        <v>1392</v>
      </c>
      <c r="B100" s="37" t="s">
        <v>3691</v>
      </c>
      <c r="C100" s="37" t="s">
        <v>3692</v>
      </c>
      <c r="D100" s="37" t="s">
        <v>3693</v>
      </c>
      <c r="E100" s="24">
        <v>3105</v>
      </c>
      <c r="F100" s="38">
        <v>71.81</v>
      </c>
      <c r="G100" s="38">
        <v>222968.77</v>
      </c>
      <c r="H100" s="38">
        <v>0</v>
      </c>
      <c r="I100" s="42">
        <v>0</v>
      </c>
    </row>
    <row r="101" spans="1:9" ht="12.75">
      <c r="A101" s="37" t="s">
        <v>1392</v>
      </c>
      <c r="B101" s="37" t="s">
        <v>1053</v>
      </c>
      <c r="C101" s="37" t="s">
        <v>1054</v>
      </c>
      <c r="D101" s="37" t="s">
        <v>464</v>
      </c>
      <c r="E101" s="24">
        <v>2833</v>
      </c>
      <c r="F101" s="38">
        <v>11.43</v>
      </c>
      <c r="G101" s="38">
        <v>32384.02</v>
      </c>
      <c r="H101" s="38">
        <v>0</v>
      </c>
      <c r="I101" s="42">
        <v>0</v>
      </c>
    </row>
    <row r="102" spans="1:9" ht="12.75">
      <c r="A102" s="37" t="s">
        <v>1392</v>
      </c>
      <c r="B102" s="37" t="s">
        <v>550</v>
      </c>
      <c r="C102" s="37" t="s">
        <v>551</v>
      </c>
      <c r="D102" s="37" t="s">
        <v>552</v>
      </c>
      <c r="E102" s="24">
        <v>28958</v>
      </c>
      <c r="F102" s="38">
        <v>18.17</v>
      </c>
      <c r="G102" s="38">
        <v>526032.19</v>
      </c>
      <c r="H102" s="38">
        <v>0</v>
      </c>
      <c r="I102" s="42">
        <v>0</v>
      </c>
    </row>
    <row r="103" spans="1:9" ht="12.75">
      <c r="A103" s="37" t="s">
        <v>1392</v>
      </c>
      <c r="B103" s="37" t="s">
        <v>1057</v>
      </c>
      <c r="C103" s="37" t="s">
        <v>1058</v>
      </c>
      <c r="D103" s="37" t="s">
        <v>557</v>
      </c>
      <c r="E103" s="24">
        <v>5781</v>
      </c>
      <c r="F103" s="38">
        <v>6.52</v>
      </c>
      <c r="G103" s="38">
        <v>37694.41</v>
      </c>
      <c r="H103" s="38">
        <v>0</v>
      </c>
      <c r="I103" s="42">
        <v>0</v>
      </c>
    </row>
    <row r="104" spans="1:9" ht="12.75">
      <c r="A104" s="37" t="s">
        <v>1392</v>
      </c>
      <c r="B104" s="37" t="s">
        <v>3142</v>
      </c>
      <c r="C104" s="37" t="s">
        <v>3143</v>
      </c>
      <c r="D104" s="37" t="s">
        <v>3144</v>
      </c>
      <c r="E104" s="24">
        <v>24791</v>
      </c>
      <c r="F104" s="38">
        <v>76.54</v>
      </c>
      <c r="G104" s="38">
        <v>1897453.5</v>
      </c>
      <c r="H104" s="38">
        <v>0</v>
      </c>
      <c r="I104" s="42">
        <v>0</v>
      </c>
    </row>
    <row r="105" spans="1:9" ht="12.75">
      <c r="A105" s="37" t="s">
        <v>1392</v>
      </c>
      <c r="B105" s="37" t="s">
        <v>1059</v>
      </c>
      <c r="C105" s="37" t="s">
        <v>1060</v>
      </c>
      <c r="D105" s="37" t="s">
        <v>3031</v>
      </c>
      <c r="E105" s="24">
        <v>4246</v>
      </c>
      <c r="F105" s="38">
        <v>30.07</v>
      </c>
      <c r="G105" s="38">
        <v>127670.85</v>
      </c>
      <c r="H105" s="38">
        <v>0</v>
      </c>
      <c r="I105" s="42">
        <v>0</v>
      </c>
    </row>
    <row r="106" spans="1:9" ht="12.75">
      <c r="A106" s="37" t="s">
        <v>1392</v>
      </c>
      <c r="B106" s="37" t="s">
        <v>3145</v>
      </c>
      <c r="C106" s="37" t="s">
        <v>3146</v>
      </c>
      <c r="D106" s="37" t="s">
        <v>3147</v>
      </c>
      <c r="E106" s="24">
        <v>2000</v>
      </c>
      <c r="F106" s="38">
        <v>36.94</v>
      </c>
      <c r="G106" s="38">
        <v>73883.02</v>
      </c>
      <c r="H106" s="38">
        <v>0</v>
      </c>
      <c r="I106" s="42">
        <v>0</v>
      </c>
    </row>
    <row r="107" spans="1:9" ht="12.75">
      <c r="A107" s="37" t="s">
        <v>1392</v>
      </c>
      <c r="B107" s="37" t="s">
        <v>553</v>
      </c>
      <c r="C107" s="37" t="s">
        <v>3146</v>
      </c>
      <c r="D107" s="37" t="s">
        <v>554</v>
      </c>
      <c r="E107" s="24">
        <v>1459</v>
      </c>
      <c r="F107" s="38">
        <v>37.01</v>
      </c>
      <c r="G107" s="38">
        <v>53995.66</v>
      </c>
      <c r="H107" s="38">
        <v>0</v>
      </c>
      <c r="I107" s="42">
        <v>0</v>
      </c>
    </row>
    <row r="108" spans="1:9" ht="12.75">
      <c r="A108" s="37" t="s">
        <v>1392</v>
      </c>
      <c r="B108" s="37" t="s">
        <v>258</v>
      </c>
      <c r="C108" s="37" t="s">
        <v>259</v>
      </c>
      <c r="D108" s="37" t="s">
        <v>260</v>
      </c>
      <c r="E108" s="24">
        <v>11901</v>
      </c>
      <c r="F108" s="38">
        <v>44.16</v>
      </c>
      <c r="G108" s="38">
        <v>525529.7</v>
      </c>
      <c r="H108" s="38">
        <v>0</v>
      </c>
      <c r="I108" s="42">
        <v>0</v>
      </c>
    </row>
    <row r="109" spans="1:9" ht="12.75">
      <c r="A109" s="37" t="s">
        <v>1392</v>
      </c>
      <c r="B109" s="37" t="s">
        <v>1055</v>
      </c>
      <c r="C109" s="37" t="s">
        <v>259</v>
      </c>
      <c r="D109" s="37" t="s">
        <v>1056</v>
      </c>
      <c r="E109" s="24">
        <v>940</v>
      </c>
      <c r="F109" s="38">
        <v>38.1</v>
      </c>
      <c r="G109" s="38">
        <v>35809.35</v>
      </c>
      <c r="H109" s="38">
        <v>0</v>
      </c>
      <c r="I109" s="42">
        <v>0</v>
      </c>
    </row>
    <row r="110" spans="1:9" ht="12.75">
      <c r="A110" s="37" t="s">
        <v>1392</v>
      </c>
      <c r="B110" s="37" t="s">
        <v>555</v>
      </c>
      <c r="C110" s="37" t="s">
        <v>556</v>
      </c>
      <c r="D110" s="37" t="s">
        <v>557</v>
      </c>
      <c r="E110" s="24">
        <v>1586</v>
      </c>
      <c r="F110" s="38">
        <v>19.6</v>
      </c>
      <c r="G110" s="38">
        <v>31091.63</v>
      </c>
      <c r="H110" s="38">
        <v>0</v>
      </c>
      <c r="I110" s="42">
        <v>0</v>
      </c>
    </row>
    <row r="111" spans="1:9" ht="12.75">
      <c r="A111" s="37" t="s">
        <v>1392</v>
      </c>
      <c r="B111" s="37" t="s">
        <v>558</v>
      </c>
      <c r="C111" s="37" t="s">
        <v>559</v>
      </c>
      <c r="D111" s="37" t="s">
        <v>560</v>
      </c>
      <c r="E111" s="24">
        <v>11680</v>
      </c>
      <c r="F111" s="38">
        <v>14.84</v>
      </c>
      <c r="G111" s="38">
        <v>173375.25</v>
      </c>
      <c r="H111" s="38">
        <v>0</v>
      </c>
      <c r="I111" s="42">
        <v>0</v>
      </c>
    </row>
    <row r="112" spans="1:9" ht="12.75">
      <c r="A112" s="37" t="s">
        <v>1392</v>
      </c>
      <c r="B112" s="37" t="s">
        <v>3148</v>
      </c>
      <c r="C112" s="37" t="s">
        <v>3149</v>
      </c>
      <c r="D112" s="37" t="s">
        <v>3031</v>
      </c>
      <c r="E112" s="24">
        <v>2165</v>
      </c>
      <c r="F112" s="38">
        <v>84.49</v>
      </c>
      <c r="G112" s="38">
        <v>182920.84</v>
      </c>
      <c r="H112" s="38">
        <v>0</v>
      </c>
      <c r="I112" s="42">
        <v>0</v>
      </c>
    </row>
    <row r="113" spans="1:9" ht="12.75">
      <c r="A113" s="37" t="s">
        <v>1392</v>
      </c>
      <c r="B113" s="37" t="s">
        <v>3150</v>
      </c>
      <c r="C113" s="37" t="s">
        <v>3151</v>
      </c>
      <c r="D113" s="37" t="s">
        <v>3152</v>
      </c>
      <c r="E113" s="24">
        <v>7566</v>
      </c>
      <c r="F113" s="38">
        <v>66.47</v>
      </c>
      <c r="G113" s="38">
        <v>502940.38</v>
      </c>
      <c r="H113" s="38">
        <v>0</v>
      </c>
      <c r="I113" s="42">
        <v>0</v>
      </c>
    </row>
    <row r="114" spans="1:9" ht="12.75">
      <c r="A114" s="37" t="s">
        <v>1392</v>
      </c>
      <c r="B114" s="37" t="s">
        <v>261</v>
      </c>
      <c r="C114" s="37" t="s">
        <v>262</v>
      </c>
      <c r="D114" s="37" t="s">
        <v>263</v>
      </c>
      <c r="E114" s="24">
        <v>46143</v>
      </c>
      <c r="F114" s="38">
        <v>28.64</v>
      </c>
      <c r="G114" s="38">
        <v>1321518.17</v>
      </c>
      <c r="H114" s="38">
        <v>0</v>
      </c>
      <c r="I114" s="42">
        <v>0</v>
      </c>
    </row>
    <row r="115" spans="1:9" ht="12.75">
      <c r="A115" s="37" t="s">
        <v>1392</v>
      </c>
      <c r="B115" s="37" t="s">
        <v>561</v>
      </c>
      <c r="C115" s="37" t="s">
        <v>562</v>
      </c>
      <c r="D115" s="37" t="s">
        <v>3041</v>
      </c>
      <c r="E115" s="24">
        <v>5916</v>
      </c>
      <c r="F115" s="38">
        <v>49.5</v>
      </c>
      <c r="G115" s="38">
        <v>292849.09</v>
      </c>
      <c r="H115" s="38">
        <v>0</v>
      </c>
      <c r="I115" s="42">
        <v>0</v>
      </c>
    </row>
    <row r="116" spans="1:9" ht="12.75">
      <c r="A116" s="37" t="s">
        <v>1392</v>
      </c>
      <c r="B116" s="37" t="s">
        <v>3153</v>
      </c>
      <c r="C116" s="37" t="s">
        <v>3154</v>
      </c>
      <c r="D116" s="37" t="s">
        <v>3031</v>
      </c>
      <c r="E116" s="24">
        <v>4030</v>
      </c>
      <c r="F116" s="38">
        <v>157.8</v>
      </c>
      <c r="G116" s="38">
        <v>635923.9</v>
      </c>
      <c r="H116" s="38">
        <v>0</v>
      </c>
      <c r="I116" s="42">
        <v>0</v>
      </c>
    </row>
    <row r="117" spans="1:9" ht="12.75">
      <c r="A117" s="37" t="s">
        <v>1392</v>
      </c>
      <c r="B117" s="37" t="s">
        <v>563</v>
      </c>
      <c r="C117" s="37" t="s">
        <v>564</v>
      </c>
      <c r="D117" s="37" t="s">
        <v>565</v>
      </c>
      <c r="E117" s="24">
        <v>12953</v>
      </c>
      <c r="F117" s="38">
        <v>18.94</v>
      </c>
      <c r="G117" s="38">
        <v>245341.74</v>
      </c>
      <c r="H117" s="38">
        <v>0</v>
      </c>
      <c r="I117" s="42">
        <v>0</v>
      </c>
    </row>
    <row r="118" spans="1:9" ht="12.75">
      <c r="A118" s="37" t="s">
        <v>1392</v>
      </c>
      <c r="B118" s="37" t="s">
        <v>566</v>
      </c>
      <c r="C118" s="37" t="s">
        <v>567</v>
      </c>
      <c r="D118" s="37" t="s">
        <v>568</v>
      </c>
      <c r="E118" s="24">
        <v>6776</v>
      </c>
      <c r="F118" s="38">
        <v>39.7</v>
      </c>
      <c r="G118" s="38">
        <v>268975.58</v>
      </c>
      <c r="H118" s="38">
        <v>0</v>
      </c>
      <c r="I118" s="42">
        <v>0</v>
      </c>
    </row>
    <row r="119" spans="1:9" ht="12.75">
      <c r="A119" s="37" t="s">
        <v>1392</v>
      </c>
      <c r="B119" s="37" t="s">
        <v>1410</v>
      </c>
      <c r="C119" s="37" t="s">
        <v>1411</v>
      </c>
      <c r="D119" s="37" t="s">
        <v>1412</v>
      </c>
      <c r="E119" s="24">
        <v>50974</v>
      </c>
      <c r="F119" s="38">
        <v>5.58</v>
      </c>
      <c r="G119" s="38">
        <v>284375.02</v>
      </c>
      <c r="H119" s="38">
        <v>0</v>
      </c>
      <c r="I119" s="42">
        <v>0</v>
      </c>
    </row>
    <row r="120" spans="1:9" ht="12.75">
      <c r="A120" s="37" t="s">
        <v>1392</v>
      </c>
      <c r="B120" s="37" t="s">
        <v>569</v>
      </c>
      <c r="C120" s="37" t="s">
        <v>570</v>
      </c>
      <c r="D120" s="37" t="s">
        <v>3438</v>
      </c>
      <c r="E120" s="24">
        <v>2590</v>
      </c>
      <c r="F120" s="38">
        <v>5.65</v>
      </c>
      <c r="G120" s="38">
        <v>14642.24</v>
      </c>
      <c r="H120" s="38">
        <v>0</v>
      </c>
      <c r="I120" s="42">
        <v>0</v>
      </c>
    </row>
    <row r="121" spans="1:9" ht="12.75">
      <c r="A121" s="37" t="s">
        <v>1392</v>
      </c>
      <c r="B121" s="37" t="s">
        <v>879</v>
      </c>
      <c r="C121" s="37" t="s">
        <v>880</v>
      </c>
      <c r="D121" s="37" t="s">
        <v>881</v>
      </c>
      <c r="E121" s="24">
        <v>1132</v>
      </c>
      <c r="F121" s="38">
        <v>43.54</v>
      </c>
      <c r="G121" s="38">
        <v>49284.11</v>
      </c>
      <c r="H121" s="38">
        <v>0</v>
      </c>
      <c r="I121" s="42">
        <v>0</v>
      </c>
    </row>
    <row r="122" spans="1:9" ht="12.75">
      <c r="A122" s="37" t="s">
        <v>1392</v>
      </c>
      <c r="B122" s="37" t="s">
        <v>3157</v>
      </c>
      <c r="C122" s="37" t="s">
        <v>3158</v>
      </c>
      <c r="D122" s="37" t="s">
        <v>3159</v>
      </c>
      <c r="E122" s="24">
        <v>19739</v>
      </c>
      <c r="F122" s="38">
        <v>182.65</v>
      </c>
      <c r="G122" s="38">
        <v>3605278.89</v>
      </c>
      <c r="H122" s="38">
        <v>0</v>
      </c>
      <c r="I122" s="42">
        <v>0</v>
      </c>
    </row>
    <row r="123" spans="1:9" ht="12.75">
      <c r="A123" s="37" t="s">
        <v>1392</v>
      </c>
      <c r="B123" s="37" t="s">
        <v>409</v>
      </c>
      <c r="C123" s="37" t="s">
        <v>410</v>
      </c>
      <c r="D123" s="37" t="s">
        <v>411</v>
      </c>
      <c r="E123" s="24">
        <v>3693</v>
      </c>
      <c r="F123" s="38">
        <v>6.76</v>
      </c>
      <c r="G123" s="38">
        <v>24961.72</v>
      </c>
      <c r="H123" s="38">
        <v>0</v>
      </c>
      <c r="I123" s="42">
        <v>0</v>
      </c>
    </row>
    <row r="124" spans="1:9" ht="12.75">
      <c r="A124" s="37" t="s">
        <v>1392</v>
      </c>
      <c r="B124" s="37" t="s">
        <v>571</v>
      </c>
      <c r="C124" s="37" t="s">
        <v>572</v>
      </c>
      <c r="D124" s="37" t="s">
        <v>573</v>
      </c>
      <c r="E124" s="24">
        <v>3320</v>
      </c>
      <c r="F124" s="38">
        <v>30.16</v>
      </c>
      <c r="G124" s="38">
        <v>100123.59</v>
      </c>
      <c r="H124" s="38">
        <v>0</v>
      </c>
      <c r="I124" s="42">
        <v>0</v>
      </c>
    </row>
    <row r="125" spans="1:9" ht="12.75">
      <c r="A125" s="37" t="s">
        <v>1392</v>
      </c>
      <c r="B125" s="37" t="s">
        <v>574</v>
      </c>
      <c r="C125" s="37" t="s">
        <v>575</v>
      </c>
      <c r="D125" s="37" t="s">
        <v>576</v>
      </c>
      <c r="E125" s="24">
        <v>8698</v>
      </c>
      <c r="F125" s="38">
        <v>31.43</v>
      </c>
      <c r="G125" s="38">
        <v>273411.78</v>
      </c>
      <c r="H125" s="38">
        <v>0</v>
      </c>
      <c r="I125" s="42">
        <v>0</v>
      </c>
    </row>
    <row r="126" spans="1:9" ht="12.75">
      <c r="A126" s="37" t="s">
        <v>1392</v>
      </c>
      <c r="B126" s="37" t="s">
        <v>3160</v>
      </c>
      <c r="C126" s="37" t="s">
        <v>3161</v>
      </c>
      <c r="D126" s="37" t="s">
        <v>3031</v>
      </c>
      <c r="E126" s="24">
        <v>21840</v>
      </c>
      <c r="F126" s="38">
        <v>67.59</v>
      </c>
      <c r="G126" s="38">
        <v>1476209.23</v>
      </c>
      <c r="H126" s="38">
        <v>0</v>
      </c>
      <c r="I126" s="42">
        <v>0</v>
      </c>
    </row>
    <row r="127" spans="1:9" ht="12.75">
      <c r="A127" s="37" t="s">
        <v>1392</v>
      </c>
      <c r="B127" s="37" t="s">
        <v>167</v>
      </c>
      <c r="C127" s="37" t="s">
        <v>168</v>
      </c>
      <c r="D127" s="37" t="s">
        <v>3031</v>
      </c>
      <c r="E127" s="24">
        <v>1394</v>
      </c>
      <c r="F127" s="38">
        <v>45.79</v>
      </c>
      <c r="G127" s="38">
        <v>63825.86</v>
      </c>
      <c r="H127" s="38">
        <v>0</v>
      </c>
      <c r="I127" s="42">
        <v>0</v>
      </c>
    </row>
    <row r="128" spans="1:9" ht="12.75">
      <c r="A128" s="37" t="s">
        <v>1392</v>
      </c>
      <c r="B128" s="37" t="s">
        <v>1393</v>
      </c>
      <c r="C128" s="37" t="s">
        <v>374</v>
      </c>
      <c r="D128" s="37" t="s">
        <v>1394</v>
      </c>
      <c r="E128" s="24">
        <v>2785</v>
      </c>
      <c r="F128" s="38">
        <v>31.97</v>
      </c>
      <c r="G128" s="38">
        <v>89039.79</v>
      </c>
      <c r="H128" s="38">
        <v>0</v>
      </c>
      <c r="I128" s="42">
        <v>0</v>
      </c>
    </row>
    <row r="129" spans="1:9" ht="12.75">
      <c r="A129" s="37" t="s">
        <v>1392</v>
      </c>
      <c r="B129" s="37" t="s">
        <v>373</v>
      </c>
      <c r="C129" s="37" t="s">
        <v>374</v>
      </c>
      <c r="D129" s="37" t="s">
        <v>375</v>
      </c>
      <c r="E129" s="24">
        <v>3404</v>
      </c>
      <c r="F129" s="38">
        <v>32.37</v>
      </c>
      <c r="G129" s="38">
        <v>110201.77</v>
      </c>
      <c r="H129" s="38">
        <v>0</v>
      </c>
      <c r="I129" s="42">
        <v>0</v>
      </c>
    </row>
    <row r="130" spans="1:9" ht="12.75">
      <c r="A130" s="37" t="s">
        <v>1392</v>
      </c>
      <c r="B130" s="37" t="s">
        <v>3703</v>
      </c>
      <c r="C130" s="37" t="s">
        <v>3704</v>
      </c>
      <c r="D130" s="37" t="s">
        <v>3041</v>
      </c>
      <c r="E130" s="24">
        <v>6899</v>
      </c>
      <c r="F130" s="38">
        <v>44.74</v>
      </c>
      <c r="G130" s="38">
        <v>308677.98</v>
      </c>
      <c r="H130" s="38">
        <v>0</v>
      </c>
      <c r="I130" s="42">
        <v>0</v>
      </c>
    </row>
    <row r="131" spans="1:9" ht="12.75">
      <c r="A131" s="37" t="s">
        <v>1392</v>
      </c>
      <c r="B131" s="37" t="s">
        <v>3705</v>
      </c>
      <c r="C131" s="37" t="s">
        <v>3706</v>
      </c>
      <c r="D131" s="37" t="s">
        <v>3707</v>
      </c>
      <c r="E131" s="24">
        <v>6422</v>
      </c>
      <c r="F131" s="38">
        <v>9.54</v>
      </c>
      <c r="G131" s="38">
        <v>61250.64</v>
      </c>
      <c r="H131" s="38">
        <v>0</v>
      </c>
      <c r="I131" s="42">
        <v>0</v>
      </c>
    </row>
    <row r="132" spans="1:9" ht="12.75">
      <c r="A132" s="37" t="s">
        <v>1392</v>
      </c>
      <c r="B132" s="37" t="s">
        <v>3708</v>
      </c>
      <c r="C132" s="37" t="s">
        <v>3709</v>
      </c>
      <c r="D132" s="37" t="s">
        <v>3031</v>
      </c>
      <c r="E132" s="24">
        <v>15082</v>
      </c>
      <c r="F132" s="38">
        <v>19.69</v>
      </c>
      <c r="G132" s="38">
        <v>297019.24</v>
      </c>
      <c r="H132" s="38">
        <v>0</v>
      </c>
      <c r="I132" s="42">
        <v>0</v>
      </c>
    </row>
    <row r="133" spans="1:9" ht="12.75">
      <c r="A133" s="37" t="s">
        <v>1392</v>
      </c>
      <c r="B133" s="37" t="s">
        <v>882</v>
      </c>
      <c r="C133" s="37" t="s">
        <v>883</v>
      </c>
      <c r="D133" s="37" t="s">
        <v>884</v>
      </c>
      <c r="E133" s="24">
        <v>28829</v>
      </c>
      <c r="F133" s="38">
        <v>15.28</v>
      </c>
      <c r="G133" s="38">
        <v>440586.39</v>
      </c>
      <c r="H133" s="38">
        <v>0</v>
      </c>
      <c r="I133" s="42">
        <v>0</v>
      </c>
    </row>
    <row r="134" spans="1:9" ht="12.75">
      <c r="A134" s="37" t="s">
        <v>1392</v>
      </c>
      <c r="B134" s="37" t="s">
        <v>577</v>
      </c>
      <c r="C134" s="37" t="s">
        <v>578</v>
      </c>
      <c r="D134" s="37" t="s">
        <v>579</v>
      </c>
      <c r="E134" s="24">
        <v>2749</v>
      </c>
      <c r="F134" s="38">
        <v>48.23</v>
      </c>
      <c r="G134" s="38">
        <v>132571.8</v>
      </c>
      <c r="H134" s="38">
        <v>0</v>
      </c>
      <c r="I134" s="42">
        <v>0</v>
      </c>
    </row>
    <row r="135" spans="1:9" ht="12.75">
      <c r="A135" s="37" t="s">
        <v>1392</v>
      </c>
      <c r="B135" s="37" t="s">
        <v>3710</v>
      </c>
      <c r="C135" s="37" t="s">
        <v>3711</v>
      </c>
      <c r="D135" s="37" t="s">
        <v>3041</v>
      </c>
      <c r="E135" s="24">
        <v>26926</v>
      </c>
      <c r="F135" s="38">
        <v>28.33</v>
      </c>
      <c r="G135" s="38">
        <v>762786.63</v>
      </c>
      <c r="H135" s="38">
        <v>0</v>
      </c>
      <c r="I135" s="42">
        <v>0</v>
      </c>
    </row>
    <row r="136" spans="1:9" ht="12.75">
      <c r="A136" s="37" t="s">
        <v>1392</v>
      </c>
      <c r="B136" s="37" t="s">
        <v>959</v>
      </c>
      <c r="C136" s="37" t="s">
        <v>960</v>
      </c>
      <c r="D136" s="37" t="s">
        <v>961</v>
      </c>
      <c r="E136" s="24">
        <v>38908</v>
      </c>
      <c r="F136" s="38">
        <v>13.28</v>
      </c>
      <c r="G136" s="38">
        <v>516788.68</v>
      </c>
      <c r="H136" s="38">
        <v>0</v>
      </c>
      <c r="I136" s="42">
        <v>0</v>
      </c>
    </row>
    <row r="137" spans="1:9" ht="12.75">
      <c r="A137" s="37" t="s">
        <v>1392</v>
      </c>
      <c r="B137" s="37" t="s">
        <v>580</v>
      </c>
      <c r="C137" s="37" t="s">
        <v>581</v>
      </c>
      <c r="D137" s="37" t="s">
        <v>3662</v>
      </c>
      <c r="E137" s="24">
        <v>16084</v>
      </c>
      <c r="F137" s="38">
        <v>11.49</v>
      </c>
      <c r="G137" s="38">
        <v>184855.42</v>
      </c>
      <c r="H137" s="38">
        <v>0</v>
      </c>
      <c r="I137" s="42">
        <v>0</v>
      </c>
    </row>
    <row r="138" spans="1:9" ht="12.75">
      <c r="A138" s="37" t="s">
        <v>1392</v>
      </c>
      <c r="B138" s="37" t="s">
        <v>582</v>
      </c>
      <c r="C138" s="37" t="s">
        <v>583</v>
      </c>
      <c r="D138" s="37" t="s">
        <v>3031</v>
      </c>
      <c r="E138" s="24">
        <v>16001</v>
      </c>
      <c r="F138" s="38">
        <v>53.18</v>
      </c>
      <c r="G138" s="38">
        <v>850917.15</v>
      </c>
      <c r="H138" s="38">
        <v>0</v>
      </c>
      <c r="I138" s="42">
        <v>0</v>
      </c>
    </row>
    <row r="139" spans="1:9" ht="12.75">
      <c r="A139" s="37" t="s">
        <v>1392</v>
      </c>
      <c r="B139" s="37" t="s">
        <v>584</v>
      </c>
      <c r="C139" s="37" t="s">
        <v>585</v>
      </c>
      <c r="D139" s="37" t="s">
        <v>586</v>
      </c>
      <c r="E139" s="24">
        <v>1067</v>
      </c>
      <c r="F139" s="38">
        <v>109.84</v>
      </c>
      <c r="G139" s="38">
        <v>117196.08</v>
      </c>
      <c r="H139" s="38">
        <v>0</v>
      </c>
      <c r="I139" s="42">
        <v>0</v>
      </c>
    </row>
    <row r="140" spans="1:9" ht="12.75">
      <c r="A140" s="37" t="s">
        <v>1392</v>
      </c>
      <c r="B140" s="37" t="s">
        <v>3164</v>
      </c>
      <c r="C140" s="37" t="s">
        <v>3165</v>
      </c>
      <c r="D140" s="37" t="s">
        <v>3166</v>
      </c>
      <c r="E140" s="24">
        <v>39175</v>
      </c>
      <c r="F140" s="38">
        <v>27.55</v>
      </c>
      <c r="G140" s="38">
        <v>1079123.33</v>
      </c>
      <c r="H140" s="38">
        <v>0</v>
      </c>
      <c r="I140" s="42">
        <v>0</v>
      </c>
    </row>
    <row r="141" spans="1:9" ht="12.75">
      <c r="A141" s="37" t="s">
        <v>1392</v>
      </c>
      <c r="B141" s="37" t="s">
        <v>3167</v>
      </c>
      <c r="C141" s="37" t="s">
        <v>3168</v>
      </c>
      <c r="D141" s="37" t="s">
        <v>3169</v>
      </c>
      <c r="E141" s="24">
        <v>74890</v>
      </c>
      <c r="F141" s="38">
        <v>49.33</v>
      </c>
      <c r="G141" s="38">
        <v>3694117.63</v>
      </c>
      <c r="H141" s="38">
        <v>0</v>
      </c>
      <c r="I141" s="42">
        <v>0</v>
      </c>
    </row>
    <row r="142" spans="1:9" ht="12.75">
      <c r="A142" s="37" t="s">
        <v>1392</v>
      </c>
      <c r="B142" s="37" t="s">
        <v>3170</v>
      </c>
      <c r="C142" s="37" t="s">
        <v>3171</v>
      </c>
      <c r="D142" s="37" t="s">
        <v>3172</v>
      </c>
      <c r="E142" s="24">
        <v>11550</v>
      </c>
      <c r="F142" s="38">
        <v>11.22</v>
      </c>
      <c r="G142" s="38">
        <v>129588.4</v>
      </c>
      <c r="H142" s="38">
        <v>0</v>
      </c>
      <c r="I142" s="42">
        <v>0</v>
      </c>
    </row>
    <row r="143" spans="1:9" ht="12.75">
      <c r="A143" s="37" t="s">
        <v>1392</v>
      </c>
      <c r="B143" s="37" t="s">
        <v>3173</v>
      </c>
      <c r="C143" s="37" t="s">
        <v>3174</v>
      </c>
      <c r="D143" s="37" t="s">
        <v>3175</v>
      </c>
      <c r="E143" s="24">
        <v>6928</v>
      </c>
      <c r="F143" s="38">
        <v>124.57</v>
      </c>
      <c r="G143" s="38">
        <v>863042.06</v>
      </c>
      <c r="H143" s="38">
        <v>0</v>
      </c>
      <c r="I143" s="42">
        <v>0</v>
      </c>
    </row>
    <row r="144" spans="1:9" ht="12.75">
      <c r="A144" s="37" t="s">
        <v>1392</v>
      </c>
      <c r="B144" s="37" t="s">
        <v>3712</v>
      </c>
      <c r="C144" s="37" t="s">
        <v>3713</v>
      </c>
      <c r="D144" s="37" t="s">
        <v>3714</v>
      </c>
      <c r="E144" s="24">
        <v>50505</v>
      </c>
      <c r="F144" s="38">
        <v>23.1</v>
      </c>
      <c r="G144" s="38">
        <v>1166568.24</v>
      </c>
      <c r="H144" s="38">
        <v>0</v>
      </c>
      <c r="I144" s="42">
        <v>0</v>
      </c>
    </row>
    <row r="145" spans="1:9" ht="12.75">
      <c r="A145" s="37" t="s">
        <v>1392</v>
      </c>
      <c r="B145" s="37" t="s">
        <v>3715</v>
      </c>
      <c r="C145" s="37" t="s">
        <v>3716</v>
      </c>
      <c r="D145" s="37" t="s">
        <v>3717</v>
      </c>
      <c r="E145" s="24">
        <v>45197</v>
      </c>
      <c r="F145" s="38">
        <v>19.57</v>
      </c>
      <c r="G145" s="38">
        <v>884477.01</v>
      </c>
      <c r="H145" s="38">
        <v>0</v>
      </c>
      <c r="I145" s="42">
        <v>0</v>
      </c>
    </row>
    <row r="146" spans="1:9" ht="12.75">
      <c r="A146" s="37" t="s">
        <v>1392</v>
      </c>
      <c r="B146" s="37" t="s">
        <v>885</v>
      </c>
      <c r="C146" s="37" t="s">
        <v>886</v>
      </c>
      <c r="D146" s="37" t="s">
        <v>887</v>
      </c>
      <c r="E146" s="24">
        <v>2492</v>
      </c>
      <c r="F146" s="38">
        <v>12.55</v>
      </c>
      <c r="G146" s="38">
        <v>31282.13</v>
      </c>
      <c r="H146" s="38">
        <v>0</v>
      </c>
      <c r="I146" s="42">
        <v>0</v>
      </c>
    </row>
    <row r="147" spans="1:9" ht="12.75">
      <c r="A147" s="37" t="s">
        <v>1392</v>
      </c>
      <c r="B147" s="37" t="s">
        <v>1413</v>
      </c>
      <c r="C147" s="37" t="s">
        <v>1414</v>
      </c>
      <c r="D147" s="37" t="s">
        <v>1415</v>
      </c>
      <c r="E147" s="24">
        <v>3768</v>
      </c>
      <c r="F147" s="38">
        <v>17.89</v>
      </c>
      <c r="G147" s="38">
        <v>67417.05</v>
      </c>
      <c r="H147" s="38">
        <v>0</v>
      </c>
      <c r="I147" s="42">
        <v>0</v>
      </c>
    </row>
    <row r="148" spans="1:9" ht="12.75">
      <c r="A148" s="37" t="s">
        <v>1392</v>
      </c>
      <c r="B148" s="37" t="s">
        <v>3580</v>
      </c>
      <c r="C148" s="37" t="s">
        <v>3581</v>
      </c>
      <c r="D148" s="37" t="s">
        <v>3031</v>
      </c>
      <c r="E148" s="24">
        <v>1392</v>
      </c>
      <c r="F148" s="38">
        <v>139.66</v>
      </c>
      <c r="G148" s="38">
        <v>194402.54</v>
      </c>
      <c r="H148" s="38">
        <v>0</v>
      </c>
      <c r="I148" s="42">
        <v>0</v>
      </c>
    </row>
    <row r="149" spans="1:9" ht="12.75">
      <c r="A149" s="37" t="s">
        <v>1392</v>
      </c>
      <c r="B149" s="37" t="s">
        <v>587</v>
      </c>
      <c r="C149" s="37" t="s">
        <v>588</v>
      </c>
      <c r="D149" s="37" t="s">
        <v>3210</v>
      </c>
      <c r="E149" s="24">
        <v>5472</v>
      </c>
      <c r="F149" s="38">
        <v>116.61</v>
      </c>
      <c r="G149" s="38">
        <v>638082.38</v>
      </c>
      <c r="H149" s="38">
        <v>0</v>
      </c>
      <c r="I149" s="42">
        <v>0</v>
      </c>
    </row>
    <row r="150" spans="1:9" ht="12.75">
      <c r="A150" s="37" t="s">
        <v>1392</v>
      </c>
      <c r="B150" s="37" t="s">
        <v>169</v>
      </c>
      <c r="C150" s="37" t="s">
        <v>170</v>
      </c>
      <c r="D150" s="37" t="s">
        <v>171</v>
      </c>
      <c r="E150" s="24">
        <v>131991</v>
      </c>
      <c r="F150" s="38">
        <v>6.92</v>
      </c>
      <c r="G150" s="38">
        <v>913131.9</v>
      </c>
      <c r="H150" s="38">
        <v>0</v>
      </c>
      <c r="I150" s="42">
        <v>0</v>
      </c>
    </row>
    <row r="151" spans="1:9" ht="12.75">
      <c r="A151" s="37" t="s">
        <v>1392</v>
      </c>
      <c r="B151" s="37" t="s">
        <v>3011</v>
      </c>
      <c r="C151" s="37" t="s">
        <v>3012</v>
      </c>
      <c r="D151" s="37" t="s">
        <v>3013</v>
      </c>
      <c r="E151" s="24">
        <v>561</v>
      </c>
      <c r="F151" s="38">
        <v>20.43</v>
      </c>
      <c r="G151" s="38">
        <v>11459.38</v>
      </c>
      <c r="H151" s="38">
        <v>0</v>
      </c>
      <c r="I151" s="42">
        <v>0</v>
      </c>
    </row>
    <row r="152" spans="1:9" ht="12.75">
      <c r="A152" s="37" t="s">
        <v>1392</v>
      </c>
      <c r="B152" s="37" t="s">
        <v>3720</v>
      </c>
      <c r="C152" s="37" t="s">
        <v>0</v>
      </c>
      <c r="D152" s="37" t="s">
        <v>1</v>
      </c>
      <c r="E152" s="24">
        <v>6191</v>
      </c>
      <c r="F152" s="38">
        <v>32.18</v>
      </c>
      <c r="G152" s="38">
        <v>199231.02</v>
      </c>
      <c r="H152" s="38">
        <v>0</v>
      </c>
      <c r="I152" s="42">
        <v>0</v>
      </c>
    </row>
    <row r="153" spans="1:9" ht="12.75">
      <c r="A153" s="37" t="s">
        <v>1392</v>
      </c>
      <c r="B153" s="37" t="s">
        <v>589</v>
      </c>
      <c r="C153" s="37" t="s">
        <v>590</v>
      </c>
      <c r="D153" s="37" t="s">
        <v>3499</v>
      </c>
      <c r="E153" s="24">
        <v>7746</v>
      </c>
      <c r="F153" s="38">
        <v>38.51</v>
      </c>
      <c r="G153" s="38">
        <v>298260.3</v>
      </c>
      <c r="H153" s="38">
        <v>0</v>
      </c>
      <c r="I153" s="42">
        <v>0</v>
      </c>
    </row>
    <row r="154" spans="1:9" ht="12.75">
      <c r="A154" s="37" t="s">
        <v>1392</v>
      </c>
      <c r="B154" s="37" t="s">
        <v>2</v>
      </c>
      <c r="C154" s="37" t="s">
        <v>3</v>
      </c>
      <c r="D154" s="37" t="s">
        <v>4</v>
      </c>
      <c r="E154" s="24">
        <v>2388</v>
      </c>
      <c r="F154" s="38">
        <v>28.41</v>
      </c>
      <c r="G154" s="38">
        <v>67846.21</v>
      </c>
      <c r="H154" s="38">
        <v>0</v>
      </c>
      <c r="I154" s="42">
        <v>0</v>
      </c>
    </row>
    <row r="155" spans="1:9" ht="12.75">
      <c r="A155" s="37" t="s">
        <v>1392</v>
      </c>
      <c r="B155" s="37" t="s">
        <v>591</v>
      </c>
      <c r="C155" s="37" t="s">
        <v>592</v>
      </c>
      <c r="D155" s="37" t="s">
        <v>593</v>
      </c>
      <c r="E155" s="24">
        <v>17430</v>
      </c>
      <c r="F155" s="38">
        <v>4.42</v>
      </c>
      <c r="G155" s="38">
        <v>77032.72</v>
      </c>
      <c r="H155" s="38">
        <v>0</v>
      </c>
      <c r="I155" s="42">
        <v>0</v>
      </c>
    </row>
    <row r="156" spans="1:9" ht="12.75">
      <c r="A156" s="37" t="s">
        <v>1392</v>
      </c>
      <c r="B156" s="37" t="s">
        <v>3179</v>
      </c>
      <c r="C156" s="37" t="s">
        <v>3180</v>
      </c>
      <c r="D156" s="37" t="s">
        <v>3181</v>
      </c>
      <c r="E156" s="24">
        <v>12246</v>
      </c>
      <c r="F156" s="38">
        <v>21.09</v>
      </c>
      <c r="G156" s="38">
        <v>258271.14</v>
      </c>
      <c r="H156" s="38">
        <v>0</v>
      </c>
      <c r="I156" s="42">
        <v>0</v>
      </c>
    </row>
    <row r="157" spans="1:9" ht="12.75">
      <c r="A157" s="37" t="s">
        <v>1392</v>
      </c>
      <c r="B157" s="37" t="s">
        <v>888</v>
      </c>
      <c r="C157" s="37" t="s">
        <v>889</v>
      </c>
      <c r="D157" s="37" t="s">
        <v>890</v>
      </c>
      <c r="E157" s="24">
        <v>30805</v>
      </c>
      <c r="F157" s="38">
        <v>9.54</v>
      </c>
      <c r="G157" s="38">
        <v>293953.62</v>
      </c>
      <c r="H157" s="38">
        <v>0</v>
      </c>
      <c r="I157" s="42">
        <v>0</v>
      </c>
    </row>
    <row r="158" spans="1:9" ht="12.75">
      <c r="A158" s="37" t="s">
        <v>1392</v>
      </c>
      <c r="B158" s="37" t="s">
        <v>891</v>
      </c>
      <c r="C158" s="37" t="s">
        <v>892</v>
      </c>
      <c r="D158" s="37" t="s">
        <v>893</v>
      </c>
      <c r="E158" s="24">
        <v>2435</v>
      </c>
      <c r="F158" s="38">
        <v>6.39</v>
      </c>
      <c r="G158" s="38">
        <v>15551.01</v>
      </c>
      <c r="H158" s="38">
        <v>0</v>
      </c>
      <c r="I158" s="42">
        <v>0</v>
      </c>
    </row>
    <row r="159" spans="1:9" ht="12.75">
      <c r="A159" s="37" t="s">
        <v>1392</v>
      </c>
      <c r="B159" s="37" t="s">
        <v>5</v>
      </c>
      <c r="C159" s="37" t="s">
        <v>6</v>
      </c>
      <c r="D159" s="37" t="s">
        <v>3041</v>
      </c>
      <c r="E159" s="24">
        <v>17117</v>
      </c>
      <c r="F159" s="38">
        <v>46.97</v>
      </c>
      <c r="G159" s="38">
        <v>803925.55</v>
      </c>
      <c r="H159" s="38">
        <v>0</v>
      </c>
      <c r="I159" s="42">
        <v>0</v>
      </c>
    </row>
    <row r="160" spans="1:9" ht="12.75">
      <c r="A160" s="37" t="s">
        <v>1392</v>
      </c>
      <c r="B160" s="37" t="s">
        <v>7</v>
      </c>
      <c r="C160" s="37" t="s">
        <v>6</v>
      </c>
      <c r="D160" s="37" t="s">
        <v>8</v>
      </c>
      <c r="E160" s="24">
        <v>5535</v>
      </c>
      <c r="F160" s="38">
        <v>31.94</v>
      </c>
      <c r="G160" s="38">
        <v>176813.77</v>
      </c>
      <c r="H160" s="38">
        <v>0</v>
      </c>
      <c r="I160" s="42">
        <v>0</v>
      </c>
    </row>
    <row r="161" spans="1:9" ht="12.75">
      <c r="A161" s="37" t="s">
        <v>1392</v>
      </c>
      <c r="B161" s="37" t="s">
        <v>3184</v>
      </c>
      <c r="C161" s="37" t="s">
        <v>3185</v>
      </c>
      <c r="D161" s="37" t="s">
        <v>3186</v>
      </c>
      <c r="E161" s="24">
        <v>106912</v>
      </c>
      <c r="F161" s="38">
        <v>13.79</v>
      </c>
      <c r="G161" s="38">
        <v>1474503.53</v>
      </c>
      <c r="H161" s="38">
        <v>0</v>
      </c>
      <c r="I161" s="42">
        <v>0</v>
      </c>
    </row>
    <row r="162" spans="1:9" ht="12.75">
      <c r="A162" s="37" t="s">
        <v>1392</v>
      </c>
      <c r="B162" s="37" t="s">
        <v>594</v>
      </c>
      <c r="C162" s="37" t="s">
        <v>595</v>
      </c>
      <c r="D162" s="37" t="s">
        <v>3166</v>
      </c>
      <c r="E162" s="24">
        <v>3206</v>
      </c>
      <c r="F162" s="38">
        <v>107.97</v>
      </c>
      <c r="G162" s="38">
        <v>346162.23</v>
      </c>
      <c r="H162" s="38">
        <v>0</v>
      </c>
      <c r="I162" s="42">
        <v>0</v>
      </c>
    </row>
    <row r="163" spans="1:9" ht="12.75">
      <c r="A163" s="37" t="s">
        <v>1392</v>
      </c>
      <c r="B163" s="37" t="s">
        <v>471</v>
      </c>
      <c r="C163" s="37" t="s">
        <v>472</v>
      </c>
      <c r="D163" s="37" t="s">
        <v>3138</v>
      </c>
      <c r="E163" s="24">
        <v>58115</v>
      </c>
      <c r="F163" s="38">
        <v>2.61</v>
      </c>
      <c r="G163" s="38">
        <v>151636.56</v>
      </c>
      <c r="H163" s="38">
        <v>0</v>
      </c>
      <c r="I163" s="42">
        <v>0</v>
      </c>
    </row>
    <row r="164" spans="1:9" ht="12.75">
      <c r="A164" s="37" t="s">
        <v>1392</v>
      </c>
      <c r="B164" s="37" t="s">
        <v>9</v>
      </c>
      <c r="C164" s="37" t="s">
        <v>10</v>
      </c>
      <c r="D164" s="37" t="s">
        <v>11</v>
      </c>
      <c r="E164" s="24">
        <v>18858</v>
      </c>
      <c r="F164" s="38">
        <v>44.92</v>
      </c>
      <c r="G164" s="38">
        <v>847032.97</v>
      </c>
      <c r="H164" s="38">
        <v>0</v>
      </c>
      <c r="I164" s="42">
        <v>0</v>
      </c>
    </row>
    <row r="165" spans="1:9" ht="12.75">
      <c r="A165" s="37" t="s">
        <v>1392</v>
      </c>
      <c r="B165" s="37" t="s">
        <v>3187</v>
      </c>
      <c r="C165" s="37" t="s">
        <v>3188</v>
      </c>
      <c r="D165" s="37" t="s">
        <v>3189</v>
      </c>
      <c r="E165" s="24">
        <v>566</v>
      </c>
      <c r="F165" s="38">
        <v>332.66</v>
      </c>
      <c r="G165" s="38">
        <v>188287.86</v>
      </c>
      <c r="H165" s="38">
        <v>0</v>
      </c>
      <c r="I165" s="42">
        <v>0</v>
      </c>
    </row>
    <row r="166" spans="1:9" ht="12.75">
      <c r="A166" s="37" t="s">
        <v>1392</v>
      </c>
      <c r="B166" s="37" t="s">
        <v>473</v>
      </c>
      <c r="C166" s="37" t="s">
        <v>474</v>
      </c>
      <c r="D166" s="37" t="s">
        <v>475</v>
      </c>
      <c r="E166" s="24">
        <v>42</v>
      </c>
      <c r="F166" s="38">
        <v>7.26</v>
      </c>
      <c r="G166" s="38">
        <v>304.76</v>
      </c>
      <c r="H166" s="38">
        <v>0</v>
      </c>
      <c r="I166" s="42">
        <v>0</v>
      </c>
    </row>
    <row r="167" spans="1:9" ht="12.75">
      <c r="A167" s="37" t="s">
        <v>1392</v>
      </c>
      <c r="B167" s="37" t="s">
        <v>3190</v>
      </c>
      <c r="C167" s="37" t="s">
        <v>3191</v>
      </c>
      <c r="D167" s="37" t="s">
        <v>3192</v>
      </c>
      <c r="E167" s="24">
        <v>14792</v>
      </c>
      <c r="F167" s="38">
        <v>15.31</v>
      </c>
      <c r="G167" s="38">
        <v>226523.74</v>
      </c>
      <c r="H167" s="38">
        <v>0</v>
      </c>
      <c r="I167" s="42">
        <v>0</v>
      </c>
    </row>
    <row r="168" spans="1:9" ht="12.75">
      <c r="A168" s="37" t="s">
        <v>1392</v>
      </c>
      <c r="B168" s="37" t="s">
        <v>12</v>
      </c>
      <c r="C168" s="37" t="s">
        <v>13</v>
      </c>
      <c r="D168" s="37" t="s">
        <v>14</v>
      </c>
      <c r="E168" s="24">
        <v>28006</v>
      </c>
      <c r="F168" s="38">
        <v>12.86</v>
      </c>
      <c r="G168" s="38">
        <v>360153.65</v>
      </c>
      <c r="H168" s="38">
        <v>0</v>
      </c>
      <c r="I168" s="42">
        <v>0</v>
      </c>
    </row>
    <row r="169" spans="1:9" ht="12.75">
      <c r="A169" s="37" t="s">
        <v>1392</v>
      </c>
      <c r="B169" s="37" t="s">
        <v>3611</v>
      </c>
      <c r="C169" s="37" t="s">
        <v>3612</v>
      </c>
      <c r="D169" s="37" t="s">
        <v>3613</v>
      </c>
      <c r="E169" s="24">
        <v>1328</v>
      </c>
      <c r="F169" s="38">
        <v>31.96</v>
      </c>
      <c r="G169" s="38">
        <v>42446.5</v>
      </c>
      <c r="H169" s="38">
        <v>0</v>
      </c>
      <c r="I169" s="42">
        <v>0</v>
      </c>
    </row>
    <row r="170" spans="1:9" ht="12.75">
      <c r="A170" s="37" t="s">
        <v>1392</v>
      </c>
      <c r="B170" s="37" t="s">
        <v>964</v>
      </c>
      <c r="C170" s="37" t="s">
        <v>965</v>
      </c>
      <c r="D170" s="37" t="s">
        <v>966</v>
      </c>
      <c r="E170" s="24">
        <v>20425</v>
      </c>
      <c r="F170" s="38">
        <v>10.59</v>
      </c>
      <c r="G170" s="38">
        <v>216221.09</v>
      </c>
      <c r="H170" s="38">
        <v>0</v>
      </c>
      <c r="I170" s="42">
        <v>0</v>
      </c>
    </row>
    <row r="171" spans="1:9" ht="12.75">
      <c r="A171" s="37" t="s">
        <v>1392</v>
      </c>
      <c r="B171" s="37" t="s">
        <v>15</v>
      </c>
      <c r="C171" s="37" t="s">
        <v>16</v>
      </c>
      <c r="D171" s="37" t="s">
        <v>3031</v>
      </c>
      <c r="E171" s="24">
        <v>5306</v>
      </c>
      <c r="F171" s="38">
        <v>37</v>
      </c>
      <c r="G171" s="38">
        <v>196330.75</v>
      </c>
      <c r="H171" s="38">
        <v>0</v>
      </c>
      <c r="I171" s="42">
        <v>0</v>
      </c>
    </row>
    <row r="172" spans="1:9" ht="12.75">
      <c r="A172" s="37" t="s">
        <v>1392</v>
      </c>
      <c r="B172" s="37" t="s">
        <v>3193</v>
      </c>
      <c r="C172" s="37" t="s">
        <v>3194</v>
      </c>
      <c r="D172" s="37" t="s">
        <v>3195</v>
      </c>
      <c r="E172" s="24">
        <v>18994</v>
      </c>
      <c r="F172" s="38">
        <v>72.5</v>
      </c>
      <c r="G172" s="38">
        <v>1377062.58</v>
      </c>
      <c r="H172" s="38">
        <v>0</v>
      </c>
      <c r="I172" s="42">
        <v>0</v>
      </c>
    </row>
    <row r="173" spans="1:9" ht="12.75">
      <c r="A173" s="37" t="s">
        <v>1392</v>
      </c>
      <c r="B173" s="37" t="s">
        <v>3196</v>
      </c>
      <c r="C173" s="37" t="s">
        <v>3197</v>
      </c>
      <c r="D173" s="37" t="s">
        <v>3198</v>
      </c>
      <c r="E173" s="24">
        <v>18545</v>
      </c>
      <c r="F173" s="38">
        <v>54.11</v>
      </c>
      <c r="G173" s="38">
        <v>1003486.14</v>
      </c>
      <c r="H173" s="38">
        <v>0</v>
      </c>
      <c r="I173" s="42">
        <v>0</v>
      </c>
    </row>
    <row r="174" spans="1:9" ht="12.75">
      <c r="A174" s="37" t="s">
        <v>1392</v>
      </c>
      <c r="B174" s="37" t="s">
        <v>19</v>
      </c>
      <c r="C174" s="37" t="s">
        <v>20</v>
      </c>
      <c r="D174" s="37" t="s">
        <v>3059</v>
      </c>
      <c r="E174" s="24">
        <v>2863</v>
      </c>
      <c r="F174" s="38">
        <v>24.91</v>
      </c>
      <c r="G174" s="38">
        <v>71323.41</v>
      </c>
      <c r="H174" s="38">
        <v>0</v>
      </c>
      <c r="I174" s="42">
        <v>0</v>
      </c>
    </row>
    <row r="175" spans="1:9" ht="12.75">
      <c r="A175" s="37" t="s">
        <v>1392</v>
      </c>
      <c r="B175" s="37" t="s">
        <v>896</v>
      </c>
      <c r="C175" s="37" t="s">
        <v>897</v>
      </c>
      <c r="D175" s="37" t="s">
        <v>898</v>
      </c>
      <c r="E175" s="24">
        <v>3548</v>
      </c>
      <c r="F175" s="38">
        <v>20.72</v>
      </c>
      <c r="G175" s="38">
        <v>73531.94</v>
      </c>
      <c r="H175" s="38">
        <v>0</v>
      </c>
      <c r="I175" s="42">
        <v>0</v>
      </c>
    </row>
    <row r="176" spans="1:9" ht="12.75">
      <c r="A176" s="37" t="s">
        <v>1392</v>
      </c>
      <c r="B176" s="37" t="s">
        <v>21</v>
      </c>
      <c r="C176" s="37" t="s">
        <v>22</v>
      </c>
      <c r="D176" s="37" t="s">
        <v>23</v>
      </c>
      <c r="E176" s="24">
        <v>46404</v>
      </c>
      <c r="F176" s="38">
        <v>20.5</v>
      </c>
      <c r="G176" s="38">
        <v>951339.97</v>
      </c>
      <c r="H176" s="38">
        <v>0</v>
      </c>
      <c r="I176" s="42">
        <v>0</v>
      </c>
    </row>
    <row r="177" spans="1:9" ht="12.75">
      <c r="A177" s="37" t="s">
        <v>1392</v>
      </c>
      <c r="B177" s="37" t="s">
        <v>596</v>
      </c>
      <c r="C177" s="37" t="s">
        <v>597</v>
      </c>
      <c r="D177" s="37" t="s">
        <v>3499</v>
      </c>
      <c r="E177" s="24">
        <v>14636</v>
      </c>
      <c r="F177" s="38">
        <v>68.34</v>
      </c>
      <c r="G177" s="38">
        <v>1000187.62</v>
      </c>
      <c r="H177" s="38">
        <v>0</v>
      </c>
      <c r="I177" s="42">
        <v>0</v>
      </c>
    </row>
    <row r="178" spans="1:9" ht="12.75">
      <c r="A178" s="37" t="s">
        <v>1392</v>
      </c>
      <c r="B178" s="37" t="s">
        <v>3626</v>
      </c>
      <c r="C178" s="37" t="s">
        <v>3627</v>
      </c>
      <c r="D178" s="37" t="s">
        <v>3628</v>
      </c>
      <c r="E178" s="24">
        <v>15976</v>
      </c>
      <c r="F178" s="38">
        <v>10.61</v>
      </c>
      <c r="G178" s="38">
        <v>169541.93</v>
      </c>
      <c r="H178" s="38">
        <v>0</v>
      </c>
      <c r="I178" s="42">
        <v>0</v>
      </c>
    </row>
    <row r="179" spans="1:9" ht="12.75">
      <c r="A179" s="37" t="s">
        <v>1392</v>
      </c>
      <c r="B179" s="37" t="s">
        <v>598</v>
      </c>
      <c r="C179" s="37" t="s">
        <v>599</v>
      </c>
      <c r="D179" s="37" t="s">
        <v>600</v>
      </c>
      <c r="E179" s="24">
        <v>13425</v>
      </c>
      <c r="F179" s="38">
        <v>26.73</v>
      </c>
      <c r="G179" s="38">
        <v>358880.07</v>
      </c>
      <c r="H179" s="38">
        <v>0</v>
      </c>
      <c r="I179" s="42">
        <v>0</v>
      </c>
    </row>
    <row r="180" spans="1:9" ht="12.75">
      <c r="A180" s="37" t="s">
        <v>1392</v>
      </c>
      <c r="B180" s="37" t="s">
        <v>3054</v>
      </c>
      <c r="C180" s="37" t="s">
        <v>3055</v>
      </c>
      <c r="D180" s="37" t="s">
        <v>3056</v>
      </c>
      <c r="E180" s="24">
        <v>3263</v>
      </c>
      <c r="F180" s="38">
        <v>13.16</v>
      </c>
      <c r="G180" s="38">
        <v>42956.13</v>
      </c>
      <c r="H180" s="38">
        <v>0</v>
      </c>
      <c r="I180" s="42">
        <v>0</v>
      </c>
    </row>
    <row r="181" spans="1:9" ht="12.75">
      <c r="A181" s="37" t="s">
        <v>1392</v>
      </c>
      <c r="B181" s="37" t="s">
        <v>601</v>
      </c>
      <c r="C181" s="37" t="s">
        <v>602</v>
      </c>
      <c r="D181" s="37" t="s">
        <v>603</v>
      </c>
      <c r="E181" s="24">
        <v>4533</v>
      </c>
      <c r="F181" s="38">
        <v>40.27</v>
      </c>
      <c r="G181" s="38">
        <v>182526.26</v>
      </c>
      <c r="H181" s="38">
        <v>0</v>
      </c>
      <c r="I181" s="42">
        <v>0</v>
      </c>
    </row>
    <row r="182" spans="1:9" ht="12.75">
      <c r="A182" s="37" t="s">
        <v>1392</v>
      </c>
      <c r="B182" s="37" t="s">
        <v>26</v>
      </c>
      <c r="C182" s="37" t="s">
        <v>27</v>
      </c>
      <c r="D182" s="37" t="s">
        <v>28</v>
      </c>
      <c r="E182" s="24">
        <v>18311</v>
      </c>
      <c r="F182" s="38">
        <v>18.81</v>
      </c>
      <c r="G182" s="38">
        <v>344367.43</v>
      </c>
      <c r="H182" s="38">
        <v>0</v>
      </c>
      <c r="I182" s="42">
        <v>0</v>
      </c>
    </row>
    <row r="183" spans="1:9" ht="12.75">
      <c r="A183" s="37" t="s">
        <v>1392</v>
      </c>
      <c r="B183" s="37" t="s">
        <v>604</v>
      </c>
      <c r="C183" s="37" t="s">
        <v>605</v>
      </c>
      <c r="D183" s="37" t="s">
        <v>606</v>
      </c>
      <c r="E183" s="24">
        <v>1990</v>
      </c>
      <c r="F183" s="38">
        <v>18.67</v>
      </c>
      <c r="G183" s="38">
        <v>37157.79</v>
      </c>
      <c r="H183" s="38">
        <v>0</v>
      </c>
      <c r="I183" s="42">
        <v>0</v>
      </c>
    </row>
    <row r="184" spans="1:9" ht="12.75">
      <c r="A184" s="37" t="s">
        <v>1392</v>
      </c>
      <c r="B184" s="37" t="s">
        <v>29</v>
      </c>
      <c r="C184" s="37" t="s">
        <v>30</v>
      </c>
      <c r="D184" s="37" t="s">
        <v>31</v>
      </c>
      <c r="E184" s="24">
        <v>161497</v>
      </c>
      <c r="F184" s="38">
        <v>11.58</v>
      </c>
      <c r="G184" s="38">
        <v>1870151.35</v>
      </c>
      <c r="H184" s="38">
        <v>0</v>
      </c>
      <c r="I184" s="42">
        <v>0</v>
      </c>
    </row>
    <row r="185" spans="1:9" ht="12.75">
      <c r="A185" s="37" t="s">
        <v>1392</v>
      </c>
      <c r="B185" s="37" t="s">
        <v>3202</v>
      </c>
      <c r="C185" s="37" t="s">
        <v>3203</v>
      </c>
      <c r="D185" s="37" t="s">
        <v>3204</v>
      </c>
      <c r="E185" s="24">
        <v>30054</v>
      </c>
      <c r="F185" s="38">
        <v>77.1</v>
      </c>
      <c r="G185" s="38">
        <v>2317076.92</v>
      </c>
      <c r="H185" s="38">
        <v>31521.83</v>
      </c>
      <c r="I185" s="41">
        <v>2437.39</v>
      </c>
    </row>
    <row r="186" spans="1:9" ht="12.75">
      <c r="A186" s="37" t="s">
        <v>1392</v>
      </c>
      <c r="B186" s="37" t="s">
        <v>3205</v>
      </c>
      <c r="C186" s="37" t="s">
        <v>3206</v>
      </c>
      <c r="D186" s="37" t="s">
        <v>3207</v>
      </c>
      <c r="E186" s="24">
        <v>153651</v>
      </c>
      <c r="F186" s="38">
        <v>16.24</v>
      </c>
      <c r="G186" s="38">
        <v>2495211.49</v>
      </c>
      <c r="H186" s="38">
        <v>0</v>
      </c>
      <c r="I186" s="42">
        <v>0</v>
      </c>
    </row>
    <row r="187" spans="1:9" ht="12.75">
      <c r="A187" s="37" t="s">
        <v>1392</v>
      </c>
      <c r="B187" s="37" t="s">
        <v>32</v>
      </c>
      <c r="C187" s="37" t="s">
        <v>33</v>
      </c>
      <c r="D187" s="37" t="s">
        <v>34</v>
      </c>
      <c r="E187" s="24">
        <v>18251</v>
      </c>
      <c r="F187" s="38">
        <v>7.72</v>
      </c>
      <c r="G187" s="38">
        <v>140823.34</v>
      </c>
      <c r="H187" s="38">
        <v>0</v>
      </c>
      <c r="I187" s="42">
        <v>0</v>
      </c>
    </row>
    <row r="188" spans="1:9" ht="12.75">
      <c r="A188" s="37" t="s">
        <v>1392</v>
      </c>
      <c r="B188" s="37" t="s">
        <v>37</v>
      </c>
      <c r="C188" s="37" t="s">
        <v>38</v>
      </c>
      <c r="D188" s="37" t="s">
        <v>39</v>
      </c>
      <c r="E188" s="24">
        <v>20304</v>
      </c>
      <c r="F188" s="38">
        <v>85.73</v>
      </c>
      <c r="G188" s="38">
        <v>1740712.62</v>
      </c>
      <c r="H188" s="38">
        <v>0</v>
      </c>
      <c r="I188" s="42">
        <v>0</v>
      </c>
    </row>
    <row r="189" spans="1:9" ht="12.75">
      <c r="A189" s="37" t="s">
        <v>1392</v>
      </c>
      <c r="B189" s="37" t="s">
        <v>3461</v>
      </c>
      <c r="C189" s="37" t="s">
        <v>3462</v>
      </c>
      <c r="D189" s="37" t="s">
        <v>3059</v>
      </c>
      <c r="E189" s="24">
        <v>11768</v>
      </c>
      <c r="F189" s="38">
        <v>42.72</v>
      </c>
      <c r="G189" s="38">
        <v>502695.4</v>
      </c>
      <c r="H189" s="38">
        <v>0</v>
      </c>
      <c r="I189" s="42">
        <v>0</v>
      </c>
    </row>
    <row r="190" spans="1:9" ht="12.75">
      <c r="A190" s="37" t="s">
        <v>1392</v>
      </c>
      <c r="B190" s="37" t="s">
        <v>406</v>
      </c>
      <c r="C190" s="37" t="s">
        <v>407</v>
      </c>
      <c r="D190" s="37" t="s">
        <v>408</v>
      </c>
      <c r="E190" s="24">
        <v>3224</v>
      </c>
      <c r="F190" s="38">
        <v>29.82</v>
      </c>
      <c r="G190" s="38">
        <v>96139.68</v>
      </c>
      <c r="H190" s="38">
        <v>0</v>
      </c>
      <c r="I190" s="42">
        <v>0</v>
      </c>
    </row>
    <row r="191" spans="1:9" ht="12.75">
      <c r="A191" s="37" t="s">
        <v>1392</v>
      </c>
      <c r="B191" s="37" t="s">
        <v>610</v>
      </c>
      <c r="C191" s="37" t="s">
        <v>611</v>
      </c>
      <c r="D191" s="37" t="s">
        <v>23</v>
      </c>
      <c r="E191" s="24">
        <v>174291</v>
      </c>
      <c r="F191" s="38">
        <v>2.52</v>
      </c>
      <c r="G191" s="38">
        <v>439609.82</v>
      </c>
      <c r="H191" s="38">
        <v>0</v>
      </c>
      <c r="I191" s="42">
        <v>0</v>
      </c>
    </row>
    <row r="192" spans="1:9" ht="12.75">
      <c r="A192" s="37" t="s">
        <v>1392</v>
      </c>
      <c r="B192" s="37" t="s">
        <v>835</v>
      </c>
      <c r="C192" s="37" t="s">
        <v>836</v>
      </c>
      <c r="D192" s="37" t="s">
        <v>3499</v>
      </c>
      <c r="E192" s="24">
        <v>7405</v>
      </c>
      <c r="F192" s="38">
        <v>6.4</v>
      </c>
      <c r="G192" s="38">
        <v>47383.67</v>
      </c>
      <c r="H192" s="38">
        <v>0</v>
      </c>
      <c r="I192" s="42">
        <v>0</v>
      </c>
    </row>
    <row r="193" spans="1:9" ht="12.75">
      <c r="A193" s="37" t="s">
        <v>1392</v>
      </c>
      <c r="B193" s="37" t="s">
        <v>612</v>
      </c>
      <c r="C193" s="37" t="s">
        <v>613</v>
      </c>
      <c r="D193" s="37" t="s">
        <v>23</v>
      </c>
      <c r="E193" s="24">
        <v>25536</v>
      </c>
      <c r="F193" s="38">
        <v>11.28</v>
      </c>
      <c r="G193" s="38">
        <v>288094.59</v>
      </c>
      <c r="H193" s="38">
        <v>0</v>
      </c>
      <c r="I193" s="42">
        <v>0</v>
      </c>
    </row>
    <row r="194" spans="1:9" ht="12.75">
      <c r="A194" s="37" t="s">
        <v>1392</v>
      </c>
      <c r="B194" s="37" t="s">
        <v>3208</v>
      </c>
      <c r="C194" s="37" t="s">
        <v>3209</v>
      </c>
      <c r="D194" s="37" t="s">
        <v>3210</v>
      </c>
      <c r="E194" s="24">
        <v>85876</v>
      </c>
      <c r="F194" s="38">
        <v>19.54</v>
      </c>
      <c r="G194" s="38">
        <v>1678405.57</v>
      </c>
      <c r="H194" s="38">
        <v>0</v>
      </c>
      <c r="I194" s="42">
        <v>0</v>
      </c>
    </row>
    <row r="195" spans="1:9" ht="12.75">
      <c r="A195" s="37" t="s">
        <v>1392</v>
      </c>
      <c r="B195" s="37" t="s">
        <v>1018</v>
      </c>
      <c r="C195" s="37" t="s">
        <v>1019</v>
      </c>
      <c r="D195" s="37" t="s">
        <v>464</v>
      </c>
      <c r="E195" s="24">
        <v>6552</v>
      </c>
      <c r="F195" s="38">
        <v>60.7</v>
      </c>
      <c r="G195" s="38">
        <v>397681</v>
      </c>
      <c r="H195" s="38">
        <v>0</v>
      </c>
      <c r="I195" s="42">
        <v>0</v>
      </c>
    </row>
    <row r="196" spans="1:9" ht="12.75">
      <c r="A196" s="37" t="s">
        <v>1392</v>
      </c>
      <c r="B196" s="37" t="s">
        <v>3436</v>
      </c>
      <c r="C196" s="37" t="s">
        <v>3437</v>
      </c>
      <c r="D196" s="37" t="s">
        <v>3438</v>
      </c>
      <c r="E196" s="24">
        <v>159836</v>
      </c>
      <c r="F196" s="38">
        <v>21.91</v>
      </c>
      <c r="G196" s="38">
        <v>3501251.42</v>
      </c>
      <c r="H196" s="38">
        <v>0</v>
      </c>
      <c r="I196" s="42">
        <v>0</v>
      </c>
    </row>
    <row r="197" spans="1:9" ht="12.75">
      <c r="A197" s="37" t="s">
        <v>1392</v>
      </c>
      <c r="B197" s="37" t="s">
        <v>3448</v>
      </c>
      <c r="C197" s="37" t="s">
        <v>3449</v>
      </c>
      <c r="D197" s="37" t="s">
        <v>3450</v>
      </c>
      <c r="E197" s="24">
        <v>53173</v>
      </c>
      <c r="F197" s="38">
        <v>14.8</v>
      </c>
      <c r="G197" s="38">
        <v>786863.33</v>
      </c>
      <c r="H197" s="38">
        <v>0</v>
      </c>
      <c r="I197" s="42">
        <v>0</v>
      </c>
    </row>
    <row r="198" spans="1:9" ht="12.75">
      <c r="A198" s="37" t="s">
        <v>1392</v>
      </c>
      <c r="B198" s="37" t="s">
        <v>988</v>
      </c>
      <c r="C198" s="37" t="s">
        <v>989</v>
      </c>
      <c r="D198" s="37" t="s">
        <v>3031</v>
      </c>
      <c r="E198" s="24">
        <v>2398</v>
      </c>
      <c r="F198" s="38">
        <v>13.63</v>
      </c>
      <c r="G198" s="38">
        <v>32685.28</v>
      </c>
      <c r="H198" s="38">
        <v>0</v>
      </c>
      <c r="I198" s="42">
        <v>0</v>
      </c>
    </row>
    <row r="199" spans="1:9" ht="12.75">
      <c r="A199" s="37" t="s">
        <v>1392</v>
      </c>
      <c r="B199" s="37" t="s">
        <v>1010</v>
      </c>
      <c r="C199" s="37" t="s">
        <v>1011</v>
      </c>
      <c r="D199" s="37" t="s">
        <v>1012</v>
      </c>
      <c r="E199" s="24">
        <v>61302</v>
      </c>
      <c r="F199" s="38">
        <v>7.89</v>
      </c>
      <c r="G199" s="38">
        <v>483665.1</v>
      </c>
      <c r="H199" s="38">
        <v>0</v>
      </c>
      <c r="I199" s="42">
        <v>0</v>
      </c>
    </row>
    <row r="200" spans="1:9" ht="12.75">
      <c r="A200" s="37" t="s">
        <v>1392</v>
      </c>
      <c r="B200" s="37" t="s">
        <v>237</v>
      </c>
      <c r="C200" s="37" t="s">
        <v>238</v>
      </c>
      <c r="D200" s="37" t="s">
        <v>3056</v>
      </c>
      <c r="E200" s="24">
        <v>500215</v>
      </c>
      <c r="F200" s="38">
        <v>2.92</v>
      </c>
      <c r="G200" s="38">
        <v>1458137.27</v>
      </c>
      <c r="H200" s="38">
        <v>0</v>
      </c>
      <c r="I200" s="42">
        <v>0</v>
      </c>
    </row>
    <row r="201" spans="1:9" ht="12.75">
      <c r="A201" s="37" t="s">
        <v>1392</v>
      </c>
      <c r="B201" s="37" t="s">
        <v>3439</v>
      </c>
      <c r="C201" s="37" t="s">
        <v>3440</v>
      </c>
      <c r="D201" s="37" t="s">
        <v>3441</v>
      </c>
      <c r="E201" s="24">
        <v>20812</v>
      </c>
      <c r="F201" s="38">
        <v>25.91</v>
      </c>
      <c r="G201" s="38">
        <v>539158.26</v>
      </c>
      <c r="H201" s="38">
        <v>0</v>
      </c>
      <c r="I201" s="42">
        <v>0</v>
      </c>
    </row>
    <row r="202" spans="1:9" ht="12.75">
      <c r="A202" s="37" t="s">
        <v>1392</v>
      </c>
      <c r="B202" s="37" t="s">
        <v>999</v>
      </c>
      <c r="C202" s="37" t="s">
        <v>1000</v>
      </c>
      <c r="D202" s="37" t="s">
        <v>1001</v>
      </c>
      <c r="E202" s="24">
        <v>5695</v>
      </c>
      <c r="F202" s="38">
        <v>32.04</v>
      </c>
      <c r="G202" s="38">
        <v>182458.49</v>
      </c>
      <c r="H202" s="38">
        <v>0</v>
      </c>
      <c r="I202" s="42">
        <v>0</v>
      </c>
    </row>
    <row r="203" spans="1:9" ht="12.75">
      <c r="A203" s="37" t="s">
        <v>1392</v>
      </c>
      <c r="B203" s="37" t="s">
        <v>3442</v>
      </c>
      <c r="C203" s="37" t="s">
        <v>3443</v>
      </c>
      <c r="D203" s="37" t="s">
        <v>3444</v>
      </c>
      <c r="E203" s="24">
        <v>12359</v>
      </c>
      <c r="F203" s="38">
        <v>88.78</v>
      </c>
      <c r="G203" s="38">
        <v>1097190.27</v>
      </c>
      <c r="H203" s="38">
        <v>0</v>
      </c>
      <c r="I203" s="42">
        <v>0</v>
      </c>
    </row>
    <row r="204" spans="1:9" ht="12.75">
      <c r="A204" s="37" t="s">
        <v>1392</v>
      </c>
      <c r="B204" s="37" t="s">
        <v>990</v>
      </c>
      <c r="C204" s="37" t="s">
        <v>991</v>
      </c>
      <c r="D204" s="37" t="s">
        <v>3499</v>
      </c>
      <c r="E204" s="24">
        <v>41394</v>
      </c>
      <c r="F204" s="38">
        <v>16.18</v>
      </c>
      <c r="G204" s="38">
        <v>669645.2</v>
      </c>
      <c r="H204" s="38">
        <v>0</v>
      </c>
      <c r="I204" s="42">
        <v>0</v>
      </c>
    </row>
    <row r="205" spans="1:9" ht="12.75">
      <c r="A205" s="37" t="s">
        <v>1392</v>
      </c>
      <c r="B205" s="37" t="s">
        <v>1024</v>
      </c>
      <c r="C205" s="37" t="s">
        <v>1025</v>
      </c>
      <c r="D205" s="37" t="s">
        <v>1026</v>
      </c>
      <c r="E205" s="24">
        <v>68268</v>
      </c>
      <c r="F205" s="38">
        <v>4.51</v>
      </c>
      <c r="G205" s="38">
        <v>308133.15</v>
      </c>
      <c r="H205" s="38">
        <v>0</v>
      </c>
      <c r="I205" s="42">
        <v>0</v>
      </c>
    </row>
    <row r="206" spans="1:9" ht="12.75">
      <c r="A206" s="37" t="s">
        <v>1392</v>
      </c>
      <c r="B206" s="37" t="s">
        <v>1013</v>
      </c>
      <c r="C206" s="37" t="s">
        <v>1014</v>
      </c>
      <c r="D206" s="37" t="s">
        <v>1015</v>
      </c>
      <c r="E206" s="24">
        <v>236</v>
      </c>
      <c r="F206" s="38">
        <v>666.9</v>
      </c>
      <c r="G206" s="38">
        <v>157389.08</v>
      </c>
      <c r="H206" s="38">
        <v>0</v>
      </c>
      <c r="I206" s="42">
        <v>0</v>
      </c>
    </row>
    <row r="207" spans="1:9" ht="12.75">
      <c r="A207" s="37" t="s">
        <v>1392</v>
      </c>
      <c r="B207" s="37" t="s">
        <v>3456</v>
      </c>
      <c r="C207" s="37" t="s">
        <v>3457</v>
      </c>
      <c r="D207" s="37" t="s">
        <v>3059</v>
      </c>
      <c r="E207" s="24">
        <v>5950</v>
      </c>
      <c r="F207" s="38">
        <v>174.32</v>
      </c>
      <c r="G207" s="38">
        <v>1037220.33</v>
      </c>
      <c r="H207" s="38">
        <v>0</v>
      </c>
      <c r="I207" s="42">
        <v>0</v>
      </c>
    </row>
    <row r="208" spans="1:9" ht="12.75">
      <c r="A208" s="37" t="s">
        <v>1392</v>
      </c>
      <c r="B208" s="37" t="s">
        <v>252</v>
      </c>
      <c r="C208" s="37" t="s">
        <v>253</v>
      </c>
      <c r="D208" s="37" t="s">
        <v>254</v>
      </c>
      <c r="E208" s="24">
        <v>7631</v>
      </c>
      <c r="F208" s="38">
        <v>163.77</v>
      </c>
      <c r="G208" s="38">
        <v>1249752.37</v>
      </c>
      <c r="H208" s="38">
        <v>0</v>
      </c>
      <c r="I208" s="42">
        <v>0</v>
      </c>
    </row>
    <row r="209" spans="1:9" ht="12.75">
      <c r="A209" s="37" t="s">
        <v>1392</v>
      </c>
      <c r="B209" s="37" t="s">
        <v>3463</v>
      </c>
      <c r="C209" s="37" t="s">
        <v>3464</v>
      </c>
      <c r="D209" s="37" t="s">
        <v>3465</v>
      </c>
      <c r="E209" s="24">
        <v>44383</v>
      </c>
      <c r="F209" s="38">
        <v>30.38</v>
      </c>
      <c r="G209" s="38">
        <v>1348316.66</v>
      </c>
      <c r="H209" s="38">
        <v>0</v>
      </c>
      <c r="I209" s="42">
        <v>0</v>
      </c>
    </row>
    <row r="210" spans="1:9" ht="12.75">
      <c r="A210" s="37" t="s">
        <v>1392</v>
      </c>
      <c r="B210" s="37" t="s">
        <v>1016</v>
      </c>
      <c r="C210" s="37" t="s">
        <v>1017</v>
      </c>
      <c r="D210" s="37" t="s">
        <v>3465</v>
      </c>
      <c r="E210" s="24">
        <v>2594</v>
      </c>
      <c r="F210" s="38">
        <v>34.42</v>
      </c>
      <c r="G210" s="38">
        <v>89278.34</v>
      </c>
      <c r="H210" s="38">
        <v>0</v>
      </c>
      <c r="I210" s="42">
        <v>0</v>
      </c>
    </row>
    <row r="211" spans="1:9" ht="12.75">
      <c r="A211" s="37" t="s">
        <v>1392</v>
      </c>
      <c r="B211" s="37" t="s">
        <v>614</v>
      </c>
      <c r="C211" s="37" t="s">
        <v>615</v>
      </c>
      <c r="D211" s="37" t="s">
        <v>3047</v>
      </c>
      <c r="E211" s="24">
        <v>23000</v>
      </c>
      <c r="F211" s="38">
        <v>10.9</v>
      </c>
      <c r="G211" s="38">
        <v>250713.89</v>
      </c>
      <c r="H211" s="38">
        <v>0</v>
      </c>
      <c r="I211" s="42">
        <v>0</v>
      </c>
    </row>
    <row r="212" spans="1:9" ht="12.75">
      <c r="A212" s="37" t="s">
        <v>1392</v>
      </c>
      <c r="B212" s="37" t="s">
        <v>458</v>
      </c>
      <c r="C212" s="37" t="s">
        <v>459</v>
      </c>
      <c r="D212" s="37" t="s">
        <v>3047</v>
      </c>
      <c r="E212" s="24">
        <v>17000</v>
      </c>
      <c r="F212" s="38">
        <v>3.08</v>
      </c>
      <c r="G212" s="38">
        <v>52434.56</v>
      </c>
      <c r="H212" s="38">
        <v>0</v>
      </c>
      <c r="I212" s="42">
        <v>0</v>
      </c>
    </row>
    <row r="213" spans="1:9" ht="12.75">
      <c r="A213" s="37" t="s">
        <v>1392</v>
      </c>
      <c r="B213" s="37" t="s">
        <v>3620</v>
      </c>
      <c r="C213" s="37" t="s">
        <v>3621</v>
      </c>
      <c r="D213" s="37" t="s">
        <v>3047</v>
      </c>
      <c r="E213" s="24">
        <v>1400</v>
      </c>
      <c r="F213" s="38">
        <v>88.23</v>
      </c>
      <c r="G213" s="38">
        <v>123521.87</v>
      </c>
      <c r="H213" s="38">
        <v>0</v>
      </c>
      <c r="I213" s="42">
        <v>0</v>
      </c>
    </row>
    <row r="214" spans="1:9" ht="12.75">
      <c r="A214" s="37" t="s">
        <v>1392</v>
      </c>
      <c r="B214" s="37" t="s">
        <v>616</v>
      </c>
      <c r="C214" s="37" t="s">
        <v>617</v>
      </c>
      <c r="D214" s="37" t="s">
        <v>3047</v>
      </c>
      <c r="E214" s="24">
        <v>19000</v>
      </c>
      <c r="F214" s="38">
        <v>13.06</v>
      </c>
      <c r="G214" s="38">
        <v>248151.2</v>
      </c>
      <c r="H214" s="38">
        <v>0</v>
      </c>
      <c r="I214" s="42">
        <v>0</v>
      </c>
    </row>
    <row r="215" spans="1:9" ht="12.75">
      <c r="A215" s="37" t="s">
        <v>1392</v>
      </c>
      <c r="B215" s="37" t="s">
        <v>969</v>
      </c>
      <c r="C215" s="37" t="s">
        <v>970</v>
      </c>
      <c r="D215" s="37" t="s">
        <v>72</v>
      </c>
      <c r="E215" s="24">
        <v>1000</v>
      </c>
      <c r="F215" s="38">
        <v>1.45</v>
      </c>
      <c r="G215" s="38">
        <v>1445.3</v>
      </c>
      <c r="H215" s="38">
        <v>0</v>
      </c>
      <c r="I215" s="42">
        <v>0</v>
      </c>
    </row>
    <row r="216" spans="1:9" ht="12.75">
      <c r="A216" s="37" t="s">
        <v>1392</v>
      </c>
      <c r="B216" s="37" t="s">
        <v>618</v>
      </c>
      <c r="C216" s="37" t="s">
        <v>619</v>
      </c>
      <c r="D216" s="37" t="s">
        <v>620</v>
      </c>
      <c r="E216" s="24">
        <v>243000</v>
      </c>
      <c r="F216" s="38">
        <v>1.22</v>
      </c>
      <c r="G216" s="38">
        <v>296924.66</v>
      </c>
      <c r="H216" s="38">
        <v>0</v>
      </c>
      <c r="I216" s="42">
        <v>0</v>
      </c>
    </row>
    <row r="217" spans="1:9" ht="12.75">
      <c r="A217" s="37" t="s">
        <v>1392</v>
      </c>
      <c r="B217" s="37" t="s">
        <v>45</v>
      </c>
      <c r="C217" s="37" t="s">
        <v>46</v>
      </c>
      <c r="D217" s="37" t="s">
        <v>3047</v>
      </c>
      <c r="E217" s="24">
        <v>11900</v>
      </c>
      <c r="F217" s="38">
        <v>60.22</v>
      </c>
      <c r="G217" s="38">
        <v>716657.51</v>
      </c>
      <c r="H217" s="38">
        <v>0</v>
      </c>
      <c r="I217" s="42">
        <v>0</v>
      </c>
    </row>
    <row r="218" spans="1:9" ht="12.75">
      <c r="A218" s="37" t="s">
        <v>1392</v>
      </c>
      <c r="B218" s="37" t="s">
        <v>387</v>
      </c>
      <c r="C218" s="37" t="s">
        <v>388</v>
      </c>
      <c r="D218" s="37" t="s">
        <v>3031</v>
      </c>
      <c r="E218" s="24">
        <v>18932</v>
      </c>
      <c r="F218" s="38">
        <v>9.95</v>
      </c>
      <c r="G218" s="38">
        <v>188430.14</v>
      </c>
      <c r="H218" s="38">
        <v>0</v>
      </c>
      <c r="I218" s="42">
        <v>0</v>
      </c>
    </row>
    <row r="219" spans="1:9" ht="12.75">
      <c r="A219" s="37" t="s">
        <v>1392</v>
      </c>
      <c r="B219" s="37" t="s">
        <v>621</v>
      </c>
      <c r="C219" s="37" t="s">
        <v>622</v>
      </c>
      <c r="D219" s="37" t="s">
        <v>3047</v>
      </c>
      <c r="E219" s="24">
        <v>13000</v>
      </c>
      <c r="F219" s="38">
        <v>9.82</v>
      </c>
      <c r="G219" s="38">
        <v>127667.95</v>
      </c>
      <c r="H219" s="38">
        <v>733.48</v>
      </c>
      <c r="I219" s="42">
        <v>0</v>
      </c>
    </row>
    <row r="220" spans="1:9" ht="12.75">
      <c r="A220" s="37" t="s">
        <v>1392</v>
      </c>
      <c r="B220" s="37" t="s">
        <v>47</v>
      </c>
      <c r="C220" s="37" t="s">
        <v>48</v>
      </c>
      <c r="D220" s="37" t="s">
        <v>3047</v>
      </c>
      <c r="E220" s="24">
        <v>21000</v>
      </c>
      <c r="F220" s="38">
        <v>4.94</v>
      </c>
      <c r="G220" s="38">
        <v>103789.13</v>
      </c>
      <c r="H220" s="38">
        <v>0</v>
      </c>
      <c r="I220" s="42">
        <v>0</v>
      </c>
    </row>
    <row r="221" spans="1:9" ht="12.75">
      <c r="A221" s="37" t="s">
        <v>1392</v>
      </c>
      <c r="B221" s="37" t="s">
        <v>623</v>
      </c>
      <c r="C221" s="37" t="s">
        <v>624</v>
      </c>
      <c r="D221" s="37" t="s">
        <v>3047</v>
      </c>
      <c r="E221" s="24">
        <v>20000</v>
      </c>
      <c r="F221" s="38">
        <v>9.21</v>
      </c>
      <c r="G221" s="38">
        <v>184147.9</v>
      </c>
      <c r="H221" s="38">
        <v>1171.83</v>
      </c>
      <c r="I221" s="42">
        <v>0</v>
      </c>
    </row>
    <row r="222" spans="1:9" ht="12.75">
      <c r="A222" s="37" t="s">
        <v>1392</v>
      </c>
      <c r="B222" s="37" t="s">
        <v>625</v>
      </c>
      <c r="C222" s="37" t="s">
        <v>626</v>
      </c>
      <c r="D222" s="37" t="s">
        <v>3031</v>
      </c>
      <c r="E222" s="24">
        <v>4778</v>
      </c>
      <c r="F222" s="38">
        <v>8.8</v>
      </c>
      <c r="G222" s="38">
        <v>42025.72</v>
      </c>
      <c r="H222" s="38">
        <v>0</v>
      </c>
      <c r="I222" s="42">
        <v>0</v>
      </c>
    </row>
    <row r="223" spans="1:9" ht="12.75">
      <c r="A223" s="37" t="s">
        <v>1392</v>
      </c>
      <c r="B223" s="37" t="s">
        <v>3377</v>
      </c>
      <c r="C223" s="37" t="s">
        <v>3378</v>
      </c>
      <c r="D223" s="37" t="s">
        <v>3031</v>
      </c>
      <c r="E223" s="24">
        <v>64607</v>
      </c>
      <c r="F223" s="38">
        <v>13.88</v>
      </c>
      <c r="G223" s="38">
        <v>896757.27</v>
      </c>
      <c r="H223" s="38">
        <v>0</v>
      </c>
      <c r="I223" s="42">
        <v>0</v>
      </c>
    </row>
    <row r="224" spans="1:9" ht="12.75">
      <c r="A224" s="37" t="s">
        <v>1392</v>
      </c>
      <c r="B224" s="37" t="s">
        <v>627</v>
      </c>
      <c r="C224" s="37" t="s">
        <v>628</v>
      </c>
      <c r="D224" s="37" t="s">
        <v>3031</v>
      </c>
      <c r="E224" s="24">
        <v>40653</v>
      </c>
      <c r="F224" s="38">
        <v>5.95</v>
      </c>
      <c r="G224" s="38">
        <v>241830.54</v>
      </c>
      <c r="H224" s="38">
        <v>0</v>
      </c>
      <c r="I224" s="42">
        <v>0</v>
      </c>
    </row>
    <row r="225" spans="1:9" ht="12.75">
      <c r="A225" s="37" t="s">
        <v>1392</v>
      </c>
      <c r="B225" s="37" t="s">
        <v>899</v>
      </c>
      <c r="C225" s="37" t="s">
        <v>900</v>
      </c>
      <c r="D225" s="37" t="s">
        <v>3381</v>
      </c>
      <c r="E225" s="24">
        <v>153000</v>
      </c>
      <c r="F225" s="38">
        <v>3.54</v>
      </c>
      <c r="G225" s="38">
        <v>541525.08</v>
      </c>
      <c r="H225" s="38">
        <v>0</v>
      </c>
      <c r="I225" s="42">
        <v>0</v>
      </c>
    </row>
    <row r="226" spans="1:9" ht="12.75">
      <c r="A226" s="37" t="s">
        <v>1392</v>
      </c>
      <c r="B226" s="37" t="s">
        <v>3213</v>
      </c>
      <c r="C226" s="37" t="s">
        <v>3214</v>
      </c>
      <c r="D226" s="37" t="s">
        <v>3215</v>
      </c>
      <c r="E226" s="24">
        <v>23000</v>
      </c>
      <c r="F226" s="38">
        <v>3.25</v>
      </c>
      <c r="G226" s="38">
        <v>74757.35</v>
      </c>
      <c r="H226" s="38">
        <v>0</v>
      </c>
      <c r="I226" s="42">
        <v>0</v>
      </c>
    </row>
    <row r="227" spans="1:9" ht="12.75">
      <c r="A227" s="37" t="s">
        <v>1392</v>
      </c>
      <c r="B227" s="37" t="s">
        <v>629</v>
      </c>
      <c r="C227" s="37" t="s">
        <v>630</v>
      </c>
      <c r="D227" s="37" t="s">
        <v>3047</v>
      </c>
      <c r="E227" s="24">
        <v>55000</v>
      </c>
      <c r="F227" s="38">
        <v>4.05</v>
      </c>
      <c r="G227" s="38">
        <v>222496.8</v>
      </c>
      <c r="H227" s="38">
        <v>0</v>
      </c>
      <c r="I227" s="42">
        <v>0</v>
      </c>
    </row>
    <row r="228" spans="1:9" ht="12.75">
      <c r="A228" s="37" t="s">
        <v>1392</v>
      </c>
      <c r="B228" s="37" t="s">
        <v>3216</v>
      </c>
      <c r="C228" s="37" t="s">
        <v>3217</v>
      </c>
      <c r="D228" s="37" t="s">
        <v>3031</v>
      </c>
      <c r="E228" s="24">
        <v>52559</v>
      </c>
      <c r="F228" s="38">
        <v>13</v>
      </c>
      <c r="G228" s="38">
        <v>683299.6</v>
      </c>
      <c r="H228" s="38">
        <v>0</v>
      </c>
      <c r="I228" s="42">
        <v>0</v>
      </c>
    </row>
    <row r="229" spans="1:9" ht="12.75">
      <c r="A229" s="37" t="s">
        <v>1392</v>
      </c>
      <c r="B229" s="37" t="s">
        <v>3016</v>
      </c>
      <c r="C229" s="37" t="s">
        <v>3017</v>
      </c>
      <c r="D229" s="37" t="s">
        <v>3404</v>
      </c>
      <c r="E229" s="24">
        <v>1950</v>
      </c>
      <c r="F229" s="38">
        <v>21.68</v>
      </c>
      <c r="G229" s="38">
        <v>42283.16</v>
      </c>
      <c r="H229" s="38">
        <v>2293.21</v>
      </c>
      <c r="I229" s="42">
        <v>0</v>
      </c>
    </row>
    <row r="230" spans="1:9" ht="12.75">
      <c r="A230" s="37" t="s">
        <v>1392</v>
      </c>
      <c r="B230" s="37" t="s">
        <v>382</v>
      </c>
      <c r="C230" s="37" t="s">
        <v>383</v>
      </c>
      <c r="D230" s="37" t="s">
        <v>3249</v>
      </c>
      <c r="E230" s="24">
        <v>7</v>
      </c>
      <c r="F230" s="38">
        <v>18396.49</v>
      </c>
      <c r="G230" s="38">
        <v>128775.4</v>
      </c>
      <c r="H230" s="38">
        <v>0</v>
      </c>
      <c r="I230" s="42">
        <v>0</v>
      </c>
    </row>
    <row r="231" spans="1:9" ht="12.75">
      <c r="A231" s="37" t="s">
        <v>1392</v>
      </c>
      <c r="B231" s="37" t="s">
        <v>49</v>
      </c>
      <c r="C231" s="37" t="s">
        <v>50</v>
      </c>
      <c r="D231" s="37" t="s">
        <v>3031</v>
      </c>
      <c r="E231" s="24">
        <v>69003</v>
      </c>
      <c r="F231" s="38">
        <v>3.69</v>
      </c>
      <c r="G231" s="38">
        <v>254483.74</v>
      </c>
      <c r="H231" s="38">
        <v>0</v>
      </c>
      <c r="I231" s="42">
        <v>0</v>
      </c>
    </row>
    <row r="232" spans="1:9" ht="12.75">
      <c r="A232" s="37" t="s">
        <v>1392</v>
      </c>
      <c r="B232" s="37" t="s">
        <v>51</v>
      </c>
      <c r="C232" s="37" t="s">
        <v>52</v>
      </c>
      <c r="D232" s="37" t="s">
        <v>53</v>
      </c>
      <c r="E232" s="24">
        <v>80800</v>
      </c>
      <c r="F232" s="38">
        <v>5.15</v>
      </c>
      <c r="G232" s="38">
        <v>416256.74</v>
      </c>
      <c r="H232" s="38">
        <v>0</v>
      </c>
      <c r="I232" s="42">
        <v>0</v>
      </c>
    </row>
    <row r="233" spans="1:9" ht="12.75">
      <c r="A233" s="37" t="s">
        <v>1392</v>
      </c>
      <c r="B233" s="37" t="s">
        <v>1439</v>
      </c>
      <c r="C233" s="37" t="s">
        <v>1440</v>
      </c>
      <c r="D233" s="37" t="s">
        <v>3047</v>
      </c>
      <c r="E233" s="24">
        <v>4400</v>
      </c>
      <c r="F233" s="38">
        <v>11.58</v>
      </c>
      <c r="G233" s="38">
        <v>50942.71</v>
      </c>
      <c r="H233" s="38">
        <v>0</v>
      </c>
      <c r="I233" s="42">
        <v>0</v>
      </c>
    </row>
    <row r="234" spans="1:9" ht="12.75">
      <c r="A234" s="37" t="s">
        <v>1392</v>
      </c>
      <c r="B234" s="37" t="s">
        <v>631</v>
      </c>
      <c r="C234" s="37" t="s">
        <v>632</v>
      </c>
      <c r="D234" s="37" t="s">
        <v>3031</v>
      </c>
      <c r="E234" s="24">
        <v>84685</v>
      </c>
      <c r="F234" s="38">
        <v>4.1</v>
      </c>
      <c r="G234" s="38">
        <v>346948.63</v>
      </c>
      <c r="H234" s="38">
        <v>0</v>
      </c>
      <c r="I234" s="42">
        <v>0</v>
      </c>
    </row>
    <row r="235" spans="1:9" ht="12.75">
      <c r="A235" s="37" t="s">
        <v>1392</v>
      </c>
      <c r="B235" s="37" t="s">
        <v>54</v>
      </c>
      <c r="C235" s="37" t="s">
        <v>55</v>
      </c>
      <c r="D235" s="37" t="s">
        <v>3047</v>
      </c>
      <c r="E235" s="24">
        <v>1900</v>
      </c>
      <c r="F235" s="38">
        <v>25.26</v>
      </c>
      <c r="G235" s="38">
        <v>47995.61</v>
      </c>
      <c r="H235" s="38">
        <v>0</v>
      </c>
      <c r="I235" s="42">
        <v>0</v>
      </c>
    </row>
    <row r="236" spans="1:9" ht="12.75">
      <c r="A236" s="37" t="s">
        <v>1392</v>
      </c>
      <c r="B236" s="37" t="s">
        <v>443</v>
      </c>
      <c r="C236" s="37" t="s">
        <v>444</v>
      </c>
      <c r="D236" s="37" t="s">
        <v>3047</v>
      </c>
      <c r="E236" s="24">
        <v>1500</v>
      </c>
      <c r="F236" s="38">
        <v>30.94</v>
      </c>
      <c r="G236" s="38">
        <v>46403.08</v>
      </c>
      <c r="H236" s="38">
        <v>182.29</v>
      </c>
      <c r="I236" s="42">
        <v>0</v>
      </c>
    </row>
    <row r="237" spans="1:9" ht="12.75">
      <c r="A237" s="37" t="s">
        <v>1392</v>
      </c>
      <c r="B237" s="37" t="s">
        <v>1027</v>
      </c>
      <c r="C237" s="37" t="s">
        <v>1028</v>
      </c>
      <c r="D237" s="37" t="s">
        <v>3589</v>
      </c>
      <c r="E237" s="24">
        <v>32</v>
      </c>
      <c r="F237" s="38">
        <v>3633.53</v>
      </c>
      <c r="G237" s="38">
        <v>116273.11</v>
      </c>
      <c r="H237" s="38">
        <v>0</v>
      </c>
      <c r="I237" s="42">
        <v>0</v>
      </c>
    </row>
    <row r="238" spans="1:9" ht="12.75">
      <c r="A238" s="37" t="s">
        <v>1392</v>
      </c>
      <c r="B238" s="37" t="s">
        <v>840</v>
      </c>
      <c r="C238" s="37" t="s">
        <v>841</v>
      </c>
      <c r="D238" s="37" t="s">
        <v>3031</v>
      </c>
      <c r="E238" s="24">
        <v>641</v>
      </c>
      <c r="F238" s="38">
        <v>2077.61</v>
      </c>
      <c r="G238" s="38">
        <v>1331749.95</v>
      </c>
      <c r="H238" s="38">
        <v>0</v>
      </c>
      <c r="I238" s="42">
        <v>0</v>
      </c>
    </row>
    <row r="239" spans="1:9" ht="12.75">
      <c r="A239" s="37" t="s">
        <v>1392</v>
      </c>
      <c r="B239" s="37" t="s">
        <v>636</v>
      </c>
      <c r="C239" s="37" t="s">
        <v>637</v>
      </c>
      <c r="D239" s="37" t="s">
        <v>3047</v>
      </c>
      <c r="E239" s="24">
        <v>20000</v>
      </c>
      <c r="F239" s="38">
        <v>14.76</v>
      </c>
      <c r="G239" s="38">
        <v>295259.02</v>
      </c>
      <c r="H239" s="38">
        <v>1388.84</v>
      </c>
      <c r="I239" s="42">
        <v>0</v>
      </c>
    </row>
    <row r="240" spans="1:9" ht="12.75">
      <c r="A240" s="37" t="s">
        <v>1392</v>
      </c>
      <c r="B240" s="37" t="s">
        <v>638</v>
      </c>
      <c r="C240" s="37" t="s">
        <v>639</v>
      </c>
      <c r="D240" s="37" t="s">
        <v>640</v>
      </c>
      <c r="E240" s="24">
        <v>5000</v>
      </c>
      <c r="F240" s="38">
        <v>10.93</v>
      </c>
      <c r="G240" s="38">
        <v>54633.57</v>
      </c>
      <c r="H240" s="38">
        <v>0</v>
      </c>
      <c r="I240" s="42">
        <v>0</v>
      </c>
    </row>
    <row r="241" spans="1:9" ht="12.75">
      <c r="A241" s="37" t="s">
        <v>1392</v>
      </c>
      <c r="B241" s="37" t="s">
        <v>842</v>
      </c>
      <c r="C241" s="37" t="s">
        <v>843</v>
      </c>
      <c r="D241" s="37" t="s">
        <v>3047</v>
      </c>
      <c r="E241" s="24">
        <v>100</v>
      </c>
      <c r="F241" s="38">
        <v>140.31</v>
      </c>
      <c r="G241" s="38">
        <v>14030.75</v>
      </c>
      <c r="H241" s="38">
        <v>0</v>
      </c>
      <c r="I241" s="42">
        <v>0</v>
      </c>
    </row>
    <row r="242" spans="1:9" ht="12.75">
      <c r="A242" s="37" t="s">
        <v>1392</v>
      </c>
      <c r="B242" s="37" t="s">
        <v>439</v>
      </c>
      <c r="C242" s="37" t="s">
        <v>440</v>
      </c>
      <c r="D242" s="37" t="s">
        <v>3047</v>
      </c>
      <c r="E242" s="24">
        <v>400</v>
      </c>
      <c r="F242" s="38">
        <v>52.72</v>
      </c>
      <c r="G242" s="38">
        <v>21087.31</v>
      </c>
      <c r="H242" s="38">
        <v>0</v>
      </c>
      <c r="I242" s="42">
        <v>0</v>
      </c>
    </row>
    <row r="243" spans="1:9" ht="12.75">
      <c r="A243" s="37" t="s">
        <v>1392</v>
      </c>
      <c r="B243" s="37" t="s">
        <v>3221</v>
      </c>
      <c r="C243" s="37" t="s">
        <v>3222</v>
      </c>
      <c r="D243" s="37" t="s">
        <v>3223</v>
      </c>
      <c r="E243" s="24">
        <v>123307</v>
      </c>
      <c r="F243" s="38">
        <v>9.46</v>
      </c>
      <c r="G243" s="38">
        <v>1166386.2</v>
      </c>
      <c r="H243" s="38">
        <v>0</v>
      </c>
      <c r="I243" s="42">
        <v>0</v>
      </c>
    </row>
    <row r="244" spans="1:9" ht="12.75">
      <c r="A244" s="37" t="s">
        <v>1392</v>
      </c>
      <c r="B244" s="37" t="s">
        <v>901</v>
      </c>
      <c r="C244" s="37" t="s">
        <v>902</v>
      </c>
      <c r="D244" s="37" t="s">
        <v>903</v>
      </c>
      <c r="E244" s="24">
        <v>4280</v>
      </c>
      <c r="F244" s="38">
        <v>21.26</v>
      </c>
      <c r="G244" s="38">
        <v>90986.39</v>
      </c>
      <c r="H244" s="38">
        <v>0</v>
      </c>
      <c r="I244" s="42">
        <v>0</v>
      </c>
    </row>
    <row r="245" spans="1:9" ht="12.75">
      <c r="A245" s="37" t="s">
        <v>1392</v>
      </c>
      <c r="B245" s="37" t="s">
        <v>3224</v>
      </c>
      <c r="C245" s="37" t="s">
        <v>3225</v>
      </c>
      <c r="D245" s="37" t="s">
        <v>3047</v>
      </c>
      <c r="E245" s="24">
        <v>27000</v>
      </c>
      <c r="F245" s="38">
        <v>48.78</v>
      </c>
      <c r="G245" s="38">
        <v>1317133.44</v>
      </c>
      <c r="H245" s="38">
        <v>8202.82</v>
      </c>
      <c r="I245" s="42">
        <v>0</v>
      </c>
    </row>
    <row r="246" spans="1:9" ht="12.75">
      <c r="A246" s="37" t="s">
        <v>1392</v>
      </c>
      <c r="B246" s="37" t="s">
        <v>844</v>
      </c>
      <c r="C246" s="37" t="s">
        <v>845</v>
      </c>
      <c r="D246" s="37" t="s">
        <v>3606</v>
      </c>
      <c r="E246" s="24">
        <v>23344</v>
      </c>
      <c r="F246" s="38">
        <v>2.16</v>
      </c>
      <c r="G246" s="38">
        <v>50430.99</v>
      </c>
      <c r="H246" s="38">
        <v>0</v>
      </c>
      <c r="I246" s="42">
        <v>0</v>
      </c>
    </row>
    <row r="247" spans="1:9" ht="12.75">
      <c r="A247" s="37" t="s">
        <v>1392</v>
      </c>
      <c r="B247" s="37" t="s">
        <v>1395</v>
      </c>
      <c r="C247" s="37" t="s">
        <v>1396</v>
      </c>
      <c r="D247" s="37" t="s">
        <v>3047</v>
      </c>
      <c r="E247" s="24">
        <v>24700</v>
      </c>
      <c r="F247" s="38">
        <v>10.39</v>
      </c>
      <c r="G247" s="38">
        <v>256585.21</v>
      </c>
      <c r="H247" s="38">
        <v>0</v>
      </c>
      <c r="I247" s="42">
        <v>0</v>
      </c>
    </row>
    <row r="248" spans="1:9" ht="12.75">
      <c r="A248" s="37" t="s">
        <v>1392</v>
      </c>
      <c r="B248" s="37" t="s">
        <v>363</v>
      </c>
      <c r="C248" s="37" t="s">
        <v>364</v>
      </c>
      <c r="D248" s="37" t="s">
        <v>3404</v>
      </c>
      <c r="E248" s="24">
        <v>1020</v>
      </c>
      <c r="F248" s="38">
        <v>23.51</v>
      </c>
      <c r="G248" s="38">
        <v>23982.14</v>
      </c>
      <c r="H248" s="38">
        <v>1137.55</v>
      </c>
      <c r="I248" s="42">
        <v>0</v>
      </c>
    </row>
    <row r="249" spans="1:9" ht="12.75">
      <c r="A249" s="37" t="s">
        <v>1392</v>
      </c>
      <c r="B249" s="37" t="s">
        <v>56</v>
      </c>
      <c r="C249" s="37" t="s">
        <v>57</v>
      </c>
      <c r="D249" s="37" t="s">
        <v>3286</v>
      </c>
      <c r="E249" s="24">
        <v>49436</v>
      </c>
      <c r="F249" s="38">
        <v>8.64</v>
      </c>
      <c r="G249" s="38">
        <v>426910.97</v>
      </c>
      <c r="H249" s="38">
        <v>0</v>
      </c>
      <c r="I249" s="42">
        <v>0</v>
      </c>
    </row>
    <row r="250" spans="1:9" ht="12.75">
      <c r="A250" s="37" t="s">
        <v>1392</v>
      </c>
      <c r="B250" s="37" t="s">
        <v>643</v>
      </c>
      <c r="C250" s="37" t="s">
        <v>644</v>
      </c>
      <c r="D250" s="37" t="s">
        <v>3031</v>
      </c>
      <c r="E250" s="24">
        <v>31174</v>
      </c>
      <c r="F250" s="38">
        <v>1.31</v>
      </c>
      <c r="G250" s="38">
        <v>40816.28</v>
      </c>
      <c r="H250" s="38">
        <v>0</v>
      </c>
      <c r="I250" s="42">
        <v>0</v>
      </c>
    </row>
    <row r="251" spans="1:9" ht="12.75">
      <c r="A251" s="37" t="s">
        <v>1392</v>
      </c>
      <c r="B251" s="37" t="s">
        <v>3228</v>
      </c>
      <c r="C251" s="37" t="s">
        <v>3229</v>
      </c>
      <c r="D251" s="37" t="s">
        <v>3230</v>
      </c>
      <c r="E251" s="24">
        <v>28000</v>
      </c>
      <c r="F251" s="38">
        <v>2.04</v>
      </c>
      <c r="G251" s="38">
        <v>57015.49</v>
      </c>
      <c r="H251" s="38">
        <v>0</v>
      </c>
      <c r="I251" s="42">
        <v>0</v>
      </c>
    </row>
    <row r="252" spans="1:9" ht="12.75">
      <c r="A252" s="37" t="s">
        <v>1392</v>
      </c>
      <c r="B252" s="37" t="s">
        <v>1069</v>
      </c>
      <c r="C252" s="37" t="s">
        <v>1070</v>
      </c>
      <c r="D252" s="37" t="s">
        <v>3381</v>
      </c>
      <c r="E252" s="24">
        <v>39000</v>
      </c>
      <c r="F252" s="38">
        <v>2.02</v>
      </c>
      <c r="G252" s="38">
        <v>78913.39</v>
      </c>
      <c r="H252" s="38">
        <v>0</v>
      </c>
      <c r="I252" s="42">
        <v>0</v>
      </c>
    </row>
    <row r="253" spans="1:9" ht="12.75">
      <c r="A253" s="37" t="s">
        <v>1392</v>
      </c>
      <c r="B253" s="37" t="s">
        <v>1004</v>
      </c>
      <c r="C253" s="37" t="s">
        <v>1005</v>
      </c>
      <c r="D253" s="37" t="s">
        <v>1006</v>
      </c>
      <c r="E253" s="24">
        <v>40000</v>
      </c>
      <c r="F253" s="38">
        <v>1</v>
      </c>
      <c r="G253" s="38">
        <v>40182.11</v>
      </c>
      <c r="H253" s="38">
        <v>0</v>
      </c>
      <c r="I253" s="42">
        <v>0</v>
      </c>
    </row>
    <row r="254" spans="1:9" ht="12.75">
      <c r="A254" s="37" t="s">
        <v>1392</v>
      </c>
      <c r="B254" s="37" t="s">
        <v>906</v>
      </c>
      <c r="C254" s="37" t="s">
        <v>907</v>
      </c>
      <c r="D254" s="37" t="s">
        <v>908</v>
      </c>
      <c r="E254" s="24">
        <v>210</v>
      </c>
      <c r="F254" s="38">
        <v>221.09</v>
      </c>
      <c r="G254" s="38">
        <v>46428.57</v>
      </c>
      <c r="H254" s="38">
        <v>0</v>
      </c>
      <c r="I254" s="42">
        <v>0</v>
      </c>
    </row>
    <row r="255" spans="1:9" ht="12.75">
      <c r="A255" s="37" t="s">
        <v>1392</v>
      </c>
      <c r="B255" s="37" t="s">
        <v>645</v>
      </c>
      <c r="C255" s="37" t="s">
        <v>646</v>
      </c>
      <c r="D255" s="37" t="s">
        <v>3249</v>
      </c>
      <c r="E255" s="24">
        <v>33</v>
      </c>
      <c r="F255" s="38">
        <v>8658.25</v>
      </c>
      <c r="G255" s="38">
        <v>285722.13</v>
      </c>
      <c r="H255" s="38">
        <v>0</v>
      </c>
      <c r="I255" s="42">
        <v>0</v>
      </c>
    </row>
    <row r="256" spans="1:9" ht="12.75">
      <c r="A256" s="37" t="s">
        <v>1392</v>
      </c>
      <c r="B256" s="37" t="s">
        <v>3231</v>
      </c>
      <c r="C256" s="37" t="s">
        <v>3232</v>
      </c>
      <c r="D256" s="37" t="s">
        <v>3233</v>
      </c>
      <c r="E256" s="24">
        <v>94069</v>
      </c>
      <c r="F256" s="38">
        <v>9.54</v>
      </c>
      <c r="G256" s="38">
        <v>897322.44</v>
      </c>
      <c r="H256" s="38">
        <v>0</v>
      </c>
      <c r="I256" s="42">
        <v>0</v>
      </c>
    </row>
    <row r="257" spans="1:9" ht="12.75">
      <c r="A257" s="37" t="s">
        <v>1392</v>
      </c>
      <c r="B257" s="37" t="s">
        <v>909</v>
      </c>
      <c r="C257" s="37" t="s">
        <v>910</v>
      </c>
      <c r="D257" s="37" t="s">
        <v>3404</v>
      </c>
      <c r="E257" s="24">
        <v>29860</v>
      </c>
      <c r="F257" s="38">
        <v>3.52</v>
      </c>
      <c r="G257" s="38">
        <v>105119.39</v>
      </c>
      <c r="H257" s="38">
        <v>0</v>
      </c>
      <c r="I257" s="42">
        <v>0</v>
      </c>
    </row>
    <row r="258" spans="1:9" ht="12.75">
      <c r="A258" s="37" t="s">
        <v>1392</v>
      </c>
      <c r="B258" s="37" t="s">
        <v>1397</v>
      </c>
      <c r="C258" s="37" t="s">
        <v>1398</v>
      </c>
      <c r="D258" s="37" t="s">
        <v>72</v>
      </c>
      <c r="E258" s="24">
        <v>7400</v>
      </c>
      <c r="F258" s="38">
        <v>0.38</v>
      </c>
      <c r="G258" s="38">
        <v>2804.52</v>
      </c>
      <c r="H258" s="38">
        <v>0</v>
      </c>
      <c r="I258" s="42">
        <v>0</v>
      </c>
    </row>
    <row r="259" spans="1:9" ht="12.75">
      <c r="A259" s="37" t="s">
        <v>1392</v>
      </c>
      <c r="B259" s="37" t="s">
        <v>177</v>
      </c>
      <c r="C259" s="37" t="s">
        <v>178</v>
      </c>
      <c r="D259" s="37" t="s">
        <v>3329</v>
      </c>
      <c r="E259" s="24">
        <v>20000</v>
      </c>
      <c r="F259" s="38">
        <v>21.37</v>
      </c>
      <c r="G259" s="38">
        <v>427420.83</v>
      </c>
      <c r="H259" s="38">
        <v>0</v>
      </c>
      <c r="I259" s="42">
        <v>0</v>
      </c>
    </row>
    <row r="260" spans="1:9" ht="12.75">
      <c r="A260" s="37" t="s">
        <v>1392</v>
      </c>
      <c r="B260" s="37" t="s">
        <v>428</v>
      </c>
      <c r="C260" s="37" t="s">
        <v>429</v>
      </c>
      <c r="D260" s="37" t="s">
        <v>3329</v>
      </c>
      <c r="E260" s="24">
        <v>3300</v>
      </c>
      <c r="F260" s="38">
        <v>17.29</v>
      </c>
      <c r="G260" s="38">
        <v>57053.82</v>
      </c>
      <c r="H260" s="38">
        <v>0</v>
      </c>
      <c r="I260" s="42">
        <v>0</v>
      </c>
    </row>
    <row r="261" spans="1:9" ht="12.75">
      <c r="A261" s="37" t="s">
        <v>1392</v>
      </c>
      <c r="B261" s="37" t="s">
        <v>1029</v>
      </c>
      <c r="C261" s="37" t="s">
        <v>1030</v>
      </c>
      <c r="D261" s="37" t="s">
        <v>1031</v>
      </c>
      <c r="E261" s="24">
        <v>18000</v>
      </c>
      <c r="F261" s="38">
        <v>3.09</v>
      </c>
      <c r="G261" s="38">
        <v>55615.15</v>
      </c>
      <c r="H261" s="38">
        <v>0</v>
      </c>
      <c r="I261" s="42">
        <v>0</v>
      </c>
    </row>
    <row r="262" spans="1:9" ht="12.75">
      <c r="A262" s="37" t="s">
        <v>1392</v>
      </c>
      <c r="B262" s="37" t="s">
        <v>647</v>
      </c>
      <c r="C262" s="37" t="s">
        <v>648</v>
      </c>
      <c r="D262" s="37" t="s">
        <v>3047</v>
      </c>
      <c r="E262" s="24">
        <v>4800</v>
      </c>
      <c r="F262" s="38">
        <v>14.74</v>
      </c>
      <c r="G262" s="38">
        <v>70774.3</v>
      </c>
      <c r="H262" s="38">
        <v>541.65</v>
      </c>
      <c r="I262" s="42">
        <v>0</v>
      </c>
    </row>
    <row r="263" spans="1:9" ht="12.75">
      <c r="A263" s="37" t="s">
        <v>1392</v>
      </c>
      <c r="B263" s="37" t="s">
        <v>418</v>
      </c>
      <c r="C263" s="37" t="s">
        <v>419</v>
      </c>
      <c r="D263" s="37" t="s">
        <v>3404</v>
      </c>
      <c r="E263" s="24">
        <v>7772</v>
      </c>
      <c r="F263" s="38">
        <v>17.18</v>
      </c>
      <c r="G263" s="38">
        <v>133498.64</v>
      </c>
      <c r="H263" s="38">
        <v>1006.16</v>
      </c>
      <c r="I263" s="42">
        <v>0</v>
      </c>
    </row>
    <row r="264" spans="1:9" ht="12.75">
      <c r="A264" s="37" t="s">
        <v>1392</v>
      </c>
      <c r="B264" s="37" t="s">
        <v>1401</v>
      </c>
      <c r="C264" s="37" t="s">
        <v>1402</v>
      </c>
      <c r="D264" s="37" t="s">
        <v>3220</v>
      </c>
      <c r="E264" s="24">
        <v>305</v>
      </c>
      <c r="F264" s="38">
        <v>1.1</v>
      </c>
      <c r="G264" s="38">
        <v>336.85</v>
      </c>
      <c r="H264" s="38">
        <v>0</v>
      </c>
      <c r="I264" s="42">
        <v>0</v>
      </c>
    </row>
    <row r="265" spans="1:9" ht="12.75">
      <c r="A265" s="37" t="s">
        <v>1392</v>
      </c>
      <c r="B265" s="37" t="s">
        <v>649</v>
      </c>
      <c r="C265" s="37" t="s">
        <v>650</v>
      </c>
      <c r="D265" s="37" t="s">
        <v>3031</v>
      </c>
      <c r="E265" s="24">
        <v>26169</v>
      </c>
      <c r="F265" s="38">
        <v>6.02</v>
      </c>
      <c r="G265" s="38">
        <v>157487.43</v>
      </c>
      <c r="H265" s="38">
        <v>0</v>
      </c>
      <c r="I265" s="42">
        <v>0</v>
      </c>
    </row>
    <row r="266" spans="1:9" ht="12.75">
      <c r="A266" s="37" t="s">
        <v>1392</v>
      </c>
      <c r="B266" s="37" t="s">
        <v>367</v>
      </c>
      <c r="C266" s="37" t="s">
        <v>368</v>
      </c>
      <c r="D266" s="37" t="s">
        <v>72</v>
      </c>
      <c r="E266" s="24">
        <v>11000</v>
      </c>
      <c r="F266" s="38">
        <v>2.55</v>
      </c>
      <c r="G266" s="38">
        <v>28051.67</v>
      </c>
      <c r="H266" s="38">
        <v>0</v>
      </c>
      <c r="I266" s="42">
        <v>0</v>
      </c>
    </row>
    <row r="267" spans="1:9" ht="12.75">
      <c r="A267" s="37" t="s">
        <v>1392</v>
      </c>
      <c r="B267" s="37" t="s">
        <v>3451</v>
      </c>
      <c r="C267" s="37" t="s">
        <v>3452</v>
      </c>
      <c r="D267" s="37" t="s">
        <v>3031</v>
      </c>
      <c r="E267" s="24">
        <v>45005</v>
      </c>
      <c r="F267" s="38">
        <v>24.44</v>
      </c>
      <c r="G267" s="38">
        <v>1100044.13</v>
      </c>
      <c r="H267" s="38">
        <v>28084.07</v>
      </c>
      <c r="I267" s="42">
        <v>0</v>
      </c>
    </row>
    <row r="268" spans="1:9" ht="12.75">
      <c r="A268" s="37" t="s">
        <v>1392</v>
      </c>
      <c r="B268" s="37" t="s">
        <v>651</v>
      </c>
      <c r="C268" s="37" t="s">
        <v>652</v>
      </c>
      <c r="D268" s="37" t="s">
        <v>3047</v>
      </c>
      <c r="E268" s="24">
        <v>2200</v>
      </c>
      <c r="F268" s="38">
        <v>40.45</v>
      </c>
      <c r="G268" s="38">
        <v>88998.72</v>
      </c>
      <c r="H268" s="38">
        <v>0</v>
      </c>
      <c r="I268" s="42">
        <v>0</v>
      </c>
    </row>
    <row r="269" spans="1:9" ht="12.75">
      <c r="A269" s="37" t="s">
        <v>1392</v>
      </c>
      <c r="B269" s="37" t="s">
        <v>3237</v>
      </c>
      <c r="C269" s="37" t="s">
        <v>3238</v>
      </c>
      <c r="D269" s="37" t="s">
        <v>3031</v>
      </c>
      <c r="E269" s="24">
        <v>14291</v>
      </c>
      <c r="F269" s="38">
        <v>27.87</v>
      </c>
      <c r="G269" s="38">
        <v>398267.19</v>
      </c>
      <c r="H269" s="38">
        <v>0</v>
      </c>
      <c r="I269" s="42">
        <v>0</v>
      </c>
    </row>
    <row r="270" spans="1:9" ht="12.75">
      <c r="A270" s="37" t="s">
        <v>1392</v>
      </c>
      <c r="B270" s="37" t="s">
        <v>992</v>
      </c>
      <c r="C270" s="37" t="s">
        <v>993</v>
      </c>
      <c r="D270" s="37" t="s">
        <v>3398</v>
      </c>
      <c r="E270" s="24">
        <v>1800</v>
      </c>
      <c r="F270" s="38">
        <v>202.38</v>
      </c>
      <c r="G270" s="38">
        <v>364285.71</v>
      </c>
      <c r="H270" s="38">
        <v>4983.72</v>
      </c>
      <c r="I270" s="42">
        <v>0</v>
      </c>
    </row>
    <row r="271" spans="1:9" ht="12.75">
      <c r="A271" s="37" t="s">
        <v>1392</v>
      </c>
      <c r="B271" s="37" t="s">
        <v>994</v>
      </c>
      <c r="C271" s="37" t="s">
        <v>995</v>
      </c>
      <c r="D271" s="37" t="s">
        <v>3586</v>
      </c>
      <c r="E271" s="24">
        <v>7000</v>
      </c>
      <c r="F271" s="38">
        <v>7.34</v>
      </c>
      <c r="G271" s="38">
        <v>51402.56</v>
      </c>
      <c r="H271" s="38">
        <v>0</v>
      </c>
      <c r="I271" s="42">
        <v>0</v>
      </c>
    </row>
    <row r="272" spans="1:9" ht="12.75">
      <c r="A272" s="37" t="s">
        <v>1392</v>
      </c>
      <c r="B272" s="37" t="s">
        <v>3624</v>
      </c>
      <c r="C272" s="37" t="s">
        <v>3625</v>
      </c>
      <c r="D272" s="37" t="s">
        <v>3589</v>
      </c>
      <c r="E272" s="24">
        <v>94</v>
      </c>
      <c r="F272" s="38">
        <v>5189.46</v>
      </c>
      <c r="G272" s="38">
        <v>487808.9</v>
      </c>
      <c r="H272" s="38">
        <v>0</v>
      </c>
      <c r="I272" s="42">
        <v>0</v>
      </c>
    </row>
    <row r="273" spans="1:9" ht="12.75">
      <c r="A273" s="37" t="s">
        <v>1392</v>
      </c>
      <c r="B273" s="37" t="s">
        <v>60</v>
      </c>
      <c r="C273" s="37" t="s">
        <v>61</v>
      </c>
      <c r="D273" s="37" t="s">
        <v>3047</v>
      </c>
      <c r="E273" s="24">
        <v>12900</v>
      </c>
      <c r="F273" s="38">
        <v>17.87</v>
      </c>
      <c r="G273" s="38">
        <v>230466.78</v>
      </c>
      <c r="H273" s="38">
        <v>0</v>
      </c>
      <c r="I273" s="42">
        <v>0</v>
      </c>
    </row>
    <row r="274" spans="1:9" ht="12.75">
      <c r="A274" s="37" t="s">
        <v>1392</v>
      </c>
      <c r="B274" s="37" t="s">
        <v>62</v>
      </c>
      <c r="C274" s="37" t="s">
        <v>63</v>
      </c>
      <c r="D274" s="37" t="s">
        <v>3047</v>
      </c>
      <c r="E274" s="24">
        <v>3300</v>
      </c>
      <c r="F274" s="38">
        <v>34.5</v>
      </c>
      <c r="G274" s="38">
        <v>113866.01</v>
      </c>
      <c r="H274" s="38">
        <v>0</v>
      </c>
      <c r="I274" s="42">
        <v>0</v>
      </c>
    </row>
    <row r="275" spans="1:9" ht="12.75">
      <c r="A275" s="37" t="s">
        <v>1392</v>
      </c>
      <c r="B275" s="37" t="s">
        <v>3243</v>
      </c>
      <c r="C275" s="37" t="s">
        <v>3244</v>
      </c>
      <c r="D275" s="37" t="s">
        <v>3047</v>
      </c>
      <c r="E275" s="24">
        <v>2000</v>
      </c>
      <c r="F275" s="38">
        <v>21.97</v>
      </c>
      <c r="G275" s="38">
        <v>43931.91</v>
      </c>
      <c r="H275" s="38">
        <v>0</v>
      </c>
      <c r="I275" s="42">
        <v>0</v>
      </c>
    </row>
    <row r="276" spans="1:9" ht="12.75">
      <c r="A276" s="37" t="s">
        <v>1392</v>
      </c>
      <c r="B276" s="37" t="s">
        <v>64</v>
      </c>
      <c r="C276" s="37" t="s">
        <v>65</v>
      </c>
      <c r="D276" s="37" t="s">
        <v>3047</v>
      </c>
      <c r="E276" s="24">
        <v>26000</v>
      </c>
      <c r="F276" s="38">
        <v>2.16</v>
      </c>
      <c r="G276" s="38">
        <v>56159.62</v>
      </c>
      <c r="H276" s="38">
        <v>0</v>
      </c>
      <c r="I276" s="42">
        <v>0</v>
      </c>
    </row>
    <row r="277" spans="1:9" ht="12.75">
      <c r="A277" s="37" t="s">
        <v>1392</v>
      </c>
      <c r="B277" s="37" t="s">
        <v>3245</v>
      </c>
      <c r="C277" s="37" t="s">
        <v>3246</v>
      </c>
      <c r="D277" s="37" t="s">
        <v>3047</v>
      </c>
      <c r="E277" s="24">
        <v>14000</v>
      </c>
      <c r="F277" s="38">
        <v>15.56</v>
      </c>
      <c r="G277" s="38">
        <v>217829.03</v>
      </c>
      <c r="H277" s="38">
        <v>0</v>
      </c>
      <c r="I277" s="42">
        <v>0</v>
      </c>
    </row>
    <row r="278" spans="1:9" ht="12.75">
      <c r="A278" s="37" t="s">
        <v>1392</v>
      </c>
      <c r="B278" s="37" t="s">
        <v>66</v>
      </c>
      <c r="C278" s="37" t="s">
        <v>67</v>
      </c>
      <c r="D278" s="37" t="s">
        <v>3047</v>
      </c>
      <c r="E278" s="24">
        <v>14000</v>
      </c>
      <c r="F278" s="38">
        <v>9.89</v>
      </c>
      <c r="G278" s="38">
        <v>138513.64</v>
      </c>
      <c r="H278" s="38">
        <v>0</v>
      </c>
      <c r="I278" s="42">
        <v>0</v>
      </c>
    </row>
    <row r="279" spans="1:9" ht="12.75">
      <c r="A279" s="37" t="s">
        <v>1392</v>
      </c>
      <c r="B279" s="37" t="s">
        <v>653</v>
      </c>
      <c r="C279" s="37" t="s">
        <v>654</v>
      </c>
      <c r="D279" s="37" t="s">
        <v>3047</v>
      </c>
      <c r="E279" s="24">
        <v>42000</v>
      </c>
      <c r="F279" s="38">
        <v>6.72</v>
      </c>
      <c r="G279" s="38">
        <v>282152.66</v>
      </c>
      <c r="H279" s="38">
        <v>0</v>
      </c>
      <c r="I279" s="42">
        <v>0</v>
      </c>
    </row>
    <row r="280" spans="1:9" ht="12.75">
      <c r="A280" s="37" t="s">
        <v>1392</v>
      </c>
      <c r="B280" s="37" t="s">
        <v>1032</v>
      </c>
      <c r="C280" s="37" t="s">
        <v>1033</v>
      </c>
      <c r="D280" s="37" t="s">
        <v>1034</v>
      </c>
      <c r="E280" s="24">
        <v>50000</v>
      </c>
      <c r="F280" s="38">
        <v>1.28</v>
      </c>
      <c r="G280" s="38">
        <v>64235.56</v>
      </c>
      <c r="H280" s="38">
        <v>0</v>
      </c>
      <c r="I280" s="42">
        <v>0</v>
      </c>
    </row>
    <row r="281" spans="1:9" ht="12.75">
      <c r="A281" s="37" t="s">
        <v>1392</v>
      </c>
      <c r="B281" s="37" t="s">
        <v>422</v>
      </c>
      <c r="C281" s="37" t="s">
        <v>423</v>
      </c>
      <c r="D281" s="37" t="s">
        <v>3047</v>
      </c>
      <c r="E281" s="24">
        <v>500</v>
      </c>
      <c r="F281" s="38">
        <v>34.6</v>
      </c>
      <c r="G281" s="38">
        <v>17298.19</v>
      </c>
      <c r="H281" s="38">
        <v>90.28</v>
      </c>
      <c r="I281" s="42">
        <v>0</v>
      </c>
    </row>
    <row r="282" spans="1:9" ht="12.75">
      <c r="A282" s="37" t="s">
        <v>1392</v>
      </c>
      <c r="B282" s="37" t="s">
        <v>420</v>
      </c>
      <c r="C282" s="37" t="s">
        <v>421</v>
      </c>
      <c r="D282" s="37" t="s">
        <v>72</v>
      </c>
      <c r="E282" s="24">
        <v>10000</v>
      </c>
      <c r="F282" s="38">
        <v>2.65</v>
      </c>
      <c r="G282" s="38">
        <v>26465.05</v>
      </c>
      <c r="H282" s="38">
        <v>0</v>
      </c>
      <c r="I282" s="42">
        <v>0</v>
      </c>
    </row>
    <row r="283" spans="1:9" ht="12.75">
      <c r="A283" s="37" t="s">
        <v>1392</v>
      </c>
      <c r="B283" s="37" t="s">
        <v>1037</v>
      </c>
      <c r="C283" s="37" t="s">
        <v>1038</v>
      </c>
      <c r="D283" s="37" t="s">
        <v>3031</v>
      </c>
      <c r="E283" s="24">
        <v>85506</v>
      </c>
      <c r="F283" s="38">
        <v>3.47</v>
      </c>
      <c r="G283" s="38">
        <v>296874.76</v>
      </c>
      <c r="H283" s="38">
        <v>0</v>
      </c>
      <c r="I283" s="42">
        <v>0</v>
      </c>
    </row>
    <row r="284" spans="1:9" ht="12.75">
      <c r="A284" s="37" t="s">
        <v>1392</v>
      </c>
      <c r="B284" s="37" t="s">
        <v>3469</v>
      </c>
      <c r="C284" s="37" t="s">
        <v>3470</v>
      </c>
      <c r="D284" s="37" t="s">
        <v>3471</v>
      </c>
      <c r="E284" s="24">
        <v>65500</v>
      </c>
      <c r="F284" s="38">
        <v>1.2</v>
      </c>
      <c r="G284" s="38">
        <v>78678.93</v>
      </c>
      <c r="H284" s="38">
        <v>0</v>
      </c>
      <c r="I284" s="42">
        <v>0</v>
      </c>
    </row>
    <row r="285" spans="1:9" ht="12.75">
      <c r="A285" s="37" t="s">
        <v>1392</v>
      </c>
      <c r="B285" s="37" t="s">
        <v>3472</v>
      </c>
      <c r="C285" s="37" t="s">
        <v>3473</v>
      </c>
      <c r="D285" s="37" t="s">
        <v>3474</v>
      </c>
      <c r="E285" s="24">
        <v>84000</v>
      </c>
      <c r="F285" s="38">
        <v>1.95</v>
      </c>
      <c r="G285" s="38">
        <v>164031.94</v>
      </c>
      <c r="H285" s="38">
        <v>0</v>
      </c>
      <c r="I285" s="42">
        <v>0</v>
      </c>
    </row>
    <row r="286" spans="1:9" ht="12.75">
      <c r="A286" s="37" t="s">
        <v>1392</v>
      </c>
      <c r="B286" s="37" t="s">
        <v>655</v>
      </c>
      <c r="C286" s="37" t="s">
        <v>656</v>
      </c>
      <c r="D286" s="37" t="s">
        <v>3047</v>
      </c>
      <c r="E286" s="24">
        <v>8000</v>
      </c>
      <c r="F286" s="38">
        <v>27.14</v>
      </c>
      <c r="G286" s="38">
        <v>217096.83</v>
      </c>
      <c r="H286" s="38">
        <v>0</v>
      </c>
      <c r="I286" s="42">
        <v>0</v>
      </c>
    </row>
    <row r="287" spans="1:9" ht="12.75">
      <c r="A287" s="37" t="s">
        <v>1392</v>
      </c>
      <c r="B287" s="37" t="s">
        <v>3379</v>
      </c>
      <c r="C287" s="37" t="s">
        <v>3380</v>
      </c>
      <c r="D287" s="37" t="s">
        <v>3381</v>
      </c>
      <c r="E287" s="24">
        <v>26000</v>
      </c>
      <c r="F287" s="38">
        <v>3.91</v>
      </c>
      <c r="G287" s="38">
        <v>101543.58</v>
      </c>
      <c r="H287" s="38">
        <v>0</v>
      </c>
      <c r="I287" s="42">
        <v>0</v>
      </c>
    </row>
    <row r="288" spans="1:9" ht="12.75">
      <c r="A288" s="37" t="s">
        <v>1392</v>
      </c>
      <c r="B288" s="37" t="s">
        <v>3609</v>
      </c>
      <c r="C288" s="37" t="s">
        <v>3610</v>
      </c>
      <c r="D288" s="37" t="s">
        <v>3047</v>
      </c>
      <c r="E288" s="24">
        <v>2000</v>
      </c>
      <c r="F288" s="38">
        <v>68.19</v>
      </c>
      <c r="G288" s="38">
        <v>136371.96</v>
      </c>
      <c r="H288" s="38">
        <v>859.88</v>
      </c>
      <c r="I288" s="42">
        <v>0</v>
      </c>
    </row>
    <row r="289" spans="1:9" ht="12.75">
      <c r="A289" s="37" t="s">
        <v>1392</v>
      </c>
      <c r="B289" s="37" t="s">
        <v>1075</v>
      </c>
      <c r="C289" s="37" t="s">
        <v>1076</v>
      </c>
      <c r="D289" s="37" t="s">
        <v>3249</v>
      </c>
      <c r="E289" s="24">
        <v>186</v>
      </c>
      <c r="F289" s="38">
        <v>7688.08</v>
      </c>
      <c r="G289" s="38">
        <v>1429983.53</v>
      </c>
      <c r="H289" s="38">
        <v>0</v>
      </c>
      <c r="I289" s="42">
        <v>0</v>
      </c>
    </row>
    <row r="290" spans="1:9" ht="12.75">
      <c r="A290" s="37" t="s">
        <v>1392</v>
      </c>
      <c r="B290" s="37" t="s">
        <v>1077</v>
      </c>
      <c r="C290" s="37" t="s">
        <v>1078</v>
      </c>
      <c r="D290" s="37" t="s">
        <v>3249</v>
      </c>
      <c r="E290" s="24">
        <v>65</v>
      </c>
      <c r="F290" s="38">
        <v>4484.72</v>
      </c>
      <c r="G290" s="38">
        <v>291506.5</v>
      </c>
      <c r="H290" s="38">
        <v>0</v>
      </c>
      <c r="I290" s="42">
        <v>0</v>
      </c>
    </row>
    <row r="291" spans="1:9" ht="12.75">
      <c r="A291" s="37" t="s">
        <v>1392</v>
      </c>
      <c r="B291" s="37" t="s">
        <v>657</v>
      </c>
      <c r="C291" s="37" t="s">
        <v>658</v>
      </c>
      <c r="D291" s="37" t="s">
        <v>3031</v>
      </c>
      <c r="E291" s="24">
        <v>2982</v>
      </c>
      <c r="F291" s="38">
        <v>8.02</v>
      </c>
      <c r="G291" s="38">
        <v>23916.69</v>
      </c>
      <c r="H291" s="38">
        <v>0</v>
      </c>
      <c r="I291" s="42">
        <v>0</v>
      </c>
    </row>
    <row r="292" spans="1:9" ht="12.75">
      <c r="A292" s="37" t="s">
        <v>1392</v>
      </c>
      <c r="B292" s="37" t="s">
        <v>1079</v>
      </c>
      <c r="C292" s="37" t="s">
        <v>1080</v>
      </c>
      <c r="D292" s="37" t="s">
        <v>3031</v>
      </c>
      <c r="E292" s="24">
        <v>14542</v>
      </c>
      <c r="F292" s="38">
        <v>2.81</v>
      </c>
      <c r="G292" s="38">
        <v>40871.02</v>
      </c>
      <c r="H292" s="38">
        <v>0</v>
      </c>
      <c r="I292" s="42">
        <v>0</v>
      </c>
    </row>
    <row r="293" spans="1:9" ht="12.75">
      <c r="A293" s="37" t="s">
        <v>1392</v>
      </c>
      <c r="B293" s="37" t="s">
        <v>1081</v>
      </c>
      <c r="C293" s="37" t="s">
        <v>1082</v>
      </c>
      <c r="D293" s="37" t="s">
        <v>3404</v>
      </c>
      <c r="E293" s="24">
        <v>70</v>
      </c>
      <c r="F293" s="38">
        <v>48.89</v>
      </c>
      <c r="G293" s="38">
        <v>3422.62</v>
      </c>
      <c r="H293" s="38">
        <v>85.39</v>
      </c>
      <c r="I293" s="42">
        <v>0</v>
      </c>
    </row>
    <row r="294" spans="1:9" ht="12.75">
      <c r="A294" s="37" t="s">
        <v>1392</v>
      </c>
      <c r="B294" s="37" t="s">
        <v>1424</v>
      </c>
      <c r="C294" s="37" t="s">
        <v>1082</v>
      </c>
      <c r="D294" s="37" t="s">
        <v>918</v>
      </c>
      <c r="E294" s="24">
        <v>2810</v>
      </c>
      <c r="F294" s="38">
        <v>23.13</v>
      </c>
      <c r="G294" s="38">
        <v>64993.2</v>
      </c>
      <c r="H294" s="38">
        <v>0</v>
      </c>
      <c r="I294" s="42">
        <v>0</v>
      </c>
    </row>
    <row r="295" spans="1:9" ht="12.75">
      <c r="A295" s="37" t="s">
        <v>1392</v>
      </c>
      <c r="B295" s="37" t="s">
        <v>3252</v>
      </c>
      <c r="C295" s="37" t="s">
        <v>3253</v>
      </c>
      <c r="D295" s="37" t="s">
        <v>3031</v>
      </c>
      <c r="E295" s="24">
        <v>85850</v>
      </c>
      <c r="F295" s="38">
        <v>3.37</v>
      </c>
      <c r="G295" s="38">
        <v>289458.23</v>
      </c>
      <c r="H295" s="38">
        <v>0</v>
      </c>
      <c r="I295" s="42">
        <v>0</v>
      </c>
    </row>
    <row r="296" spans="1:9" ht="12.75">
      <c r="A296" s="37" t="s">
        <v>1392</v>
      </c>
      <c r="B296" s="37" t="s">
        <v>181</v>
      </c>
      <c r="C296" s="37" t="s">
        <v>182</v>
      </c>
      <c r="D296" s="37" t="s">
        <v>3047</v>
      </c>
      <c r="E296" s="24">
        <v>6000</v>
      </c>
      <c r="F296" s="38">
        <v>4.91</v>
      </c>
      <c r="G296" s="38">
        <v>29489.29</v>
      </c>
      <c r="H296" s="38">
        <v>0</v>
      </c>
      <c r="I296" s="42">
        <v>0</v>
      </c>
    </row>
    <row r="297" spans="1:9" ht="12.75">
      <c r="A297" s="37" t="s">
        <v>1392</v>
      </c>
      <c r="B297" s="37" t="s">
        <v>659</v>
      </c>
      <c r="C297" s="37" t="s">
        <v>660</v>
      </c>
      <c r="D297" s="37" t="s">
        <v>3047</v>
      </c>
      <c r="E297" s="24">
        <v>4000</v>
      </c>
      <c r="F297" s="38">
        <v>4.86</v>
      </c>
      <c r="G297" s="38">
        <v>19439.87</v>
      </c>
      <c r="H297" s="38">
        <v>0</v>
      </c>
      <c r="I297" s="42">
        <v>0</v>
      </c>
    </row>
    <row r="298" spans="1:9" ht="12.75">
      <c r="A298" s="37" t="s">
        <v>1392</v>
      </c>
      <c r="B298" s="37" t="s">
        <v>68</v>
      </c>
      <c r="C298" s="37" t="s">
        <v>69</v>
      </c>
      <c r="D298" s="37" t="s">
        <v>3047</v>
      </c>
      <c r="E298" s="24">
        <v>48000</v>
      </c>
      <c r="F298" s="38">
        <v>6.02</v>
      </c>
      <c r="G298" s="38">
        <v>289071.94</v>
      </c>
      <c r="H298" s="38">
        <v>0</v>
      </c>
      <c r="I298" s="42">
        <v>0</v>
      </c>
    </row>
    <row r="299" spans="1:9" ht="12.75">
      <c r="A299" s="37" t="s">
        <v>1392</v>
      </c>
      <c r="B299" s="37" t="s">
        <v>3258</v>
      </c>
      <c r="C299" s="37" t="s">
        <v>3259</v>
      </c>
      <c r="D299" s="37" t="s">
        <v>3047</v>
      </c>
      <c r="E299" s="24">
        <v>2000</v>
      </c>
      <c r="F299" s="38">
        <v>3.58</v>
      </c>
      <c r="G299" s="38">
        <v>7157.24</v>
      </c>
      <c r="H299" s="38">
        <v>0</v>
      </c>
      <c r="I299" s="42">
        <v>0</v>
      </c>
    </row>
    <row r="300" spans="1:9" ht="12.75">
      <c r="A300" s="37" t="s">
        <v>1392</v>
      </c>
      <c r="B300" s="37" t="s">
        <v>663</v>
      </c>
      <c r="C300" s="37" t="s">
        <v>664</v>
      </c>
      <c r="D300" s="37" t="s">
        <v>665</v>
      </c>
      <c r="E300" s="24">
        <v>67058</v>
      </c>
      <c r="F300" s="38">
        <v>2.3</v>
      </c>
      <c r="G300" s="38">
        <v>154181.06</v>
      </c>
      <c r="H300" s="38">
        <v>0</v>
      </c>
      <c r="I300" s="42">
        <v>0</v>
      </c>
    </row>
    <row r="301" spans="1:9" ht="12.75">
      <c r="A301" s="37" t="s">
        <v>1392</v>
      </c>
      <c r="B301" s="37" t="s">
        <v>235</v>
      </c>
      <c r="C301" s="37" t="s">
        <v>236</v>
      </c>
      <c r="D301" s="37" t="s">
        <v>3047</v>
      </c>
      <c r="E301" s="24">
        <v>10000</v>
      </c>
      <c r="F301" s="38">
        <v>8.03</v>
      </c>
      <c r="G301" s="38">
        <v>80267.25</v>
      </c>
      <c r="H301" s="38">
        <v>1562.44</v>
      </c>
      <c r="I301" s="42">
        <v>0</v>
      </c>
    </row>
    <row r="302" spans="1:9" ht="12.75">
      <c r="A302" s="37" t="s">
        <v>1392</v>
      </c>
      <c r="B302" s="37" t="s">
        <v>1113</v>
      </c>
      <c r="C302" s="37" t="s">
        <v>1114</v>
      </c>
      <c r="D302" s="37" t="s">
        <v>3404</v>
      </c>
      <c r="E302" s="24">
        <v>8900</v>
      </c>
      <c r="F302" s="38">
        <v>18.41</v>
      </c>
      <c r="G302" s="38">
        <v>163847.79</v>
      </c>
      <c r="H302" s="38">
        <v>6511.6</v>
      </c>
      <c r="I302" s="42">
        <v>0</v>
      </c>
    </row>
    <row r="303" spans="1:9" ht="12.75">
      <c r="A303" s="37" t="s">
        <v>1392</v>
      </c>
      <c r="B303" s="37" t="s">
        <v>1126</v>
      </c>
      <c r="C303" s="37" t="s">
        <v>1127</v>
      </c>
      <c r="D303" s="37" t="s">
        <v>1128</v>
      </c>
      <c r="E303" s="24">
        <v>1480</v>
      </c>
      <c r="F303" s="38">
        <v>36.22</v>
      </c>
      <c r="G303" s="38">
        <v>53612.24</v>
      </c>
      <c r="H303" s="38">
        <v>0</v>
      </c>
      <c r="I303" s="42">
        <v>0</v>
      </c>
    </row>
    <row r="304" spans="1:9" ht="12.75">
      <c r="A304" s="37" t="s">
        <v>1392</v>
      </c>
      <c r="B304" s="37" t="s">
        <v>668</v>
      </c>
      <c r="C304" s="37" t="s">
        <v>669</v>
      </c>
      <c r="D304" s="37" t="s">
        <v>53</v>
      </c>
      <c r="E304" s="24">
        <v>25500</v>
      </c>
      <c r="F304" s="38">
        <v>14.2</v>
      </c>
      <c r="G304" s="38">
        <v>361999.52</v>
      </c>
      <c r="H304" s="38">
        <v>0</v>
      </c>
      <c r="I304" s="42">
        <v>0</v>
      </c>
    </row>
    <row r="305" spans="1:9" ht="12.75">
      <c r="A305" s="37" t="s">
        <v>1392</v>
      </c>
      <c r="B305" s="37" t="s">
        <v>1122</v>
      </c>
      <c r="C305" s="37" t="s">
        <v>1123</v>
      </c>
      <c r="D305" s="37" t="s">
        <v>3031</v>
      </c>
      <c r="E305" s="24">
        <v>12</v>
      </c>
      <c r="F305" s="38">
        <v>5079.63</v>
      </c>
      <c r="G305" s="38">
        <v>60955.52</v>
      </c>
      <c r="H305" s="38">
        <v>0</v>
      </c>
      <c r="I305" s="42">
        <v>0</v>
      </c>
    </row>
    <row r="306" spans="1:9" ht="12.75">
      <c r="A306" s="37" t="s">
        <v>1392</v>
      </c>
      <c r="B306" s="37" t="s">
        <v>1115</v>
      </c>
      <c r="C306" s="37" t="s">
        <v>1116</v>
      </c>
      <c r="D306" s="37" t="s">
        <v>3404</v>
      </c>
      <c r="E306" s="24">
        <v>4350</v>
      </c>
      <c r="F306" s="38">
        <v>41.75</v>
      </c>
      <c r="G306" s="38">
        <v>181619.9</v>
      </c>
      <c r="H306" s="38">
        <v>0</v>
      </c>
      <c r="I306" s="42">
        <v>0</v>
      </c>
    </row>
    <row r="307" spans="1:9" ht="12.75">
      <c r="A307" s="37" t="s">
        <v>1392</v>
      </c>
      <c r="B307" s="37" t="s">
        <v>3453</v>
      </c>
      <c r="C307" s="37" t="s">
        <v>3454</v>
      </c>
      <c r="D307" s="37" t="s">
        <v>3455</v>
      </c>
      <c r="E307" s="24">
        <v>19000</v>
      </c>
      <c r="F307" s="38">
        <v>5.09</v>
      </c>
      <c r="G307" s="38">
        <v>96661.68</v>
      </c>
      <c r="H307" s="38">
        <v>0</v>
      </c>
      <c r="I307" s="42">
        <v>0</v>
      </c>
    </row>
    <row r="308" spans="1:9" ht="12.75">
      <c r="A308" s="37" t="s">
        <v>1392</v>
      </c>
      <c r="B308" s="37" t="s">
        <v>1134</v>
      </c>
      <c r="C308" s="37" t="s">
        <v>1135</v>
      </c>
      <c r="D308" s="37" t="s">
        <v>3031</v>
      </c>
      <c r="E308" s="24">
        <v>130000</v>
      </c>
      <c r="F308" s="38">
        <v>1.13</v>
      </c>
      <c r="G308" s="38">
        <v>147537.98</v>
      </c>
      <c r="H308" s="38">
        <v>0</v>
      </c>
      <c r="I308" s="42">
        <v>0</v>
      </c>
    </row>
    <row r="309" spans="1:9" ht="12.75">
      <c r="A309" s="37" t="s">
        <v>1392</v>
      </c>
      <c r="B309" s="37" t="s">
        <v>670</v>
      </c>
      <c r="C309" s="37" t="s">
        <v>671</v>
      </c>
      <c r="D309" s="37" t="s">
        <v>3047</v>
      </c>
      <c r="E309" s="24">
        <v>500</v>
      </c>
      <c r="F309" s="38">
        <v>110.38</v>
      </c>
      <c r="G309" s="38">
        <v>55189.46</v>
      </c>
      <c r="H309" s="38">
        <v>0</v>
      </c>
      <c r="I309" s="42">
        <v>0</v>
      </c>
    </row>
    <row r="310" spans="1:9" ht="12.75">
      <c r="A310" s="37" t="s">
        <v>1392</v>
      </c>
      <c r="B310" s="37" t="s">
        <v>3260</v>
      </c>
      <c r="C310" s="37" t="s">
        <v>3261</v>
      </c>
      <c r="D310" s="37" t="s">
        <v>3047</v>
      </c>
      <c r="E310" s="24">
        <v>109000</v>
      </c>
      <c r="F310" s="38">
        <v>6.53</v>
      </c>
      <c r="G310" s="38">
        <v>711303.31</v>
      </c>
      <c r="H310" s="38">
        <v>0</v>
      </c>
      <c r="I310" s="42">
        <v>0</v>
      </c>
    </row>
    <row r="311" spans="1:9" ht="12.75">
      <c r="A311" s="37" t="s">
        <v>1392</v>
      </c>
      <c r="B311" s="37" t="s">
        <v>396</v>
      </c>
      <c r="C311" s="37" t="s">
        <v>397</v>
      </c>
      <c r="D311" s="37" t="s">
        <v>398</v>
      </c>
      <c r="E311" s="24">
        <v>89000</v>
      </c>
      <c r="F311" s="38">
        <v>1.9</v>
      </c>
      <c r="G311" s="38">
        <v>169100</v>
      </c>
      <c r="H311" s="38">
        <v>0</v>
      </c>
      <c r="I311" s="42">
        <v>0</v>
      </c>
    </row>
    <row r="312" spans="1:9" ht="12.75">
      <c r="A312" s="37" t="s">
        <v>1392</v>
      </c>
      <c r="B312" s="37" t="s">
        <v>672</v>
      </c>
      <c r="C312" s="37" t="s">
        <v>673</v>
      </c>
      <c r="D312" s="37" t="s">
        <v>3047</v>
      </c>
      <c r="E312" s="24">
        <v>27000</v>
      </c>
      <c r="F312" s="38">
        <v>43.57</v>
      </c>
      <c r="G312" s="38">
        <v>1176276.77</v>
      </c>
      <c r="H312" s="38">
        <v>0</v>
      </c>
      <c r="I312" s="42">
        <v>0</v>
      </c>
    </row>
    <row r="313" spans="1:9" ht="12.75">
      <c r="A313" s="37" t="s">
        <v>1392</v>
      </c>
      <c r="B313" s="37" t="s">
        <v>239</v>
      </c>
      <c r="C313" s="37" t="s">
        <v>240</v>
      </c>
      <c r="D313" s="37" t="s">
        <v>72</v>
      </c>
      <c r="E313" s="24">
        <v>64500</v>
      </c>
      <c r="F313" s="38">
        <v>4.29</v>
      </c>
      <c r="G313" s="38">
        <v>276765.35</v>
      </c>
      <c r="H313" s="38">
        <v>0</v>
      </c>
      <c r="I313" s="42">
        <v>0</v>
      </c>
    </row>
    <row r="314" spans="1:9" ht="12.75">
      <c r="A314" s="37" t="s">
        <v>1392</v>
      </c>
      <c r="B314" s="37" t="s">
        <v>674</v>
      </c>
      <c r="C314" s="37" t="s">
        <v>675</v>
      </c>
      <c r="D314" s="37" t="s">
        <v>72</v>
      </c>
      <c r="E314" s="24">
        <v>70000</v>
      </c>
      <c r="F314" s="38">
        <v>3.12</v>
      </c>
      <c r="G314" s="38">
        <v>218529.39</v>
      </c>
      <c r="H314" s="38">
        <v>0</v>
      </c>
      <c r="I314" s="42">
        <v>0</v>
      </c>
    </row>
    <row r="315" spans="1:9" ht="12.75">
      <c r="A315" s="37" t="s">
        <v>1392</v>
      </c>
      <c r="B315" s="37" t="s">
        <v>676</v>
      </c>
      <c r="C315" s="37" t="s">
        <v>677</v>
      </c>
      <c r="D315" s="37" t="s">
        <v>325</v>
      </c>
      <c r="E315" s="24">
        <v>169000</v>
      </c>
      <c r="F315" s="38">
        <v>1.73</v>
      </c>
      <c r="G315" s="38">
        <v>292021.3</v>
      </c>
      <c r="H315" s="38">
        <v>0</v>
      </c>
      <c r="I315" s="42">
        <v>0</v>
      </c>
    </row>
    <row r="316" spans="1:9" ht="12.75">
      <c r="A316" s="37" t="s">
        <v>1392</v>
      </c>
      <c r="B316" s="37" t="s">
        <v>680</v>
      </c>
      <c r="C316" s="37" t="s">
        <v>681</v>
      </c>
      <c r="D316" s="37" t="s">
        <v>325</v>
      </c>
      <c r="E316" s="24">
        <v>72000</v>
      </c>
      <c r="F316" s="38">
        <v>8.41</v>
      </c>
      <c r="G316" s="38">
        <v>605869.85</v>
      </c>
      <c r="H316" s="38">
        <v>0</v>
      </c>
      <c r="I316" s="42">
        <v>0</v>
      </c>
    </row>
    <row r="317" spans="1:9" ht="12.75">
      <c r="A317" s="37" t="s">
        <v>1392</v>
      </c>
      <c r="B317" s="37" t="s">
        <v>915</v>
      </c>
      <c r="C317" s="37" t="s">
        <v>916</v>
      </c>
      <c r="D317" s="37" t="s">
        <v>3404</v>
      </c>
      <c r="E317" s="24">
        <v>15070</v>
      </c>
      <c r="F317" s="38">
        <v>7.63</v>
      </c>
      <c r="G317" s="38">
        <v>114947.19</v>
      </c>
      <c r="H317" s="38">
        <v>0</v>
      </c>
      <c r="I317" s="42">
        <v>0</v>
      </c>
    </row>
    <row r="318" spans="1:9" ht="12.75">
      <c r="A318" s="37" t="s">
        <v>1392</v>
      </c>
      <c r="B318" s="37" t="s">
        <v>917</v>
      </c>
      <c r="C318" s="37" t="s">
        <v>902</v>
      </c>
      <c r="D318" s="37" t="s">
        <v>918</v>
      </c>
      <c r="E318" s="24">
        <v>5150</v>
      </c>
      <c r="F318" s="38">
        <v>20.62</v>
      </c>
      <c r="G318" s="38">
        <v>106196.85</v>
      </c>
      <c r="H318" s="38">
        <v>0</v>
      </c>
      <c r="I318" s="42">
        <v>0</v>
      </c>
    </row>
    <row r="319" spans="1:9" ht="12.75">
      <c r="A319" s="37" t="s">
        <v>1392</v>
      </c>
      <c r="B319" s="37" t="s">
        <v>919</v>
      </c>
      <c r="C319" s="37" t="s">
        <v>902</v>
      </c>
      <c r="D319" s="37" t="s">
        <v>3404</v>
      </c>
      <c r="E319" s="24">
        <v>7090</v>
      </c>
      <c r="F319" s="38">
        <v>42.52</v>
      </c>
      <c r="G319" s="38">
        <v>301445.58</v>
      </c>
      <c r="H319" s="38">
        <v>4941.9</v>
      </c>
      <c r="I319" s="42">
        <v>0</v>
      </c>
    </row>
    <row r="320" spans="1:9" ht="12.75">
      <c r="A320" s="37" t="s">
        <v>1392</v>
      </c>
      <c r="B320" s="37" t="s">
        <v>384</v>
      </c>
      <c r="C320" s="37" t="s">
        <v>385</v>
      </c>
      <c r="D320" s="37" t="s">
        <v>386</v>
      </c>
      <c r="E320" s="24">
        <v>75947</v>
      </c>
      <c r="F320" s="38">
        <v>2.28</v>
      </c>
      <c r="G320" s="38">
        <v>173446.88</v>
      </c>
      <c r="H320" s="38">
        <v>0</v>
      </c>
      <c r="I320" s="42">
        <v>0</v>
      </c>
    </row>
    <row r="321" spans="1:9" ht="12.75">
      <c r="A321" s="37" t="s">
        <v>1392</v>
      </c>
      <c r="B321" s="37" t="s">
        <v>1425</v>
      </c>
      <c r="C321" s="37" t="s">
        <v>1426</v>
      </c>
      <c r="D321" s="37" t="s">
        <v>3404</v>
      </c>
      <c r="E321" s="24">
        <v>13190</v>
      </c>
      <c r="F321" s="38">
        <v>6.91</v>
      </c>
      <c r="G321" s="38">
        <v>91185.97</v>
      </c>
      <c r="H321" s="38">
        <v>0</v>
      </c>
      <c r="I321" s="42">
        <v>0</v>
      </c>
    </row>
    <row r="322" spans="1:9" ht="12.75">
      <c r="A322" s="37" t="s">
        <v>1392</v>
      </c>
      <c r="B322" s="37" t="s">
        <v>684</v>
      </c>
      <c r="C322" s="37" t="s">
        <v>685</v>
      </c>
      <c r="D322" s="37" t="s">
        <v>3047</v>
      </c>
      <c r="E322" s="24">
        <v>33000</v>
      </c>
      <c r="F322" s="38">
        <v>1.38</v>
      </c>
      <c r="G322" s="38">
        <v>45606.81</v>
      </c>
      <c r="H322" s="38">
        <v>0</v>
      </c>
      <c r="I322" s="42">
        <v>0</v>
      </c>
    </row>
    <row r="323" spans="1:9" ht="12.75">
      <c r="A323" s="37" t="s">
        <v>1392</v>
      </c>
      <c r="B323" s="37" t="s">
        <v>75</v>
      </c>
      <c r="C323" s="37" t="s">
        <v>76</v>
      </c>
      <c r="D323" s="37" t="s">
        <v>3047</v>
      </c>
      <c r="E323" s="24">
        <v>44000</v>
      </c>
      <c r="F323" s="38">
        <v>3.41</v>
      </c>
      <c r="G323" s="38">
        <v>150210.51</v>
      </c>
      <c r="H323" s="38">
        <v>0</v>
      </c>
      <c r="I323" s="42">
        <v>0</v>
      </c>
    </row>
    <row r="324" spans="1:9" ht="12.75">
      <c r="A324" s="37" t="s">
        <v>1392</v>
      </c>
      <c r="B324" s="37" t="s">
        <v>686</v>
      </c>
      <c r="C324" s="37" t="s">
        <v>687</v>
      </c>
      <c r="D324" s="37" t="s">
        <v>3047</v>
      </c>
      <c r="E324" s="24">
        <v>11000</v>
      </c>
      <c r="F324" s="38">
        <v>37.71</v>
      </c>
      <c r="G324" s="38">
        <v>414790.41</v>
      </c>
      <c r="H324" s="38">
        <v>1702.56</v>
      </c>
      <c r="I324" s="42">
        <v>0</v>
      </c>
    </row>
    <row r="325" spans="1:9" ht="12.75">
      <c r="A325" s="37" t="s">
        <v>1392</v>
      </c>
      <c r="B325" s="37" t="s">
        <v>430</v>
      </c>
      <c r="C325" s="37" t="s">
        <v>431</v>
      </c>
      <c r="D325" s="37" t="s">
        <v>432</v>
      </c>
      <c r="E325" s="24">
        <v>8000</v>
      </c>
      <c r="F325" s="38">
        <v>4.88</v>
      </c>
      <c r="G325" s="38">
        <v>39040</v>
      </c>
      <c r="H325" s="38">
        <v>0</v>
      </c>
      <c r="I325" s="42">
        <v>0</v>
      </c>
    </row>
    <row r="326" spans="1:9" ht="12.75">
      <c r="A326" s="37" t="s">
        <v>1392</v>
      </c>
      <c r="B326" s="37" t="s">
        <v>850</v>
      </c>
      <c r="C326" s="37" t="s">
        <v>851</v>
      </c>
      <c r="D326" s="37" t="s">
        <v>3031</v>
      </c>
      <c r="E326" s="24">
        <v>17</v>
      </c>
      <c r="F326" s="38">
        <v>2297.27</v>
      </c>
      <c r="G326" s="38">
        <v>39053.63</v>
      </c>
      <c r="H326" s="38">
        <v>0</v>
      </c>
      <c r="I326" s="42">
        <v>0</v>
      </c>
    </row>
    <row r="327" spans="1:9" ht="12.75">
      <c r="A327" s="37" t="s">
        <v>1392</v>
      </c>
      <c r="B327" s="37" t="s">
        <v>688</v>
      </c>
      <c r="C327" s="37" t="s">
        <v>689</v>
      </c>
      <c r="D327" s="37" t="s">
        <v>3047</v>
      </c>
      <c r="E327" s="24">
        <v>22000</v>
      </c>
      <c r="F327" s="38">
        <v>3.24</v>
      </c>
      <c r="G327" s="38">
        <v>71279.52</v>
      </c>
      <c r="H327" s="38">
        <v>0</v>
      </c>
      <c r="I327" s="42">
        <v>0</v>
      </c>
    </row>
    <row r="328" spans="1:9" ht="12.75">
      <c r="A328" s="37" t="s">
        <v>1392</v>
      </c>
      <c r="B328" s="37" t="s">
        <v>690</v>
      </c>
      <c r="C328" s="37" t="s">
        <v>691</v>
      </c>
      <c r="D328" s="37" t="s">
        <v>3047</v>
      </c>
      <c r="E328" s="24">
        <v>6000</v>
      </c>
      <c r="F328" s="38">
        <v>36.34</v>
      </c>
      <c r="G328" s="38">
        <v>218012.08</v>
      </c>
      <c r="H328" s="38">
        <v>1159.76</v>
      </c>
      <c r="I328" s="42">
        <v>0</v>
      </c>
    </row>
    <row r="329" spans="1:9" ht="12.75">
      <c r="A329" s="37" t="s">
        <v>1392</v>
      </c>
      <c r="B329" s="37" t="s">
        <v>79</v>
      </c>
      <c r="C329" s="37" t="s">
        <v>80</v>
      </c>
      <c r="D329" s="37" t="s">
        <v>3047</v>
      </c>
      <c r="E329" s="24">
        <v>12000</v>
      </c>
      <c r="F329" s="38">
        <v>3.5</v>
      </c>
      <c r="G329" s="38">
        <v>41954.97</v>
      </c>
      <c r="H329" s="38">
        <v>0</v>
      </c>
      <c r="I329" s="42">
        <v>0</v>
      </c>
    </row>
    <row r="330" spans="1:9" ht="12.75">
      <c r="A330" s="37" t="s">
        <v>1392</v>
      </c>
      <c r="B330" s="37" t="s">
        <v>3264</v>
      </c>
      <c r="C330" s="37" t="s">
        <v>3265</v>
      </c>
      <c r="D330" s="37" t="s">
        <v>3047</v>
      </c>
      <c r="E330" s="24">
        <v>9000</v>
      </c>
      <c r="F330" s="38">
        <v>8.59</v>
      </c>
      <c r="G330" s="38">
        <v>77347.61</v>
      </c>
      <c r="H330" s="38">
        <v>0</v>
      </c>
      <c r="I330" s="42">
        <v>0</v>
      </c>
    </row>
    <row r="331" spans="1:9" ht="12.75">
      <c r="A331" s="37" t="s">
        <v>1392</v>
      </c>
      <c r="B331" s="37" t="s">
        <v>83</v>
      </c>
      <c r="C331" s="37" t="s">
        <v>84</v>
      </c>
      <c r="D331" s="37" t="s">
        <v>3329</v>
      </c>
      <c r="E331" s="24">
        <v>24400</v>
      </c>
      <c r="F331" s="38">
        <v>18.12</v>
      </c>
      <c r="G331" s="38">
        <v>442174.63</v>
      </c>
      <c r="H331" s="38">
        <v>0</v>
      </c>
      <c r="I331" s="42">
        <v>0</v>
      </c>
    </row>
    <row r="332" spans="1:9" ht="12.75">
      <c r="A332" s="37" t="s">
        <v>1392</v>
      </c>
      <c r="B332" s="37" t="s">
        <v>85</v>
      </c>
      <c r="C332" s="37" t="s">
        <v>86</v>
      </c>
      <c r="D332" s="37" t="s">
        <v>3047</v>
      </c>
      <c r="E332" s="24">
        <v>16000</v>
      </c>
      <c r="F332" s="38">
        <v>21.1</v>
      </c>
      <c r="G332" s="38">
        <v>337543.47</v>
      </c>
      <c r="H332" s="38">
        <v>0</v>
      </c>
      <c r="I332" s="42">
        <v>0</v>
      </c>
    </row>
    <row r="333" spans="1:9" ht="12.75">
      <c r="A333" s="37" t="s">
        <v>1392</v>
      </c>
      <c r="B333" s="37" t="s">
        <v>89</v>
      </c>
      <c r="C333" s="37" t="s">
        <v>90</v>
      </c>
      <c r="D333" s="37" t="s">
        <v>3586</v>
      </c>
      <c r="E333" s="24">
        <v>14000</v>
      </c>
      <c r="F333" s="38">
        <v>4.29</v>
      </c>
      <c r="G333" s="38">
        <v>60038.18</v>
      </c>
      <c r="H333" s="38">
        <v>0</v>
      </c>
      <c r="I333" s="42">
        <v>0</v>
      </c>
    </row>
    <row r="334" spans="1:9" ht="12.75">
      <c r="A334" s="37" t="s">
        <v>1392</v>
      </c>
      <c r="B334" s="37" t="s">
        <v>920</v>
      </c>
      <c r="C334" s="37" t="s">
        <v>921</v>
      </c>
      <c r="D334" s="37" t="s">
        <v>3404</v>
      </c>
      <c r="E334" s="24">
        <v>11550</v>
      </c>
      <c r="F334" s="38">
        <v>9.27</v>
      </c>
      <c r="G334" s="38">
        <v>107053.57</v>
      </c>
      <c r="H334" s="38">
        <v>2817.72</v>
      </c>
      <c r="I334" s="42">
        <v>0</v>
      </c>
    </row>
    <row r="335" spans="1:9" ht="12.75">
      <c r="A335" s="37" t="s">
        <v>1392</v>
      </c>
      <c r="B335" s="37" t="s">
        <v>694</v>
      </c>
      <c r="C335" s="37" t="s">
        <v>695</v>
      </c>
      <c r="D335" s="37" t="s">
        <v>3047</v>
      </c>
      <c r="E335" s="24">
        <v>275000</v>
      </c>
      <c r="F335" s="38">
        <v>3.24</v>
      </c>
      <c r="G335" s="38">
        <v>890993.96</v>
      </c>
      <c r="H335" s="38">
        <v>0</v>
      </c>
      <c r="I335" s="42">
        <v>0</v>
      </c>
    </row>
    <row r="336" spans="1:9" ht="12.75">
      <c r="A336" s="37" t="s">
        <v>1392</v>
      </c>
      <c r="B336" s="37" t="s">
        <v>91</v>
      </c>
      <c r="C336" s="37" t="s">
        <v>92</v>
      </c>
      <c r="D336" s="37" t="s">
        <v>3047</v>
      </c>
      <c r="E336" s="24">
        <v>24000</v>
      </c>
      <c r="F336" s="38">
        <v>9.12</v>
      </c>
      <c r="G336" s="38">
        <v>218780.89</v>
      </c>
      <c r="H336" s="38">
        <v>1249.96</v>
      </c>
      <c r="I336" s="42">
        <v>0</v>
      </c>
    </row>
    <row r="337" spans="1:9" ht="12.75">
      <c r="A337" s="37" t="s">
        <v>1392</v>
      </c>
      <c r="B337" s="37" t="s">
        <v>924</v>
      </c>
      <c r="C337" s="37" t="s">
        <v>925</v>
      </c>
      <c r="D337" s="37" t="s">
        <v>3404</v>
      </c>
      <c r="E337" s="24">
        <v>13770</v>
      </c>
      <c r="F337" s="38">
        <v>17.6</v>
      </c>
      <c r="G337" s="38">
        <v>242380.1</v>
      </c>
      <c r="H337" s="38">
        <v>0</v>
      </c>
      <c r="I337" s="42">
        <v>0</v>
      </c>
    </row>
    <row r="338" spans="1:9" ht="12.75">
      <c r="A338" s="37" t="s">
        <v>1392</v>
      </c>
      <c r="B338" s="37" t="s">
        <v>696</v>
      </c>
      <c r="C338" s="37" t="s">
        <v>697</v>
      </c>
      <c r="D338" s="37" t="s">
        <v>3047</v>
      </c>
      <c r="E338" s="24">
        <v>18000</v>
      </c>
      <c r="F338" s="38">
        <v>6.08</v>
      </c>
      <c r="G338" s="38">
        <v>109390.44</v>
      </c>
      <c r="H338" s="38">
        <v>0</v>
      </c>
      <c r="I338" s="42">
        <v>0</v>
      </c>
    </row>
    <row r="339" spans="1:9" ht="12.75">
      <c r="A339" s="37" t="s">
        <v>1392</v>
      </c>
      <c r="B339" s="37" t="s">
        <v>698</v>
      </c>
      <c r="C339" s="37" t="s">
        <v>699</v>
      </c>
      <c r="D339" s="37" t="s">
        <v>3047</v>
      </c>
      <c r="E339" s="24">
        <v>7000</v>
      </c>
      <c r="F339" s="38">
        <v>11.48</v>
      </c>
      <c r="G339" s="38">
        <v>80340.47</v>
      </c>
      <c r="H339" s="38">
        <v>0</v>
      </c>
      <c r="I339" s="42">
        <v>0</v>
      </c>
    </row>
    <row r="340" spans="1:9" ht="12.75">
      <c r="A340" s="37" t="s">
        <v>1392</v>
      </c>
      <c r="B340" s="37" t="s">
        <v>700</v>
      </c>
      <c r="C340" s="37" t="s">
        <v>701</v>
      </c>
      <c r="D340" s="37" t="s">
        <v>3047</v>
      </c>
      <c r="E340" s="24">
        <v>9000</v>
      </c>
      <c r="F340" s="38">
        <v>4.55</v>
      </c>
      <c r="G340" s="38">
        <v>40939.04</v>
      </c>
      <c r="H340" s="38">
        <v>0</v>
      </c>
      <c r="I340" s="42">
        <v>0</v>
      </c>
    </row>
    <row r="341" spans="1:9" ht="12.75">
      <c r="A341" s="37" t="s">
        <v>1392</v>
      </c>
      <c r="B341" s="37" t="s">
        <v>702</v>
      </c>
      <c r="C341" s="37" t="s">
        <v>703</v>
      </c>
      <c r="D341" s="37" t="s">
        <v>3047</v>
      </c>
      <c r="E341" s="24">
        <v>3000</v>
      </c>
      <c r="F341" s="38">
        <v>7.92</v>
      </c>
      <c r="G341" s="38">
        <v>23750.69</v>
      </c>
      <c r="H341" s="38">
        <v>0</v>
      </c>
      <c r="I341" s="42">
        <v>0</v>
      </c>
    </row>
    <row r="342" spans="1:9" ht="12.75">
      <c r="A342" s="37" t="s">
        <v>1392</v>
      </c>
      <c r="B342" s="37" t="s">
        <v>3268</v>
      </c>
      <c r="C342" s="37" t="s">
        <v>3269</v>
      </c>
      <c r="D342" s="37" t="s">
        <v>3047</v>
      </c>
      <c r="E342" s="24">
        <v>4800</v>
      </c>
      <c r="F342" s="38">
        <v>73.49</v>
      </c>
      <c r="G342" s="38">
        <v>352773.2</v>
      </c>
      <c r="H342" s="38">
        <v>0</v>
      </c>
      <c r="I342" s="42">
        <v>0</v>
      </c>
    </row>
    <row r="343" spans="1:9" ht="12.75">
      <c r="A343" s="37" t="s">
        <v>1392</v>
      </c>
      <c r="B343" s="37" t="s">
        <v>3598</v>
      </c>
      <c r="C343" s="37" t="s">
        <v>3599</v>
      </c>
      <c r="D343" s="37" t="s">
        <v>3329</v>
      </c>
      <c r="E343" s="24">
        <v>11900</v>
      </c>
      <c r="F343" s="38">
        <v>17.41</v>
      </c>
      <c r="G343" s="38">
        <v>207155.41</v>
      </c>
      <c r="H343" s="38">
        <v>0</v>
      </c>
      <c r="I343" s="42">
        <v>0</v>
      </c>
    </row>
    <row r="344" spans="1:9" ht="12.75">
      <c r="A344" s="37" t="s">
        <v>1392</v>
      </c>
      <c r="B344" s="37" t="s">
        <v>926</v>
      </c>
      <c r="C344" s="37" t="s">
        <v>927</v>
      </c>
      <c r="D344" s="37" t="s">
        <v>3404</v>
      </c>
      <c r="E344" s="24">
        <v>6810</v>
      </c>
      <c r="F344" s="38">
        <v>36.99</v>
      </c>
      <c r="G344" s="38">
        <v>251900.51</v>
      </c>
      <c r="H344" s="38">
        <v>5060.39</v>
      </c>
      <c r="I344" s="42">
        <v>0</v>
      </c>
    </row>
    <row r="345" spans="1:9" ht="12.75">
      <c r="A345" s="37" t="s">
        <v>1392</v>
      </c>
      <c r="B345" s="37" t="s">
        <v>1153</v>
      </c>
      <c r="C345" s="37" t="s">
        <v>1154</v>
      </c>
      <c r="D345" s="37" t="s">
        <v>3031</v>
      </c>
      <c r="E345" s="24">
        <v>44</v>
      </c>
      <c r="F345" s="38">
        <v>3111.84</v>
      </c>
      <c r="G345" s="38">
        <v>136921.11</v>
      </c>
      <c r="H345" s="38">
        <v>0</v>
      </c>
      <c r="I345" s="42">
        <v>0</v>
      </c>
    </row>
    <row r="346" spans="1:9" ht="12.75">
      <c r="A346" s="37" t="s">
        <v>1392</v>
      </c>
      <c r="B346" s="37" t="s">
        <v>1159</v>
      </c>
      <c r="C346" s="37" t="s">
        <v>1160</v>
      </c>
      <c r="D346" s="37" t="s">
        <v>3031</v>
      </c>
      <c r="E346" s="24">
        <v>45</v>
      </c>
      <c r="F346" s="38">
        <v>12813.47</v>
      </c>
      <c r="G346" s="38">
        <v>576606.26</v>
      </c>
      <c r="H346" s="38">
        <v>0</v>
      </c>
      <c r="I346" s="42">
        <v>0</v>
      </c>
    </row>
    <row r="347" spans="1:9" ht="12.75">
      <c r="A347" s="37" t="s">
        <v>1392</v>
      </c>
      <c r="B347" s="37" t="s">
        <v>1161</v>
      </c>
      <c r="C347" s="37" t="s">
        <v>1158</v>
      </c>
      <c r="D347" s="37" t="s">
        <v>1162</v>
      </c>
      <c r="E347" s="24">
        <v>2960</v>
      </c>
      <c r="F347" s="38">
        <v>26.28</v>
      </c>
      <c r="G347" s="38">
        <v>77775.51</v>
      </c>
      <c r="H347" s="38">
        <v>0</v>
      </c>
      <c r="I347" s="42">
        <v>0</v>
      </c>
    </row>
    <row r="348" spans="1:9" ht="12.75">
      <c r="A348" s="37" t="s">
        <v>1392</v>
      </c>
      <c r="B348" s="37" t="s">
        <v>1176</v>
      </c>
      <c r="C348" s="37" t="s">
        <v>1177</v>
      </c>
      <c r="D348" s="37" t="s">
        <v>53</v>
      </c>
      <c r="E348" s="24">
        <v>272500</v>
      </c>
      <c r="F348" s="38">
        <v>2.04</v>
      </c>
      <c r="G348" s="38">
        <v>556633.29</v>
      </c>
      <c r="H348" s="38">
        <v>0</v>
      </c>
      <c r="I348" s="42">
        <v>0</v>
      </c>
    </row>
    <row r="349" spans="1:9" ht="12.75">
      <c r="A349" s="37" t="s">
        <v>1392</v>
      </c>
      <c r="B349" s="37" t="s">
        <v>1422</v>
      </c>
      <c r="C349" s="37" t="s">
        <v>1423</v>
      </c>
      <c r="D349" s="37" t="s">
        <v>3404</v>
      </c>
      <c r="E349" s="24">
        <v>6720</v>
      </c>
      <c r="F349" s="38">
        <v>9.44</v>
      </c>
      <c r="G349" s="38">
        <v>63428.57</v>
      </c>
      <c r="H349" s="38">
        <v>1171</v>
      </c>
      <c r="I349" s="42">
        <v>0</v>
      </c>
    </row>
    <row r="350" spans="1:9" ht="12.75">
      <c r="A350" s="37" t="s">
        <v>1392</v>
      </c>
      <c r="B350" s="37" t="s">
        <v>3405</v>
      </c>
      <c r="C350" s="37" t="s">
        <v>3406</v>
      </c>
      <c r="D350" s="37" t="s">
        <v>3404</v>
      </c>
      <c r="E350" s="24">
        <v>11180</v>
      </c>
      <c r="F350" s="38">
        <v>8.44</v>
      </c>
      <c r="G350" s="38">
        <v>94402.55</v>
      </c>
      <c r="H350" s="38">
        <v>0</v>
      </c>
      <c r="I350" s="42">
        <v>0</v>
      </c>
    </row>
    <row r="351" spans="1:9" ht="12.75">
      <c r="A351" s="37" t="s">
        <v>1392</v>
      </c>
      <c r="B351" s="37" t="s">
        <v>310</v>
      </c>
      <c r="C351" s="37" t="s">
        <v>311</v>
      </c>
      <c r="D351" s="37" t="s">
        <v>3031</v>
      </c>
      <c r="E351" s="24">
        <v>21000</v>
      </c>
      <c r="F351" s="38">
        <v>3.49</v>
      </c>
      <c r="G351" s="38">
        <v>73229</v>
      </c>
      <c r="H351" s="38">
        <v>0</v>
      </c>
      <c r="I351" s="42">
        <v>0</v>
      </c>
    </row>
    <row r="352" spans="1:9" ht="12.75">
      <c r="A352" s="37" t="s">
        <v>1392</v>
      </c>
      <c r="B352" s="37" t="s">
        <v>312</v>
      </c>
      <c r="C352" s="37" t="s">
        <v>313</v>
      </c>
      <c r="D352" s="37" t="s">
        <v>3031</v>
      </c>
      <c r="E352" s="24">
        <v>3500</v>
      </c>
      <c r="F352" s="38">
        <v>25.26</v>
      </c>
      <c r="G352" s="38">
        <v>88412.96</v>
      </c>
      <c r="H352" s="38">
        <v>0</v>
      </c>
      <c r="I352" s="42">
        <v>0</v>
      </c>
    </row>
    <row r="353" spans="1:9" ht="12.75">
      <c r="A353" s="37" t="s">
        <v>1392</v>
      </c>
      <c r="B353" s="37" t="s">
        <v>1182</v>
      </c>
      <c r="C353" s="37" t="s">
        <v>1183</v>
      </c>
      <c r="D353" s="37" t="s">
        <v>3031</v>
      </c>
      <c r="E353" s="24">
        <v>112000</v>
      </c>
      <c r="F353" s="38">
        <v>3.17</v>
      </c>
      <c r="G353" s="38">
        <v>354676.92</v>
      </c>
      <c r="H353" s="38">
        <v>0</v>
      </c>
      <c r="I353" s="42">
        <v>0</v>
      </c>
    </row>
    <row r="354" spans="1:9" ht="12.75">
      <c r="A354" s="37" t="s">
        <v>1392</v>
      </c>
      <c r="B354" s="37" t="s">
        <v>441</v>
      </c>
      <c r="C354" s="37" t="s">
        <v>442</v>
      </c>
      <c r="D354" s="37" t="s">
        <v>3047</v>
      </c>
      <c r="E354" s="24">
        <v>300</v>
      </c>
      <c r="F354" s="38">
        <v>66.63</v>
      </c>
      <c r="G354" s="38">
        <v>19989.02</v>
      </c>
      <c r="H354" s="38">
        <v>158.8</v>
      </c>
      <c r="I354" s="42">
        <v>0</v>
      </c>
    </row>
    <row r="355" spans="1:9" ht="12.75">
      <c r="A355" s="37" t="s">
        <v>1392</v>
      </c>
      <c r="B355" s="37" t="s">
        <v>3582</v>
      </c>
      <c r="C355" s="37" t="s">
        <v>3583</v>
      </c>
      <c r="D355" s="37" t="s">
        <v>3031</v>
      </c>
      <c r="E355" s="24">
        <v>5662</v>
      </c>
      <c r="F355" s="38">
        <v>25.54</v>
      </c>
      <c r="G355" s="38">
        <v>144597.91</v>
      </c>
      <c r="H355" s="38">
        <v>0</v>
      </c>
      <c r="I355" s="42">
        <v>0</v>
      </c>
    </row>
    <row r="356" spans="1:9" ht="12.75">
      <c r="A356" s="37" t="s">
        <v>1392</v>
      </c>
      <c r="B356" s="37" t="s">
        <v>1188</v>
      </c>
      <c r="C356" s="37" t="s">
        <v>1189</v>
      </c>
      <c r="D356" s="37" t="s">
        <v>3398</v>
      </c>
      <c r="E356" s="24">
        <v>1572</v>
      </c>
      <c r="F356" s="38">
        <v>62.33</v>
      </c>
      <c r="G356" s="38">
        <v>97982.65</v>
      </c>
      <c r="H356" s="38">
        <v>0</v>
      </c>
      <c r="I356" s="42">
        <v>0</v>
      </c>
    </row>
    <row r="357" spans="1:9" ht="12.75">
      <c r="A357" s="37" t="s">
        <v>1392</v>
      </c>
      <c r="B357" s="37" t="s">
        <v>319</v>
      </c>
      <c r="C357" s="37" t="s">
        <v>320</v>
      </c>
      <c r="D357" s="37" t="s">
        <v>3031</v>
      </c>
      <c r="E357" s="24">
        <v>159</v>
      </c>
      <c r="F357" s="38">
        <v>5564.71</v>
      </c>
      <c r="G357" s="38">
        <v>884788.58</v>
      </c>
      <c r="H357" s="38">
        <v>0</v>
      </c>
      <c r="I357" s="42">
        <v>0</v>
      </c>
    </row>
    <row r="358" spans="1:9" ht="12.75">
      <c r="A358" s="37" t="s">
        <v>1392</v>
      </c>
      <c r="B358" s="37" t="s">
        <v>95</v>
      </c>
      <c r="C358" s="37" t="s">
        <v>96</v>
      </c>
      <c r="D358" s="37" t="s">
        <v>3047</v>
      </c>
      <c r="E358" s="24">
        <v>40000</v>
      </c>
      <c r="F358" s="38">
        <v>2.01</v>
      </c>
      <c r="G358" s="38">
        <v>80541.83</v>
      </c>
      <c r="H358" s="38">
        <v>0</v>
      </c>
      <c r="I358" s="42">
        <v>0</v>
      </c>
    </row>
    <row r="359" spans="1:9" ht="12.75">
      <c r="A359" s="37" t="s">
        <v>1392</v>
      </c>
      <c r="B359" s="37" t="s">
        <v>97</v>
      </c>
      <c r="C359" s="37" t="s">
        <v>98</v>
      </c>
      <c r="D359" s="37" t="s">
        <v>3047</v>
      </c>
      <c r="E359" s="24">
        <v>4000</v>
      </c>
      <c r="F359" s="38">
        <v>14.74</v>
      </c>
      <c r="G359" s="38">
        <v>58941.97</v>
      </c>
      <c r="H359" s="38">
        <v>0</v>
      </c>
      <c r="I359" s="42">
        <v>0</v>
      </c>
    </row>
    <row r="360" spans="1:9" ht="12.75">
      <c r="A360" s="37" t="s">
        <v>1392</v>
      </c>
      <c r="B360" s="37" t="s">
        <v>1186</v>
      </c>
      <c r="C360" s="37" t="s">
        <v>1187</v>
      </c>
      <c r="D360" s="37" t="s">
        <v>3031</v>
      </c>
      <c r="E360" s="24">
        <v>15828</v>
      </c>
      <c r="F360" s="38">
        <v>4.04</v>
      </c>
      <c r="G360" s="38">
        <v>63869.26</v>
      </c>
      <c r="H360" s="38">
        <v>0</v>
      </c>
      <c r="I360" s="42">
        <v>0</v>
      </c>
    </row>
    <row r="361" spans="1:9" ht="12.75">
      <c r="A361" s="37" t="s">
        <v>1392</v>
      </c>
      <c r="B361" s="37" t="s">
        <v>1399</v>
      </c>
      <c r="C361" s="37" t="s">
        <v>1400</v>
      </c>
      <c r="D361" s="37" t="s">
        <v>3047</v>
      </c>
      <c r="E361" s="24">
        <v>5300</v>
      </c>
      <c r="F361" s="38">
        <v>24.67</v>
      </c>
      <c r="G361" s="38">
        <v>130729.45</v>
      </c>
      <c r="H361" s="38">
        <v>0</v>
      </c>
      <c r="I361" s="42">
        <v>0</v>
      </c>
    </row>
    <row r="362" spans="1:9" ht="12.75">
      <c r="A362" s="37" t="s">
        <v>1392</v>
      </c>
      <c r="B362" s="37" t="s">
        <v>3270</v>
      </c>
      <c r="C362" s="37" t="s">
        <v>3271</v>
      </c>
      <c r="D362" s="37" t="s">
        <v>3047</v>
      </c>
      <c r="E362" s="24">
        <v>73894</v>
      </c>
      <c r="F362" s="38">
        <v>14.58</v>
      </c>
      <c r="G362" s="38">
        <v>1077367.22</v>
      </c>
      <c r="H362" s="38">
        <v>0</v>
      </c>
      <c r="I362" s="42">
        <v>0</v>
      </c>
    </row>
    <row r="363" spans="1:9" ht="12.75">
      <c r="A363" s="37" t="s">
        <v>1392</v>
      </c>
      <c r="B363" s="37" t="s">
        <v>975</v>
      </c>
      <c r="C363" s="37" t="s">
        <v>976</v>
      </c>
      <c r="D363" s="37" t="s">
        <v>3047</v>
      </c>
      <c r="E363" s="24">
        <v>4000</v>
      </c>
      <c r="F363" s="38">
        <v>8.92</v>
      </c>
      <c r="G363" s="38">
        <v>35694.67</v>
      </c>
      <c r="H363" s="38">
        <v>0</v>
      </c>
      <c r="I363" s="42">
        <v>0</v>
      </c>
    </row>
    <row r="364" spans="1:9" ht="12.75">
      <c r="A364" s="37" t="s">
        <v>1392</v>
      </c>
      <c r="B364" s="37" t="s">
        <v>708</v>
      </c>
      <c r="C364" s="37" t="s">
        <v>709</v>
      </c>
      <c r="D364" s="37" t="s">
        <v>3031</v>
      </c>
      <c r="E364" s="24">
        <v>18247</v>
      </c>
      <c r="F364" s="38">
        <v>10.48</v>
      </c>
      <c r="G364" s="38">
        <v>191185.7</v>
      </c>
      <c r="H364" s="38">
        <v>0</v>
      </c>
      <c r="I364" s="42">
        <v>0</v>
      </c>
    </row>
    <row r="365" spans="1:9" ht="12.75">
      <c r="A365" s="37" t="s">
        <v>1392</v>
      </c>
      <c r="B365" s="37" t="s">
        <v>323</v>
      </c>
      <c r="C365" s="37" t="s">
        <v>324</v>
      </c>
      <c r="D365" s="37" t="s">
        <v>325</v>
      </c>
      <c r="E365" s="24">
        <v>44500</v>
      </c>
      <c r="F365" s="38">
        <v>2.89</v>
      </c>
      <c r="G365" s="38">
        <v>128631.72</v>
      </c>
      <c r="H365" s="38">
        <v>2634.46</v>
      </c>
      <c r="I365" s="42">
        <v>0</v>
      </c>
    </row>
    <row r="366" spans="1:9" ht="12.75">
      <c r="A366" s="37" t="s">
        <v>1392</v>
      </c>
      <c r="B366" s="37" t="s">
        <v>326</v>
      </c>
      <c r="C366" s="37" t="s">
        <v>327</v>
      </c>
      <c r="D366" s="37" t="s">
        <v>3031</v>
      </c>
      <c r="E366" s="24">
        <v>271</v>
      </c>
      <c r="F366" s="38">
        <v>3011.17</v>
      </c>
      <c r="G366" s="38">
        <v>816025.99</v>
      </c>
      <c r="H366" s="38">
        <v>0</v>
      </c>
      <c r="I366" s="42">
        <v>0</v>
      </c>
    </row>
    <row r="367" spans="1:9" ht="12.75">
      <c r="A367" s="37" t="s">
        <v>1392</v>
      </c>
      <c r="B367" s="37" t="s">
        <v>710</v>
      </c>
      <c r="C367" s="37" t="s">
        <v>711</v>
      </c>
      <c r="D367" s="37" t="s">
        <v>3047</v>
      </c>
      <c r="E367" s="24">
        <v>8300</v>
      </c>
      <c r="F367" s="38">
        <v>26.59</v>
      </c>
      <c r="G367" s="38">
        <v>220680.03</v>
      </c>
      <c r="H367" s="38">
        <v>0</v>
      </c>
      <c r="I367" s="42">
        <v>0</v>
      </c>
    </row>
    <row r="368" spans="1:9" ht="12.75">
      <c r="A368" s="37" t="s">
        <v>1392</v>
      </c>
      <c r="B368" s="37" t="s">
        <v>3272</v>
      </c>
      <c r="C368" s="37" t="s">
        <v>3273</v>
      </c>
      <c r="D368" s="37" t="s">
        <v>3047</v>
      </c>
      <c r="E368" s="24">
        <v>43000</v>
      </c>
      <c r="F368" s="38">
        <v>11.64</v>
      </c>
      <c r="G368" s="38">
        <v>500604.06</v>
      </c>
      <c r="H368" s="38">
        <v>0</v>
      </c>
      <c r="I368" s="42">
        <v>0</v>
      </c>
    </row>
    <row r="369" spans="1:9" ht="12.75">
      <c r="A369" s="37" t="s">
        <v>1392</v>
      </c>
      <c r="B369" s="37" t="s">
        <v>3274</v>
      </c>
      <c r="C369" s="37" t="s">
        <v>3275</v>
      </c>
      <c r="D369" s="37" t="s">
        <v>3047</v>
      </c>
      <c r="E369" s="24">
        <v>22000</v>
      </c>
      <c r="F369" s="38">
        <v>9.87</v>
      </c>
      <c r="G369" s="38">
        <v>217060.22</v>
      </c>
      <c r="H369" s="38">
        <v>0</v>
      </c>
      <c r="I369" s="42">
        <v>0</v>
      </c>
    </row>
    <row r="370" spans="1:9" ht="12.75">
      <c r="A370" s="37" t="s">
        <v>1392</v>
      </c>
      <c r="B370" s="37" t="s">
        <v>3278</v>
      </c>
      <c r="C370" s="37" t="s">
        <v>3279</v>
      </c>
      <c r="D370" s="37" t="s">
        <v>3047</v>
      </c>
      <c r="E370" s="24">
        <v>287000</v>
      </c>
      <c r="F370" s="38">
        <v>2.54</v>
      </c>
      <c r="G370" s="38">
        <v>730239.79</v>
      </c>
      <c r="H370" s="38">
        <v>0</v>
      </c>
      <c r="I370" s="42">
        <v>0</v>
      </c>
    </row>
    <row r="371" spans="1:9" ht="12.75">
      <c r="A371" s="37" t="s">
        <v>1392</v>
      </c>
      <c r="B371" s="37" t="s">
        <v>99</v>
      </c>
      <c r="C371" s="37" t="s">
        <v>100</v>
      </c>
      <c r="D371" s="37" t="s">
        <v>3047</v>
      </c>
      <c r="E371" s="24">
        <v>61000</v>
      </c>
      <c r="F371" s="38">
        <v>4.8</v>
      </c>
      <c r="G371" s="38">
        <v>292549.88</v>
      </c>
      <c r="H371" s="38">
        <v>0</v>
      </c>
      <c r="I371" s="42">
        <v>0</v>
      </c>
    </row>
    <row r="372" spans="1:9" ht="12.75">
      <c r="A372" s="37" t="s">
        <v>1392</v>
      </c>
      <c r="B372" s="37" t="s">
        <v>3280</v>
      </c>
      <c r="C372" s="37" t="s">
        <v>3281</v>
      </c>
      <c r="D372" s="37" t="s">
        <v>3047</v>
      </c>
      <c r="E372" s="24">
        <v>293000</v>
      </c>
      <c r="F372" s="38">
        <v>2.93</v>
      </c>
      <c r="G372" s="38">
        <v>858136.56</v>
      </c>
      <c r="H372" s="38">
        <v>0</v>
      </c>
      <c r="I372" s="42">
        <v>0</v>
      </c>
    </row>
    <row r="373" spans="1:9" ht="12.75">
      <c r="A373" s="37" t="s">
        <v>1392</v>
      </c>
      <c r="B373" s="37" t="s">
        <v>101</v>
      </c>
      <c r="C373" s="37" t="s">
        <v>102</v>
      </c>
      <c r="D373" s="37" t="s">
        <v>3047</v>
      </c>
      <c r="E373" s="24">
        <v>150000</v>
      </c>
      <c r="F373" s="38">
        <v>1.95</v>
      </c>
      <c r="G373" s="38">
        <v>292421.75</v>
      </c>
      <c r="H373" s="38">
        <v>0</v>
      </c>
      <c r="I373" s="42">
        <v>0</v>
      </c>
    </row>
    <row r="374" spans="1:9" ht="12.75">
      <c r="A374" s="37" t="s">
        <v>1392</v>
      </c>
      <c r="B374" s="37" t="s">
        <v>712</v>
      </c>
      <c r="C374" s="37" t="s">
        <v>713</v>
      </c>
      <c r="D374" s="37" t="s">
        <v>3047</v>
      </c>
      <c r="E374" s="24">
        <v>28000</v>
      </c>
      <c r="F374" s="38">
        <v>7.73</v>
      </c>
      <c r="G374" s="38">
        <v>216547.68</v>
      </c>
      <c r="H374" s="38">
        <v>0</v>
      </c>
      <c r="I374" s="42">
        <v>0</v>
      </c>
    </row>
    <row r="375" spans="1:9" ht="12.75">
      <c r="A375" s="37" t="s">
        <v>1392</v>
      </c>
      <c r="B375" s="37" t="s">
        <v>103</v>
      </c>
      <c r="C375" s="37" t="s">
        <v>104</v>
      </c>
      <c r="D375" s="37" t="s">
        <v>3047</v>
      </c>
      <c r="E375" s="24">
        <v>3000</v>
      </c>
      <c r="F375" s="38">
        <v>3.97</v>
      </c>
      <c r="G375" s="38">
        <v>11916.53</v>
      </c>
      <c r="H375" s="38">
        <v>0</v>
      </c>
      <c r="I375" s="42">
        <v>0</v>
      </c>
    </row>
    <row r="376" spans="1:9" ht="12.75">
      <c r="A376" s="37" t="s">
        <v>1392</v>
      </c>
      <c r="B376" s="37" t="s">
        <v>714</v>
      </c>
      <c r="C376" s="37" t="s">
        <v>715</v>
      </c>
      <c r="D376" s="37" t="s">
        <v>3047</v>
      </c>
      <c r="E376" s="24">
        <v>7000</v>
      </c>
      <c r="F376" s="38">
        <v>5.45</v>
      </c>
      <c r="G376" s="38">
        <v>38184.15</v>
      </c>
      <c r="H376" s="38">
        <v>0</v>
      </c>
      <c r="I376" s="42">
        <v>0</v>
      </c>
    </row>
    <row r="377" spans="1:9" ht="12.75">
      <c r="A377" s="37" t="s">
        <v>1392</v>
      </c>
      <c r="B377" s="37" t="s">
        <v>3050</v>
      </c>
      <c r="C377" s="37" t="s">
        <v>3051</v>
      </c>
      <c r="D377" s="37" t="s">
        <v>3047</v>
      </c>
      <c r="E377" s="24">
        <v>44000</v>
      </c>
      <c r="F377" s="38">
        <v>11.49</v>
      </c>
      <c r="G377" s="38">
        <v>505399.96</v>
      </c>
      <c r="H377" s="38">
        <v>0</v>
      </c>
      <c r="I377" s="42">
        <v>0</v>
      </c>
    </row>
    <row r="378" spans="1:9" ht="12.75">
      <c r="A378" s="37" t="s">
        <v>1392</v>
      </c>
      <c r="B378" s="37" t="s">
        <v>183</v>
      </c>
      <c r="C378" s="37" t="s">
        <v>184</v>
      </c>
      <c r="D378" s="37" t="s">
        <v>3047</v>
      </c>
      <c r="E378" s="24">
        <v>25000</v>
      </c>
      <c r="F378" s="38">
        <v>4.8</v>
      </c>
      <c r="G378" s="38">
        <v>119897.49</v>
      </c>
      <c r="H378" s="38">
        <v>0</v>
      </c>
      <c r="I378" s="42">
        <v>0</v>
      </c>
    </row>
    <row r="379" spans="1:9" ht="12.75">
      <c r="A379" s="37" t="s">
        <v>1392</v>
      </c>
      <c r="B379" s="37" t="s">
        <v>716</v>
      </c>
      <c r="C379" s="37" t="s">
        <v>717</v>
      </c>
      <c r="D379" s="37" t="s">
        <v>3047</v>
      </c>
      <c r="E379" s="24">
        <v>29000</v>
      </c>
      <c r="F379" s="38">
        <v>10.65</v>
      </c>
      <c r="G379" s="38">
        <v>308951.13</v>
      </c>
      <c r="H379" s="38">
        <v>0</v>
      </c>
      <c r="I379" s="42">
        <v>0</v>
      </c>
    </row>
    <row r="380" spans="1:9" ht="12.75">
      <c r="A380" s="37" t="s">
        <v>1392</v>
      </c>
      <c r="B380" s="37" t="s">
        <v>1195</v>
      </c>
      <c r="C380" s="37" t="s">
        <v>1196</v>
      </c>
      <c r="D380" s="37" t="s">
        <v>3031</v>
      </c>
      <c r="E380" s="24">
        <v>65884</v>
      </c>
      <c r="F380" s="38">
        <v>5.42</v>
      </c>
      <c r="G380" s="38">
        <v>357354.66</v>
      </c>
      <c r="H380" s="38">
        <v>0</v>
      </c>
      <c r="I380" s="42">
        <v>0</v>
      </c>
    </row>
    <row r="381" spans="1:9" ht="12.75">
      <c r="A381" s="37" t="s">
        <v>1392</v>
      </c>
      <c r="B381" s="37" t="s">
        <v>718</v>
      </c>
      <c r="C381" s="37" t="s">
        <v>719</v>
      </c>
      <c r="D381" s="37" t="s">
        <v>3047</v>
      </c>
      <c r="E381" s="24">
        <v>6600</v>
      </c>
      <c r="F381" s="38">
        <v>55.56</v>
      </c>
      <c r="G381" s="38">
        <v>366666.67</v>
      </c>
      <c r="H381" s="38">
        <v>0</v>
      </c>
      <c r="I381" s="42">
        <v>0</v>
      </c>
    </row>
    <row r="382" spans="1:9" ht="12.75">
      <c r="A382" s="37" t="s">
        <v>1392</v>
      </c>
      <c r="B382" s="37" t="s">
        <v>2989</v>
      </c>
      <c r="C382" s="37" t="s">
        <v>2990</v>
      </c>
      <c r="D382" s="37" t="s">
        <v>3031</v>
      </c>
      <c r="E382" s="24">
        <v>13600</v>
      </c>
      <c r="F382" s="38">
        <v>35.15</v>
      </c>
      <c r="G382" s="38">
        <v>477979.13</v>
      </c>
      <c r="H382" s="38">
        <v>0</v>
      </c>
      <c r="I382" s="42">
        <v>0</v>
      </c>
    </row>
    <row r="383" spans="1:9" ht="12.75">
      <c r="A383" s="37" t="s">
        <v>1392</v>
      </c>
      <c r="B383" s="37" t="s">
        <v>371</v>
      </c>
      <c r="C383" s="37" t="s">
        <v>372</v>
      </c>
      <c r="D383" s="37" t="s">
        <v>3031</v>
      </c>
      <c r="E383" s="24">
        <v>50489</v>
      </c>
      <c r="F383" s="38">
        <v>2.18</v>
      </c>
      <c r="G383" s="38">
        <v>110242.07</v>
      </c>
      <c r="H383" s="38">
        <v>0</v>
      </c>
      <c r="I383" s="42">
        <v>0</v>
      </c>
    </row>
    <row r="384" spans="1:9" ht="12.75">
      <c r="A384" s="37" t="s">
        <v>1392</v>
      </c>
      <c r="B384" s="37" t="s">
        <v>722</v>
      </c>
      <c r="C384" s="37" t="s">
        <v>723</v>
      </c>
      <c r="D384" s="37" t="s">
        <v>3047</v>
      </c>
      <c r="E384" s="24">
        <v>5000</v>
      </c>
      <c r="F384" s="38">
        <v>8.52</v>
      </c>
      <c r="G384" s="38">
        <v>42604.8</v>
      </c>
      <c r="H384" s="38">
        <v>0</v>
      </c>
      <c r="I384" s="42">
        <v>0</v>
      </c>
    </row>
    <row r="385" spans="1:9" ht="12.75">
      <c r="A385" s="37" t="s">
        <v>1392</v>
      </c>
      <c r="B385" s="37" t="s">
        <v>724</v>
      </c>
      <c r="C385" s="37" t="s">
        <v>3326</v>
      </c>
      <c r="D385" s="37" t="s">
        <v>725</v>
      </c>
      <c r="E385" s="24">
        <v>115482</v>
      </c>
      <c r="F385" s="38">
        <v>8.26</v>
      </c>
      <c r="G385" s="38">
        <v>954262.68</v>
      </c>
      <c r="H385" s="38">
        <v>0</v>
      </c>
      <c r="I385" s="42">
        <v>0</v>
      </c>
    </row>
    <row r="386" spans="1:9" ht="12.75">
      <c r="A386" s="37" t="s">
        <v>1392</v>
      </c>
      <c r="B386" s="37" t="s">
        <v>3282</v>
      </c>
      <c r="C386" s="37" t="s">
        <v>3283</v>
      </c>
      <c r="D386" s="37" t="s">
        <v>3031</v>
      </c>
      <c r="E386" s="24">
        <v>40959</v>
      </c>
      <c r="F386" s="38">
        <v>23.84</v>
      </c>
      <c r="G386" s="38">
        <v>976499.43</v>
      </c>
      <c r="H386" s="38">
        <v>0</v>
      </c>
      <c r="I386" s="42">
        <v>0</v>
      </c>
    </row>
    <row r="387" spans="1:9" ht="12.75">
      <c r="A387" s="37" t="s">
        <v>1392</v>
      </c>
      <c r="B387" s="37" t="s">
        <v>2994</v>
      </c>
      <c r="C387" s="37" t="s">
        <v>2995</v>
      </c>
      <c r="D387" s="37" t="s">
        <v>2996</v>
      </c>
      <c r="E387" s="24">
        <v>400</v>
      </c>
      <c r="F387" s="38">
        <v>63.15</v>
      </c>
      <c r="G387" s="38">
        <v>25260.85</v>
      </c>
      <c r="H387" s="38">
        <v>0</v>
      </c>
      <c r="I387" s="42">
        <v>0</v>
      </c>
    </row>
    <row r="388" spans="1:9" ht="12.75">
      <c r="A388" s="37" t="s">
        <v>1392</v>
      </c>
      <c r="B388" s="37" t="s">
        <v>854</v>
      </c>
      <c r="C388" s="37" t="s">
        <v>855</v>
      </c>
      <c r="D388" s="37" t="s">
        <v>3047</v>
      </c>
      <c r="E388" s="24">
        <v>49000</v>
      </c>
      <c r="F388" s="38">
        <v>5.48</v>
      </c>
      <c r="G388" s="38">
        <v>268634.45</v>
      </c>
      <c r="H388" s="38">
        <v>0</v>
      </c>
      <c r="I388" s="42">
        <v>0</v>
      </c>
    </row>
    <row r="389" spans="1:9" ht="12.75">
      <c r="A389" s="37" t="s">
        <v>1392</v>
      </c>
      <c r="B389" s="37" t="s">
        <v>105</v>
      </c>
      <c r="C389" s="37" t="s">
        <v>106</v>
      </c>
      <c r="D389" s="37" t="s">
        <v>3047</v>
      </c>
      <c r="E389" s="24">
        <v>17000</v>
      </c>
      <c r="F389" s="38">
        <v>20.91</v>
      </c>
      <c r="G389" s="38">
        <v>355528.1</v>
      </c>
      <c r="H389" s="38">
        <v>0</v>
      </c>
      <c r="I389" s="42">
        <v>0</v>
      </c>
    </row>
    <row r="390" spans="1:9" ht="12.75">
      <c r="A390" s="37" t="s">
        <v>1392</v>
      </c>
      <c r="B390" s="37" t="s">
        <v>3289</v>
      </c>
      <c r="C390" s="37" t="s">
        <v>3290</v>
      </c>
      <c r="D390" s="37" t="s">
        <v>3047</v>
      </c>
      <c r="E390" s="24">
        <v>46000</v>
      </c>
      <c r="F390" s="38">
        <v>7.36</v>
      </c>
      <c r="G390" s="38">
        <v>338495.33</v>
      </c>
      <c r="H390" s="38">
        <v>0</v>
      </c>
      <c r="I390" s="42">
        <v>0</v>
      </c>
    </row>
    <row r="391" spans="1:9" ht="12.75">
      <c r="A391" s="37" t="s">
        <v>1392</v>
      </c>
      <c r="B391" s="37" t="s">
        <v>3291</v>
      </c>
      <c r="C391" s="37" t="s">
        <v>3292</v>
      </c>
      <c r="D391" s="37" t="s">
        <v>3047</v>
      </c>
      <c r="E391" s="24">
        <v>15000</v>
      </c>
      <c r="F391" s="38">
        <v>10.86</v>
      </c>
      <c r="G391" s="38">
        <v>162959.91</v>
      </c>
      <c r="H391" s="38">
        <v>0</v>
      </c>
      <c r="I391" s="42">
        <v>0</v>
      </c>
    </row>
    <row r="392" spans="1:9" ht="12.75">
      <c r="A392" s="37" t="s">
        <v>1392</v>
      </c>
      <c r="B392" s="37" t="s">
        <v>3293</v>
      </c>
      <c r="C392" s="37" t="s">
        <v>3294</v>
      </c>
      <c r="D392" s="37" t="s">
        <v>3249</v>
      </c>
      <c r="E392" s="24">
        <v>174</v>
      </c>
      <c r="F392" s="38">
        <v>4631.16</v>
      </c>
      <c r="G392" s="38">
        <v>805820.98</v>
      </c>
      <c r="H392" s="38">
        <v>0</v>
      </c>
      <c r="I392" s="42">
        <v>0</v>
      </c>
    </row>
    <row r="393" spans="1:9" ht="12.75">
      <c r="A393" s="37" t="s">
        <v>1392</v>
      </c>
      <c r="B393" s="37" t="s">
        <v>728</v>
      </c>
      <c r="C393" s="37" t="s">
        <v>729</v>
      </c>
      <c r="D393" s="37" t="s">
        <v>3047</v>
      </c>
      <c r="E393" s="24">
        <v>59000</v>
      </c>
      <c r="F393" s="38">
        <v>5.23</v>
      </c>
      <c r="G393" s="38">
        <v>308337.91</v>
      </c>
      <c r="H393" s="38">
        <v>0</v>
      </c>
      <c r="I393" s="42">
        <v>0</v>
      </c>
    </row>
    <row r="394" spans="1:9" ht="12.75">
      <c r="A394" s="37" t="s">
        <v>1392</v>
      </c>
      <c r="B394" s="37" t="s">
        <v>109</v>
      </c>
      <c r="C394" s="37" t="s">
        <v>110</v>
      </c>
      <c r="D394" s="37" t="s">
        <v>3047</v>
      </c>
      <c r="E394" s="24">
        <v>2900</v>
      </c>
      <c r="F394" s="38">
        <v>24.53</v>
      </c>
      <c r="G394" s="38">
        <v>71133.08</v>
      </c>
      <c r="H394" s="38">
        <v>0</v>
      </c>
      <c r="I394" s="42">
        <v>0</v>
      </c>
    </row>
    <row r="395" spans="1:9" ht="12.75">
      <c r="A395" s="37" t="s">
        <v>1392</v>
      </c>
      <c r="B395" s="37" t="s">
        <v>734</v>
      </c>
      <c r="C395" s="37" t="s">
        <v>735</v>
      </c>
      <c r="D395" s="37" t="s">
        <v>3047</v>
      </c>
      <c r="E395" s="24">
        <v>44000</v>
      </c>
      <c r="F395" s="38">
        <v>5.48</v>
      </c>
      <c r="G395" s="38">
        <v>241222.77</v>
      </c>
      <c r="H395" s="38">
        <v>0</v>
      </c>
      <c r="I395" s="42">
        <v>0</v>
      </c>
    </row>
    <row r="396" spans="1:9" ht="12.75">
      <c r="A396" s="37" t="s">
        <v>1392</v>
      </c>
      <c r="B396" s="37" t="s">
        <v>3295</v>
      </c>
      <c r="C396" s="37" t="s">
        <v>3296</v>
      </c>
      <c r="D396" s="37" t="s">
        <v>3047</v>
      </c>
      <c r="E396" s="24">
        <v>30700</v>
      </c>
      <c r="F396" s="38">
        <v>18.53</v>
      </c>
      <c r="G396" s="38">
        <v>568986.82</v>
      </c>
      <c r="H396" s="38">
        <v>0</v>
      </c>
      <c r="I396" s="42">
        <v>0</v>
      </c>
    </row>
    <row r="397" spans="1:9" ht="12.75">
      <c r="A397" s="37" t="s">
        <v>1392</v>
      </c>
      <c r="B397" s="37" t="s">
        <v>354</v>
      </c>
      <c r="C397" s="37" t="s">
        <v>355</v>
      </c>
      <c r="D397" s="37" t="s">
        <v>3047</v>
      </c>
      <c r="E397" s="24">
        <v>2000</v>
      </c>
      <c r="F397" s="38">
        <v>33.04</v>
      </c>
      <c r="G397" s="38">
        <v>66080.91</v>
      </c>
      <c r="H397" s="38">
        <v>0</v>
      </c>
      <c r="I397" s="42">
        <v>0</v>
      </c>
    </row>
    <row r="398" spans="1:9" ht="12.75">
      <c r="A398" s="37" t="s">
        <v>1392</v>
      </c>
      <c r="B398" s="37" t="s">
        <v>111</v>
      </c>
      <c r="C398" s="37" t="s">
        <v>112</v>
      </c>
      <c r="D398" s="37" t="s">
        <v>3047</v>
      </c>
      <c r="E398" s="24">
        <v>211000</v>
      </c>
      <c r="F398" s="38">
        <v>1.96</v>
      </c>
      <c r="G398" s="38">
        <v>413271.1</v>
      </c>
      <c r="H398" s="38">
        <v>0</v>
      </c>
      <c r="I398" s="42">
        <v>0</v>
      </c>
    </row>
    <row r="399" spans="1:9" ht="12.75">
      <c r="A399" s="37" t="s">
        <v>1392</v>
      </c>
      <c r="B399" s="37" t="s">
        <v>3299</v>
      </c>
      <c r="C399" s="37" t="s">
        <v>3300</v>
      </c>
      <c r="D399" s="37" t="s">
        <v>3047</v>
      </c>
      <c r="E399" s="24">
        <v>81600</v>
      </c>
      <c r="F399" s="38">
        <v>11.1</v>
      </c>
      <c r="G399" s="38">
        <v>905919.82</v>
      </c>
      <c r="H399" s="38">
        <v>0</v>
      </c>
      <c r="I399" s="42">
        <v>0</v>
      </c>
    </row>
    <row r="400" spans="1:9" ht="12.75">
      <c r="A400" s="37" t="s">
        <v>1392</v>
      </c>
      <c r="B400" s="37" t="s">
        <v>738</v>
      </c>
      <c r="C400" s="37" t="s">
        <v>739</v>
      </c>
      <c r="D400" s="37" t="s">
        <v>3047</v>
      </c>
      <c r="E400" s="24">
        <v>21000</v>
      </c>
      <c r="F400" s="38">
        <v>15.88</v>
      </c>
      <c r="G400" s="38">
        <v>333470.62</v>
      </c>
      <c r="H400" s="38">
        <v>0</v>
      </c>
      <c r="I400" s="42">
        <v>0</v>
      </c>
    </row>
    <row r="401" spans="1:9" ht="12.75">
      <c r="A401" s="37" t="s">
        <v>1392</v>
      </c>
      <c r="B401" s="37" t="s">
        <v>433</v>
      </c>
      <c r="C401" s="37" t="s">
        <v>434</v>
      </c>
      <c r="D401" s="37" t="s">
        <v>3047</v>
      </c>
      <c r="E401" s="24">
        <v>2000</v>
      </c>
      <c r="F401" s="38">
        <v>5.95</v>
      </c>
      <c r="G401" s="38">
        <v>11898.22</v>
      </c>
      <c r="H401" s="38">
        <v>0</v>
      </c>
      <c r="I401" s="42">
        <v>0</v>
      </c>
    </row>
    <row r="402" spans="1:9" ht="12.75">
      <c r="A402" s="37" t="s">
        <v>1392</v>
      </c>
      <c r="B402" s="37" t="s">
        <v>740</v>
      </c>
      <c r="C402" s="37" t="s">
        <v>741</v>
      </c>
      <c r="D402" s="37" t="s">
        <v>3047</v>
      </c>
      <c r="E402" s="24">
        <v>74000</v>
      </c>
      <c r="F402" s="38">
        <v>4.34</v>
      </c>
      <c r="G402" s="38">
        <v>321032.4</v>
      </c>
      <c r="H402" s="38">
        <v>0</v>
      </c>
      <c r="I402" s="42">
        <v>0</v>
      </c>
    </row>
    <row r="403" spans="1:9" ht="12.75">
      <c r="A403" s="37" t="s">
        <v>1392</v>
      </c>
      <c r="B403" s="37" t="s">
        <v>742</v>
      </c>
      <c r="C403" s="37" t="s">
        <v>743</v>
      </c>
      <c r="D403" s="37" t="s">
        <v>3047</v>
      </c>
      <c r="E403" s="24">
        <v>1800</v>
      </c>
      <c r="F403" s="38">
        <v>61.6</v>
      </c>
      <c r="G403" s="38">
        <v>110873.15</v>
      </c>
      <c r="H403" s="38">
        <v>0</v>
      </c>
      <c r="I403" s="42">
        <v>0</v>
      </c>
    </row>
    <row r="404" spans="1:9" ht="12.75">
      <c r="A404" s="37" t="s">
        <v>1392</v>
      </c>
      <c r="B404" s="37" t="s">
        <v>3303</v>
      </c>
      <c r="C404" s="37" t="s">
        <v>3304</v>
      </c>
      <c r="D404" s="37" t="s">
        <v>3047</v>
      </c>
      <c r="E404" s="24">
        <v>20000</v>
      </c>
      <c r="F404" s="38">
        <v>4.59</v>
      </c>
      <c r="G404" s="38">
        <v>91707.85</v>
      </c>
      <c r="H404" s="38">
        <v>0</v>
      </c>
      <c r="I404" s="42">
        <v>0</v>
      </c>
    </row>
    <row r="405" spans="1:9" ht="12.75">
      <c r="A405" s="37" t="s">
        <v>1392</v>
      </c>
      <c r="B405" s="37" t="s">
        <v>3616</v>
      </c>
      <c r="C405" s="37" t="s">
        <v>3617</v>
      </c>
      <c r="D405" s="37" t="s">
        <v>3047</v>
      </c>
      <c r="E405" s="24">
        <v>3000</v>
      </c>
      <c r="F405" s="38">
        <v>4.45</v>
      </c>
      <c r="G405" s="38">
        <v>13344.32</v>
      </c>
      <c r="H405" s="38">
        <v>0</v>
      </c>
      <c r="I405" s="42">
        <v>0</v>
      </c>
    </row>
    <row r="406" spans="1:9" ht="12.75">
      <c r="A406" s="37" t="s">
        <v>1392</v>
      </c>
      <c r="B406" s="37" t="s">
        <v>746</v>
      </c>
      <c r="C406" s="37" t="s">
        <v>747</v>
      </c>
      <c r="D406" s="37" t="s">
        <v>3047</v>
      </c>
      <c r="E406" s="24">
        <v>28000</v>
      </c>
      <c r="F406" s="38">
        <v>5.9</v>
      </c>
      <c r="G406" s="38">
        <v>165293.79</v>
      </c>
      <c r="H406" s="38">
        <v>0</v>
      </c>
      <c r="I406" s="42">
        <v>0</v>
      </c>
    </row>
    <row r="407" spans="1:9" ht="12.75">
      <c r="A407" s="37" t="s">
        <v>1392</v>
      </c>
      <c r="B407" s="37" t="s">
        <v>748</v>
      </c>
      <c r="C407" s="37" t="s">
        <v>749</v>
      </c>
      <c r="D407" s="37" t="s">
        <v>3031</v>
      </c>
      <c r="E407" s="24">
        <v>6000</v>
      </c>
      <c r="F407" s="38">
        <v>20.82</v>
      </c>
      <c r="G407" s="38">
        <v>124931.36</v>
      </c>
      <c r="H407" s="38">
        <v>0</v>
      </c>
      <c r="I407" s="42">
        <v>0</v>
      </c>
    </row>
    <row r="408" spans="1:9" ht="12.75">
      <c r="A408" s="37" t="s">
        <v>1392</v>
      </c>
      <c r="B408" s="37" t="s">
        <v>750</v>
      </c>
      <c r="C408" s="37" t="s">
        <v>751</v>
      </c>
      <c r="D408" s="37" t="s">
        <v>3047</v>
      </c>
      <c r="E408" s="24">
        <v>7000</v>
      </c>
      <c r="F408" s="38">
        <v>21.74</v>
      </c>
      <c r="G408" s="38">
        <v>152159.99</v>
      </c>
      <c r="H408" s="38">
        <v>0</v>
      </c>
      <c r="I408" s="42">
        <v>0</v>
      </c>
    </row>
    <row r="409" spans="1:9" ht="12.75">
      <c r="A409" s="37" t="s">
        <v>1392</v>
      </c>
      <c r="B409" s="37" t="s">
        <v>3382</v>
      </c>
      <c r="C409" s="37" t="s">
        <v>3383</v>
      </c>
      <c r="D409" s="37" t="s">
        <v>3047</v>
      </c>
      <c r="E409" s="24">
        <v>2000</v>
      </c>
      <c r="F409" s="38">
        <v>43.47</v>
      </c>
      <c r="G409" s="38">
        <v>86948.56</v>
      </c>
      <c r="H409" s="38">
        <v>0</v>
      </c>
      <c r="I409" s="42">
        <v>0</v>
      </c>
    </row>
    <row r="410" spans="1:9" ht="12.75">
      <c r="A410" s="37" t="s">
        <v>1392</v>
      </c>
      <c r="B410" s="37" t="s">
        <v>117</v>
      </c>
      <c r="C410" s="37" t="s">
        <v>118</v>
      </c>
      <c r="D410" s="37" t="s">
        <v>3047</v>
      </c>
      <c r="E410" s="24">
        <v>3700</v>
      </c>
      <c r="F410" s="38">
        <v>91.98</v>
      </c>
      <c r="G410" s="38">
        <v>340334.98</v>
      </c>
      <c r="H410" s="38">
        <v>0</v>
      </c>
      <c r="I410" s="42">
        <v>0</v>
      </c>
    </row>
    <row r="411" spans="1:9" ht="12.75">
      <c r="A411" s="37" t="s">
        <v>1392</v>
      </c>
      <c r="B411" s="37" t="s">
        <v>119</v>
      </c>
      <c r="C411" s="37" t="s">
        <v>120</v>
      </c>
      <c r="D411" s="37" t="s">
        <v>3047</v>
      </c>
      <c r="E411" s="24">
        <v>175000</v>
      </c>
      <c r="F411" s="38">
        <v>2.88</v>
      </c>
      <c r="G411" s="38">
        <v>504530.48</v>
      </c>
      <c r="H411" s="38">
        <v>0</v>
      </c>
      <c r="I411" s="42">
        <v>0</v>
      </c>
    </row>
    <row r="412" spans="1:9" ht="12.75">
      <c r="A412" s="37" t="s">
        <v>1392</v>
      </c>
      <c r="B412" s="37" t="s">
        <v>3305</v>
      </c>
      <c r="C412" s="37" t="s">
        <v>3306</v>
      </c>
      <c r="D412" s="37" t="s">
        <v>3286</v>
      </c>
      <c r="E412" s="24">
        <v>48250</v>
      </c>
      <c r="F412" s="38">
        <v>7.46</v>
      </c>
      <c r="G412" s="38">
        <v>359979.44</v>
      </c>
      <c r="H412" s="38">
        <v>0</v>
      </c>
      <c r="I412" s="42">
        <v>0</v>
      </c>
    </row>
    <row r="413" spans="1:9" ht="12.75">
      <c r="A413" s="37" t="s">
        <v>1392</v>
      </c>
      <c r="B413" s="37" t="s">
        <v>2999</v>
      </c>
      <c r="C413" s="37" t="s">
        <v>3000</v>
      </c>
      <c r="D413" s="37" t="s">
        <v>3398</v>
      </c>
      <c r="E413" s="24">
        <v>558</v>
      </c>
      <c r="F413" s="38">
        <v>11.95</v>
      </c>
      <c r="G413" s="38">
        <v>6666.58</v>
      </c>
      <c r="H413" s="38">
        <v>0</v>
      </c>
      <c r="I413" s="42">
        <v>0</v>
      </c>
    </row>
    <row r="414" spans="1:9" ht="12.75">
      <c r="A414" s="37" t="s">
        <v>1392</v>
      </c>
      <c r="B414" s="37" t="s">
        <v>1427</v>
      </c>
      <c r="C414" s="37" t="s">
        <v>1428</v>
      </c>
      <c r="D414" s="37" t="s">
        <v>3031</v>
      </c>
      <c r="E414" s="24">
        <v>947</v>
      </c>
      <c r="F414" s="38">
        <v>6.36</v>
      </c>
      <c r="G414" s="38">
        <v>6023.84</v>
      </c>
      <c r="H414" s="38">
        <v>0</v>
      </c>
      <c r="I414" s="42">
        <v>0</v>
      </c>
    </row>
    <row r="415" spans="1:9" ht="12.75">
      <c r="A415" s="37" t="s">
        <v>1392</v>
      </c>
      <c r="B415" s="37" t="s">
        <v>752</v>
      </c>
      <c r="C415" s="37" t="s">
        <v>753</v>
      </c>
      <c r="D415" s="37" t="s">
        <v>3047</v>
      </c>
      <c r="E415" s="24">
        <v>24100</v>
      </c>
      <c r="F415" s="38">
        <v>27.73</v>
      </c>
      <c r="G415" s="38">
        <v>668341.57</v>
      </c>
      <c r="H415" s="38">
        <v>0</v>
      </c>
      <c r="I415" s="42">
        <v>0</v>
      </c>
    </row>
    <row r="416" spans="1:9" ht="12.75">
      <c r="A416" s="37" t="s">
        <v>1392</v>
      </c>
      <c r="B416" s="37" t="s">
        <v>928</v>
      </c>
      <c r="C416" s="37" t="s">
        <v>929</v>
      </c>
      <c r="D416" s="37" t="s">
        <v>3404</v>
      </c>
      <c r="E416" s="24">
        <v>840</v>
      </c>
      <c r="F416" s="38">
        <v>147.11</v>
      </c>
      <c r="G416" s="38">
        <v>123571.43</v>
      </c>
      <c r="H416" s="38">
        <v>9235.57</v>
      </c>
      <c r="I416" s="42">
        <v>0</v>
      </c>
    </row>
    <row r="417" spans="1:9" ht="12.75">
      <c r="A417" s="37" t="s">
        <v>1392</v>
      </c>
      <c r="B417" s="37" t="s">
        <v>121</v>
      </c>
      <c r="C417" s="37" t="s">
        <v>122</v>
      </c>
      <c r="D417" s="37" t="s">
        <v>3047</v>
      </c>
      <c r="E417" s="24">
        <v>2850</v>
      </c>
      <c r="F417" s="38">
        <v>60.59</v>
      </c>
      <c r="G417" s="38">
        <v>172679.85</v>
      </c>
      <c r="H417" s="38">
        <v>0</v>
      </c>
      <c r="I417" s="42">
        <v>0</v>
      </c>
    </row>
    <row r="418" spans="1:9" ht="12.75">
      <c r="A418" s="37" t="s">
        <v>1392</v>
      </c>
      <c r="B418" s="37" t="s">
        <v>3564</v>
      </c>
      <c r="C418" s="37" t="s">
        <v>3565</v>
      </c>
      <c r="D418" s="37" t="s">
        <v>3031</v>
      </c>
      <c r="E418" s="24">
        <v>87660</v>
      </c>
      <c r="F418" s="38">
        <v>3.78</v>
      </c>
      <c r="G418" s="38">
        <v>331407.03</v>
      </c>
      <c r="H418" s="38">
        <v>0</v>
      </c>
      <c r="I418" s="42">
        <v>0</v>
      </c>
    </row>
    <row r="419" spans="1:9" ht="12.75">
      <c r="A419" s="37" t="s">
        <v>1392</v>
      </c>
      <c r="B419" s="37" t="s">
        <v>3430</v>
      </c>
      <c r="C419" s="37" t="s">
        <v>3431</v>
      </c>
      <c r="D419" s="37" t="s">
        <v>3031</v>
      </c>
      <c r="E419" s="24">
        <v>58912</v>
      </c>
      <c r="F419" s="38">
        <v>2.86</v>
      </c>
      <c r="G419" s="38">
        <v>168632.72</v>
      </c>
      <c r="H419" s="38">
        <v>0</v>
      </c>
      <c r="I419" s="42">
        <v>0</v>
      </c>
    </row>
    <row r="420" spans="1:9" ht="12.75">
      <c r="A420" s="37" t="s">
        <v>1392</v>
      </c>
      <c r="B420" s="37" t="s">
        <v>754</v>
      </c>
      <c r="C420" s="37" t="s">
        <v>755</v>
      </c>
      <c r="D420" s="37" t="s">
        <v>3031</v>
      </c>
      <c r="E420" s="24">
        <v>13454</v>
      </c>
      <c r="F420" s="38">
        <v>8.52</v>
      </c>
      <c r="G420" s="38">
        <v>114600.01</v>
      </c>
      <c r="H420" s="38">
        <v>0</v>
      </c>
      <c r="I420" s="42">
        <v>0</v>
      </c>
    </row>
    <row r="421" spans="1:9" ht="12.75">
      <c r="A421" s="37" t="s">
        <v>1392</v>
      </c>
      <c r="B421" s="37" t="s">
        <v>1437</v>
      </c>
      <c r="C421" s="37" t="s">
        <v>1438</v>
      </c>
      <c r="D421" s="37" t="s">
        <v>3031</v>
      </c>
      <c r="E421" s="24">
        <v>100</v>
      </c>
      <c r="F421" s="38">
        <v>7.39</v>
      </c>
      <c r="G421" s="38">
        <v>738.61</v>
      </c>
      <c r="H421" s="38">
        <v>0</v>
      </c>
      <c r="I421" s="42">
        <v>0</v>
      </c>
    </row>
    <row r="422" spans="1:9" ht="12.75">
      <c r="A422" s="37" t="s">
        <v>1392</v>
      </c>
      <c r="B422" s="37" t="s">
        <v>3384</v>
      </c>
      <c r="C422" s="37" t="s">
        <v>3385</v>
      </c>
      <c r="D422" s="37" t="s">
        <v>3047</v>
      </c>
      <c r="E422" s="24">
        <v>25000</v>
      </c>
      <c r="F422" s="38">
        <v>20.23</v>
      </c>
      <c r="G422" s="38">
        <v>505674.54</v>
      </c>
      <c r="H422" s="38">
        <v>0</v>
      </c>
      <c r="I422" s="42">
        <v>0</v>
      </c>
    </row>
    <row r="423" spans="1:9" ht="12.75">
      <c r="A423" s="37" t="s">
        <v>1392</v>
      </c>
      <c r="B423" s="37" t="s">
        <v>415</v>
      </c>
      <c r="C423" s="37" t="s">
        <v>416</v>
      </c>
      <c r="D423" s="37" t="s">
        <v>417</v>
      </c>
      <c r="E423" s="24">
        <v>19</v>
      </c>
      <c r="F423" s="38">
        <v>4.14</v>
      </c>
      <c r="G423" s="38">
        <v>78.57</v>
      </c>
      <c r="H423" s="38">
        <v>0</v>
      </c>
      <c r="I423" s="42">
        <v>0</v>
      </c>
    </row>
    <row r="424" spans="1:9" ht="12.75">
      <c r="A424" s="37" t="s">
        <v>1392</v>
      </c>
      <c r="B424" s="37" t="s">
        <v>3307</v>
      </c>
      <c r="C424" s="37" t="s">
        <v>3308</v>
      </c>
      <c r="D424" s="37" t="s">
        <v>3047</v>
      </c>
      <c r="E424" s="24">
        <v>4200</v>
      </c>
      <c r="F424" s="38">
        <v>113.03</v>
      </c>
      <c r="G424" s="38">
        <v>474739.15</v>
      </c>
      <c r="H424" s="38">
        <v>0</v>
      </c>
      <c r="I424" s="42">
        <v>0</v>
      </c>
    </row>
    <row r="425" spans="1:9" ht="12.75">
      <c r="A425" s="37" t="s">
        <v>1392</v>
      </c>
      <c r="B425" s="37" t="s">
        <v>756</v>
      </c>
      <c r="C425" s="37" t="s">
        <v>757</v>
      </c>
      <c r="D425" s="37" t="s">
        <v>3047</v>
      </c>
      <c r="E425" s="24">
        <v>1300</v>
      </c>
      <c r="F425" s="38">
        <v>117.24</v>
      </c>
      <c r="G425" s="38">
        <v>152416.25</v>
      </c>
      <c r="H425" s="38">
        <v>0</v>
      </c>
      <c r="I425" s="42">
        <v>0</v>
      </c>
    </row>
    <row r="426" spans="1:9" ht="12.75">
      <c r="A426" s="37" t="s">
        <v>1392</v>
      </c>
      <c r="B426" s="37" t="s">
        <v>979</v>
      </c>
      <c r="C426" s="37" t="s">
        <v>980</v>
      </c>
      <c r="D426" s="37" t="s">
        <v>3031</v>
      </c>
      <c r="E426" s="24">
        <v>8507</v>
      </c>
      <c r="F426" s="38">
        <v>16.28</v>
      </c>
      <c r="G426" s="38">
        <v>138491.48</v>
      </c>
      <c r="H426" s="38">
        <v>0</v>
      </c>
      <c r="I426" s="42">
        <v>0</v>
      </c>
    </row>
    <row r="427" spans="1:9" ht="12.75">
      <c r="A427" s="37" t="s">
        <v>1392</v>
      </c>
      <c r="B427" s="37" t="s">
        <v>758</v>
      </c>
      <c r="C427" s="37" t="s">
        <v>759</v>
      </c>
      <c r="D427" s="37" t="s">
        <v>3047</v>
      </c>
      <c r="E427" s="24">
        <v>7200</v>
      </c>
      <c r="F427" s="38">
        <v>36.98</v>
      </c>
      <c r="G427" s="38">
        <v>266227.35</v>
      </c>
      <c r="H427" s="38">
        <v>0</v>
      </c>
      <c r="I427" s="42">
        <v>0</v>
      </c>
    </row>
    <row r="428" spans="1:9" ht="12.75">
      <c r="A428" s="37" t="s">
        <v>1392</v>
      </c>
      <c r="B428" s="37" t="s">
        <v>930</v>
      </c>
      <c r="C428" s="37" t="s">
        <v>931</v>
      </c>
      <c r="D428" s="37" t="s">
        <v>3404</v>
      </c>
      <c r="E428" s="24">
        <v>12090</v>
      </c>
      <c r="F428" s="38">
        <v>9.86</v>
      </c>
      <c r="G428" s="38">
        <v>119255.1</v>
      </c>
      <c r="H428" s="38">
        <v>2106.76</v>
      </c>
      <c r="I428" s="42">
        <v>0</v>
      </c>
    </row>
    <row r="429" spans="1:9" ht="12.75">
      <c r="A429" s="37" t="s">
        <v>1392</v>
      </c>
      <c r="B429" s="37" t="s">
        <v>3407</v>
      </c>
      <c r="C429" s="37" t="s">
        <v>3408</v>
      </c>
      <c r="D429" s="37" t="s">
        <v>3404</v>
      </c>
      <c r="E429" s="24">
        <v>1240</v>
      </c>
      <c r="F429" s="38">
        <v>138.61</v>
      </c>
      <c r="G429" s="38">
        <v>171870.75</v>
      </c>
      <c r="H429" s="38">
        <v>2160.77</v>
      </c>
      <c r="I429" s="42">
        <v>0</v>
      </c>
    </row>
    <row r="430" spans="1:9" ht="12.75">
      <c r="A430" s="37" t="s">
        <v>1392</v>
      </c>
      <c r="B430" s="37" t="s">
        <v>3409</v>
      </c>
      <c r="C430" s="37" t="s">
        <v>3410</v>
      </c>
      <c r="D430" s="37" t="s">
        <v>3404</v>
      </c>
      <c r="E430" s="24">
        <v>4425</v>
      </c>
      <c r="F430" s="38">
        <v>463.44</v>
      </c>
      <c r="G430" s="38">
        <v>2050701.53</v>
      </c>
      <c r="H430" s="38">
        <v>14236.72</v>
      </c>
      <c r="I430" s="42">
        <v>0</v>
      </c>
    </row>
    <row r="431" spans="1:9" ht="12.75">
      <c r="A431" s="37" t="s">
        <v>1392</v>
      </c>
      <c r="B431" s="37" t="s">
        <v>934</v>
      </c>
      <c r="C431" s="37" t="s">
        <v>3410</v>
      </c>
      <c r="D431" s="37" t="s">
        <v>935</v>
      </c>
      <c r="E431" s="24">
        <v>1050</v>
      </c>
      <c r="F431" s="38">
        <v>277.21</v>
      </c>
      <c r="G431" s="38">
        <v>291071.43</v>
      </c>
      <c r="H431" s="38">
        <v>3343.97</v>
      </c>
      <c r="I431" s="42">
        <v>0</v>
      </c>
    </row>
    <row r="432" spans="1:9" ht="12.75">
      <c r="A432" s="37" t="s">
        <v>1392</v>
      </c>
      <c r="B432" s="37" t="s">
        <v>3309</v>
      </c>
      <c r="C432" s="37" t="s">
        <v>3310</v>
      </c>
      <c r="D432" s="37" t="s">
        <v>3047</v>
      </c>
      <c r="E432" s="24">
        <v>11500</v>
      </c>
      <c r="F432" s="38">
        <v>21.65</v>
      </c>
      <c r="G432" s="38">
        <v>248924.58</v>
      </c>
      <c r="H432" s="38">
        <v>0</v>
      </c>
      <c r="I432" s="42">
        <v>0</v>
      </c>
    </row>
    <row r="433" spans="1:9" ht="12.75">
      <c r="A433" s="37" t="s">
        <v>1392</v>
      </c>
      <c r="B433" s="37" t="s">
        <v>185</v>
      </c>
      <c r="C433" s="37" t="s">
        <v>3310</v>
      </c>
      <c r="D433" s="37" t="s">
        <v>3031</v>
      </c>
      <c r="E433" s="24">
        <v>1500</v>
      </c>
      <c r="F433" s="38">
        <v>35.51</v>
      </c>
      <c r="G433" s="38">
        <v>53267.44</v>
      </c>
      <c r="H433" s="38">
        <v>0</v>
      </c>
      <c r="I433" s="42">
        <v>0</v>
      </c>
    </row>
    <row r="434" spans="1:9" ht="12.75">
      <c r="A434" s="37" t="s">
        <v>1392</v>
      </c>
      <c r="B434" s="37" t="s">
        <v>760</v>
      </c>
      <c r="C434" s="37" t="s">
        <v>761</v>
      </c>
      <c r="D434" s="37" t="s">
        <v>3031</v>
      </c>
      <c r="E434" s="24">
        <v>36393</v>
      </c>
      <c r="F434" s="38">
        <v>4.68</v>
      </c>
      <c r="G434" s="38">
        <v>170439.68</v>
      </c>
      <c r="H434" s="38">
        <v>0</v>
      </c>
      <c r="I434" s="42">
        <v>0</v>
      </c>
    </row>
    <row r="435" spans="1:9" ht="12.75">
      <c r="A435" s="37" t="s">
        <v>1392</v>
      </c>
      <c r="B435" s="37" t="s">
        <v>762</v>
      </c>
      <c r="C435" s="37" t="s">
        <v>763</v>
      </c>
      <c r="D435" s="37" t="s">
        <v>3047</v>
      </c>
      <c r="E435" s="24">
        <v>37000</v>
      </c>
      <c r="F435" s="38">
        <v>4.9</v>
      </c>
      <c r="G435" s="38">
        <v>181173.35</v>
      </c>
      <c r="H435" s="38">
        <v>0</v>
      </c>
      <c r="I435" s="42">
        <v>0</v>
      </c>
    </row>
    <row r="436" spans="1:9" ht="12.75">
      <c r="A436" s="37" t="s">
        <v>1392</v>
      </c>
      <c r="B436" s="37" t="s">
        <v>764</v>
      </c>
      <c r="C436" s="37" t="s">
        <v>765</v>
      </c>
      <c r="D436" s="37" t="s">
        <v>3047</v>
      </c>
      <c r="E436" s="24">
        <v>16000</v>
      </c>
      <c r="F436" s="38">
        <v>38.62</v>
      </c>
      <c r="G436" s="38">
        <v>617975.47</v>
      </c>
      <c r="H436" s="38">
        <v>0</v>
      </c>
      <c r="I436" s="42">
        <v>0</v>
      </c>
    </row>
    <row r="437" spans="1:9" ht="12.75">
      <c r="A437" s="37" t="s">
        <v>1392</v>
      </c>
      <c r="B437" s="37" t="s">
        <v>1416</v>
      </c>
      <c r="C437" s="37" t="s">
        <v>1417</v>
      </c>
      <c r="D437" s="37" t="s">
        <v>3047</v>
      </c>
      <c r="E437" s="24">
        <v>4000</v>
      </c>
      <c r="F437" s="38">
        <v>9.98</v>
      </c>
      <c r="G437" s="38">
        <v>39904.81</v>
      </c>
      <c r="H437" s="38">
        <v>0</v>
      </c>
      <c r="I437" s="42">
        <v>0</v>
      </c>
    </row>
    <row r="438" spans="1:9" ht="12.75">
      <c r="A438" s="37" t="s">
        <v>1392</v>
      </c>
      <c r="B438" s="37" t="s">
        <v>3021</v>
      </c>
      <c r="C438" s="37" t="s">
        <v>3022</v>
      </c>
      <c r="D438" s="37" t="s">
        <v>3047</v>
      </c>
      <c r="E438" s="24">
        <v>2000</v>
      </c>
      <c r="F438" s="38">
        <v>12.8</v>
      </c>
      <c r="G438" s="38">
        <v>25608.64</v>
      </c>
      <c r="H438" s="38">
        <v>0</v>
      </c>
      <c r="I438" s="42">
        <v>0</v>
      </c>
    </row>
    <row r="439" spans="1:9" ht="12.75">
      <c r="A439" s="37" t="s">
        <v>1392</v>
      </c>
      <c r="B439" s="37" t="s">
        <v>3315</v>
      </c>
      <c r="C439" s="37" t="s">
        <v>3316</v>
      </c>
      <c r="D439" s="37" t="s">
        <v>3047</v>
      </c>
      <c r="E439" s="24">
        <v>6000</v>
      </c>
      <c r="F439" s="38">
        <v>9.54</v>
      </c>
      <c r="G439" s="38">
        <v>57221.31</v>
      </c>
      <c r="H439" s="38">
        <v>475.45</v>
      </c>
      <c r="I439" s="42">
        <v>0</v>
      </c>
    </row>
    <row r="440" spans="1:9" ht="12.75">
      <c r="A440" s="37" t="s">
        <v>1392</v>
      </c>
      <c r="B440" s="37" t="s">
        <v>445</v>
      </c>
      <c r="C440" s="37" t="s">
        <v>446</v>
      </c>
      <c r="D440" s="37" t="s">
        <v>3031</v>
      </c>
      <c r="E440" s="24">
        <v>11000</v>
      </c>
      <c r="F440" s="38">
        <v>31.58</v>
      </c>
      <c r="G440" s="38">
        <v>347336.63</v>
      </c>
      <c r="H440" s="38">
        <v>1797.14</v>
      </c>
      <c r="I440" s="42">
        <v>0</v>
      </c>
    </row>
    <row r="441" spans="1:9" ht="12.75">
      <c r="A441" s="37" t="s">
        <v>1392</v>
      </c>
      <c r="B441" s="37" t="s">
        <v>125</v>
      </c>
      <c r="C441" s="37" t="s">
        <v>126</v>
      </c>
      <c r="D441" s="37" t="s">
        <v>3047</v>
      </c>
      <c r="E441" s="24">
        <v>8000</v>
      </c>
      <c r="F441" s="38">
        <v>5.43</v>
      </c>
      <c r="G441" s="38">
        <v>43419.37</v>
      </c>
      <c r="H441" s="38">
        <v>0</v>
      </c>
      <c r="I441" s="42">
        <v>0</v>
      </c>
    </row>
    <row r="442" spans="1:9" ht="12.75">
      <c r="A442" s="37" t="s">
        <v>1392</v>
      </c>
      <c r="B442" s="37" t="s">
        <v>404</v>
      </c>
      <c r="C442" s="37" t="s">
        <v>405</v>
      </c>
      <c r="D442" s="37" t="s">
        <v>3329</v>
      </c>
      <c r="E442" s="24">
        <v>1800</v>
      </c>
      <c r="F442" s="38">
        <v>17.71</v>
      </c>
      <c r="G442" s="38">
        <v>31878.09</v>
      </c>
      <c r="H442" s="38">
        <v>0</v>
      </c>
      <c r="I442" s="42">
        <v>0</v>
      </c>
    </row>
    <row r="443" spans="1:9" ht="12.75">
      <c r="A443" s="37" t="s">
        <v>1392</v>
      </c>
      <c r="B443" s="37" t="s">
        <v>768</v>
      </c>
      <c r="C443" s="37" t="s">
        <v>769</v>
      </c>
      <c r="D443" s="37" t="s">
        <v>3047</v>
      </c>
      <c r="E443" s="24">
        <v>9600</v>
      </c>
      <c r="F443" s="38">
        <v>38.9</v>
      </c>
      <c r="G443" s="38">
        <v>373421.2</v>
      </c>
      <c r="H443" s="38">
        <v>0</v>
      </c>
      <c r="I443" s="42">
        <v>0</v>
      </c>
    </row>
    <row r="444" spans="1:9" ht="12.75">
      <c r="A444" s="37" t="s">
        <v>1392</v>
      </c>
      <c r="B444" s="37" t="s">
        <v>770</v>
      </c>
      <c r="C444" s="37" t="s">
        <v>771</v>
      </c>
      <c r="D444" s="37" t="s">
        <v>3047</v>
      </c>
      <c r="E444" s="24">
        <v>5000</v>
      </c>
      <c r="F444" s="38">
        <v>17.55</v>
      </c>
      <c r="G444" s="38">
        <v>87772.29</v>
      </c>
      <c r="H444" s="38">
        <v>0</v>
      </c>
      <c r="I444" s="42">
        <v>0</v>
      </c>
    </row>
    <row r="445" spans="1:9" ht="12.75">
      <c r="A445" s="37" t="s">
        <v>1392</v>
      </c>
      <c r="B445" s="37" t="s">
        <v>936</v>
      </c>
      <c r="C445" s="37" t="s">
        <v>937</v>
      </c>
      <c r="D445" s="14" t="s">
        <v>3404</v>
      </c>
      <c r="E445" s="27">
        <v>0</v>
      </c>
      <c r="F445" s="18">
        <v>0</v>
      </c>
      <c r="G445" s="18">
        <v>0</v>
      </c>
      <c r="H445" s="38">
        <v>299.72</v>
      </c>
      <c r="I445" s="42">
        <v>0</v>
      </c>
    </row>
    <row r="446" spans="1:9" ht="12.75">
      <c r="A446" s="37" t="s">
        <v>1392</v>
      </c>
      <c r="B446" s="37" t="s">
        <v>774</v>
      </c>
      <c r="C446" s="37" t="s">
        <v>775</v>
      </c>
      <c r="D446" s="37" t="s">
        <v>3047</v>
      </c>
      <c r="E446" s="24">
        <v>16000</v>
      </c>
      <c r="F446" s="38">
        <v>11.86</v>
      </c>
      <c r="G446" s="38">
        <v>189785.83</v>
      </c>
      <c r="H446" s="38">
        <v>0</v>
      </c>
      <c r="I446" s="42">
        <v>0</v>
      </c>
    </row>
    <row r="447" spans="1:9" ht="12.75">
      <c r="A447" s="37" t="s">
        <v>1392</v>
      </c>
      <c r="B447" s="37" t="s">
        <v>776</v>
      </c>
      <c r="C447" s="37" t="s">
        <v>777</v>
      </c>
      <c r="D447" s="37" t="s">
        <v>3047</v>
      </c>
      <c r="E447" s="24">
        <v>114000</v>
      </c>
      <c r="F447" s="38">
        <v>7.31</v>
      </c>
      <c r="G447" s="38">
        <v>833662.82</v>
      </c>
      <c r="H447" s="38">
        <v>0</v>
      </c>
      <c r="I447" s="42">
        <v>0</v>
      </c>
    </row>
    <row r="448" spans="1:9" ht="12.75">
      <c r="A448" s="37" t="s">
        <v>1392</v>
      </c>
      <c r="B448" s="37" t="s">
        <v>1418</v>
      </c>
      <c r="C448" s="37" t="s">
        <v>1419</v>
      </c>
      <c r="D448" s="37" t="s">
        <v>3047</v>
      </c>
      <c r="E448" s="24">
        <v>183000</v>
      </c>
      <c r="F448" s="38">
        <v>2</v>
      </c>
      <c r="G448" s="38">
        <v>366803.95</v>
      </c>
      <c r="H448" s="38">
        <v>0</v>
      </c>
      <c r="I448" s="42">
        <v>0</v>
      </c>
    </row>
    <row r="449" spans="1:9" ht="12.75">
      <c r="A449" s="37" t="s">
        <v>1392</v>
      </c>
      <c r="B449" s="37" t="s">
        <v>778</v>
      </c>
      <c r="C449" s="37" t="s">
        <v>779</v>
      </c>
      <c r="D449" s="37" t="s">
        <v>3047</v>
      </c>
      <c r="E449" s="24">
        <v>6000</v>
      </c>
      <c r="F449" s="38">
        <v>8.05</v>
      </c>
      <c r="G449" s="38">
        <v>48325.1</v>
      </c>
      <c r="H449" s="38">
        <v>781.22</v>
      </c>
      <c r="I449" s="42">
        <v>0</v>
      </c>
    </row>
    <row r="450" spans="1:9" ht="12.75">
      <c r="A450" s="37" t="s">
        <v>1392</v>
      </c>
      <c r="B450" s="37" t="s">
        <v>129</v>
      </c>
      <c r="C450" s="37" t="s">
        <v>130</v>
      </c>
      <c r="D450" s="37" t="s">
        <v>131</v>
      </c>
      <c r="E450" s="24">
        <v>151000</v>
      </c>
      <c r="F450" s="38">
        <v>1.37</v>
      </c>
      <c r="G450" s="38">
        <v>206685.27</v>
      </c>
      <c r="H450" s="38">
        <v>0</v>
      </c>
      <c r="I450" s="42">
        <v>0</v>
      </c>
    </row>
    <row r="451" spans="1:9" ht="12.75">
      <c r="A451" s="37" t="s">
        <v>1392</v>
      </c>
      <c r="B451" s="37" t="s">
        <v>3317</v>
      </c>
      <c r="C451" s="37" t="s">
        <v>3318</v>
      </c>
      <c r="D451" s="37" t="s">
        <v>3319</v>
      </c>
      <c r="E451" s="24">
        <v>6000</v>
      </c>
      <c r="F451" s="38">
        <v>6.81</v>
      </c>
      <c r="G451" s="38">
        <v>40887.06</v>
      </c>
      <c r="H451" s="38">
        <v>0</v>
      </c>
      <c r="I451" s="42">
        <v>0</v>
      </c>
    </row>
    <row r="452" spans="1:9" ht="12.75">
      <c r="A452" s="37" t="s">
        <v>1392</v>
      </c>
      <c r="B452" s="37" t="s">
        <v>3320</v>
      </c>
      <c r="C452" s="37" t="s">
        <v>3321</v>
      </c>
      <c r="D452" s="37" t="s">
        <v>3047</v>
      </c>
      <c r="E452" s="24">
        <v>36800</v>
      </c>
      <c r="F452" s="38">
        <v>40.82</v>
      </c>
      <c r="G452" s="38">
        <v>1502178.29</v>
      </c>
      <c r="H452" s="38">
        <v>0</v>
      </c>
      <c r="I452" s="42">
        <v>0</v>
      </c>
    </row>
    <row r="453" spans="1:9" ht="12.75">
      <c r="A453" s="37" t="s">
        <v>1392</v>
      </c>
      <c r="B453" s="37" t="s">
        <v>962</v>
      </c>
      <c r="C453" s="37" t="s">
        <v>963</v>
      </c>
      <c r="D453" s="37" t="s">
        <v>3031</v>
      </c>
      <c r="E453" s="24">
        <v>26104</v>
      </c>
      <c r="F453" s="38">
        <v>2.95</v>
      </c>
      <c r="G453" s="38">
        <v>76945.47</v>
      </c>
      <c r="H453" s="38">
        <v>0</v>
      </c>
      <c r="I453" s="42">
        <v>0</v>
      </c>
    </row>
    <row r="454" spans="1:9" ht="12.75">
      <c r="A454" s="37" t="s">
        <v>1392</v>
      </c>
      <c r="B454" s="37" t="s">
        <v>981</v>
      </c>
      <c r="C454" s="37" t="s">
        <v>982</v>
      </c>
      <c r="D454" s="37" t="s">
        <v>3047</v>
      </c>
      <c r="E454" s="24">
        <v>1000</v>
      </c>
      <c r="F454" s="38">
        <v>17.02</v>
      </c>
      <c r="G454" s="38">
        <v>17023.61</v>
      </c>
      <c r="H454" s="38">
        <v>0</v>
      </c>
      <c r="I454" s="42">
        <v>0</v>
      </c>
    </row>
    <row r="455" spans="1:9" ht="12.75">
      <c r="A455" s="37" t="s">
        <v>1392</v>
      </c>
      <c r="B455" s="37" t="s">
        <v>782</v>
      </c>
      <c r="C455" s="37" t="s">
        <v>783</v>
      </c>
      <c r="D455" s="37" t="s">
        <v>3031</v>
      </c>
      <c r="E455" s="24">
        <v>11222</v>
      </c>
      <c r="F455" s="38">
        <v>4.14</v>
      </c>
      <c r="G455" s="38">
        <v>46408.68</v>
      </c>
      <c r="H455" s="38">
        <v>0</v>
      </c>
      <c r="I455" s="42">
        <v>0</v>
      </c>
    </row>
    <row r="456" spans="1:9" ht="12.75">
      <c r="A456" s="37" t="s">
        <v>1392</v>
      </c>
      <c r="B456" s="37" t="s">
        <v>784</v>
      </c>
      <c r="C456" s="37" t="s">
        <v>785</v>
      </c>
      <c r="D456" s="37" t="s">
        <v>3047</v>
      </c>
      <c r="E456" s="24">
        <v>40000</v>
      </c>
      <c r="F456" s="38">
        <v>3.73</v>
      </c>
      <c r="G456" s="38">
        <v>149002.38</v>
      </c>
      <c r="H456" s="38">
        <v>0</v>
      </c>
      <c r="I456" s="42">
        <v>0</v>
      </c>
    </row>
    <row r="457" spans="1:9" ht="12.75">
      <c r="A457" s="37" t="s">
        <v>1392</v>
      </c>
      <c r="B457" s="37" t="s">
        <v>132</v>
      </c>
      <c r="C457" s="37" t="s">
        <v>133</v>
      </c>
      <c r="D457" s="37" t="s">
        <v>3047</v>
      </c>
      <c r="E457" s="24">
        <v>18000</v>
      </c>
      <c r="F457" s="38">
        <v>8.58</v>
      </c>
      <c r="G457" s="38">
        <v>154365.73</v>
      </c>
      <c r="H457" s="38">
        <v>0</v>
      </c>
      <c r="I457" s="42">
        <v>0</v>
      </c>
    </row>
    <row r="458" spans="1:9" ht="12.75">
      <c r="A458" s="37" t="s">
        <v>1392</v>
      </c>
      <c r="B458" s="37" t="s">
        <v>134</v>
      </c>
      <c r="C458" s="37" t="s">
        <v>135</v>
      </c>
      <c r="D458" s="37" t="s">
        <v>3047</v>
      </c>
      <c r="E458" s="24">
        <v>205000</v>
      </c>
      <c r="F458" s="38">
        <v>0.94</v>
      </c>
      <c r="G458" s="38">
        <v>193254.62</v>
      </c>
      <c r="H458" s="38">
        <v>0</v>
      </c>
      <c r="I458" s="42">
        <v>0</v>
      </c>
    </row>
    <row r="459" spans="1:9" ht="12.75">
      <c r="A459" s="37" t="s">
        <v>1392</v>
      </c>
      <c r="B459" s="37" t="s">
        <v>786</v>
      </c>
      <c r="C459" s="37" t="s">
        <v>787</v>
      </c>
      <c r="D459" s="37" t="s">
        <v>3047</v>
      </c>
      <c r="E459" s="24">
        <v>18000</v>
      </c>
      <c r="F459" s="38">
        <v>6.19</v>
      </c>
      <c r="G459" s="38">
        <v>111367.38</v>
      </c>
      <c r="H459" s="38">
        <v>0</v>
      </c>
      <c r="I459" s="42">
        <v>0</v>
      </c>
    </row>
    <row r="460" spans="1:9" ht="12.75">
      <c r="A460" s="37" t="s">
        <v>1392</v>
      </c>
      <c r="B460" s="37" t="s">
        <v>788</v>
      </c>
      <c r="C460" s="37" t="s">
        <v>789</v>
      </c>
      <c r="D460" s="37" t="s">
        <v>3047</v>
      </c>
      <c r="E460" s="24">
        <v>94000</v>
      </c>
      <c r="F460" s="38">
        <v>7.78</v>
      </c>
      <c r="G460" s="38">
        <v>731283.18</v>
      </c>
      <c r="H460" s="38">
        <v>0</v>
      </c>
      <c r="I460" s="42">
        <v>0</v>
      </c>
    </row>
    <row r="461" spans="1:9" ht="12.75">
      <c r="A461" s="37" t="s">
        <v>1392</v>
      </c>
      <c r="B461" s="37" t="s">
        <v>190</v>
      </c>
      <c r="C461" s="37" t="s">
        <v>191</v>
      </c>
      <c r="D461" s="37" t="s">
        <v>3047</v>
      </c>
      <c r="E461" s="24">
        <v>54000</v>
      </c>
      <c r="F461" s="38">
        <v>5.38</v>
      </c>
      <c r="G461" s="38">
        <v>290609.56</v>
      </c>
      <c r="H461" s="38">
        <v>0</v>
      </c>
      <c r="I461" s="42">
        <v>0</v>
      </c>
    </row>
    <row r="462" spans="1:9" ht="12.75">
      <c r="A462" s="37" t="s">
        <v>1392</v>
      </c>
      <c r="B462" s="37" t="s">
        <v>136</v>
      </c>
      <c r="C462" s="37" t="s">
        <v>137</v>
      </c>
      <c r="D462" s="37" t="s">
        <v>3233</v>
      </c>
      <c r="E462" s="24">
        <v>39000</v>
      </c>
      <c r="F462" s="38">
        <v>9.83</v>
      </c>
      <c r="G462" s="38">
        <v>383293.61</v>
      </c>
      <c r="H462" s="38">
        <v>0</v>
      </c>
      <c r="I462" s="42">
        <v>0</v>
      </c>
    </row>
    <row r="463" spans="1:9" ht="12.75">
      <c r="A463" s="37" t="s">
        <v>1392</v>
      </c>
      <c r="B463" s="37" t="s">
        <v>3390</v>
      </c>
      <c r="C463" s="37" t="s">
        <v>3391</v>
      </c>
      <c r="D463" s="37" t="s">
        <v>3047</v>
      </c>
      <c r="E463" s="24">
        <v>5000</v>
      </c>
      <c r="F463" s="38">
        <v>16.08</v>
      </c>
      <c r="G463" s="38">
        <v>80404.54</v>
      </c>
      <c r="H463" s="38">
        <v>0</v>
      </c>
      <c r="I463" s="42">
        <v>0</v>
      </c>
    </row>
    <row r="464" spans="1:9" ht="12.75">
      <c r="A464" s="37" t="s">
        <v>1392</v>
      </c>
      <c r="B464" s="37" t="s">
        <v>790</v>
      </c>
      <c r="C464" s="37" t="s">
        <v>400</v>
      </c>
      <c r="D464" s="37" t="s">
        <v>791</v>
      </c>
      <c r="E464" s="24">
        <v>20000</v>
      </c>
      <c r="F464" s="38">
        <v>7</v>
      </c>
      <c r="G464" s="38">
        <v>140033.53</v>
      </c>
      <c r="H464" s="38">
        <v>0</v>
      </c>
      <c r="I464" s="42">
        <v>0</v>
      </c>
    </row>
    <row r="465" spans="1:9" ht="12.75">
      <c r="A465" s="37" t="s">
        <v>1392</v>
      </c>
      <c r="B465" s="37" t="s">
        <v>469</v>
      </c>
      <c r="C465" s="37" t="s">
        <v>470</v>
      </c>
      <c r="D465" s="37" t="s">
        <v>3047</v>
      </c>
      <c r="E465" s="24">
        <v>400</v>
      </c>
      <c r="F465" s="38">
        <v>17.53</v>
      </c>
      <c r="G465" s="38">
        <v>7010.8</v>
      </c>
      <c r="H465" s="38">
        <v>0</v>
      </c>
      <c r="I465" s="42">
        <v>0</v>
      </c>
    </row>
    <row r="466" spans="1:9" ht="12.75">
      <c r="A466" s="37" t="s">
        <v>1392</v>
      </c>
      <c r="B466" s="37" t="s">
        <v>3392</v>
      </c>
      <c r="C466" s="37" t="s">
        <v>3393</v>
      </c>
      <c r="D466" s="37" t="s">
        <v>3047</v>
      </c>
      <c r="E466" s="24">
        <v>3800</v>
      </c>
      <c r="F466" s="38">
        <v>69.74</v>
      </c>
      <c r="G466" s="38">
        <v>265019.22</v>
      </c>
      <c r="H466" s="38">
        <v>0</v>
      </c>
      <c r="I466" s="42">
        <v>0</v>
      </c>
    </row>
    <row r="467" spans="1:9" ht="12.75">
      <c r="A467" s="37" t="s">
        <v>1392</v>
      </c>
      <c r="B467" s="37" t="s">
        <v>138</v>
      </c>
      <c r="C467" s="37" t="s">
        <v>139</v>
      </c>
      <c r="D467" s="37" t="s">
        <v>3047</v>
      </c>
      <c r="E467" s="24">
        <v>18000</v>
      </c>
      <c r="F467" s="38">
        <v>3.48</v>
      </c>
      <c r="G467" s="38">
        <v>62602.97</v>
      </c>
      <c r="H467" s="38">
        <v>0</v>
      </c>
      <c r="I467" s="42">
        <v>0</v>
      </c>
    </row>
    <row r="468" spans="1:9" ht="12.75">
      <c r="A468" s="37" t="s">
        <v>1392</v>
      </c>
      <c r="B468" s="37" t="s">
        <v>140</v>
      </c>
      <c r="C468" s="37" t="s">
        <v>141</v>
      </c>
      <c r="D468" s="37" t="s">
        <v>3047</v>
      </c>
      <c r="E468" s="24">
        <v>50000</v>
      </c>
      <c r="F468" s="38">
        <v>8.79</v>
      </c>
      <c r="G468" s="38">
        <v>439319.06</v>
      </c>
      <c r="H468" s="38">
        <v>0</v>
      </c>
      <c r="I468" s="42">
        <v>0</v>
      </c>
    </row>
    <row r="469" spans="1:9" ht="12.75">
      <c r="A469" s="37" t="s">
        <v>1392</v>
      </c>
      <c r="B469" s="37" t="s">
        <v>142</v>
      </c>
      <c r="C469" s="37" t="s">
        <v>143</v>
      </c>
      <c r="D469" s="37" t="s">
        <v>3047</v>
      </c>
      <c r="E469" s="24">
        <v>6000</v>
      </c>
      <c r="F469" s="38">
        <v>18.03</v>
      </c>
      <c r="G469" s="38">
        <v>108182.32</v>
      </c>
      <c r="H469" s="38">
        <v>0</v>
      </c>
      <c r="I469" s="42">
        <v>0</v>
      </c>
    </row>
    <row r="470" spans="1:9" ht="12.75">
      <c r="A470" s="37" t="s">
        <v>1392</v>
      </c>
      <c r="B470" s="37" t="s">
        <v>792</v>
      </c>
      <c r="C470" s="37" t="s">
        <v>793</v>
      </c>
      <c r="D470" s="37" t="s">
        <v>3047</v>
      </c>
      <c r="E470" s="24">
        <v>18000</v>
      </c>
      <c r="F470" s="38">
        <v>8.79</v>
      </c>
      <c r="G470" s="38">
        <v>158154.86</v>
      </c>
      <c r="H470" s="38">
        <v>580.41</v>
      </c>
      <c r="I470" s="42">
        <v>0</v>
      </c>
    </row>
    <row r="471" spans="1:9" ht="12.75">
      <c r="A471" s="37" t="s">
        <v>1392</v>
      </c>
      <c r="B471" s="37" t="s">
        <v>144</v>
      </c>
      <c r="C471" s="37" t="s">
        <v>145</v>
      </c>
      <c r="D471" s="37" t="s">
        <v>3047</v>
      </c>
      <c r="E471" s="24">
        <v>43000</v>
      </c>
      <c r="F471" s="38">
        <v>41.19</v>
      </c>
      <c r="G471" s="38">
        <v>1771004.94</v>
      </c>
      <c r="H471" s="38">
        <v>0</v>
      </c>
      <c r="I471" s="42">
        <v>0</v>
      </c>
    </row>
    <row r="472" spans="1:9" ht="12.75">
      <c r="A472" s="37" t="s">
        <v>1392</v>
      </c>
      <c r="B472" s="37" t="s">
        <v>146</v>
      </c>
      <c r="C472" s="37" t="s">
        <v>147</v>
      </c>
      <c r="D472" s="37" t="s">
        <v>3047</v>
      </c>
      <c r="E472" s="24">
        <v>2300</v>
      </c>
      <c r="F472" s="38">
        <v>71.57</v>
      </c>
      <c r="G472" s="38">
        <v>164616.51</v>
      </c>
      <c r="H472" s="38">
        <v>0</v>
      </c>
      <c r="I472" s="42">
        <v>0</v>
      </c>
    </row>
    <row r="473" spans="1:9" ht="12.75">
      <c r="A473" s="37" t="s">
        <v>1392</v>
      </c>
      <c r="B473" s="37" t="s">
        <v>796</v>
      </c>
      <c r="C473" s="37" t="s">
        <v>797</v>
      </c>
      <c r="D473" s="37" t="s">
        <v>3047</v>
      </c>
      <c r="E473" s="24">
        <v>43000</v>
      </c>
      <c r="F473" s="38">
        <v>2.95</v>
      </c>
      <c r="G473" s="38">
        <v>126725.24</v>
      </c>
      <c r="H473" s="38">
        <v>0</v>
      </c>
      <c r="I473" s="42">
        <v>0</v>
      </c>
    </row>
    <row r="474" spans="1:9" ht="12.75">
      <c r="A474" s="37" t="s">
        <v>1392</v>
      </c>
      <c r="B474" s="37" t="s">
        <v>798</v>
      </c>
      <c r="C474" s="37" t="s">
        <v>799</v>
      </c>
      <c r="D474" s="37" t="s">
        <v>800</v>
      </c>
      <c r="E474" s="24">
        <v>57848</v>
      </c>
      <c r="F474" s="38">
        <v>3.93</v>
      </c>
      <c r="G474" s="38">
        <v>227222.06</v>
      </c>
      <c r="H474" s="38">
        <v>0</v>
      </c>
      <c r="I474" s="42">
        <v>0</v>
      </c>
    </row>
    <row r="475" spans="1:9" ht="12.75">
      <c r="A475" s="37" t="s">
        <v>1392</v>
      </c>
      <c r="B475" s="37" t="s">
        <v>148</v>
      </c>
      <c r="C475" s="37" t="s">
        <v>149</v>
      </c>
      <c r="D475" s="37" t="s">
        <v>3047</v>
      </c>
      <c r="E475" s="24">
        <v>2400</v>
      </c>
      <c r="F475" s="38">
        <v>20.82</v>
      </c>
      <c r="G475" s="38">
        <v>49972.54</v>
      </c>
      <c r="H475" s="38">
        <v>0</v>
      </c>
      <c r="I475" s="42">
        <v>0</v>
      </c>
    </row>
    <row r="476" spans="1:9" ht="12.75">
      <c r="A476" s="37" t="s">
        <v>1392</v>
      </c>
      <c r="B476" s="37" t="s">
        <v>3325</v>
      </c>
      <c r="C476" s="37" t="s">
        <v>3326</v>
      </c>
      <c r="D476" s="37" t="s">
        <v>3031</v>
      </c>
      <c r="E476" s="24">
        <v>37475</v>
      </c>
      <c r="F476" s="38">
        <v>9.39</v>
      </c>
      <c r="G476" s="38">
        <v>351881.46</v>
      </c>
      <c r="H476" s="38">
        <v>0</v>
      </c>
      <c r="I476" s="42">
        <v>0</v>
      </c>
    </row>
    <row r="477" spans="1:9" ht="12.75">
      <c r="A477" s="37" t="s">
        <v>1392</v>
      </c>
      <c r="B477" s="37" t="s">
        <v>3327</v>
      </c>
      <c r="C477" s="37" t="s">
        <v>3328</v>
      </c>
      <c r="D477" s="37" t="s">
        <v>3329</v>
      </c>
      <c r="E477" s="24">
        <v>10400</v>
      </c>
      <c r="F477" s="38">
        <v>14.35</v>
      </c>
      <c r="G477" s="38">
        <v>149251.33</v>
      </c>
      <c r="H477" s="38">
        <v>447.13</v>
      </c>
      <c r="I477" s="42">
        <v>0</v>
      </c>
    </row>
    <row r="478" spans="1:9" ht="12.75">
      <c r="A478" s="37" t="s">
        <v>1392</v>
      </c>
      <c r="B478" s="37" t="s">
        <v>150</v>
      </c>
      <c r="C478" s="37" t="s">
        <v>151</v>
      </c>
      <c r="D478" s="37" t="s">
        <v>3329</v>
      </c>
      <c r="E478" s="24">
        <v>13400</v>
      </c>
      <c r="F478" s="38">
        <v>16.74</v>
      </c>
      <c r="G478" s="38">
        <v>224314.48</v>
      </c>
      <c r="H478" s="38">
        <v>0</v>
      </c>
      <c r="I478" s="42">
        <v>0</v>
      </c>
    </row>
    <row r="479" spans="1:9" ht="12.75">
      <c r="A479" s="37" t="s">
        <v>1392</v>
      </c>
      <c r="B479" s="37" t="s">
        <v>3330</v>
      </c>
      <c r="C479" s="37" t="s">
        <v>3359</v>
      </c>
      <c r="D479" s="37" t="s">
        <v>3329</v>
      </c>
      <c r="E479" s="24">
        <v>35200</v>
      </c>
      <c r="F479" s="38">
        <v>21.97</v>
      </c>
      <c r="G479" s="38">
        <v>773201.54</v>
      </c>
      <c r="H479" s="38">
        <v>0</v>
      </c>
      <c r="I479" s="42">
        <v>0</v>
      </c>
    </row>
    <row r="480" spans="1:9" ht="12.75">
      <c r="A480" s="37" t="s">
        <v>1392</v>
      </c>
      <c r="B480" s="37" t="s">
        <v>805</v>
      </c>
      <c r="C480" s="37" t="s">
        <v>806</v>
      </c>
      <c r="D480" s="37" t="s">
        <v>3047</v>
      </c>
      <c r="E480" s="24">
        <v>174000</v>
      </c>
      <c r="F480" s="38">
        <v>3.72</v>
      </c>
      <c r="G480" s="38">
        <v>646567.82</v>
      </c>
      <c r="H480" s="38">
        <v>0</v>
      </c>
      <c r="I480" s="42">
        <v>0</v>
      </c>
    </row>
    <row r="481" spans="1:9" ht="12.75">
      <c r="A481" s="37" t="s">
        <v>1392</v>
      </c>
      <c r="B481" s="37" t="s">
        <v>807</v>
      </c>
      <c r="C481" s="37" t="s">
        <v>808</v>
      </c>
      <c r="D481" s="37" t="s">
        <v>3047</v>
      </c>
      <c r="E481" s="24">
        <v>4100</v>
      </c>
      <c r="F481" s="38">
        <v>60.31</v>
      </c>
      <c r="G481" s="38">
        <v>247290.87</v>
      </c>
      <c r="H481" s="38">
        <v>0</v>
      </c>
      <c r="I481" s="42">
        <v>0</v>
      </c>
    </row>
    <row r="482" spans="1:9" ht="12.75">
      <c r="A482" s="37" t="s">
        <v>1392</v>
      </c>
      <c r="B482" s="37" t="s">
        <v>809</v>
      </c>
      <c r="C482" s="37" t="s">
        <v>810</v>
      </c>
      <c r="D482" s="37" t="s">
        <v>3047</v>
      </c>
      <c r="E482" s="24">
        <v>128000</v>
      </c>
      <c r="F482" s="38">
        <v>5.37</v>
      </c>
      <c r="G482" s="38">
        <v>687680.76</v>
      </c>
      <c r="H482" s="38">
        <v>0</v>
      </c>
      <c r="I482" s="42">
        <v>0</v>
      </c>
    </row>
    <row r="483" spans="1:9" ht="12.75">
      <c r="A483" s="37" t="s">
        <v>1392</v>
      </c>
      <c r="B483" s="37" t="s">
        <v>152</v>
      </c>
      <c r="C483" s="37" t="s">
        <v>153</v>
      </c>
      <c r="D483" s="37" t="s">
        <v>3047</v>
      </c>
      <c r="E483" s="24">
        <v>28000</v>
      </c>
      <c r="F483" s="38">
        <v>11.71</v>
      </c>
      <c r="G483" s="38">
        <v>327768.63</v>
      </c>
      <c r="H483" s="38">
        <v>0</v>
      </c>
      <c r="I483" s="42">
        <v>0</v>
      </c>
    </row>
    <row r="484" spans="1:9" ht="12.75">
      <c r="A484" s="37" t="s">
        <v>1392</v>
      </c>
      <c r="B484" s="37" t="s">
        <v>154</v>
      </c>
      <c r="C484" s="37" t="s">
        <v>155</v>
      </c>
      <c r="D484" s="37" t="s">
        <v>3047</v>
      </c>
      <c r="E484" s="24">
        <v>20000</v>
      </c>
      <c r="F484" s="38">
        <v>3.81</v>
      </c>
      <c r="G484" s="38">
        <v>76148.64</v>
      </c>
      <c r="H484" s="38">
        <v>0</v>
      </c>
      <c r="I484" s="42">
        <v>0</v>
      </c>
    </row>
    <row r="485" spans="1:9" ht="12.75">
      <c r="A485" s="37" t="s">
        <v>1392</v>
      </c>
      <c r="B485" s="37" t="s">
        <v>3360</v>
      </c>
      <c r="C485" s="37" t="s">
        <v>3361</v>
      </c>
      <c r="D485" s="37" t="s">
        <v>3047</v>
      </c>
      <c r="E485" s="24">
        <v>238000</v>
      </c>
      <c r="F485" s="38">
        <v>4.11</v>
      </c>
      <c r="G485" s="38">
        <v>978052.35</v>
      </c>
      <c r="H485" s="38">
        <v>0</v>
      </c>
      <c r="I485" s="42">
        <v>0</v>
      </c>
    </row>
    <row r="486" spans="1:9" ht="12.75">
      <c r="A486" s="37" t="s">
        <v>1392</v>
      </c>
      <c r="B486" s="37" t="s">
        <v>156</v>
      </c>
      <c r="C486" s="37" t="s">
        <v>157</v>
      </c>
      <c r="D486" s="37" t="s">
        <v>3047</v>
      </c>
      <c r="E486" s="24">
        <v>9000</v>
      </c>
      <c r="F486" s="38">
        <v>8.71</v>
      </c>
      <c r="G486" s="38">
        <v>78418.45</v>
      </c>
      <c r="H486" s="38">
        <v>0</v>
      </c>
      <c r="I486" s="42">
        <v>0</v>
      </c>
    </row>
    <row r="487" spans="1:9" ht="12.75">
      <c r="A487" s="37" t="s">
        <v>1392</v>
      </c>
      <c r="B487" s="37" t="s">
        <v>158</v>
      </c>
      <c r="C487" s="37" t="s">
        <v>159</v>
      </c>
      <c r="D487" s="37" t="s">
        <v>3047</v>
      </c>
      <c r="E487" s="24">
        <v>12000</v>
      </c>
      <c r="F487" s="38">
        <v>17.71</v>
      </c>
      <c r="G487" s="38">
        <v>212520.59</v>
      </c>
      <c r="H487" s="38">
        <v>0</v>
      </c>
      <c r="I487" s="42">
        <v>0</v>
      </c>
    </row>
    <row r="488" spans="1:9" ht="12.75">
      <c r="A488" s="37" t="s">
        <v>1392</v>
      </c>
      <c r="B488" s="37" t="s">
        <v>811</v>
      </c>
      <c r="C488" s="37" t="s">
        <v>812</v>
      </c>
      <c r="D488" s="37" t="s">
        <v>3047</v>
      </c>
      <c r="E488" s="24">
        <v>22000</v>
      </c>
      <c r="F488" s="38">
        <v>16.52</v>
      </c>
      <c r="G488" s="38">
        <v>363444.99</v>
      </c>
      <c r="H488" s="38">
        <v>0</v>
      </c>
      <c r="I488" s="42">
        <v>0</v>
      </c>
    </row>
    <row r="489" spans="1:9" ht="12.75">
      <c r="A489" s="37" t="s">
        <v>1392</v>
      </c>
      <c r="B489" s="37" t="s">
        <v>1420</v>
      </c>
      <c r="C489" s="37" t="s">
        <v>1421</v>
      </c>
      <c r="D489" s="37" t="s">
        <v>3047</v>
      </c>
      <c r="E489" s="24">
        <v>108000</v>
      </c>
      <c r="F489" s="38">
        <v>2.18</v>
      </c>
      <c r="G489" s="38">
        <v>235255.35</v>
      </c>
      <c r="H489" s="38">
        <v>0</v>
      </c>
      <c r="I489" s="42">
        <v>0</v>
      </c>
    </row>
    <row r="490" spans="1:9" ht="12.75">
      <c r="A490" s="37" t="s">
        <v>1392</v>
      </c>
      <c r="B490" s="37" t="s">
        <v>856</v>
      </c>
      <c r="C490" s="37" t="s">
        <v>857</v>
      </c>
      <c r="D490" s="37" t="s">
        <v>3047</v>
      </c>
      <c r="E490" s="24">
        <v>5000</v>
      </c>
      <c r="F490" s="38">
        <v>22.15</v>
      </c>
      <c r="G490" s="38">
        <v>110745.01</v>
      </c>
      <c r="H490" s="38">
        <v>0</v>
      </c>
      <c r="I490" s="42">
        <v>0</v>
      </c>
    </row>
    <row r="491" spans="1:9" ht="12.75">
      <c r="A491" s="37" t="s">
        <v>1392</v>
      </c>
      <c r="B491" s="37" t="s">
        <v>437</v>
      </c>
      <c r="C491" s="37" t="s">
        <v>438</v>
      </c>
      <c r="D491" s="37" t="s">
        <v>3047</v>
      </c>
      <c r="E491" s="24">
        <v>2000</v>
      </c>
      <c r="F491" s="38">
        <v>25.26</v>
      </c>
      <c r="G491" s="38">
        <v>50521.69</v>
      </c>
      <c r="H491" s="38">
        <v>0</v>
      </c>
      <c r="I491" s="42">
        <v>0</v>
      </c>
    </row>
    <row r="492" spans="1:9" ht="12.75">
      <c r="A492" s="37" t="s">
        <v>1392</v>
      </c>
      <c r="B492" s="37" t="s">
        <v>3362</v>
      </c>
      <c r="C492" s="37" t="s">
        <v>3363</v>
      </c>
      <c r="D492" s="37" t="s">
        <v>3047</v>
      </c>
      <c r="E492" s="24">
        <v>96900</v>
      </c>
      <c r="F492" s="38">
        <v>34.5</v>
      </c>
      <c r="G492" s="38">
        <v>3343520.04</v>
      </c>
      <c r="H492" s="38">
        <v>0</v>
      </c>
      <c r="I492" s="42">
        <v>0</v>
      </c>
    </row>
    <row r="493" spans="1:9" ht="12.75">
      <c r="A493" s="37" t="s">
        <v>1392</v>
      </c>
      <c r="B493" s="37" t="s">
        <v>813</v>
      </c>
      <c r="C493" s="37" t="s">
        <v>814</v>
      </c>
      <c r="D493" s="37" t="s">
        <v>3047</v>
      </c>
      <c r="E493" s="24">
        <v>1300</v>
      </c>
      <c r="F493" s="38">
        <v>46.77</v>
      </c>
      <c r="G493" s="38">
        <v>60799.93</v>
      </c>
      <c r="H493" s="38">
        <v>0</v>
      </c>
      <c r="I493" s="42">
        <v>0</v>
      </c>
    </row>
    <row r="494" spans="1:9" ht="12.75">
      <c r="A494" s="37" t="s">
        <v>1392</v>
      </c>
      <c r="B494" s="37" t="s">
        <v>815</v>
      </c>
      <c r="C494" s="37" t="s">
        <v>816</v>
      </c>
      <c r="D494" s="37" t="s">
        <v>3286</v>
      </c>
      <c r="E494" s="24">
        <v>63257</v>
      </c>
      <c r="F494" s="38">
        <v>8.28</v>
      </c>
      <c r="G494" s="38">
        <v>523967.51</v>
      </c>
      <c r="H494" s="38">
        <v>0</v>
      </c>
      <c r="I494" s="42">
        <v>0</v>
      </c>
    </row>
    <row r="495" spans="1:9" ht="12.75">
      <c r="A495" s="37" t="s">
        <v>1392</v>
      </c>
      <c r="B495" s="37" t="s">
        <v>3366</v>
      </c>
      <c r="C495" s="37" t="s">
        <v>3367</v>
      </c>
      <c r="D495" s="37" t="s">
        <v>3220</v>
      </c>
      <c r="E495" s="24">
        <v>4000</v>
      </c>
      <c r="F495" s="38">
        <v>12.63</v>
      </c>
      <c r="G495" s="38">
        <v>50521.37</v>
      </c>
      <c r="H495" s="38">
        <v>0</v>
      </c>
      <c r="I495" s="42">
        <v>0</v>
      </c>
    </row>
    <row r="496" spans="1:9" ht="12.75">
      <c r="A496" s="37" t="s">
        <v>1392</v>
      </c>
      <c r="B496" s="37" t="s">
        <v>3020</v>
      </c>
      <c r="C496" s="37" t="s">
        <v>3007</v>
      </c>
      <c r="D496" s="37" t="s">
        <v>823</v>
      </c>
      <c r="E496" s="24">
        <v>97622</v>
      </c>
      <c r="F496" s="38">
        <v>1.45</v>
      </c>
      <c r="G496" s="38">
        <v>141602.11</v>
      </c>
      <c r="H496" s="38">
        <v>0</v>
      </c>
      <c r="I496" s="42">
        <v>0</v>
      </c>
    </row>
    <row r="497" spans="1:9" ht="12.75">
      <c r="A497" s="37" t="s">
        <v>1392</v>
      </c>
      <c r="B497" s="37" t="s">
        <v>817</v>
      </c>
      <c r="C497" s="37" t="s">
        <v>818</v>
      </c>
      <c r="D497" s="37" t="s">
        <v>3031</v>
      </c>
      <c r="E497" s="24">
        <v>10700</v>
      </c>
      <c r="F497" s="38">
        <v>21.22</v>
      </c>
      <c r="G497" s="38">
        <v>227028.64</v>
      </c>
      <c r="H497" s="38">
        <v>4056.93</v>
      </c>
      <c r="I497" s="42">
        <v>0</v>
      </c>
    </row>
    <row r="498" spans="1:9" ht="12.75">
      <c r="A498" s="37" t="s">
        <v>1392</v>
      </c>
      <c r="B498" s="37" t="s">
        <v>819</v>
      </c>
      <c r="C498" s="37" t="s">
        <v>820</v>
      </c>
      <c r="D498" s="37" t="s">
        <v>3031</v>
      </c>
      <c r="E498" s="24">
        <v>34538</v>
      </c>
      <c r="F498" s="38">
        <v>4.24</v>
      </c>
      <c r="G498" s="38">
        <v>146562.9</v>
      </c>
      <c r="H498" s="38">
        <v>2645.96</v>
      </c>
      <c r="I498" s="42">
        <v>0</v>
      </c>
    </row>
    <row r="499" spans="1:9" ht="12.75">
      <c r="A499" s="37" t="s">
        <v>1392</v>
      </c>
      <c r="B499" s="37" t="s">
        <v>821</v>
      </c>
      <c r="C499" s="37" t="s">
        <v>822</v>
      </c>
      <c r="D499" s="37" t="s">
        <v>823</v>
      </c>
      <c r="E499" s="24">
        <v>35275</v>
      </c>
      <c r="F499" s="38">
        <v>2.73</v>
      </c>
      <c r="G499" s="38">
        <v>96346.17</v>
      </c>
      <c r="H499" s="38">
        <v>0</v>
      </c>
      <c r="I499" s="42">
        <v>0</v>
      </c>
    </row>
    <row r="500" spans="1:9" ht="12.75">
      <c r="A500" s="37" t="s">
        <v>1392</v>
      </c>
      <c r="B500" s="37" t="s">
        <v>3600</v>
      </c>
      <c r="C500" s="37" t="s">
        <v>3601</v>
      </c>
      <c r="D500" s="37" t="s">
        <v>3031</v>
      </c>
      <c r="E500" s="24">
        <v>7363</v>
      </c>
      <c r="F500" s="38">
        <v>11.74</v>
      </c>
      <c r="G500" s="38">
        <v>86463.66</v>
      </c>
      <c r="H500" s="38">
        <v>0</v>
      </c>
      <c r="I500" s="42">
        <v>0</v>
      </c>
    </row>
    <row r="501" spans="1:9" ht="12.75">
      <c r="A501" s="37" t="s">
        <v>1392</v>
      </c>
      <c r="B501" s="37" t="s">
        <v>824</v>
      </c>
      <c r="C501" s="37" t="s">
        <v>825</v>
      </c>
      <c r="D501" s="37" t="s">
        <v>3031</v>
      </c>
      <c r="E501" s="24">
        <v>44260</v>
      </c>
      <c r="F501" s="38">
        <v>9.05</v>
      </c>
      <c r="G501" s="38">
        <v>400565.55</v>
      </c>
      <c r="H501" s="38">
        <v>0</v>
      </c>
      <c r="I501" s="42">
        <v>0</v>
      </c>
    </row>
    <row r="502" spans="1:9" ht="12.75">
      <c r="A502" s="37" t="s">
        <v>1392</v>
      </c>
      <c r="B502" s="37" t="s">
        <v>447</v>
      </c>
      <c r="C502" s="37" t="s">
        <v>448</v>
      </c>
      <c r="D502" s="37" t="s">
        <v>3047</v>
      </c>
      <c r="E502" s="24">
        <v>2900</v>
      </c>
      <c r="F502" s="38">
        <v>31.76</v>
      </c>
      <c r="G502" s="38">
        <v>92101.41</v>
      </c>
      <c r="H502" s="38">
        <v>0</v>
      </c>
      <c r="I502" s="42">
        <v>0</v>
      </c>
    </row>
    <row r="503" spans="1:9" ht="12.75">
      <c r="A503" s="37" t="s">
        <v>1392</v>
      </c>
      <c r="B503" s="37" t="s">
        <v>826</v>
      </c>
      <c r="C503" s="37" t="s">
        <v>827</v>
      </c>
      <c r="D503" s="37" t="s">
        <v>3047</v>
      </c>
      <c r="E503" s="24">
        <v>5000</v>
      </c>
      <c r="F503" s="38">
        <v>15.5</v>
      </c>
      <c r="G503" s="38">
        <v>77475.75</v>
      </c>
      <c r="H503" s="38">
        <v>0</v>
      </c>
      <c r="I503" s="42">
        <v>0</v>
      </c>
    </row>
    <row r="504" spans="1:9" ht="12.75">
      <c r="A504" s="37" t="s">
        <v>1392</v>
      </c>
      <c r="B504" s="37" t="s">
        <v>3368</v>
      </c>
      <c r="C504" s="37" t="s">
        <v>3369</v>
      </c>
      <c r="D504" s="37" t="s">
        <v>3047</v>
      </c>
      <c r="E504" s="24">
        <v>9000</v>
      </c>
      <c r="F504" s="38">
        <v>33.5</v>
      </c>
      <c r="G504" s="38">
        <v>301482.7</v>
      </c>
      <c r="H504" s="38">
        <v>0</v>
      </c>
      <c r="I504" s="42">
        <v>0</v>
      </c>
    </row>
    <row r="505" spans="1:9" ht="12.75">
      <c r="A505" s="37" t="s">
        <v>1392</v>
      </c>
      <c r="B505" s="37" t="s">
        <v>828</v>
      </c>
      <c r="C505" s="37" t="s">
        <v>829</v>
      </c>
      <c r="D505" s="37" t="s">
        <v>3047</v>
      </c>
      <c r="E505" s="24">
        <v>20000</v>
      </c>
      <c r="F505" s="38">
        <v>14.31</v>
      </c>
      <c r="G505" s="38">
        <v>286289.58</v>
      </c>
      <c r="H505" s="38">
        <v>0</v>
      </c>
      <c r="I505" s="42">
        <v>0</v>
      </c>
    </row>
    <row r="506" spans="1:9" ht="12.75">
      <c r="A506" s="37" t="s">
        <v>1392</v>
      </c>
      <c r="B506" s="37" t="s">
        <v>3622</v>
      </c>
      <c r="C506" s="37" t="s">
        <v>3623</v>
      </c>
      <c r="D506" s="37" t="s">
        <v>3047</v>
      </c>
      <c r="E506" s="24">
        <v>26000</v>
      </c>
      <c r="F506" s="38">
        <v>8.48</v>
      </c>
      <c r="G506" s="38">
        <v>220593.08</v>
      </c>
      <c r="H506" s="38">
        <v>0</v>
      </c>
      <c r="I506" s="42">
        <v>0</v>
      </c>
    </row>
    <row r="507" spans="1:9" ht="12.75">
      <c r="A507" s="37" t="s">
        <v>1392</v>
      </c>
      <c r="B507" s="37" t="s">
        <v>231</v>
      </c>
      <c r="C507" s="37" t="s">
        <v>232</v>
      </c>
      <c r="D507" s="37" t="s">
        <v>3047</v>
      </c>
      <c r="E507" s="24">
        <v>17000</v>
      </c>
      <c r="F507" s="38">
        <v>1.56</v>
      </c>
      <c r="G507" s="38">
        <v>26450.67</v>
      </c>
      <c r="H507" s="38">
        <v>0</v>
      </c>
      <c r="I507" s="42">
        <v>0</v>
      </c>
    </row>
    <row r="508" spans="1:9" ht="12.75">
      <c r="A508" s="37" t="s">
        <v>1392</v>
      </c>
      <c r="B508" s="37" t="s">
        <v>830</v>
      </c>
      <c r="C508" s="37" t="s">
        <v>831</v>
      </c>
      <c r="D508" s="37" t="s">
        <v>3047</v>
      </c>
      <c r="E508" s="24">
        <v>48000</v>
      </c>
      <c r="F508" s="38">
        <v>4.17</v>
      </c>
      <c r="G508" s="38">
        <v>200329.49</v>
      </c>
      <c r="H508" s="38">
        <v>0</v>
      </c>
      <c r="I508" s="42">
        <v>0</v>
      </c>
    </row>
    <row r="509" spans="1:9" ht="12.75">
      <c r="A509" s="37" t="s">
        <v>1392</v>
      </c>
      <c r="B509" s="37" t="s">
        <v>940</v>
      </c>
      <c r="C509" s="37" t="s">
        <v>941</v>
      </c>
      <c r="D509" s="37" t="s">
        <v>3404</v>
      </c>
      <c r="E509" s="24">
        <v>2820</v>
      </c>
      <c r="F509" s="38">
        <v>37.12</v>
      </c>
      <c r="G509" s="38">
        <v>104670.92</v>
      </c>
      <c r="H509" s="38">
        <v>0</v>
      </c>
      <c r="I509" s="42">
        <v>0</v>
      </c>
    </row>
    <row r="510" spans="1:9" ht="12.75">
      <c r="A510" s="37" t="s">
        <v>1392</v>
      </c>
      <c r="B510" s="37" t="s">
        <v>264</v>
      </c>
      <c r="C510" s="37" t="s">
        <v>265</v>
      </c>
      <c r="D510" s="37" t="s">
        <v>266</v>
      </c>
      <c r="E510" s="24">
        <v>3325</v>
      </c>
      <c r="F510" s="38">
        <v>20.39</v>
      </c>
      <c r="G510" s="38">
        <v>67780.51</v>
      </c>
      <c r="H510" s="38">
        <v>0</v>
      </c>
      <c r="I510" s="42">
        <v>0</v>
      </c>
    </row>
    <row r="511" spans="1:9" ht="12.75">
      <c r="A511" s="37" t="s">
        <v>1392</v>
      </c>
      <c r="B511" s="37" t="s">
        <v>3492</v>
      </c>
      <c r="C511" s="37" t="s">
        <v>3493</v>
      </c>
      <c r="D511" s="37" t="s">
        <v>3494</v>
      </c>
      <c r="E511" s="24">
        <v>18216</v>
      </c>
      <c r="F511" s="38">
        <v>46.35</v>
      </c>
      <c r="G511" s="38">
        <v>844345.74</v>
      </c>
      <c r="H511" s="38">
        <v>0</v>
      </c>
      <c r="I511" s="42">
        <v>0</v>
      </c>
    </row>
    <row r="512" spans="1:9" ht="12.75">
      <c r="A512" s="37" t="s">
        <v>1392</v>
      </c>
      <c r="B512" s="37" t="s">
        <v>274</v>
      </c>
      <c r="C512" s="37" t="s">
        <v>275</v>
      </c>
      <c r="D512" s="37" t="s">
        <v>276</v>
      </c>
      <c r="E512" s="24">
        <v>44936</v>
      </c>
      <c r="F512" s="38">
        <v>22.96</v>
      </c>
      <c r="G512" s="38">
        <v>1031793.44</v>
      </c>
      <c r="H512" s="38">
        <v>0</v>
      </c>
      <c r="I512" s="42">
        <v>0</v>
      </c>
    </row>
    <row r="513" spans="1:9" ht="12.75">
      <c r="A513" s="37" t="s">
        <v>1392</v>
      </c>
      <c r="B513" s="37" t="s">
        <v>1083</v>
      </c>
      <c r="C513" s="37" t="s">
        <v>1084</v>
      </c>
      <c r="D513" s="37" t="s">
        <v>1085</v>
      </c>
      <c r="E513" s="24">
        <v>4410</v>
      </c>
      <c r="F513" s="38">
        <v>59.76</v>
      </c>
      <c r="G513" s="38">
        <v>263560.33</v>
      </c>
      <c r="H513" s="38">
        <v>0</v>
      </c>
      <c r="I513" s="42">
        <v>0</v>
      </c>
    </row>
    <row r="514" spans="1:9" ht="12.75">
      <c r="A514" s="37" t="s">
        <v>1392</v>
      </c>
      <c r="B514" s="37" t="s">
        <v>3503</v>
      </c>
      <c r="C514" s="37" t="s">
        <v>3504</v>
      </c>
      <c r="D514" s="37" t="s">
        <v>3505</v>
      </c>
      <c r="E514" s="24">
        <v>98716</v>
      </c>
      <c r="F514" s="38">
        <v>44.05</v>
      </c>
      <c r="G514" s="38">
        <v>4348773.83</v>
      </c>
      <c r="H514" s="38">
        <v>0</v>
      </c>
      <c r="I514" s="41">
        <v>27204.12</v>
      </c>
    </row>
    <row r="515" spans="1:9" ht="12.75">
      <c r="A515" s="37" t="s">
        <v>1392</v>
      </c>
      <c r="B515" s="37" t="s">
        <v>3516</v>
      </c>
      <c r="C515" s="37" t="s">
        <v>3517</v>
      </c>
      <c r="D515" s="37" t="s">
        <v>3059</v>
      </c>
      <c r="E515" s="24">
        <v>10483</v>
      </c>
      <c r="F515" s="38">
        <v>49.76</v>
      </c>
      <c r="G515" s="38">
        <v>521656.34</v>
      </c>
      <c r="H515" s="38">
        <v>0</v>
      </c>
      <c r="I515" s="42">
        <v>0</v>
      </c>
    </row>
    <row r="516" spans="1:9" ht="12.75">
      <c r="A516" s="37" t="s">
        <v>1392</v>
      </c>
      <c r="B516" s="37" t="s">
        <v>1086</v>
      </c>
      <c r="C516" s="37" t="s">
        <v>1087</v>
      </c>
      <c r="D516" s="37" t="s">
        <v>1088</v>
      </c>
      <c r="E516" s="24">
        <v>862</v>
      </c>
      <c r="F516" s="38">
        <v>36.48</v>
      </c>
      <c r="G516" s="38">
        <v>31445.59</v>
      </c>
      <c r="H516" s="38">
        <v>0</v>
      </c>
      <c r="I516" s="42">
        <v>0</v>
      </c>
    </row>
    <row r="517" spans="1:9" ht="12.75">
      <c r="A517" s="37" t="s">
        <v>1392</v>
      </c>
      <c r="B517" s="37" t="s">
        <v>3497</v>
      </c>
      <c r="C517" s="37" t="s">
        <v>3498</v>
      </c>
      <c r="D517" s="37" t="s">
        <v>3499</v>
      </c>
      <c r="E517" s="24">
        <v>8845</v>
      </c>
      <c r="F517" s="38">
        <v>42.49</v>
      </c>
      <c r="G517" s="38">
        <v>375855</v>
      </c>
      <c r="H517" s="38">
        <v>0</v>
      </c>
      <c r="I517" s="42">
        <v>0</v>
      </c>
    </row>
    <row r="518" spans="1:9" ht="12.75">
      <c r="A518" s="37" t="s">
        <v>1392</v>
      </c>
      <c r="B518" s="37" t="s">
        <v>1089</v>
      </c>
      <c r="C518" s="37" t="s">
        <v>1090</v>
      </c>
      <c r="D518" s="37" t="s">
        <v>1091</v>
      </c>
      <c r="E518" s="24">
        <v>959</v>
      </c>
      <c r="F518" s="38">
        <v>141.73</v>
      </c>
      <c r="G518" s="38">
        <v>135915.91</v>
      </c>
      <c r="H518" s="38">
        <v>0</v>
      </c>
      <c r="I518" s="42">
        <v>0</v>
      </c>
    </row>
    <row r="519" spans="1:9" ht="12.75">
      <c r="A519" s="37" t="s">
        <v>1392</v>
      </c>
      <c r="B519" s="37" t="s">
        <v>3500</v>
      </c>
      <c r="C519" s="37" t="s">
        <v>3501</v>
      </c>
      <c r="D519" s="37" t="s">
        <v>3502</v>
      </c>
      <c r="E519" s="24">
        <v>24145</v>
      </c>
      <c r="F519" s="38">
        <v>103.15</v>
      </c>
      <c r="G519" s="38">
        <v>2490449.19</v>
      </c>
      <c r="H519" s="38">
        <v>0</v>
      </c>
      <c r="I519" s="42">
        <v>0</v>
      </c>
    </row>
    <row r="520" spans="1:9" ht="12.75">
      <c r="A520" s="37" t="s">
        <v>1392</v>
      </c>
      <c r="B520" s="37" t="s">
        <v>1092</v>
      </c>
      <c r="C520" s="37" t="s">
        <v>1093</v>
      </c>
      <c r="D520" s="37" t="s">
        <v>1094</v>
      </c>
      <c r="E520" s="24">
        <v>4576</v>
      </c>
      <c r="F520" s="38">
        <v>21.87</v>
      </c>
      <c r="G520" s="38">
        <v>100067.96</v>
      </c>
      <c r="H520" s="38">
        <v>0</v>
      </c>
      <c r="I520" s="42">
        <v>0</v>
      </c>
    </row>
    <row r="521" spans="1:9" ht="12.75">
      <c r="A521" s="37" t="s">
        <v>1392</v>
      </c>
      <c r="B521" s="37" t="s">
        <v>271</v>
      </c>
      <c r="C521" s="37" t="s">
        <v>272</v>
      </c>
      <c r="D521" s="37" t="s">
        <v>273</v>
      </c>
      <c r="E521" s="24">
        <v>32469</v>
      </c>
      <c r="F521" s="38">
        <v>22.2</v>
      </c>
      <c r="G521" s="38">
        <v>720924.61</v>
      </c>
      <c r="H521" s="38">
        <v>0</v>
      </c>
      <c r="I521" s="42">
        <v>0</v>
      </c>
    </row>
    <row r="522" spans="1:9" ht="12.75">
      <c r="A522" s="37" t="s">
        <v>1392</v>
      </c>
      <c r="B522" s="37" t="s">
        <v>3512</v>
      </c>
      <c r="C522" s="37" t="s">
        <v>3513</v>
      </c>
      <c r="D522" s="37" t="s">
        <v>3189</v>
      </c>
      <c r="E522" s="24">
        <v>14481</v>
      </c>
      <c r="F522" s="38">
        <v>263.77</v>
      </c>
      <c r="G522" s="38">
        <v>3819640.96</v>
      </c>
      <c r="H522" s="38">
        <v>0</v>
      </c>
      <c r="I522" s="42">
        <v>0</v>
      </c>
    </row>
    <row r="523" spans="1:9" ht="12.75">
      <c r="A523" s="37" t="s">
        <v>1392</v>
      </c>
      <c r="B523" s="37" t="s">
        <v>3518</v>
      </c>
      <c r="C523" s="37" t="s">
        <v>3519</v>
      </c>
      <c r="D523" s="37" t="s">
        <v>3520</v>
      </c>
      <c r="E523" s="24">
        <v>42350</v>
      </c>
      <c r="F523" s="38">
        <v>73.46</v>
      </c>
      <c r="G523" s="38">
        <v>3111101.93</v>
      </c>
      <c r="H523" s="38">
        <v>0</v>
      </c>
      <c r="I523" s="42">
        <v>0</v>
      </c>
    </row>
    <row r="524" spans="1:9" ht="12.75">
      <c r="A524" s="37" t="s">
        <v>1392</v>
      </c>
      <c r="B524" s="37" t="s">
        <v>1097</v>
      </c>
      <c r="C524" s="37" t="s">
        <v>1098</v>
      </c>
      <c r="D524" s="37" t="s">
        <v>1099</v>
      </c>
      <c r="E524" s="24">
        <v>42754</v>
      </c>
      <c r="F524" s="38">
        <v>3.26</v>
      </c>
      <c r="G524" s="38">
        <v>139444.84</v>
      </c>
      <c r="H524" s="38">
        <v>0</v>
      </c>
      <c r="I524" s="42">
        <v>0</v>
      </c>
    </row>
    <row r="525" spans="1:9" ht="12.75">
      <c r="A525" s="37" t="s">
        <v>1392</v>
      </c>
      <c r="B525" s="37" t="s">
        <v>281</v>
      </c>
      <c r="C525" s="37" t="s">
        <v>282</v>
      </c>
      <c r="D525" s="37" t="s">
        <v>283</v>
      </c>
      <c r="E525" s="24">
        <v>15193</v>
      </c>
      <c r="F525" s="38">
        <v>11.86</v>
      </c>
      <c r="G525" s="38">
        <v>180215.14</v>
      </c>
      <c r="H525" s="38">
        <v>0</v>
      </c>
      <c r="I525" s="42">
        <v>0</v>
      </c>
    </row>
    <row r="526" spans="1:9" ht="12.75">
      <c r="A526" s="37" t="s">
        <v>1392</v>
      </c>
      <c r="B526" s="37" t="s">
        <v>1102</v>
      </c>
      <c r="C526" s="37" t="s">
        <v>1103</v>
      </c>
      <c r="D526" s="37" t="s">
        <v>1104</v>
      </c>
      <c r="E526" s="24">
        <v>4444</v>
      </c>
      <c r="F526" s="38">
        <v>8.26</v>
      </c>
      <c r="G526" s="38">
        <v>36713.95</v>
      </c>
      <c r="H526" s="38">
        <v>0</v>
      </c>
      <c r="I526" s="42">
        <v>0</v>
      </c>
    </row>
    <row r="527" spans="1:9" ht="12.75">
      <c r="A527" s="37" t="s">
        <v>1392</v>
      </c>
      <c r="B527" s="37" t="s">
        <v>287</v>
      </c>
      <c r="C527" s="37" t="s">
        <v>288</v>
      </c>
      <c r="D527" s="37" t="s">
        <v>3059</v>
      </c>
      <c r="E527" s="24">
        <v>34102</v>
      </c>
      <c r="F527" s="38">
        <v>7.73</v>
      </c>
      <c r="G527" s="38">
        <v>263552.18</v>
      </c>
      <c r="H527" s="38">
        <v>0</v>
      </c>
      <c r="I527" s="42">
        <v>0</v>
      </c>
    </row>
    <row r="528" spans="1:9" ht="12.75">
      <c r="A528" s="37" t="s">
        <v>1392</v>
      </c>
      <c r="B528" s="37" t="s">
        <v>3514</v>
      </c>
      <c r="C528" s="37" t="s">
        <v>3515</v>
      </c>
      <c r="D528" s="37" t="s">
        <v>3059</v>
      </c>
      <c r="E528" s="24">
        <v>80734</v>
      </c>
      <c r="F528" s="38">
        <v>19.59</v>
      </c>
      <c r="G528" s="38">
        <v>1581920.11</v>
      </c>
      <c r="H528" s="38">
        <v>0</v>
      </c>
      <c r="I528" s="42">
        <v>0</v>
      </c>
    </row>
    <row r="529" spans="1:9" ht="12.75">
      <c r="A529" s="37" t="s">
        <v>1392</v>
      </c>
      <c r="B529" s="37" t="s">
        <v>279</v>
      </c>
      <c r="C529" s="37" t="s">
        <v>280</v>
      </c>
      <c r="D529" s="37" t="s">
        <v>3031</v>
      </c>
      <c r="E529" s="24">
        <v>23524</v>
      </c>
      <c r="F529" s="38">
        <v>18.54</v>
      </c>
      <c r="G529" s="38">
        <v>436090.25</v>
      </c>
      <c r="H529" s="38">
        <v>0</v>
      </c>
      <c r="I529" s="42">
        <v>0</v>
      </c>
    </row>
    <row r="530" spans="1:9" ht="12.75">
      <c r="A530" s="37" t="s">
        <v>1392</v>
      </c>
      <c r="B530" s="37" t="s">
        <v>284</v>
      </c>
      <c r="C530" s="37" t="s">
        <v>285</v>
      </c>
      <c r="D530" s="37" t="s">
        <v>286</v>
      </c>
      <c r="E530" s="24">
        <v>57546</v>
      </c>
      <c r="F530" s="38">
        <v>24.45</v>
      </c>
      <c r="G530" s="38">
        <v>1407137.76</v>
      </c>
      <c r="H530" s="38">
        <v>0</v>
      </c>
      <c r="I530" s="42">
        <v>0</v>
      </c>
    </row>
    <row r="531" spans="1:9" ht="12.75">
      <c r="A531" s="37" t="s">
        <v>1392</v>
      </c>
      <c r="B531" s="37" t="s">
        <v>1095</v>
      </c>
      <c r="C531" s="37" t="s">
        <v>1096</v>
      </c>
      <c r="D531" s="37" t="s">
        <v>3059</v>
      </c>
      <c r="E531" s="24">
        <v>234088</v>
      </c>
      <c r="F531" s="38">
        <v>2.95</v>
      </c>
      <c r="G531" s="38">
        <v>690779.04</v>
      </c>
      <c r="H531" s="38">
        <v>0</v>
      </c>
      <c r="I531" s="42">
        <v>0</v>
      </c>
    </row>
    <row r="532" spans="1:9" ht="12.75">
      <c r="A532" s="37" t="s">
        <v>1392</v>
      </c>
      <c r="B532" s="37" t="s">
        <v>3524</v>
      </c>
      <c r="C532" s="37" t="s">
        <v>3525</v>
      </c>
      <c r="D532" s="37" t="s">
        <v>3526</v>
      </c>
      <c r="E532" s="24">
        <v>41350</v>
      </c>
      <c r="F532" s="38">
        <v>36.38</v>
      </c>
      <c r="G532" s="38">
        <v>1504169.13</v>
      </c>
      <c r="H532" s="38">
        <v>0</v>
      </c>
      <c r="I532" s="42">
        <v>0</v>
      </c>
    </row>
    <row r="533" spans="1:9" ht="12.75">
      <c r="A533" s="37" t="s">
        <v>1392</v>
      </c>
      <c r="B533" s="37" t="s">
        <v>3527</v>
      </c>
      <c r="C533" s="37" t="s">
        <v>3528</v>
      </c>
      <c r="D533" s="37" t="s">
        <v>3529</v>
      </c>
      <c r="E533" s="24">
        <v>10310</v>
      </c>
      <c r="F533" s="38">
        <v>71.97</v>
      </c>
      <c r="G533" s="38">
        <v>741966.06</v>
      </c>
      <c r="H533" s="38">
        <v>0</v>
      </c>
      <c r="I533" s="42">
        <v>0</v>
      </c>
    </row>
    <row r="534" spans="1:9" ht="12.75">
      <c r="A534" s="37" t="s">
        <v>1392</v>
      </c>
      <c r="B534" s="37" t="s">
        <v>1124</v>
      </c>
      <c r="C534" s="37" t="s">
        <v>1125</v>
      </c>
      <c r="D534" s="37" t="s">
        <v>3059</v>
      </c>
      <c r="E534" s="24">
        <v>29143</v>
      </c>
      <c r="F534" s="38">
        <v>4.62</v>
      </c>
      <c r="G534" s="38">
        <v>134701.86</v>
      </c>
      <c r="H534" s="38">
        <v>0</v>
      </c>
      <c r="I534" s="42">
        <v>0</v>
      </c>
    </row>
    <row r="535" spans="1:9" ht="12.75">
      <c r="A535" s="37" t="s">
        <v>1392</v>
      </c>
      <c r="B535" s="37" t="s">
        <v>1139</v>
      </c>
      <c r="C535" s="37" t="s">
        <v>1140</v>
      </c>
      <c r="D535" s="37" t="s">
        <v>3684</v>
      </c>
      <c r="E535" s="24">
        <v>21960</v>
      </c>
      <c r="F535" s="38">
        <v>25.72</v>
      </c>
      <c r="G535" s="38">
        <v>564805.69</v>
      </c>
      <c r="H535" s="38">
        <v>0</v>
      </c>
      <c r="I535" s="42">
        <v>0</v>
      </c>
    </row>
    <row r="536" spans="1:9" ht="12.75">
      <c r="A536" s="37" t="s">
        <v>1392</v>
      </c>
      <c r="B536" s="37" t="s">
        <v>297</v>
      </c>
      <c r="C536" s="37" t="s">
        <v>3534</v>
      </c>
      <c r="D536" s="37" t="s">
        <v>3535</v>
      </c>
      <c r="E536" s="24">
        <v>51883</v>
      </c>
      <c r="F536" s="38">
        <v>23.12</v>
      </c>
      <c r="G536" s="38">
        <v>1199686.68</v>
      </c>
      <c r="H536" s="38">
        <v>0</v>
      </c>
      <c r="I536" s="42">
        <v>0</v>
      </c>
    </row>
    <row r="537" spans="1:9" ht="12.75">
      <c r="A537" s="37" t="s">
        <v>1392</v>
      </c>
      <c r="B537" s="37" t="s">
        <v>1136</v>
      </c>
      <c r="C537" s="37" t="s">
        <v>1137</v>
      </c>
      <c r="D537" s="37" t="s">
        <v>1138</v>
      </c>
      <c r="E537" s="24">
        <v>2485</v>
      </c>
      <c r="F537" s="38">
        <v>26.84</v>
      </c>
      <c r="G537" s="38">
        <v>66692.43</v>
      </c>
      <c r="H537" s="38">
        <v>0</v>
      </c>
      <c r="I537" s="42">
        <v>0</v>
      </c>
    </row>
    <row r="538" spans="1:9" ht="12.75">
      <c r="A538" s="37" t="s">
        <v>1392</v>
      </c>
      <c r="B538" s="37" t="s">
        <v>1145</v>
      </c>
      <c r="C538" s="37" t="s">
        <v>1146</v>
      </c>
      <c r="D538" s="37" t="s">
        <v>3031</v>
      </c>
      <c r="E538" s="24">
        <v>12682</v>
      </c>
      <c r="F538" s="38">
        <v>18.28</v>
      </c>
      <c r="G538" s="38">
        <v>231791.13</v>
      </c>
      <c r="H538" s="38">
        <v>0</v>
      </c>
      <c r="I538" s="42">
        <v>0</v>
      </c>
    </row>
    <row r="539" spans="1:9" ht="12.75">
      <c r="A539" s="37" t="s">
        <v>1392</v>
      </c>
      <c r="B539" s="37" t="s">
        <v>1143</v>
      </c>
      <c r="C539" s="37" t="s">
        <v>1144</v>
      </c>
      <c r="D539" s="37" t="s">
        <v>557</v>
      </c>
      <c r="E539" s="24">
        <v>44786</v>
      </c>
      <c r="F539" s="38">
        <v>9.59</v>
      </c>
      <c r="G539" s="38">
        <v>429444.77</v>
      </c>
      <c r="H539" s="38">
        <v>0</v>
      </c>
      <c r="I539" s="42">
        <v>0</v>
      </c>
    </row>
    <row r="540" spans="1:9" ht="12.75">
      <c r="A540" s="37" t="s">
        <v>1392</v>
      </c>
      <c r="B540" s="37" t="s">
        <v>3541</v>
      </c>
      <c r="C540" s="37" t="s">
        <v>3542</v>
      </c>
      <c r="D540" s="37" t="s">
        <v>3499</v>
      </c>
      <c r="E540" s="24">
        <v>28840</v>
      </c>
      <c r="F540" s="38">
        <v>63.18</v>
      </c>
      <c r="G540" s="38">
        <v>1822143.59</v>
      </c>
      <c r="H540" s="38">
        <v>0</v>
      </c>
      <c r="I540" s="42">
        <v>0</v>
      </c>
    </row>
    <row r="541" spans="1:9" ht="12.75">
      <c r="A541" s="37" t="s">
        <v>1392</v>
      </c>
      <c r="B541" s="37" t="s">
        <v>1147</v>
      </c>
      <c r="C541" s="37" t="s">
        <v>1148</v>
      </c>
      <c r="D541" s="37" t="s">
        <v>1149</v>
      </c>
      <c r="E541" s="24">
        <v>11049</v>
      </c>
      <c r="F541" s="38">
        <v>16.41</v>
      </c>
      <c r="G541" s="38">
        <v>181298.03</v>
      </c>
      <c r="H541" s="38">
        <v>0</v>
      </c>
      <c r="I541" s="42">
        <v>0</v>
      </c>
    </row>
    <row r="542" spans="1:9" ht="12.75">
      <c r="A542" s="37" t="s">
        <v>1392</v>
      </c>
      <c r="B542" s="37" t="s">
        <v>1163</v>
      </c>
      <c r="C542" s="37" t="s">
        <v>1164</v>
      </c>
      <c r="D542" s="37" t="s">
        <v>3684</v>
      </c>
      <c r="E542" s="24">
        <v>6638</v>
      </c>
      <c r="F542" s="38">
        <v>19.71</v>
      </c>
      <c r="G542" s="38">
        <v>130808.76</v>
      </c>
      <c r="H542" s="38">
        <v>0</v>
      </c>
      <c r="I542" s="42">
        <v>0</v>
      </c>
    </row>
    <row r="543" spans="1:9" ht="12.75">
      <c r="A543" s="37" t="s">
        <v>1392</v>
      </c>
      <c r="B543" s="37" t="s">
        <v>305</v>
      </c>
      <c r="C543" s="37" t="s">
        <v>306</v>
      </c>
      <c r="D543" s="37" t="s">
        <v>3166</v>
      </c>
      <c r="E543" s="24">
        <v>11379</v>
      </c>
      <c r="F543" s="38">
        <v>52.5</v>
      </c>
      <c r="G543" s="38">
        <v>597347.7</v>
      </c>
      <c r="H543" s="38">
        <v>0</v>
      </c>
      <c r="I543" s="42">
        <v>0</v>
      </c>
    </row>
    <row r="544" spans="1:9" ht="12.75">
      <c r="A544" s="37" t="s">
        <v>1392</v>
      </c>
      <c r="B544" s="37" t="s">
        <v>1184</v>
      </c>
      <c r="C544" s="37" t="s">
        <v>1185</v>
      </c>
      <c r="D544" s="37" t="s">
        <v>3059</v>
      </c>
      <c r="E544" s="24">
        <v>143017</v>
      </c>
      <c r="F544" s="38">
        <v>1.85</v>
      </c>
      <c r="G544" s="38">
        <v>264948.64</v>
      </c>
      <c r="H544" s="38">
        <v>0</v>
      </c>
      <c r="I544" s="42">
        <v>0</v>
      </c>
    </row>
    <row r="545" spans="1:9" ht="12.75">
      <c r="A545" s="37" t="s">
        <v>1392</v>
      </c>
      <c r="B545" s="37" t="s">
        <v>1197</v>
      </c>
      <c r="C545" s="37" t="s">
        <v>2986</v>
      </c>
      <c r="D545" s="37" t="s">
        <v>23</v>
      </c>
      <c r="E545" s="24">
        <v>13270</v>
      </c>
      <c r="F545" s="38">
        <v>5.28</v>
      </c>
      <c r="G545" s="38">
        <v>70073.89</v>
      </c>
      <c r="H545" s="38">
        <v>0</v>
      </c>
      <c r="I545" s="42">
        <v>0</v>
      </c>
    </row>
    <row r="546" spans="1:9" ht="12.75">
      <c r="A546" s="37" t="s">
        <v>1392</v>
      </c>
      <c r="B546" s="37" t="s">
        <v>335</v>
      </c>
      <c r="C546" s="37" t="s">
        <v>336</v>
      </c>
      <c r="D546" s="37" t="s">
        <v>337</v>
      </c>
      <c r="E546" s="24">
        <v>1182</v>
      </c>
      <c r="F546" s="38">
        <v>53.43</v>
      </c>
      <c r="G546" s="38">
        <v>63151.3</v>
      </c>
      <c r="H546" s="38">
        <v>0</v>
      </c>
      <c r="I546" s="42">
        <v>0</v>
      </c>
    </row>
    <row r="547" spans="1:9" ht="12.75">
      <c r="A547" s="37" t="s">
        <v>1392</v>
      </c>
      <c r="B547" s="37" t="s">
        <v>3557</v>
      </c>
      <c r="C547" s="37" t="s">
        <v>3558</v>
      </c>
      <c r="D547" s="37" t="s">
        <v>3559</v>
      </c>
      <c r="E547" s="24">
        <v>327769</v>
      </c>
      <c r="F547" s="38">
        <v>3.14</v>
      </c>
      <c r="G547" s="38">
        <v>1030350.01</v>
      </c>
      <c r="H547" s="38">
        <v>0</v>
      </c>
      <c r="I547" s="42">
        <v>0</v>
      </c>
    </row>
    <row r="548" spans="1:9" ht="12.75">
      <c r="A548" s="37" t="s">
        <v>1392</v>
      </c>
      <c r="B548" s="37" t="s">
        <v>3560</v>
      </c>
      <c r="C548" s="37" t="s">
        <v>3558</v>
      </c>
      <c r="D548" s="37" t="s">
        <v>3561</v>
      </c>
      <c r="E548" s="24">
        <v>550223</v>
      </c>
      <c r="F548" s="38">
        <v>2.22</v>
      </c>
      <c r="G548" s="38">
        <v>1220318.91</v>
      </c>
      <c r="H548" s="38">
        <v>0</v>
      </c>
      <c r="I548" s="42">
        <v>0</v>
      </c>
    </row>
    <row r="549" spans="1:9" ht="12.75">
      <c r="A549" s="37" t="s">
        <v>1392</v>
      </c>
      <c r="B549" s="37" t="s">
        <v>2997</v>
      </c>
      <c r="C549" s="37" t="s">
        <v>2998</v>
      </c>
      <c r="D549" s="37" t="s">
        <v>3059</v>
      </c>
      <c r="E549" s="24">
        <v>1864</v>
      </c>
      <c r="F549" s="38">
        <v>18.25</v>
      </c>
      <c r="G549" s="38">
        <v>34022.33</v>
      </c>
      <c r="H549" s="38">
        <v>0</v>
      </c>
      <c r="I549" s="42">
        <v>0</v>
      </c>
    </row>
    <row r="550" spans="1:9" ht="12.75">
      <c r="A550" s="37" t="s">
        <v>1392</v>
      </c>
      <c r="B550" s="37" t="s">
        <v>1429</v>
      </c>
      <c r="C550" s="37" t="s">
        <v>275</v>
      </c>
      <c r="D550" s="37" t="s">
        <v>1430</v>
      </c>
      <c r="E550" s="24">
        <v>2808</v>
      </c>
      <c r="F550" s="38">
        <v>2166.92</v>
      </c>
      <c r="G550" s="38">
        <v>60847.11</v>
      </c>
      <c r="H550" s="38">
        <v>0</v>
      </c>
      <c r="I550" s="42">
        <v>0</v>
      </c>
    </row>
    <row r="551" spans="1:9" ht="12.75">
      <c r="A551" s="37" t="s">
        <v>1392</v>
      </c>
      <c r="B551" s="37" t="s">
        <v>1431</v>
      </c>
      <c r="C551" s="37" t="s">
        <v>1432</v>
      </c>
      <c r="D551" s="37" t="s">
        <v>3031</v>
      </c>
      <c r="E551" s="24">
        <v>2198</v>
      </c>
      <c r="F551" s="38">
        <v>28.58</v>
      </c>
      <c r="G551" s="38">
        <v>62813.34</v>
      </c>
      <c r="H551" s="38">
        <v>0</v>
      </c>
      <c r="I551" s="42">
        <v>0</v>
      </c>
    </row>
    <row r="552" spans="1:9" ht="12.75">
      <c r="A552" s="37" t="s">
        <v>1392</v>
      </c>
      <c r="B552" s="37" t="s">
        <v>1435</v>
      </c>
      <c r="C552" s="39" t="s">
        <v>1436</v>
      </c>
      <c r="D552" s="40" t="s">
        <v>3684</v>
      </c>
      <c r="E552" s="44">
        <v>470</v>
      </c>
      <c r="F552" s="41">
        <v>44.53</v>
      </c>
      <c r="G552" s="41">
        <v>20929.66</v>
      </c>
      <c r="H552" s="38">
        <v>0</v>
      </c>
      <c r="I552" s="42">
        <v>0</v>
      </c>
    </row>
    <row r="553" spans="1:9" ht="12.75">
      <c r="A553" s="37" t="s">
        <v>1392</v>
      </c>
      <c r="B553" s="37" t="s">
        <v>3001</v>
      </c>
      <c r="C553" s="40" t="s">
        <v>3002</v>
      </c>
      <c r="D553" s="40" t="s">
        <v>3003</v>
      </c>
      <c r="E553" s="44">
        <v>111303</v>
      </c>
      <c r="F553" s="41">
        <v>1</v>
      </c>
      <c r="G553" s="41">
        <v>111741.53</v>
      </c>
      <c r="H553" s="38">
        <v>0</v>
      </c>
      <c r="I553" s="42">
        <v>0</v>
      </c>
    </row>
    <row r="554" spans="1:9" ht="12.75">
      <c r="A554" s="37" t="s">
        <v>1392</v>
      </c>
      <c r="B554" s="37" t="s">
        <v>1155</v>
      </c>
      <c r="C554" s="40" t="s">
        <v>1156</v>
      </c>
      <c r="D554" s="40" t="s">
        <v>3606</v>
      </c>
      <c r="E554" s="44">
        <v>3900</v>
      </c>
      <c r="F554" s="41">
        <v>62.86</v>
      </c>
      <c r="G554" s="41">
        <v>245154</v>
      </c>
      <c r="H554" s="38">
        <v>0</v>
      </c>
      <c r="I554" s="42">
        <v>0</v>
      </c>
    </row>
    <row r="555" spans="1:9" ht="12.75">
      <c r="A555" s="37" t="s">
        <v>1392</v>
      </c>
      <c r="B555" s="37" t="s">
        <v>942</v>
      </c>
      <c r="C555" s="40" t="s">
        <v>943</v>
      </c>
      <c r="D555" s="40" t="s">
        <v>944</v>
      </c>
      <c r="E555" s="44">
        <v>8545</v>
      </c>
      <c r="F555" s="41">
        <v>18.1</v>
      </c>
      <c r="G555" s="41">
        <v>154664.5</v>
      </c>
      <c r="H555" s="38">
        <v>0</v>
      </c>
      <c r="I555" s="42">
        <v>0</v>
      </c>
    </row>
    <row r="556" spans="5:10" ht="12.75">
      <c r="E556" s="7">
        <f>SUM(E2:E555)</f>
        <v>24801306</v>
      </c>
      <c r="F556" s="3" t="s">
        <v>3035</v>
      </c>
      <c r="G556" s="3">
        <f>SUM(G2:G555)</f>
        <v>251807057.54</v>
      </c>
      <c r="H556" s="12">
        <f>SUM(H2:H555)</f>
        <v>389547.05</v>
      </c>
      <c r="I556" s="12">
        <f>SUM(I2:I555)</f>
        <v>29668.12</v>
      </c>
      <c r="J556" s="3">
        <f>SUM(G556:I556)</f>
        <v>252226272.71</v>
      </c>
    </row>
  </sheetData>
  <printOptions/>
  <pageMargins left="0.75" right="0.75" top="1" bottom="1" header="0.5" footer="0.5"/>
  <pageSetup fitToHeight="11" fitToWidth="1" horizontalDpi="600" verticalDpi="600" orientation="landscape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="75" zoomScaleNormal="75" workbookViewId="0" topLeftCell="A45">
      <selection activeCell="J76" sqref="J76"/>
    </sheetView>
  </sheetViews>
  <sheetFormatPr defaultColWidth="9.140625" defaultRowHeight="12.75"/>
  <cols>
    <col min="1" max="1" width="6.421875" style="0" bestFit="1" customWidth="1"/>
    <col min="2" max="2" width="13.7109375" style="0" bestFit="1" customWidth="1"/>
    <col min="3" max="3" width="37.140625" style="0" bestFit="1" customWidth="1"/>
    <col min="4" max="4" width="37.57421875" style="0" bestFit="1" customWidth="1"/>
    <col min="5" max="5" width="16.00390625" style="3" bestFit="1" customWidth="1"/>
    <col min="6" max="6" width="17.57421875" style="58" bestFit="1" customWidth="1"/>
    <col min="7" max="7" width="17.140625" style="58" bestFit="1" customWidth="1"/>
    <col min="8" max="8" width="11.28125" style="59" bestFit="1" customWidth="1"/>
    <col min="9" max="9" width="10.28125" style="59" bestFit="1" customWidth="1"/>
    <col min="10" max="10" width="19.00390625" style="0" customWidth="1"/>
  </cols>
  <sheetData>
    <row r="1" spans="1:9" s="1" customFormat="1" ht="12.75">
      <c r="A1" s="1" t="s">
        <v>3023</v>
      </c>
      <c r="B1" s="1" t="s">
        <v>3024</v>
      </c>
      <c r="C1" s="1" t="s">
        <v>3025</v>
      </c>
      <c r="D1" s="1" t="s">
        <v>3026</v>
      </c>
      <c r="E1" s="2" t="s">
        <v>3027</v>
      </c>
      <c r="F1" s="64" t="s">
        <v>3028</v>
      </c>
      <c r="G1" s="64" t="s">
        <v>3029</v>
      </c>
      <c r="H1" s="65" t="s">
        <v>1646</v>
      </c>
      <c r="I1" s="65" t="s">
        <v>1647</v>
      </c>
    </row>
    <row r="2" spans="1:9" ht="12.75">
      <c r="A2" t="s">
        <v>1441</v>
      </c>
      <c r="B2" t="s">
        <v>3084</v>
      </c>
      <c r="C2" t="s">
        <v>3085</v>
      </c>
      <c r="D2" t="s">
        <v>3062</v>
      </c>
      <c r="E2" s="3">
        <v>72422</v>
      </c>
      <c r="F2" s="58">
        <v>17.268224</v>
      </c>
      <c r="G2" s="58">
        <v>1250599.35</v>
      </c>
      <c r="H2" s="59">
        <v>0</v>
      </c>
      <c r="I2" s="59">
        <v>0</v>
      </c>
    </row>
    <row r="3" spans="1:9" ht="12.75">
      <c r="A3" t="s">
        <v>1441</v>
      </c>
      <c r="B3" t="s">
        <v>495</v>
      </c>
      <c r="C3" t="s">
        <v>496</v>
      </c>
      <c r="D3" t="s">
        <v>3062</v>
      </c>
      <c r="E3" s="3">
        <v>398300</v>
      </c>
      <c r="F3" s="58">
        <v>7.91035</v>
      </c>
      <c r="G3" s="58">
        <v>3150692.4</v>
      </c>
      <c r="H3" s="59">
        <v>0</v>
      </c>
      <c r="I3" s="59">
        <v>0</v>
      </c>
    </row>
    <row r="4" spans="1:9" ht="12.75">
      <c r="A4" t="s">
        <v>1441</v>
      </c>
      <c r="B4" t="s">
        <v>3071</v>
      </c>
      <c r="C4" t="s">
        <v>3072</v>
      </c>
      <c r="D4" t="s">
        <v>3073</v>
      </c>
      <c r="E4" s="3">
        <v>111700</v>
      </c>
      <c r="F4" s="58">
        <v>13.380322</v>
      </c>
      <c r="G4" s="58">
        <v>1494581.99</v>
      </c>
      <c r="H4" s="59">
        <v>0</v>
      </c>
      <c r="I4" s="59">
        <v>0</v>
      </c>
    </row>
    <row r="5" spans="1:9" ht="12.75">
      <c r="A5" t="s">
        <v>1441</v>
      </c>
      <c r="B5" t="s">
        <v>1913</v>
      </c>
      <c r="C5" t="s">
        <v>1914</v>
      </c>
      <c r="D5" t="s">
        <v>3633</v>
      </c>
      <c r="E5" s="3">
        <v>39000</v>
      </c>
      <c r="F5" s="58">
        <v>9.798627</v>
      </c>
      <c r="G5" s="58">
        <v>382146.46</v>
      </c>
      <c r="H5" s="59">
        <v>0</v>
      </c>
      <c r="I5" s="59">
        <v>0</v>
      </c>
    </row>
    <row r="6" spans="1:9" ht="12.75">
      <c r="A6" t="s">
        <v>1441</v>
      </c>
      <c r="B6" t="s">
        <v>3088</v>
      </c>
      <c r="C6" t="s">
        <v>3089</v>
      </c>
      <c r="D6" t="s">
        <v>3090</v>
      </c>
      <c r="E6" s="3">
        <v>189759</v>
      </c>
      <c r="F6" s="58">
        <v>13.825714</v>
      </c>
      <c r="G6" s="58">
        <v>2623553.73</v>
      </c>
      <c r="H6" s="59">
        <v>0</v>
      </c>
      <c r="I6" s="59">
        <v>0</v>
      </c>
    </row>
    <row r="7" spans="1:9" ht="12.75">
      <c r="A7" t="s">
        <v>1441</v>
      </c>
      <c r="B7" t="s">
        <v>1442</v>
      </c>
      <c r="C7" t="s">
        <v>535</v>
      </c>
      <c r="D7" t="s">
        <v>3447</v>
      </c>
      <c r="E7" s="3">
        <v>1500</v>
      </c>
      <c r="F7" s="58">
        <v>16.214624</v>
      </c>
      <c r="G7" s="58">
        <v>24321.94</v>
      </c>
      <c r="H7" s="59">
        <v>0</v>
      </c>
      <c r="I7" s="59">
        <v>0</v>
      </c>
    </row>
    <row r="8" spans="1:9" ht="12.75">
      <c r="A8" t="s">
        <v>1441</v>
      </c>
      <c r="B8" t="s">
        <v>1443</v>
      </c>
      <c r="C8" t="s">
        <v>1444</v>
      </c>
      <c r="D8" t="s">
        <v>3606</v>
      </c>
      <c r="E8" s="3">
        <v>58100</v>
      </c>
      <c r="F8" s="58">
        <v>21.8297</v>
      </c>
      <c r="G8" s="58">
        <v>1268305.57</v>
      </c>
      <c r="H8" s="59">
        <v>0</v>
      </c>
      <c r="I8" s="59">
        <v>0</v>
      </c>
    </row>
    <row r="9" spans="1:9" ht="12.75">
      <c r="A9" t="s">
        <v>1441</v>
      </c>
      <c r="B9" t="s">
        <v>3109</v>
      </c>
      <c r="C9" t="s">
        <v>3110</v>
      </c>
      <c r="D9" t="s">
        <v>3111</v>
      </c>
      <c r="E9" s="3">
        <v>1736600</v>
      </c>
      <c r="F9" s="58">
        <v>2.491412</v>
      </c>
      <c r="G9" s="58">
        <v>4326586.57</v>
      </c>
      <c r="H9" s="59">
        <v>0</v>
      </c>
      <c r="I9" s="59">
        <v>0</v>
      </c>
    </row>
    <row r="10" spans="1:9" ht="12.75">
      <c r="A10" t="s">
        <v>1441</v>
      </c>
      <c r="B10" t="s">
        <v>1007</v>
      </c>
      <c r="C10" t="s">
        <v>1008</v>
      </c>
      <c r="D10" t="s">
        <v>1009</v>
      </c>
      <c r="E10" s="3">
        <v>202600</v>
      </c>
      <c r="F10" s="58">
        <v>26.092556</v>
      </c>
      <c r="G10" s="58">
        <v>5286351.89</v>
      </c>
      <c r="H10" s="59">
        <v>0</v>
      </c>
      <c r="I10" s="59">
        <v>0</v>
      </c>
    </row>
    <row r="11" spans="1:9" ht="12.75">
      <c r="A11" t="s">
        <v>1441</v>
      </c>
      <c r="B11" t="s">
        <v>3116</v>
      </c>
      <c r="C11" t="s">
        <v>3117</v>
      </c>
      <c r="D11" t="s">
        <v>3062</v>
      </c>
      <c r="E11" s="3">
        <v>78000</v>
      </c>
      <c r="F11" s="58">
        <v>31.622842</v>
      </c>
      <c r="G11" s="58">
        <v>2466581.67</v>
      </c>
      <c r="H11" s="59">
        <v>0</v>
      </c>
      <c r="I11" s="59">
        <v>0</v>
      </c>
    </row>
    <row r="12" spans="1:9" ht="12.75">
      <c r="A12" t="s">
        <v>1441</v>
      </c>
      <c r="B12" t="s">
        <v>3118</v>
      </c>
      <c r="C12" t="s">
        <v>3119</v>
      </c>
      <c r="D12" t="s">
        <v>3120</v>
      </c>
      <c r="E12" s="3">
        <v>286340</v>
      </c>
      <c r="F12" s="58">
        <v>8.030977</v>
      </c>
      <c r="G12" s="58">
        <v>2299589.96</v>
      </c>
      <c r="H12" s="59">
        <v>20039.27</v>
      </c>
      <c r="I12" s="59">
        <v>0</v>
      </c>
    </row>
    <row r="13" spans="1:9" ht="12.75">
      <c r="A13" t="s">
        <v>1441</v>
      </c>
      <c r="B13" t="s">
        <v>508</v>
      </c>
      <c r="C13" t="s">
        <v>509</v>
      </c>
      <c r="D13" t="s">
        <v>3129</v>
      </c>
      <c r="E13" s="3">
        <v>185200</v>
      </c>
      <c r="F13" s="58">
        <v>5.882888</v>
      </c>
      <c r="G13" s="58">
        <v>1089510.83</v>
      </c>
      <c r="H13" s="59">
        <v>0</v>
      </c>
      <c r="I13" s="59">
        <v>0</v>
      </c>
    </row>
    <row r="14" spans="1:9" ht="12.75">
      <c r="A14" t="s">
        <v>1441</v>
      </c>
      <c r="B14" t="s">
        <v>3486</v>
      </c>
      <c r="C14" t="s">
        <v>3487</v>
      </c>
      <c r="D14" t="s">
        <v>3062</v>
      </c>
      <c r="E14" s="3">
        <v>66060</v>
      </c>
      <c r="F14" s="58">
        <v>20.803525</v>
      </c>
      <c r="G14" s="58">
        <v>1374280.83</v>
      </c>
      <c r="H14" s="59">
        <v>17616.81</v>
      </c>
      <c r="I14" s="59">
        <v>0</v>
      </c>
    </row>
    <row r="15" spans="1:9" ht="12.75">
      <c r="A15" t="s">
        <v>1441</v>
      </c>
      <c r="B15" t="s">
        <v>3130</v>
      </c>
      <c r="C15" t="s">
        <v>3131</v>
      </c>
      <c r="D15" t="s">
        <v>3132</v>
      </c>
      <c r="E15" s="3">
        <v>64700</v>
      </c>
      <c r="F15" s="58">
        <v>47.360031</v>
      </c>
      <c r="G15" s="58">
        <v>3064194</v>
      </c>
      <c r="H15" s="59">
        <v>31266</v>
      </c>
      <c r="I15" s="59">
        <v>0</v>
      </c>
    </row>
    <row r="16" spans="1:9" ht="12.75">
      <c r="A16" t="s">
        <v>1441</v>
      </c>
      <c r="B16" t="s">
        <v>1445</v>
      </c>
      <c r="C16" t="s">
        <v>1446</v>
      </c>
      <c r="D16" t="s">
        <v>3606</v>
      </c>
      <c r="E16" s="3">
        <v>29800</v>
      </c>
      <c r="F16" s="58">
        <v>59.22</v>
      </c>
      <c r="G16" s="58">
        <v>1764756</v>
      </c>
      <c r="H16" s="59">
        <v>0</v>
      </c>
      <c r="I16" s="59">
        <v>0</v>
      </c>
    </row>
    <row r="17" spans="1:9" ht="12.75">
      <c r="A17" t="s">
        <v>1441</v>
      </c>
      <c r="B17" t="s">
        <v>3037</v>
      </c>
      <c r="C17" t="s">
        <v>3038</v>
      </c>
      <c r="D17" t="s">
        <v>3035</v>
      </c>
      <c r="E17" s="3">
        <v>3402558.8</v>
      </c>
      <c r="F17" s="58">
        <v>100</v>
      </c>
      <c r="G17" s="58">
        <v>3402558.8</v>
      </c>
      <c r="H17" s="59">
        <v>4390.53</v>
      </c>
      <c r="I17" s="59">
        <v>0</v>
      </c>
    </row>
    <row r="18" spans="1:9" ht="12.75">
      <c r="A18" t="s">
        <v>1441</v>
      </c>
      <c r="B18" t="s">
        <v>301</v>
      </c>
      <c r="C18" t="s">
        <v>302</v>
      </c>
      <c r="D18" t="s">
        <v>3606</v>
      </c>
      <c r="E18" s="3">
        <v>25400</v>
      </c>
      <c r="F18" s="58">
        <v>43.107881</v>
      </c>
      <c r="G18" s="58">
        <v>1094940.19</v>
      </c>
      <c r="H18" s="59">
        <v>0</v>
      </c>
      <c r="I18" s="59">
        <v>0</v>
      </c>
    </row>
    <row r="19" spans="1:9" ht="12.75">
      <c r="A19" t="s">
        <v>1441</v>
      </c>
      <c r="B19" t="s">
        <v>2772</v>
      </c>
      <c r="C19" t="s">
        <v>2773</v>
      </c>
      <c r="D19" t="s">
        <v>3129</v>
      </c>
      <c r="E19" s="3">
        <v>267600</v>
      </c>
      <c r="F19" s="58">
        <v>9.223329</v>
      </c>
      <c r="G19" s="58">
        <v>2468162.81</v>
      </c>
      <c r="H19" s="59">
        <v>0</v>
      </c>
      <c r="I19" s="59">
        <v>0</v>
      </c>
    </row>
    <row r="20" spans="1:9" ht="12.75">
      <c r="A20" t="s">
        <v>1441</v>
      </c>
      <c r="B20" t="s">
        <v>317</v>
      </c>
      <c r="C20" t="s">
        <v>318</v>
      </c>
      <c r="D20" t="s">
        <v>3129</v>
      </c>
      <c r="E20" s="3">
        <v>63486</v>
      </c>
      <c r="F20" s="58">
        <v>25.814186</v>
      </c>
      <c r="G20" s="58">
        <v>1638839.42</v>
      </c>
      <c r="H20" s="59">
        <v>0</v>
      </c>
      <c r="I20" s="59">
        <v>0</v>
      </c>
    </row>
    <row r="21" spans="1:9" ht="12.75">
      <c r="A21" t="s">
        <v>1441</v>
      </c>
      <c r="B21" t="s">
        <v>2991</v>
      </c>
      <c r="C21" t="s">
        <v>2992</v>
      </c>
      <c r="D21" t="s">
        <v>2993</v>
      </c>
      <c r="E21" s="3">
        <v>416176</v>
      </c>
      <c r="F21" s="58">
        <v>5.558123</v>
      </c>
      <c r="G21" s="58">
        <v>2313157.29</v>
      </c>
      <c r="H21" s="59">
        <v>0</v>
      </c>
      <c r="I21" s="59">
        <v>0</v>
      </c>
    </row>
    <row r="22" spans="1:9" ht="12.75">
      <c r="A22" t="s">
        <v>1441</v>
      </c>
      <c r="B22" t="s">
        <v>512</v>
      </c>
      <c r="C22" t="s">
        <v>513</v>
      </c>
      <c r="D22" t="s">
        <v>514</v>
      </c>
      <c r="E22" s="3">
        <v>23300</v>
      </c>
      <c r="F22" s="58">
        <v>177.180494</v>
      </c>
      <c r="G22" s="58">
        <v>4128305.52</v>
      </c>
      <c r="H22" s="59">
        <v>0</v>
      </c>
      <c r="I22" s="59">
        <v>0</v>
      </c>
    </row>
    <row r="23" spans="1:9" ht="12.75">
      <c r="A23" t="s">
        <v>1441</v>
      </c>
      <c r="B23" t="s">
        <v>360</v>
      </c>
      <c r="C23" t="s">
        <v>361</v>
      </c>
      <c r="D23" t="s">
        <v>362</v>
      </c>
      <c r="E23" s="3">
        <v>60400</v>
      </c>
      <c r="F23" s="58">
        <v>29.882124</v>
      </c>
      <c r="G23" s="58">
        <v>1804880.29</v>
      </c>
      <c r="H23" s="59">
        <v>0</v>
      </c>
      <c r="I23" s="59">
        <v>0</v>
      </c>
    </row>
    <row r="24" spans="1:9" ht="12.75">
      <c r="A24" t="s">
        <v>1441</v>
      </c>
      <c r="B24" t="s">
        <v>3458</v>
      </c>
      <c r="C24" t="s">
        <v>3459</v>
      </c>
      <c r="D24" t="s">
        <v>3460</v>
      </c>
      <c r="E24" s="3">
        <v>24600</v>
      </c>
      <c r="F24" s="58">
        <v>82.191372</v>
      </c>
      <c r="G24" s="58">
        <v>2021907.76</v>
      </c>
      <c r="H24" s="59">
        <v>0</v>
      </c>
      <c r="I24" s="59">
        <v>0</v>
      </c>
    </row>
    <row r="25" spans="1:9" ht="12.75">
      <c r="A25" t="s">
        <v>1441</v>
      </c>
      <c r="B25" t="s">
        <v>1447</v>
      </c>
      <c r="C25" t="s">
        <v>1448</v>
      </c>
      <c r="D25" t="s">
        <v>3438</v>
      </c>
      <c r="E25" s="3">
        <v>278383</v>
      </c>
      <c r="F25" s="58">
        <v>13.7172</v>
      </c>
      <c r="G25" s="58">
        <v>3818635.16</v>
      </c>
      <c r="H25" s="59">
        <v>0</v>
      </c>
      <c r="I25" s="59">
        <v>0</v>
      </c>
    </row>
    <row r="26" spans="1:9" ht="12.75">
      <c r="A26" t="s">
        <v>1441</v>
      </c>
      <c r="B26" t="s">
        <v>3139</v>
      </c>
      <c r="C26" t="s">
        <v>3140</v>
      </c>
      <c r="D26" t="s">
        <v>3141</v>
      </c>
      <c r="E26" s="3">
        <v>117284</v>
      </c>
      <c r="F26" s="58">
        <v>6.307311</v>
      </c>
      <c r="G26" s="58">
        <v>739746.66</v>
      </c>
      <c r="H26" s="59">
        <v>0</v>
      </c>
      <c r="I26" s="59">
        <v>0</v>
      </c>
    </row>
    <row r="27" spans="1:9" ht="12.75">
      <c r="A27" t="s">
        <v>1441</v>
      </c>
      <c r="B27" t="s">
        <v>3475</v>
      </c>
      <c r="C27" t="s">
        <v>3476</v>
      </c>
      <c r="D27" t="s">
        <v>3477</v>
      </c>
      <c r="E27" s="3">
        <v>19687</v>
      </c>
      <c r="F27" s="58">
        <v>69.327979</v>
      </c>
      <c r="G27" s="58">
        <v>1364859.93</v>
      </c>
      <c r="H27" s="59">
        <v>0</v>
      </c>
      <c r="I27" s="59">
        <v>0</v>
      </c>
    </row>
    <row r="28" spans="1:9" ht="12.75">
      <c r="A28" t="s">
        <v>1441</v>
      </c>
      <c r="B28" t="s">
        <v>3682</v>
      </c>
      <c r="C28" t="s">
        <v>3683</v>
      </c>
      <c r="D28" t="s">
        <v>3684</v>
      </c>
      <c r="E28" s="3">
        <v>92950</v>
      </c>
      <c r="F28" s="58">
        <v>20.625499</v>
      </c>
      <c r="G28" s="58">
        <v>1917140.16</v>
      </c>
      <c r="H28" s="59">
        <v>0</v>
      </c>
      <c r="I28" s="59">
        <v>0</v>
      </c>
    </row>
    <row r="29" spans="1:9" ht="12.75">
      <c r="A29" t="s">
        <v>1441</v>
      </c>
      <c r="B29" t="s">
        <v>534</v>
      </c>
      <c r="C29" t="s">
        <v>535</v>
      </c>
      <c r="D29" t="s">
        <v>3447</v>
      </c>
      <c r="E29" s="3">
        <v>77369</v>
      </c>
      <c r="F29" s="58">
        <v>16.276749</v>
      </c>
      <c r="G29" s="58">
        <v>1259315.83</v>
      </c>
      <c r="H29" s="59">
        <v>0</v>
      </c>
      <c r="I29" s="59">
        <v>0</v>
      </c>
    </row>
    <row r="30" spans="1:9" ht="12.75">
      <c r="A30" t="s">
        <v>1441</v>
      </c>
      <c r="B30" t="s">
        <v>2752</v>
      </c>
      <c r="C30" t="s">
        <v>2753</v>
      </c>
      <c r="D30" t="s">
        <v>2754</v>
      </c>
      <c r="E30" s="3">
        <v>1100</v>
      </c>
      <c r="F30" s="58">
        <v>1009.409078</v>
      </c>
      <c r="G30" s="58">
        <v>1110349.99</v>
      </c>
      <c r="H30" s="59">
        <v>0</v>
      </c>
      <c r="I30" s="59">
        <v>0</v>
      </c>
    </row>
    <row r="31" spans="1:9" ht="12.75">
      <c r="A31" t="s">
        <v>1441</v>
      </c>
      <c r="B31" t="s">
        <v>2308</v>
      </c>
      <c r="C31" t="s">
        <v>1148</v>
      </c>
      <c r="D31" t="s">
        <v>2309</v>
      </c>
      <c r="E31" s="3">
        <v>60700</v>
      </c>
      <c r="F31" s="58">
        <v>30.97</v>
      </c>
      <c r="G31" s="58">
        <v>1879879</v>
      </c>
      <c r="H31" s="59">
        <v>0</v>
      </c>
      <c r="I31" s="59">
        <v>0</v>
      </c>
    </row>
    <row r="32" spans="1:9" ht="12.75">
      <c r="A32" t="s">
        <v>1441</v>
      </c>
      <c r="B32" t="s">
        <v>550</v>
      </c>
      <c r="C32" t="s">
        <v>551</v>
      </c>
      <c r="D32" t="s">
        <v>552</v>
      </c>
      <c r="E32" s="3">
        <v>90900</v>
      </c>
      <c r="F32" s="58">
        <v>18.165349</v>
      </c>
      <c r="G32" s="58">
        <v>1651230.26</v>
      </c>
      <c r="H32" s="59">
        <v>0</v>
      </c>
      <c r="I32" s="59">
        <v>0</v>
      </c>
    </row>
    <row r="33" spans="1:9" ht="12.75">
      <c r="A33" t="s">
        <v>1441</v>
      </c>
      <c r="B33" t="s">
        <v>3150</v>
      </c>
      <c r="C33" t="s">
        <v>3151</v>
      </c>
      <c r="D33" t="s">
        <v>3152</v>
      </c>
      <c r="E33" s="3">
        <v>38877</v>
      </c>
      <c r="F33" s="58">
        <v>66.473748</v>
      </c>
      <c r="G33" s="58">
        <v>2584299.89</v>
      </c>
      <c r="H33" s="59">
        <v>0</v>
      </c>
      <c r="I33" s="59">
        <v>0</v>
      </c>
    </row>
    <row r="34" spans="1:9" ht="12.75">
      <c r="A34" t="s">
        <v>1441</v>
      </c>
      <c r="B34" t="s">
        <v>561</v>
      </c>
      <c r="C34" t="s">
        <v>562</v>
      </c>
      <c r="D34" t="s">
        <v>3041</v>
      </c>
      <c r="E34" s="3">
        <v>31700</v>
      </c>
      <c r="F34" s="58">
        <v>49.501198</v>
      </c>
      <c r="G34" s="58">
        <v>1569187.99</v>
      </c>
      <c r="H34" s="59">
        <v>0</v>
      </c>
      <c r="I34" s="59">
        <v>0</v>
      </c>
    </row>
    <row r="35" spans="1:9" ht="12.75">
      <c r="A35" t="s">
        <v>1441</v>
      </c>
      <c r="B35" t="s">
        <v>3157</v>
      </c>
      <c r="C35" t="s">
        <v>3158</v>
      </c>
      <c r="D35" t="s">
        <v>3159</v>
      </c>
      <c r="E35" s="3">
        <v>25340</v>
      </c>
      <c r="F35" s="58">
        <v>182.647494</v>
      </c>
      <c r="G35" s="58">
        <v>4628287.5</v>
      </c>
      <c r="H35" s="59">
        <v>0</v>
      </c>
      <c r="I35" s="59">
        <v>0</v>
      </c>
    </row>
    <row r="36" spans="1:9" ht="12.75">
      <c r="A36" t="s">
        <v>1441</v>
      </c>
      <c r="B36" t="s">
        <v>3164</v>
      </c>
      <c r="C36" t="s">
        <v>3165</v>
      </c>
      <c r="D36" t="s">
        <v>3166</v>
      </c>
      <c r="E36" s="3">
        <v>85200</v>
      </c>
      <c r="F36" s="58">
        <v>27.546224</v>
      </c>
      <c r="G36" s="58">
        <v>2346938.29</v>
      </c>
      <c r="H36" s="59">
        <v>0</v>
      </c>
      <c r="I36" s="59">
        <v>0</v>
      </c>
    </row>
    <row r="37" spans="1:9" ht="12.75">
      <c r="A37" t="s">
        <v>1441</v>
      </c>
      <c r="B37" t="s">
        <v>3580</v>
      </c>
      <c r="C37" t="s">
        <v>3581</v>
      </c>
      <c r="D37" t="s">
        <v>3031</v>
      </c>
      <c r="E37" s="3">
        <v>17980</v>
      </c>
      <c r="F37" s="58">
        <v>139.656995</v>
      </c>
      <c r="G37" s="58">
        <v>2511032.78</v>
      </c>
      <c r="H37" s="59">
        <v>0</v>
      </c>
      <c r="I37" s="59">
        <v>0</v>
      </c>
    </row>
    <row r="38" spans="1:9" ht="12.75">
      <c r="A38" t="s">
        <v>1441</v>
      </c>
      <c r="B38" t="s">
        <v>3196</v>
      </c>
      <c r="C38" t="s">
        <v>3197</v>
      </c>
      <c r="D38" t="s">
        <v>3198</v>
      </c>
      <c r="E38" s="3">
        <v>31900</v>
      </c>
      <c r="F38" s="58">
        <v>54.110873</v>
      </c>
      <c r="G38" s="58">
        <v>1726136.86</v>
      </c>
      <c r="H38" s="59">
        <v>0</v>
      </c>
      <c r="I38" s="59">
        <v>0</v>
      </c>
    </row>
    <row r="39" spans="1:9" ht="12.75">
      <c r="A39" t="s">
        <v>1441</v>
      </c>
      <c r="B39" t="s">
        <v>596</v>
      </c>
      <c r="C39" t="s">
        <v>597</v>
      </c>
      <c r="D39" t="s">
        <v>3499</v>
      </c>
      <c r="E39" s="3">
        <v>35000</v>
      </c>
      <c r="F39" s="58">
        <v>68.337498</v>
      </c>
      <c r="G39" s="58">
        <v>2391812.42</v>
      </c>
      <c r="H39" s="59">
        <v>0</v>
      </c>
      <c r="I39" s="59">
        <v>0</v>
      </c>
    </row>
    <row r="40" spans="1:9" ht="12.75">
      <c r="A40" t="s">
        <v>1441</v>
      </c>
      <c r="B40" t="s">
        <v>598</v>
      </c>
      <c r="C40" t="s">
        <v>599</v>
      </c>
      <c r="D40" t="s">
        <v>600</v>
      </c>
      <c r="E40" s="3">
        <v>134400</v>
      </c>
      <c r="F40" s="58">
        <v>26.732221</v>
      </c>
      <c r="G40" s="58">
        <v>3592810.51</v>
      </c>
      <c r="H40" s="59">
        <v>0</v>
      </c>
      <c r="I40" s="59">
        <v>0</v>
      </c>
    </row>
    <row r="41" spans="1:9" ht="12.75">
      <c r="A41" t="s">
        <v>1441</v>
      </c>
      <c r="B41" t="s">
        <v>3205</v>
      </c>
      <c r="C41" t="s">
        <v>3206</v>
      </c>
      <c r="D41" t="s">
        <v>3207</v>
      </c>
      <c r="E41" s="3">
        <v>220320</v>
      </c>
      <c r="F41" s="58">
        <v>16.239474</v>
      </c>
      <c r="G41" s="58">
        <v>3577881.02</v>
      </c>
      <c r="H41" s="59">
        <v>0</v>
      </c>
      <c r="I41" s="59">
        <v>0</v>
      </c>
    </row>
    <row r="42" spans="1:9" ht="12.75">
      <c r="A42" t="s">
        <v>1441</v>
      </c>
      <c r="B42" t="s">
        <v>3461</v>
      </c>
      <c r="C42" t="s">
        <v>3462</v>
      </c>
      <c r="D42" t="s">
        <v>3059</v>
      </c>
      <c r="E42" s="3">
        <v>18800</v>
      </c>
      <c r="F42" s="58">
        <v>42.717149</v>
      </c>
      <c r="G42" s="58">
        <v>803082.39</v>
      </c>
      <c r="H42" s="59">
        <v>0</v>
      </c>
      <c r="I42" s="59">
        <v>0</v>
      </c>
    </row>
    <row r="43" spans="1:9" ht="12.75">
      <c r="A43" t="s">
        <v>1441</v>
      </c>
      <c r="B43" t="s">
        <v>406</v>
      </c>
      <c r="C43" t="s">
        <v>407</v>
      </c>
      <c r="D43" t="s">
        <v>408</v>
      </c>
      <c r="E43" s="3">
        <v>55720</v>
      </c>
      <c r="F43" s="58">
        <v>29.819999</v>
      </c>
      <c r="G43" s="58">
        <v>1661570.35</v>
      </c>
      <c r="H43" s="59">
        <v>0</v>
      </c>
      <c r="I43" s="59">
        <v>0</v>
      </c>
    </row>
    <row r="44" spans="1:9" ht="12.75">
      <c r="A44" t="s">
        <v>1441</v>
      </c>
      <c r="B44" t="s">
        <v>3439</v>
      </c>
      <c r="C44" t="s">
        <v>3440</v>
      </c>
      <c r="D44" t="s">
        <v>3441</v>
      </c>
      <c r="E44" s="3">
        <v>35985</v>
      </c>
      <c r="F44" s="58">
        <v>25.906124</v>
      </c>
      <c r="G44" s="58">
        <v>932231.88</v>
      </c>
      <c r="H44" s="59">
        <v>0</v>
      </c>
      <c r="I44" s="59">
        <v>0</v>
      </c>
    </row>
    <row r="45" spans="1:9" ht="12.75">
      <c r="A45" t="s">
        <v>1441</v>
      </c>
      <c r="B45" t="s">
        <v>999</v>
      </c>
      <c r="C45" t="s">
        <v>1000</v>
      </c>
      <c r="D45" t="s">
        <v>1001</v>
      </c>
      <c r="E45" s="3">
        <v>58100</v>
      </c>
      <c r="F45" s="58">
        <v>32.038365</v>
      </c>
      <c r="G45" s="58">
        <v>1861429.03</v>
      </c>
      <c r="H45" s="59">
        <v>0</v>
      </c>
      <c r="I45" s="59">
        <v>0</v>
      </c>
    </row>
    <row r="46" spans="1:9" ht="12.75">
      <c r="A46" t="s">
        <v>1441</v>
      </c>
      <c r="B46" t="s">
        <v>1016</v>
      </c>
      <c r="C46" t="s">
        <v>1017</v>
      </c>
      <c r="D46" t="s">
        <v>3465</v>
      </c>
      <c r="E46" s="3">
        <v>39796</v>
      </c>
      <c r="F46" s="58">
        <v>34.417249</v>
      </c>
      <c r="G46" s="58">
        <v>1369668.84</v>
      </c>
      <c r="H46" s="59">
        <v>0</v>
      </c>
      <c r="I46" s="59">
        <v>0</v>
      </c>
    </row>
    <row r="47" spans="1:9" ht="12.75">
      <c r="A47" t="s">
        <v>1441</v>
      </c>
      <c r="B47" t="s">
        <v>636</v>
      </c>
      <c r="C47" t="s">
        <v>637</v>
      </c>
      <c r="D47" t="s">
        <v>3047</v>
      </c>
      <c r="E47" s="3">
        <v>98000</v>
      </c>
      <c r="F47" s="58">
        <v>14.762951</v>
      </c>
      <c r="G47" s="58">
        <v>1446769.17</v>
      </c>
      <c r="H47" s="59">
        <f>1666.61+4999.81</f>
        <v>6666.42</v>
      </c>
      <c r="I47" s="59">
        <v>0</v>
      </c>
    </row>
    <row r="48" spans="1:9" ht="12.75">
      <c r="A48" t="s">
        <v>1441</v>
      </c>
      <c r="B48" t="s">
        <v>3224</v>
      </c>
      <c r="C48" t="s">
        <v>3225</v>
      </c>
      <c r="D48" t="s">
        <v>3047</v>
      </c>
      <c r="E48" s="3">
        <v>67780</v>
      </c>
      <c r="F48" s="58">
        <v>48.78272</v>
      </c>
      <c r="G48" s="58">
        <v>3306492.77</v>
      </c>
      <c r="H48" s="59">
        <v>17554.03</v>
      </c>
      <c r="I48" s="59">
        <v>0</v>
      </c>
    </row>
    <row r="49" spans="1:9" ht="12.75">
      <c r="A49" t="s">
        <v>1441</v>
      </c>
      <c r="B49" t="s">
        <v>56</v>
      </c>
      <c r="C49" t="s">
        <v>57</v>
      </c>
      <c r="D49" t="s">
        <v>3286</v>
      </c>
      <c r="E49" s="3">
        <v>151341</v>
      </c>
      <c r="F49" s="58">
        <v>8.635629</v>
      </c>
      <c r="G49" s="58">
        <v>1306924.78</v>
      </c>
      <c r="H49" s="59">
        <v>0</v>
      </c>
      <c r="I49" s="59">
        <v>0</v>
      </c>
    </row>
    <row r="50" spans="1:9" ht="12.75">
      <c r="A50" t="s">
        <v>1441</v>
      </c>
      <c r="B50" t="s">
        <v>647</v>
      </c>
      <c r="C50" t="s">
        <v>648</v>
      </c>
      <c r="D50" t="s">
        <v>3047</v>
      </c>
      <c r="E50" s="3">
        <v>147300</v>
      </c>
      <c r="F50" s="58">
        <v>14.744646</v>
      </c>
      <c r="G50" s="58">
        <v>2171886.33</v>
      </c>
      <c r="H50" s="59">
        <v>19894.23</v>
      </c>
      <c r="I50" s="59">
        <v>0</v>
      </c>
    </row>
    <row r="51" spans="1:9" ht="12.75">
      <c r="A51" t="s">
        <v>1441</v>
      </c>
      <c r="B51" t="s">
        <v>58</v>
      </c>
      <c r="C51" t="s">
        <v>59</v>
      </c>
      <c r="D51" t="s">
        <v>3047</v>
      </c>
      <c r="E51" s="3">
        <v>139000</v>
      </c>
      <c r="F51" s="58">
        <v>8.740619</v>
      </c>
      <c r="G51" s="58">
        <v>1214946</v>
      </c>
      <c r="H51" s="59">
        <v>0</v>
      </c>
      <c r="I51" s="59">
        <v>0</v>
      </c>
    </row>
    <row r="52" spans="1:9" ht="12.75">
      <c r="A52" t="s">
        <v>1441</v>
      </c>
      <c r="B52" t="s">
        <v>3624</v>
      </c>
      <c r="C52" t="s">
        <v>3625</v>
      </c>
      <c r="D52" t="s">
        <v>3589</v>
      </c>
      <c r="E52" s="3">
        <v>363</v>
      </c>
      <c r="F52" s="58">
        <v>5189.456343</v>
      </c>
      <c r="G52" s="58">
        <v>1883772.65</v>
      </c>
      <c r="H52" s="59">
        <v>0</v>
      </c>
      <c r="I52" s="59">
        <v>0</v>
      </c>
    </row>
    <row r="53" spans="1:9" ht="12.75">
      <c r="A53" t="s">
        <v>1441</v>
      </c>
      <c r="B53" t="s">
        <v>3379</v>
      </c>
      <c r="C53" t="s">
        <v>3380</v>
      </c>
      <c r="D53" t="s">
        <v>3381</v>
      </c>
      <c r="E53" s="3">
        <v>540500</v>
      </c>
      <c r="F53" s="58">
        <v>3.905522</v>
      </c>
      <c r="G53" s="58">
        <v>2110934.82</v>
      </c>
      <c r="H53" s="59">
        <v>0</v>
      </c>
      <c r="I53" s="59">
        <v>0</v>
      </c>
    </row>
    <row r="54" spans="1:9" ht="12.75">
      <c r="A54" t="s">
        <v>1441</v>
      </c>
      <c r="B54" t="s">
        <v>672</v>
      </c>
      <c r="C54" t="s">
        <v>673</v>
      </c>
      <c r="D54" t="s">
        <v>3047</v>
      </c>
      <c r="E54" s="3">
        <v>57480</v>
      </c>
      <c r="F54" s="58">
        <v>43.565806</v>
      </c>
      <c r="G54" s="58">
        <v>2504162.55</v>
      </c>
      <c r="H54" s="59">
        <v>0</v>
      </c>
      <c r="I54" s="59">
        <v>0</v>
      </c>
    </row>
    <row r="55" spans="1:9" ht="12.75">
      <c r="A55" t="s">
        <v>1441</v>
      </c>
      <c r="B55" t="s">
        <v>718</v>
      </c>
      <c r="C55" t="s">
        <v>719</v>
      </c>
      <c r="D55" t="s">
        <v>3047</v>
      </c>
      <c r="E55" s="3">
        <v>17800</v>
      </c>
      <c r="F55" s="58">
        <v>55.555556</v>
      </c>
      <c r="G55" s="58">
        <v>988888.89</v>
      </c>
      <c r="H55" s="59">
        <v>0</v>
      </c>
      <c r="I55" s="59">
        <v>0</v>
      </c>
    </row>
    <row r="56" spans="1:9" ht="12.75">
      <c r="A56" t="s">
        <v>1441</v>
      </c>
      <c r="B56" t="s">
        <v>2989</v>
      </c>
      <c r="C56" t="s">
        <v>2990</v>
      </c>
      <c r="D56" t="s">
        <v>3031</v>
      </c>
      <c r="E56" s="3">
        <v>55300</v>
      </c>
      <c r="F56" s="58">
        <v>35.145524</v>
      </c>
      <c r="G56" s="58">
        <v>1943547.5</v>
      </c>
      <c r="H56" s="59">
        <v>0</v>
      </c>
      <c r="I56" s="59">
        <v>0</v>
      </c>
    </row>
    <row r="57" spans="1:9" ht="12.75">
      <c r="A57" t="s">
        <v>1441</v>
      </c>
      <c r="B57" t="s">
        <v>3295</v>
      </c>
      <c r="C57" t="s">
        <v>3296</v>
      </c>
      <c r="D57" t="s">
        <v>3047</v>
      </c>
      <c r="E57" s="3">
        <v>105600</v>
      </c>
      <c r="F57" s="58">
        <v>18.533773</v>
      </c>
      <c r="G57" s="58">
        <v>1957166.39</v>
      </c>
      <c r="H57" s="59">
        <v>0</v>
      </c>
      <c r="I57" s="59">
        <v>0</v>
      </c>
    </row>
    <row r="58" spans="1:9" ht="12.75">
      <c r="A58" t="s">
        <v>1441</v>
      </c>
      <c r="B58" t="s">
        <v>754</v>
      </c>
      <c r="C58" t="s">
        <v>755</v>
      </c>
      <c r="D58" t="s">
        <v>3031</v>
      </c>
      <c r="E58" s="3">
        <v>434654</v>
      </c>
      <c r="F58" s="58">
        <v>8.517914</v>
      </c>
      <c r="G58" s="58">
        <v>3702345.33</v>
      </c>
      <c r="H58" s="59">
        <v>0</v>
      </c>
      <c r="I58" s="59">
        <v>0</v>
      </c>
    </row>
    <row r="59" spans="1:9" ht="12.75">
      <c r="A59" t="s">
        <v>1441</v>
      </c>
      <c r="B59" t="s">
        <v>3407</v>
      </c>
      <c r="C59" t="s">
        <v>3408</v>
      </c>
      <c r="D59" t="s">
        <v>3404</v>
      </c>
      <c r="E59" s="3">
        <v>14200</v>
      </c>
      <c r="F59" s="58">
        <v>138.605442</v>
      </c>
      <c r="G59" s="58">
        <v>1968197.28</v>
      </c>
      <c r="H59" s="59">
        <v>16380.07</v>
      </c>
      <c r="I59" s="59">
        <v>0</v>
      </c>
    </row>
    <row r="60" spans="1:9" ht="12.75">
      <c r="A60" t="s">
        <v>1441</v>
      </c>
      <c r="B60" t="s">
        <v>3409</v>
      </c>
      <c r="C60" t="s">
        <v>3410</v>
      </c>
      <c r="D60" t="s">
        <v>3404</v>
      </c>
      <c r="E60" s="3">
        <v>4680</v>
      </c>
      <c r="F60" s="58">
        <v>463.435374</v>
      </c>
      <c r="G60" s="58">
        <v>2168877.55</v>
      </c>
      <c r="H60" s="59">
        <v>13975.34</v>
      </c>
      <c r="I60" s="59">
        <v>0</v>
      </c>
    </row>
    <row r="61" spans="1:9" ht="12.75">
      <c r="A61" t="s">
        <v>1441</v>
      </c>
      <c r="B61" t="s">
        <v>129</v>
      </c>
      <c r="C61" t="s">
        <v>130</v>
      </c>
      <c r="D61" t="s">
        <v>131</v>
      </c>
      <c r="E61" s="3">
        <v>1546000</v>
      </c>
      <c r="F61" s="58">
        <v>1.368777</v>
      </c>
      <c r="G61" s="58">
        <v>2116128.65</v>
      </c>
      <c r="H61" s="59">
        <v>0</v>
      </c>
      <c r="I61" s="59">
        <v>0</v>
      </c>
    </row>
    <row r="62" spans="1:9" ht="12.75">
      <c r="A62" t="s">
        <v>1441</v>
      </c>
      <c r="B62" t="s">
        <v>3325</v>
      </c>
      <c r="C62" t="s">
        <v>3326</v>
      </c>
      <c r="D62" t="s">
        <v>3031</v>
      </c>
      <c r="E62" s="3">
        <v>341826</v>
      </c>
      <c r="F62" s="58">
        <v>9.389766</v>
      </c>
      <c r="G62" s="58">
        <v>3209666</v>
      </c>
      <c r="H62" s="59">
        <v>0</v>
      </c>
      <c r="I62" s="59">
        <v>0</v>
      </c>
    </row>
    <row r="63" spans="1:9" ht="12.75">
      <c r="A63" t="s">
        <v>1441</v>
      </c>
      <c r="B63" t="s">
        <v>801</v>
      </c>
      <c r="C63" t="s">
        <v>802</v>
      </c>
      <c r="D63" t="s">
        <v>3047</v>
      </c>
      <c r="E63" s="3">
        <v>87500</v>
      </c>
      <c r="F63" s="58">
        <v>16.209043</v>
      </c>
      <c r="G63" s="58">
        <v>1418291.23</v>
      </c>
      <c r="H63" s="59">
        <v>0</v>
      </c>
      <c r="I63" s="59">
        <v>0</v>
      </c>
    </row>
    <row r="64" spans="1:9" ht="12.75">
      <c r="A64" t="s">
        <v>1441</v>
      </c>
      <c r="B64" t="s">
        <v>805</v>
      </c>
      <c r="C64" t="s">
        <v>806</v>
      </c>
      <c r="D64" t="s">
        <v>3047</v>
      </c>
      <c r="E64" s="3">
        <v>553000</v>
      </c>
      <c r="F64" s="58">
        <v>3.715907</v>
      </c>
      <c r="G64" s="58">
        <v>2054896.58</v>
      </c>
      <c r="H64" s="59">
        <v>0</v>
      </c>
      <c r="I64" s="59">
        <v>0</v>
      </c>
    </row>
    <row r="65" spans="1:9" ht="12.75">
      <c r="A65" t="s">
        <v>1441</v>
      </c>
      <c r="B65" t="s">
        <v>815</v>
      </c>
      <c r="C65" t="s">
        <v>816</v>
      </c>
      <c r="D65" t="s">
        <v>3286</v>
      </c>
      <c r="E65" s="3">
        <v>103000</v>
      </c>
      <c r="F65" s="58">
        <v>8.283155</v>
      </c>
      <c r="G65" s="58">
        <v>853164.93</v>
      </c>
      <c r="H65" s="59">
        <v>0</v>
      </c>
      <c r="I65" s="59">
        <v>0</v>
      </c>
    </row>
    <row r="66" spans="1:9" ht="12.75">
      <c r="A66" t="s">
        <v>1441</v>
      </c>
      <c r="B66" t="s">
        <v>274</v>
      </c>
      <c r="C66" t="s">
        <v>275</v>
      </c>
      <c r="D66" t="s">
        <v>276</v>
      </c>
      <c r="E66" s="3">
        <v>150500</v>
      </c>
      <c r="F66" s="58">
        <v>22.961399</v>
      </c>
      <c r="G66" s="58">
        <v>3455690.59</v>
      </c>
      <c r="H66" s="59">
        <v>0</v>
      </c>
      <c r="I66" s="59">
        <v>0</v>
      </c>
    </row>
    <row r="67" spans="1:9" ht="12.75">
      <c r="A67" t="s">
        <v>1441</v>
      </c>
      <c r="B67" t="s">
        <v>3503</v>
      </c>
      <c r="C67" t="s">
        <v>3504</v>
      </c>
      <c r="D67" t="s">
        <v>3505</v>
      </c>
      <c r="E67" s="3">
        <v>89420</v>
      </c>
      <c r="F67" s="58">
        <v>44.053384</v>
      </c>
      <c r="G67" s="58">
        <v>3939253.57</v>
      </c>
      <c r="H67" s="59">
        <v>0</v>
      </c>
      <c r="I67" s="59">
        <v>24642.34</v>
      </c>
    </row>
    <row r="68" spans="1:9" ht="12.75">
      <c r="A68" t="s">
        <v>1441</v>
      </c>
      <c r="B68" t="s">
        <v>3500</v>
      </c>
      <c r="C68" t="s">
        <v>3501</v>
      </c>
      <c r="D68" t="s">
        <v>3502</v>
      </c>
      <c r="E68" s="3">
        <v>32400</v>
      </c>
      <c r="F68" s="58">
        <v>103.145545</v>
      </c>
      <c r="G68" s="58">
        <v>3341915.67</v>
      </c>
      <c r="H68" s="59">
        <v>0</v>
      </c>
      <c r="I68" s="59">
        <v>0</v>
      </c>
    </row>
    <row r="69" spans="1:9" ht="12.75">
      <c r="A69" t="s">
        <v>1441</v>
      </c>
      <c r="B69" t="s">
        <v>3512</v>
      </c>
      <c r="C69" t="s">
        <v>3513</v>
      </c>
      <c r="D69" t="s">
        <v>3189</v>
      </c>
      <c r="E69" s="3">
        <v>9787</v>
      </c>
      <c r="F69" s="58">
        <v>263.769143</v>
      </c>
      <c r="G69" s="58">
        <v>2581508.6</v>
      </c>
      <c r="H69" s="59">
        <v>0</v>
      </c>
      <c r="I69" s="59">
        <v>0</v>
      </c>
    </row>
    <row r="70" spans="1:9" ht="12.75">
      <c r="A70" t="s">
        <v>1441</v>
      </c>
      <c r="B70" t="s">
        <v>3518</v>
      </c>
      <c r="C70" t="s">
        <v>3519</v>
      </c>
      <c r="D70" t="s">
        <v>3520</v>
      </c>
      <c r="E70" s="3">
        <v>43844</v>
      </c>
      <c r="F70" s="58">
        <v>73.461675</v>
      </c>
      <c r="G70" s="58">
        <v>3220853.67</v>
      </c>
      <c r="H70" s="59">
        <v>0</v>
      </c>
      <c r="I70" s="59">
        <v>0</v>
      </c>
    </row>
    <row r="71" spans="1:9" ht="12.75">
      <c r="A71" t="s">
        <v>1441</v>
      </c>
      <c r="B71" t="s">
        <v>1449</v>
      </c>
      <c r="C71" t="s">
        <v>1450</v>
      </c>
      <c r="D71" t="s">
        <v>1451</v>
      </c>
      <c r="E71" s="3">
        <v>3800</v>
      </c>
      <c r="F71" s="58">
        <v>174.008897</v>
      </c>
      <c r="G71" s="58">
        <v>661233.81</v>
      </c>
      <c r="H71" s="59">
        <v>0</v>
      </c>
      <c r="I71" s="59">
        <v>0</v>
      </c>
    </row>
    <row r="72" spans="1:9" ht="12.75">
      <c r="A72" t="s">
        <v>1441</v>
      </c>
      <c r="B72" t="s">
        <v>3524</v>
      </c>
      <c r="C72" t="s">
        <v>3525</v>
      </c>
      <c r="D72" t="s">
        <v>3526</v>
      </c>
      <c r="E72" s="3">
        <v>72400</v>
      </c>
      <c r="F72" s="58">
        <v>36.376521</v>
      </c>
      <c r="G72" s="58">
        <v>2633660.09</v>
      </c>
      <c r="H72" s="59">
        <v>0</v>
      </c>
      <c r="I72" s="59">
        <v>0</v>
      </c>
    </row>
    <row r="73" spans="1:9" ht="12.75">
      <c r="A73" t="s">
        <v>1441</v>
      </c>
      <c r="B73" t="s">
        <v>1452</v>
      </c>
      <c r="C73" t="s">
        <v>1453</v>
      </c>
      <c r="D73" t="s">
        <v>1454</v>
      </c>
      <c r="E73" s="3">
        <v>15100</v>
      </c>
      <c r="F73" s="58">
        <v>156.554995</v>
      </c>
      <c r="G73" s="58">
        <v>2363980.42</v>
      </c>
      <c r="H73" s="59">
        <v>0</v>
      </c>
      <c r="I73" s="59">
        <v>0</v>
      </c>
    </row>
    <row r="74" spans="1:9" ht="12.75">
      <c r="A74" t="s">
        <v>1441</v>
      </c>
      <c r="B74" t="s">
        <v>1139</v>
      </c>
      <c r="C74" t="s">
        <v>1140</v>
      </c>
      <c r="D74" t="s">
        <v>3684</v>
      </c>
      <c r="E74" s="3">
        <v>91445</v>
      </c>
      <c r="F74" s="58">
        <v>25.719749</v>
      </c>
      <c r="G74" s="58">
        <v>2351942.46</v>
      </c>
      <c r="H74" s="59">
        <v>0</v>
      </c>
      <c r="I74" s="59">
        <v>0</v>
      </c>
    </row>
    <row r="75" spans="5:10" ht="12.75">
      <c r="E75" s="3">
        <f>SUM(E2:E74)</f>
        <v>14345112.8</v>
      </c>
      <c r="G75" s="58">
        <f>SUM(G2:G74)</f>
        <v>158913430.28999996</v>
      </c>
      <c r="H75" s="59">
        <f>SUM(H2:H74)</f>
        <v>147782.69999999998</v>
      </c>
      <c r="I75" s="59">
        <f>SUM(I2:I74)</f>
        <v>24642.34</v>
      </c>
      <c r="J75" s="58">
        <f>SUM(G75:I75)</f>
        <v>159085855.32999995</v>
      </c>
    </row>
  </sheetData>
  <printOptions/>
  <pageMargins left="0.75" right="0.75" top="1" bottom="1" header="0.5" footer="0.5"/>
  <pageSetup fitToHeight="6" fitToWidth="1" horizontalDpi="600" verticalDpi="600" orientation="landscape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"/>
  <sheetViews>
    <sheetView zoomScale="75" zoomScaleNormal="75" workbookViewId="0" topLeftCell="A89">
      <selection activeCell="J115" sqref="J115"/>
    </sheetView>
  </sheetViews>
  <sheetFormatPr defaultColWidth="9.140625" defaultRowHeight="12.75"/>
  <cols>
    <col min="1" max="1" width="6.421875" style="0" bestFit="1" customWidth="1"/>
    <col min="2" max="2" width="13.7109375" style="0" bestFit="1" customWidth="1"/>
    <col min="3" max="3" width="37.140625" style="0" bestFit="1" customWidth="1"/>
    <col min="4" max="4" width="37.57421875" style="0" bestFit="1" customWidth="1"/>
    <col min="5" max="5" width="16.00390625" style="3" bestFit="1" customWidth="1"/>
    <col min="6" max="6" width="17.57421875" style="58" bestFit="1" customWidth="1"/>
    <col min="7" max="7" width="17.140625" style="58" bestFit="1" customWidth="1"/>
    <col min="8" max="8" width="11.28125" style="59" bestFit="1" customWidth="1"/>
    <col min="9" max="9" width="9.28125" style="59" bestFit="1" customWidth="1"/>
    <col min="10" max="10" width="19.57421875" style="0" customWidth="1"/>
  </cols>
  <sheetData>
    <row r="1" spans="1:9" s="1" customFormat="1" ht="12.75">
      <c r="A1" s="1" t="s">
        <v>3023</v>
      </c>
      <c r="B1" s="1" t="s">
        <v>3024</v>
      </c>
      <c r="C1" s="1" t="s">
        <v>3025</v>
      </c>
      <c r="D1" s="1" t="s">
        <v>3026</v>
      </c>
      <c r="E1" s="2" t="s">
        <v>3027</v>
      </c>
      <c r="F1" s="64" t="s">
        <v>3028</v>
      </c>
      <c r="G1" s="64" t="s">
        <v>3029</v>
      </c>
      <c r="H1" s="65" t="s">
        <v>1633</v>
      </c>
      <c r="I1" s="65" t="s">
        <v>1634</v>
      </c>
    </row>
    <row r="2" spans="1:9" ht="12.75">
      <c r="A2" t="s">
        <v>1455</v>
      </c>
      <c r="B2" t="s">
        <v>1736</v>
      </c>
      <c r="C2" t="s">
        <v>1737</v>
      </c>
      <c r="D2" t="s">
        <v>3062</v>
      </c>
      <c r="E2" s="3">
        <v>285774</v>
      </c>
      <c r="F2" s="58">
        <v>4.992104</v>
      </c>
      <c r="G2" s="58">
        <v>1426613.41</v>
      </c>
      <c r="H2" s="59">
        <v>0</v>
      </c>
      <c r="I2" s="59">
        <v>0</v>
      </c>
    </row>
    <row r="3" spans="1:9" ht="12.75">
      <c r="A3" t="s">
        <v>1455</v>
      </c>
      <c r="B3" t="s">
        <v>1913</v>
      </c>
      <c r="C3" t="s">
        <v>1914</v>
      </c>
      <c r="D3" t="s">
        <v>3633</v>
      </c>
      <c r="E3" s="3">
        <v>193357</v>
      </c>
      <c r="F3" s="58">
        <v>9.798627</v>
      </c>
      <c r="G3" s="58">
        <v>1894633.14</v>
      </c>
      <c r="H3" s="59">
        <v>0</v>
      </c>
      <c r="I3" s="59">
        <v>0</v>
      </c>
    </row>
    <row r="4" spans="1:9" ht="12.75">
      <c r="A4" t="s">
        <v>1455</v>
      </c>
      <c r="B4" t="s">
        <v>1510</v>
      </c>
      <c r="C4" t="s">
        <v>1511</v>
      </c>
      <c r="D4" t="s">
        <v>1512</v>
      </c>
      <c r="E4" s="3">
        <v>821134</v>
      </c>
      <c r="F4" s="58">
        <v>2.51461</v>
      </c>
      <c r="G4" s="58">
        <v>2064831.6</v>
      </c>
      <c r="H4" s="59">
        <v>0</v>
      </c>
      <c r="I4" s="59">
        <v>0</v>
      </c>
    </row>
    <row r="5" spans="1:9" ht="12.75">
      <c r="A5" t="s">
        <v>1455</v>
      </c>
      <c r="B5" t="s">
        <v>1456</v>
      </c>
      <c r="C5" t="s">
        <v>1457</v>
      </c>
      <c r="D5" t="s">
        <v>3129</v>
      </c>
      <c r="E5" s="3">
        <v>14722</v>
      </c>
      <c r="F5" s="58">
        <v>6.5185</v>
      </c>
      <c r="G5" s="58">
        <v>95965.34</v>
      </c>
      <c r="H5" s="59">
        <v>0</v>
      </c>
      <c r="I5" s="59">
        <v>0</v>
      </c>
    </row>
    <row r="6" spans="1:9" ht="12.75">
      <c r="A6" t="s">
        <v>1455</v>
      </c>
      <c r="B6" t="s">
        <v>1464</v>
      </c>
      <c r="C6" t="s">
        <v>1465</v>
      </c>
      <c r="D6" t="s">
        <v>3129</v>
      </c>
      <c r="E6" s="3">
        <v>581078</v>
      </c>
      <c r="F6" s="58">
        <v>1.735174</v>
      </c>
      <c r="G6" s="58">
        <v>1008271.17</v>
      </c>
      <c r="H6" s="59">
        <v>0</v>
      </c>
      <c r="I6" s="59">
        <v>0</v>
      </c>
    </row>
    <row r="7" spans="1:9" ht="12.75">
      <c r="A7" t="s">
        <v>1455</v>
      </c>
      <c r="B7" t="s">
        <v>3646</v>
      </c>
      <c r="C7" t="s">
        <v>3647</v>
      </c>
      <c r="D7" t="s">
        <v>3648</v>
      </c>
      <c r="E7" s="3">
        <v>449025</v>
      </c>
      <c r="F7" s="58">
        <v>2.208403</v>
      </c>
      <c r="G7" s="58">
        <v>991628.02</v>
      </c>
      <c r="H7" s="59">
        <v>0</v>
      </c>
      <c r="I7" s="59">
        <v>0</v>
      </c>
    </row>
    <row r="8" spans="1:9" ht="12.75">
      <c r="A8" t="s">
        <v>1455</v>
      </c>
      <c r="B8" t="s">
        <v>1513</v>
      </c>
      <c r="C8" t="s">
        <v>1514</v>
      </c>
      <c r="D8" t="s">
        <v>1515</v>
      </c>
      <c r="E8" s="3">
        <v>605304</v>
      </c>
      <c r="F8" s="58">
        <v>2.41718</v>
      </c>
      <c r="G8" s="58">
        <v>1463128.88</v>
      </c>
      <c r="H8" s="59">
        <v>0</v>
      </c>
      <c r="I8" s="59">
        <v>0</v>
      </c>
    </row>
    <row r="9" spans="1:9" ht="12.75">
      <c r="A9" t="s">
        <v>1455</v>
      </c>
      <c r="B9" t="s">
        <v>2006</v>
      </c>
      <c r="C9" t="s">
        <v>2007</v>
      </c>
      <c r="D9" t="s">
        <v>3129</v>
      </c>
      <c r="E9" s="3">
        <v>212162</v>
      </c>
      <c r="F9" s="58">
        <v>4.713733</v>
      </c>
      <c r="G9" s="58">
        <v>1000075.12</v>
      </c>
      <c r="H9" s="59">
        <v>0</v>
      </c>
      <c r="I9" s="59">
        <v>0</v>
      </c>
    </row>
    <row r="10" spans="1:9" ht="12.75">
      <c r="A10" t="s">
        <v>1455</v>
      </c>
      <c r="B10" t="s">
        <v>1754</v>
      </c>
      <c r="C10" t="s">
        <v>1755</v>
      </c>
      <c r="D10" t="s">
        <v>3062</v>
      </c>
      <c r="E10" s="3">
        <v>408413</v>
      </c>
      <c r="F10" s="58">
        <v>8.541322</v>
      </c>
      <c r="G10" s="58">
        <v>3488387.01</v>
      </c>
      <c r="H10" s="59">
        <v>0</v>
      </c>
      <c r="I10" s="59">
        <v>0</v>
      </c>
    </row>
    <row r="11" spans="1:9" ht="12.75">
      <c r="A11" t="s">
        <v>1455</v>
      </c>
      <c r="B11" t="s">
        <v>1888</v>
      </c>
      <c r="C11" t="s">
        <v>1889</v>
      </c>
      <c r="D11" t="s">
        <v>3097</v>
      </c>
      <c r="E11" s="3">
        <v>275140</v>
      </c>
      <c r="F11" s="58">
        <v>3.400755</v>
      </c>
      <c r="G11" s="58">
        <v>935683.61</v>
      </c>
      <c r="H11" s="59">
        <v>11194.66</v>
      </c>
      <c r="I11" s="59">
        <v>0</v>
      </c>
    </row>
    <row r="12" spans="1:9" ht="12.75">
      <c r="A12" t="s">
        <v>1455</v>
      </c>
      <c r="B12" t="s">
        <v>1719</v>
      </c>
      <c r="C12" t="s">
        <v>1720</v>
      </c>
      <c r="D12" t="s">
        <v>3108</v>
      </c>
      <c r="E12" s="3">
        <v>814645</v>
      </c>
      <c r="F12" s="58">
        <v>1.410408</v>
      </c>
      <c r="G12" s="58">
        <v>1148982.19</v>
      </c>
      <c r="H12" s="59">
        <v>0</v>
      </c>
      <c r="I12" s="59">
        <v>0</v>
      </c>
    </row>
    <row r="13" spans="1:9" ht="12.75">
      <c r="A13" t="s">
        <v>1455</v>
      </c>
      <c r="B13" t="s">
        <v>1721</v>
      </c>
      <c r="C13" t="s">
        <v>1722</v>
      </c>
      <c r="D13" t="s">
        <v>3108</v>
      </c>
      <c r="E13" s="3">
        <v>257793</v>
      </c>
      <c r="F13" s="58">
        <v>7.274738</v>
      </c>
      <c r="G13" s="58">
        <v>1875376.61</v>
      </c>
      <c r="H13" s="59">
        <v>0</v>
      </c>
      <c r="I13" s="59">
        <v>0</v>
      </c>
    </row>
    <row r="14" spans="1:9" ht="12.75">
      <c r="A14" t="s">
        <v>1455</v>
      </c>
      <c r="B14" t="s">
        <v>1516</v>
      </c>
      <c r="C14" t="s">
        <v>1517</v>
      </c>
      <c r="D14" t="s">
        <v>3129</v>
      </c>
      <c r="E14" s="3">
        <v>156755</v>
      </c>
      <c r="F14" s="58">
        <v>5.845772</v>
      </c>
      <c r="G14" s="58">
        <v>916353.96</v>
      </c>
      <c r="H14" s="59">
        <v>11054.97</v>
      </c>
      <c r="I14" s="59">
        <v>0</v>
      </c>
    </row>
    <row r="15" spans="1:9" ht="12.75">
      <c r="A15" t="s">
        <v>1455</v>
      </c>
      <c r="B15" t="s">
        <v>2016</v>
      </c>
      <c r="C15" t="s">
        <v>2017</v>
      </c>
      <c r="D15" t="s">
        <v>1993</v>
      </c>
      <c r="E15" s="3">
        <v>224870</v>
      </c>
      <c r="F15" s="58">
        <v>7.112356</v>
      </c>
      <c r="G15" s="58">
        <v>1599355.42</v>
      </c>
      <c r="H15" s="59">
        <v>0</v>
      </c>
      <c r="I15" s="59">
        <v>0</v>
      </c>
    </row>
    <row r="16" spans="1:9" ht="12.75">
      <c r="A16" t="s">
        <v>1455</v>
      </c>
      <c r="B16" t="s">
        <v>1759</v>
      </c>
      <c r="C16" t="s">
        <v>1760</v>
      </c>
      <c r="D16" t="s">
        <v>3062</v>
      </c>
      <c r="E16" s="3">
        <v>205447</v>
      </c>
      <c r="F16" s="58">
        <v>10.42032</v>
      </c>
      <c r="G16" s="58">
        <v>2140823.53</v>
      </c>
      <c r="H16" s="59">
        <v>0</v>
      </c>
      <c r="I16" s="59">
        <v>0</v>
      </c>
    </row>
    <row r="17" spans="1:9" ht="12.75">
      <c r="A17" t="s">
        <v>1455</v>
      </c>
      <c r="B17" t="s">
        <v>1932</v>
      </c>
      <c r="C17" t="s">
        <v>1933</v>
      </c>
      <c r="D17" t="s">
        <v>3062</v>
      </c>
      <c r="E17" s="3">
        <v>246827</v>
      </c>
      <c r="F17" s="58">
        <v>5.77154</v>
      </c>
      <c r="G17" s="58">
        <v>1424571.86</v>
      </c>
      <c r="H17" s="59">
        <v>0</v>
      </c>
      <c r="I17" s="59">
        <v>0</v>
      </c>
    </row>
    <row r="18" spans="1:9" ht="12.75">
      <c r="A18" t="s">
        <v>1455</v>
      </c>
      <c r="B18" t="s">
        <v>3037</v>
      </c>
      <c r="C18" t="s">
        <v>3038</v>
      </c>
      <c r="D18" t="s">
        <v>3035</v>
      </c>
      <c r="E18" s="3">
        <v>5837735.67</v>
      </c>
      <c r="F18" s="58">
        <v>100</v>
      </c>
      <c r="G18" s="58">
        <v>5837735.67</v>
      </c>
      <c r="H18" s="59">
        <v>5942.21</v>
      </c>
      <c r="I18" s="59">
        <v>0</v>
      </c>
    </row>
    <row r="19" spans="1:9" ht="12.75">
      <c r="A19" t="s">
        <v>1455</v>
      </c>
      <c r="B19" t="s">
        <v>1767</v>
      </c>
      <c r="C19" t="s">
        <v>1768</v>
      </c>
      <c r="D19" t="s">
        <v>3129</v>
      </c>
      <c r="E19" s="3">
        <v>572973</v>
      </c>
      <c r="F19" s="58">
        <v>4.314736</v>
      </c>
      <c r="G19" s="58">
        <v>2472227.42</v>
      </c>
      <c r="H19" s="59">
        <v>0</v>
      </c>
      <c r="I19" s="59">
        <v>0</v>
      </c>
    </row>
    <row r="20" spans="1:9" ht="12.75">
      <c r="A20" t="s">
        <v>1455</v>
      </c>
      <c r="B20" t="s">
        <v>1771</v>
      </c>
      <c r="C20" t="s">
        <v>1772</v>
      </c>
      <c r="D20" t="s">
        <v>1773</v>
      </c>
      <c r="E20" s="3">
        <v>848913</v>
      </c>
      <c r="F20" s="58">
        <v>1.707337</v>
      </c>
      <c r="G20" s="58">
        <v>1449380.18</v>
      </c>
      <c r="H20" s="59">
        <v>0</v>
      </c>
      <c r="I20" s="59">
        <v>0</v>
      </c>
    </row>
    <row r="21" spans="1:9" ht="12.75">
      <c r="A21" t="s">
        <v>1455</v>
      </c>
      <c r="B21" t="s">
        <v>2772</v>
      </c>
      <c r="C21" t="s">
        <v>2773</v>
      </c>
      <c r="D21" t="s">
        <v>3129</v>
      </c>
      <c r="E21" s="3">
        <v>136377</v>
      </c>
      <c r="F21" s="58">
        <v>9.223329</v>
      </c>
      <c r="G21" s="58">
        <v>1257849.93</v>
      </c>
      <c r="H21" s="59">
        <v>0</v>
      </c>
      <c r="I21" s="59">
        <v>0</v>
      </c>
    </row>
    <row r="22" spans="1:9" ht="12.75">
      <c r="A22" t="s">
        <v>1455</v>
      </c>
      <c r="B22" t="s">
        <v>1899</v>
      </c>
      <c r="C22" t="s">
        <v>1900</v>
      </c>
      <c r="D22" t="s">
        <v>490</v>
      </c>
      <c r="E22" s="3">
        <v>245152</v>
      </c>
      <c r="F22" s="58">
        <v>9.96485</v>
      </c>
      <c r="G22" s="58">
        <v>2442902.83</v>
      </c>
      <c r="H22" s="59">
        <v>0</v>
      </c>
      <c r="I22" s="59">
        <v>0</v>
      </c>
    </row>
    <row r="23" spans="1:9" ht="12.75">
      <c r="A23" t="s">
        <v>1455</v>
      </c>
      <c r="B23" t="s">
        <v>1492</v>
      </c>
      <c r="C23" t="s">
        <v>1493</v>
      </c>
      <c r="D23" t="s">
        <v>1494</v>
      </c>
      <c r="E23" s="3">
        <v>792800</v>
      </c>
      <c r="F23" s="58">
        <v>1.825232</v>
      </c>
      <c r="G23" s="58">
        <v>1447044.28</v>
      </c>
      <c r="H23" s="59">
        <v>0</v>
      </c>
      <c r="I23" s="59">
        <v>0</v>
      </c>
    </row>
    <row r="24" spans="1:9" ht="12.75">
      <c r="A24" t="s">
        <v>1455</v>
      </c>
      <c r="B24" t="s">
        <v>1756</v>
      </c>
      <c r="C24" t="s">
        <v>1757</v>
      </c>
      <c r="D24" t="s">
        <v>1758</v>
      </c>
      <c r="E24" s="3">
        <v>14333</v>
      </c>
      <c r="F24" s="58">
        <v>131.719354</v>
      </c>
      <c r="G24" s="58">
        <v>1887933.51</v>
      </c>
      <c r="H24" s="59">
        <v>0</v>
      </c>
      <c r="I24" s="59">
        <v>0</v>
      </c>
    </row>
    <row r="25" spans="1:9" ht="12.75">
      <c r="A25" t="s">
        <v>1455</v>
      </c>
      <c r="B25" t="s">
        <v>526</v>
      </c>
      <c r="C25" t="s">
        <v>527</v>
      </c>
      <c r="D25" t="s">
        <v>528</v>
      </c>
      <c r="E25" s="3">
        <v>3474</v>
      </c>
      <c r="F25" s="58">
        <v>49.186341</v>
      </c>
      <c r="G25" s="58">
        <v>170873.35</v>
      </c>
      <c r="H25" s="59">
        <v>0</v>
      </c>
      <c r="I25" s="59">
        <v>0</v>
      </c>
    </row>
    <row r="26" spans="1:9" ht="12.75">
      <c r="A26" t="s">
        <v>1455</v>
      </c>
      <c r="B26" t="s">
        <v>1504</v>
      </c>
      <c r="C26" t="s">
        <v>1505</v>
      </c>
      <c r="D26" t="s">
        <v>1506</v>
      </c>
      <c r="E26" s="3">
        <v>120968</v>
      </c>
      <c r="F26" s="58">
        <v>7.952</v>
      </c>
      <c r="G26" s="58">
        <v>961937.5</v>
      </c>
      <c r="H26" s="59">
        <v>0</v>
      </c>
      <c r="I26" s="59">
        <v>0</v>
      </c>
    </row>
    <row r="27" spans="1:9" ht="12.75">
      <c r="A27" t="s">
        <v>1455</v>
      </c>
      <c r="B27" t="s">
        <v>3139</v>
      </c>
      <c r="C27" t="s">
        <v>3140</v>
      </c>
      <c r="D27" t="s">
        <v>3141</v>
      </c>
      <c r="E27" s="3">
        <v>9633</v>
      </c>
      <c r="F27" s="58">
        <v>6.307311</v>
      </c>
      <c r="G27" s="58">
        <v>60758.33</v>
      </c>
      <c r="H27" s="59">
        <v>0</v>
      </c>
      <c r="I27" s="59">
        <v>0</v>
      </c>
    </row>
    <row r="28" spans="1:9" ht="12.75">
      <c r="A28" t="s">
        <v>1455</v>
      </c>
      <c r="B28" t="s">
        <v>1723</v>
      </c>
      <c r="C28" t="s">
        <v>1724</v>
      </c>
      <c r="D28" t="s">
        <v>1725</v>
      </c>
      <c r="E28" s="3">
        <v>4187</v>
      </c>
      <c r="F28" s="58">
        <v>560.60785</v>
      </c>
      <c r="G28" s="58">
        <v>2347265.07</v>
      </c>
      <c r="H28" s="59">
        <v>0</v>
      </c>
      <c r="I28" s="59">
        <v>0</v>
      </c>
    </row>
    <row r="29" spans="1:9" ht="12.75">
      <c r="A29" t="s">
        <v>1455</v>
      </c>
      <c r="B29" t="s">
        <v>1518</v>
      </c>
      <c r="C29" t="s">
        <v>1519</v>
      </c>
      <c r="D29" t="s">
        <v>3059</v>
      </c>
      <c r="E29" s="3">
        <v>19073</v>
      </c>
      <c r="F29" s="58">
        <v>48.581748</v>
      </c>
      <c r="G29" s="58">
        <v>926599.69</v>
      </c>
      <c r="H29" s="59">
        <v>0</v>
      </c>
      <c r="I29" s="59">
        <v>0</v>
      </c>
    </row>
    <row r="30" spans="1:9" ht="12.75">
      <c r="A30" t="s">
        <v>1455</v>
      </c>
      <c r="B30" t="s">
        <v>1520</v>
      </c>
      <c r="C30" t="s">
        <v>1521</v>
      </c>
      <c r="D30" t="s">
        <v>1522</v>
      </c>
      <c r="E30" s="3">
        <v>8701</v>
      </c>
      <c r="F30" s="58">
        <v>260.225975</v>
      </c>
      <c r="G30" s="58">
        <v>2264226.21</v>
      </c>
      <c r="H30" s="59">
        <v>0</v>
      </c>
      <c r="I30" s="59">
        <v>0</v>
      </c>
    </row>
    <row r="31" spans="1:9" ht="12.75">
      <c r="A31" t="s">
        <v>1455</v>
      </c>
      <c r="B31" t="s">
        <v>1466</v>
      </c>
      <c r="C31" t="s">
        <v>1467</v>
      </c>
      <c r="D31" t="s">
        <v>1468</v>
      </c>
      <c r="E31" s="3">
        <v>45946</v>
      </c>
      <c r="F31" s="58">
        <v>50.010623</v>
      </c>
      <c r="G31" s="58">
        <v>2297788.1</v>
      </c>
      <c r="H31" s="59">
        <v>0</v>
      </c>
      <c r="I31" s="59">
        <v>0</v>
      </c>
    </row>
    <row r="32" spans="1:9" ht="12.75">
      <c r="A32" t="s">
        <v>1455</v>
      </c>
      <c r="B32" t="s">
        <v>1499</v>
      </c>
      <c r="C32" t="s">
        <v>1500</v>
      </c>
      <c r="D32" t="s">
        <v>1501</v>
      </c>
      <c r="E32" s="3">
        <v>57833</v>
      </c>
      <c r="F32" s="58">
        <v>7.020125</v>
      </c>
      <c r="G32" s="58">
        <v>405994.88</v>
      </c>
      <c r="H32" s="59">
        <v>0</v>
      </c>
      <c r="I32" s="59">
        <v>0</v>
      </c>
    </row>
    <row r="33" spans="1:9" ht="12.75">
      <c r="A33" t="s">
        <v>1455</v>
      </c>
      <c r="B33" t="s">
        <v>1726</v>
      </c>
      <c r="C33" t="s">
        <v>1500</v>
      </c>
      <c r="D33" t="s">
        <v>1727</v>
      </c>
      <c r="E33" s="3">
        <v>35545</v>
      </c>
      <c r="F33" s="58">
        <v>12.487125</v>
      </c>
      <c r="G33" s="58">
        <v>443854.84</v>
      </c>
      <c r="H33" s="59">
        <v>0</v>
      </c>
      <c r="I33" s="59">
        <v>0</v>
      </c>
    </row>
    <row r="34" spans="1:9" ht="12.75">
      <c r="A34" t="s">
        <v>1455</v>
      </c>
      <c r="B34" t="s">
        <v>1728</v>
      </c>
      <c r="C34" t="s">
        <v>1729</v>
      </c>
      <c r="D34" t="s">
        <v>1730</v>
      </c>
      <c r="E34" s="3">
        <v>337500</v>
      </c>
      <c r="F34" s="58">
        <v>3.55355</v>
      </c>
      <c r="G34" s="58">
        <v>1199323.09</v>
      </c>
      <c r="H34" s="59">
        <v>0</v>
      </c>
      <c r="I34" s="59">
        <v>0</v>
      </c>
    </row>
    <row r="35" spans="1:9" ht="12.75">
      <c r="A35" t="s">
        <v>1455</v>
      </c>
      <c r="B35" t="s">
        <v>1731</v>
      </c>
      <c r="C35" t="s">
        <v>1732</v>
      </c>
      <c r="D35" t="s">
        <v>1733</v>
      </c>
      <c r="E35" s="3">
        <v>1144</v>
      </c>
      <c r="F35" s="58">
        <v>921.223574</v>
      </c>
      <c r="G35" s="58">
        <v>1053879.77</v>
      </c>
      <c r="H35" s="59">
        <v>0</v>
      </c>
      <c r="I35" s="59">
        <v>0</v>
      </c>
    </row>
    <row r="36" spans="1:9" ht="12.75">
      <c r="A36" t="s">
        <v>1455</v>
      </c>
      <c r="B36" t="s">
        <v>1523</v>
      </c>
      <c r="C36" t="s">
        <v>1524</v>
      </c>
      <c r="D36" t="s">
        <v>1525</v>
      </c>
      <c r="E36" s="3">
        <v>13378</v>
      </c>
      <c r="F36" s="58">
        <v>33.547499</v>
      </c>
      <c r="G36" s="58">
        <v>448798.44</v>
      </c>
      <c r="H36" s="59">
        <v>0</v>
      </c>
      <c r="I36" s="59">
        <v>0</v>
      </c>
    </row>
    <row r="37" spans="1:9" ht="12.75">
      <c r="A37" t="s">
        <v>1455</v>
      </c>
      <c r="B37" t="s">
        <v>1734</v>
      </c>
      <c r="C37" t="s">
        <v>1735</v>
      </c>
      <c r="D37" t="s">
        <v>3499</v>
      </c>
      <c r="E37" s="3">
        <v>78289</v>
      </c>
      <c r="F37" s="58">
        <v>35.411249</v>
      </c>
      <c r="G37" s="58">
        <v>2772311.26</v>
      </c>
      <c r="H37" s="59">
        <v>0</v>
      </c>
      <c r="I37" s="59">
        <v>0</v>
      </c>
    </row>
    <row r="38" spans="1:9" ht="12.75">
      <c r="A38" t="s">
        <v>1455</v>
      </c>
      <c r="B38" t="s">
        <v>3705</v>
      </c>
      <c r="C38" t="s">
        <v>3706</v>
      </c>
      <c r="D38" t="s">
        <v>3707</v>
      </c>
      <c r="E38" s="3">
        <v>5690</v>
      </c>
      <c r="F38" s="58">
        <v>9.537627</v>
      </c>
      <c r="G38" s="58">
        <v>54269.1</v>
      </c>
      <c r="H38" s="59">
        <v>0</v>
      </c>
      <c r="I38" s="59">
        <v>0</v>
      </c>
    </row>
    <row r="39" spans="1:9" ht="12.75">
      <c r="A39" t="s">
        <v>1455</v>
      </c>
      <c r="B39" t="s">
        <v>1526</v>
      </c>
      <c r="C39" t="s">
        <v>1527</v>
      </c>
      <c r="D39" t="s">
        <v>3031</v>
      </c>
      <c r="E39" s="3">
        <v>17694</v>
      </c>
      <c r="F39" s="58">
        <v>52.433498</v>
      </c>
      <c r="G39" s="58">
        <v>927758.32</v>
      </c>
      <c r="H39" s="59">
        <v>0</v>
      </c>
      <c r="I39" s="59">
        <v>0</v>
      </c>
    </row>
    <row r="40" spans="1:9" ht="12.75">
      <c r="A40" t="s">
        <v>1455</v>
      </c>
      <c r="B40" t="s">
        <v>1502</v>
      </c>
      <c r="C40" t="s">
        <v>1503</v>
      </c>
      <c r="D40" t="s">
        <v>1012</v>
      </c>
      <c r="E40" s="3">
        <v>46189</v>
      </c>
      <c r="F40" s="58">
        <v>32.354699</v>
      </c>
      <c r="G40" s="58">
        <v>1494431.19</v>
      </c>
      <c r="H40" s="59">
        <v>0</v>
      </c>
      <c r="I40" s="59">
        <v>0</v>
      </c>
    </row>
    <row r="41" spans="1:9" ht="12.75">
      <c r="A41" t="s">
        <v>1455</v>
      </c>
      <c r="B41" t="s">
        <v>1528</v>
      </c>
      <c r="C41" t="s">
        <v>1529</v>
      </c>
      <c r="D41" t="s">
        <v>3499</v>
      </c>
      <c r="E41" s="3">
        <v>27894</v>
      </c>
      <c r="F41" s="58">
        <v>33.298999</v>
      </c>
      <c r="G41" s="58">
        <v>928842.28</v>
      </c>
      <c r="H41" s="59">
        <v>0</v>
      </c>
      <c r="I41" s="59">
        <v>0</v>
      </c>
    </row>
    <row r="42" spans="1:9" ht="12.75">
      <c r="A42" t="s">
        <v>1455</v>
      </c>
      <c r="B42" t="s">
        <v>1469</v>
      </c>
      <c r="C42" t="s">
        <v>1470</v>
      </c>
      <c r="D42" t="s">
        <v>1471</v>
      </c>
      <c r="E42" s="3">
        <v>5008</v>
      </c>
      <c r="F42" s="58">
        <v>108.470246</v>
      </c>
      <c r="G42" s="58">
        <v>543218.99</v>
      </c>
      <c r="H42" s="59">
        <v>0</v>
      </c>
      <c r="I42" s="59">
        <v>1297.51</v>
      </c>
    </row>
    <row r="43" spans="1:9" ht="12.75">
      <c r="A43" t="s">
        <v>1455</v>
      </c>
      <c r="B43" t="s">
        <v>1476</v>
      </c>
      <c r="C43" t="s">
        <v>1477</v>
      </c>
      <c r="D43" t="s">
        <v>3135</v>
      </c>
      <c r="E43" s="3">
        <v>13322</v>
      </c>
      <c r="F43" s="58">
        <v>81.271922</v>
      </c>
      <c r="G43" s="58">
        <v>1082704.55</v>
      </c>
      <c r="H43" s="59">
        <v>0</v>
      </c>
      <c r="I43" s="59">
        <v>0</v>
      </c>
    </row>
    <row r="44" spans="1:9" ht="12.75">
      <c r="A44" t="s">
        <v>1455</v>
      </c>
      <c r="B44" t="s">
        <v>1813</v>
      </c>
      <c r="C44" t="s">
        <v>1814</v>
      </c>
      <c r="D44" t="s">
        <v>3041</v>
      </c>
      <c r="E44" s="3">
        <v>25310</v>
      </c>
      <c r="F44" s="58">
        <v>39.362399</v>
      </c>
      <c r="G44" s="58">
        <v>996262.31</v>
      </c>
      <c r="H44" s="59">
        <v>0</v>
      </c>
      <c r="I44" s="59">
        <v>0</v>
      </c>
    </row>
    <row r="45" spans="1:9" ht="12.75">
      <c r="A45" t="s">
        <v>1455</v>
      </c>
      <c r="B45" t="s">
        <v>3057</v>
      </c>
      <c r="C45" t="s">
        <v>3058</v>
      </c>
      <c r="D45" t="s">
        <v>3059</v>
      </c>
      <c r="E45" s="3">
        <v>61976</v>
      </c>
      <c r="F45" s="58">
        <v>54.669998</v>
      </c>
      <c r="G45" s="58">
        <v>3388227.81</v>
      </c>
      <c r="H45" s="59">
        <v>0</v>
      </c>
      <c r="I45" s="59">
        <v>0</v>
      </c>
    </row>
    <row r="46" spans="1:9" ht="12.75">
      <c r="A46" t="s">
        <v>1455</v>
      </c>
      <c r="B46" t="s">
        <v>1530</v>
      </c>
      <c r="C46" t="s">
        <v>1531</v>
      </c>
      <c r="D46" t="s">
        <v>1532</v>
      </c>
      <c r="E46" s="3">
        <v>148703</v>
      </c>
      <c r="F46" s="58">
        <v>13.39415</v>
      </c>
      <c r="G46" s="58">
        <v>1991750.22</v>
      </c>
      <c r="H46" s="59">
        <v>0</v>
      </c>
      <c r="I46" s="59">
        <v>0</v>
      </c>
    </row>
    <row r="47" spans="1:9" ht="12.75">
      <c r="A47" t="s">
        <v>1455</v>
      </c>
      <c r="B47" t="s">
        <v>1839</v>
      </c>
      <c r="C47" t="s">
        <v>1840</v>
      </c>
      <c r="D47" t="s">
        <v>3499</v>
      </c>
      <c r="E47" s="3">
        <v>146090</v>
      </c>
      <c r="F47" s="58">
        <v>17.022249</v>
      </c>
      <c r="G47" s="58">
        <v>2486780.42</v>
      </c>
      <c r="H47" s="59">
        <v>0</v>
      </c>
      <c r="I47" s="59">
        <v>0</v>
      </c>
    </row>
    <row r="48" spans="1:9" ht="12.75">
      <c r="A48" t="s">
        <v>1455</v>
      </c>
      <c r="B48" t="s">
        <v>1486</v>
      </c>
      <c r="C48" t="s">
        <v>1487</v>
      </c>
      <c r="D48" t="s">
        <v>2633</v>
      </c>
      <c r="E48" s="3">
        <v>60557</v>
      </c>
      <c r="F48" s="58">
        <v>23.371424</v>
      </c>
      <c r="G48" s="58">
        <v>1415303.34</v>
      </c>
      <c r="H48" s="59">
        <v>0</v>
      </c>
      <c r="I48" s="59">
        <v>0</v>
      </c>
    </row>
    <row r="49" spans="1:9" ht="12.75">
      <c r="A49" t="s">
        <v>1455</v>
      </c>
      <c r="B49" t="s">
        <v>1738</v>
      </c>
      <c r="C49" t="s">
        <v>1739</v>
      </c>
      <c r="D49" t="s">
        <v>1740</v>
      </c>
      <c r="E49" s="3">
        <v>27328</v>
      </c>
      <c r="F49" s="58">
        <v>32.690174</v>
      </c>
      <c r="G49" s="58">
        <v>893357.07</v>
      </c>
      <c r="H49" s="59">
        <v>0</v>
      </c>
      <c r="I49" s="59">
        <v>0</v>
      </c>
    </row>
    <row r="50" spans="1:9" ht="12.75">
      <c r="A50" t="s">
        <v>1455</v>
      </c>
      <c r="B50" t="s">
        <v>1741</v>
      </c>
      <c r="C50" t="s">
        <v>1742</v>
      </c>
      <c r="D50" t="s">
        <v>1862</v>
      </c>
      <c r="E50" s="3">
        <v>154824</v>
      </c>
      <c r="F50" s="58">
        <v>12.1268</v>
      </c>
      <c r="G50" s="58">
        <v>1877519.62</v>
      </c>
      <c r="H50" s="59">
        <v>0</v>
      </c>
      <c r="I50" s="59">
        <v>0</v>
      </c>
    </row>
    <row r="51" spans="1:9" ht="12.75">
      <c r="A51" t="s">
        <v>1455</v>
      </c>
      <c r="B51" t="s">
        <v>1507</v>
      </c>
      <c r="C51" t="s">
        <v>1508</v>
      </c>
      <c r="D51" t="s">
        <v>1509</v>
      </c>
      <c r="E51" s="3">
        <v>128616</v>
      </c>
      <c r="F51" s="58">
        <v>5.951575</v>
      </c>
      <c r="G51" s="58">
        <v>765467.75</v>
      </c>
      <c r="H51" s="59">
        <v>0</v>
      </c>
      <c r="I51" s="59">
        <v>0</v>
      </c>
    </row>
    <row r="52" spans="1:9" ht="12.75">
      <c r="A52" t="s">
        <v>1455</v>
      </c>
      <c r="B52" t="s">
        <v>1480</v>
      </c>
      <c r="C52" t="s">
        <v>1481</v>
      </c>
      <c r="D52" t="s">
        <v>1482</v>
      </c>
      <c r="E52" s="3">
        <v>114898</v>
      </c>
      <c r="F52" s="58">
        <v>22.240749</v>
      </c>
      <c r="G52" s="58">
        <v>2555417.61</v>
      </c>
      <c r="H52" s="59">
        <v>0</v>
      </c>
      <c r="I52" s="59">
        <v>0</v>
      </c>
    </row>
    <row r="53" spans="1:9" ht="12.75">
      <c r="A53" t="s">
        <v>1455</v>
      </c>
      <c r="B53" t="s">
        <v>1897</v>
      </c>
      <c r="C53" t="s">
        <v>1898</v>
      </c>
      <c r="D53" t="s">
        <v>3031</v>
      </c>
      <c r="E53" s="3">
        <v>86682</v>
      </c>
      <c r="F53" s="58">
        <v>25.483674</v>
      </c>
      <c r="G53" s="58">
        <v>2208975.84</v>
      </c>
      <c r="H53" s="59">
        <v>0</v>
      </c>
      <c r="I53" s="59">
        <v>0</v>
      </c>
    </row>
    <row r="54" spans="1:9" ht="12.75">
      <c r="A54" t="s">
        <v>1455</v>
      </c>
      <c r="B54" t="s">
        <v>1799</v>
      </c>
      <c r="C54" t="s">
        <v>1800</v>
      </c>
      <c r="D54" t="s">
        <v>3031</v>
      </c>
      <c r="E54" s="3">
        <v>9804</v>
      </c>
      <c r="F54" s="58">
        <v>74.537573</v>
      </c>
      <c r="G54" s="58">
        <v>730766.36</v>
      </c>
      <c r="H54" s="59">
        <v>0</v>
      </c>
      <c r="I54" s="59">
        <v>0</v>
      </c>
    </row>
    <row r="55" spans="1:9" ht="12.75">
      <c r="A55" t="s">
        <v>1455</v>
      </c>
      <c r="B55" t="s">
        <v>1801</v>
      </c>
      <c r="C55" t="s">
        <v>1802</v>
      </c>
      <c r="D55" t="s">
        <v>3031</v>
      </c>
      <c r="E55" s="3">
        <v>68539</v>
      </c>
      <c r="F55" s="58">
        <v>41.114324</v>
      </c>
      <c r="G55" s="58">
        <v>2817934.63</v>
      </c>
      <c r="H55" s="59">
        <v>0</v>
      </c>
      <c r="I55" s="59">
        <v>0</v>
      </c>
    </row>
    <row r="56" spans="1:9" ht="12.75">
      <c r="A56" t="s">
        <v>1455</v>
      </c>
      <c r="B56" t="s">
        <v>3620</v>
      </c>
      <c r="C56" t="s">
        <v>3621</v>
      </c>
      <c r="D56" t="s">
        <v>3047</v>
      </c>
      <c r="E56" s="3">
        <v>24350</v>
      </c>
      <c r="F56" s="58">
        <v>88.22991</v>
      </c>
      <c r="G56" s="58">
        <v>2148398.32</v>
      </c>
      <c r="H56" s="59">
        <v>0</v>
      </c>
      <c r="I56" s="59">
        <v>0</v>
      </c>
    </row>
    <row r="57" spans="1:9" ht="12.75">
      <c r="A57" t="s">
        <v>1455</v>
      </c>
      <c r="B57" t="s">
        <v>1472</v>
      </c>
      <c r="C57" t="s">
        <v>1473</v>
      </c>
      <c r="D57" t="s">
        <v>3031</v>
      </c>
      <c r="E57" s="3">
        <v>509667</v>
      </c>
      <c r="F57" s="58">
        <v>3.749734</v>
      </c>
      <c r="G57" s="58">
        <v>1911115.58</v>
      </c>
      <c r="H57" s="59">
        <v>0</v>
      </c>
      <c r="I57" s="59">
        <v>0</v>
      </c>
    </row>
    <row r="58" spans="1:9" ht="12.75">
      <c r="A58" t="s">
        <v>1455</v>
      </c>
      <c r="B58" t="s">
        <v>1490</v>
      </c>
      <c r="C58" t="s">
        <v>1491</v>
      </c>
      <c r="D58" t="s">
        <v>3047</v>
      </c>
      <c r="E58" s="3">
        <v>71700</v>
      </c>
      <c r="F58" s="58">
        <v>16.767344</v>
      </c>
      <c r="G58" s="58">
        <v>1202218.56</v>
      </c>
      <c r="H58" s="59">
        <v>0</v>
      </c>
      <c r="I58" s="59">
        <v>0</v>
      </c>
    </row>
    <row r="59" spans="1:9" ht="12.75">
      <c r="A59" t="s">
        <v>1455</v>
      </c>
      <c r="B59" t="s">
        <v>1803</v>
      </c>
      <c r="C59" t="s">
        <v>1804</v>
      </c>
      <c r="D59" t="s">
        <v>3047</v>
      </c>
      <c r="E59" s="3">
        <v>121300</v>
      </c>
      <c r="F59" s="58">
        <v>17.764964</v>
      </c>
      <c r="G59" s="58">
        <v>2154890.17</v>
      </c>
      <c r="H59" s="59">
        <v>0</v>
      </c>
      <c r="I59" s="59">
        <v>0</v>
      </c>
    </row>
    <row r="60" spans="1:9" ht="12.75">
      <c r="A60" t="s">
        <v>1455</v>
      </c>
      <c r="B60" t="s">
        <v>1483</v>
      </c>
      <c r="C60" t="s">
        <v>1484</v>
      </c>
      <c r="D60" t="s">
        <v>1485</v>
      </c>
      <c r="E60" s="3">
        <v>146700</v>
      </c>
      <c r="F60" s="58">
        <v>30.569284</v>
      </c>
      <c r="G60" s="58">
        <v>4484514</v>
      </c>
      <c r="H60" s="59">
        <v>0</v>
      </c>
      <c r="I60" s="59">
        <v>0</v>
      </c>
    </row>
    <row r="61" spans="1:9" ht="12.75">
      <c r="A61" t="s">
        <v>1455</v>
      </c>
      <c r="B61" t="s">
        <v>1474</v>
      </c>
      <c r="C61" t="s">
        <v>1475</v>
      </c>
      <c r="D61" t="s">
        <v>3381</v>
      </c>
      <c r="E61" s="3">
        <v>1541500</v>
      </c>
      <c r="F61" s="58">
        <v>1.991303</v>
      </c>
      <c r="G61" s="58">
        <v>3069592.81</v>
      </c>
      <c r="H61" s="59">
        <v>0</v>
      </c>
      <c r="I61" s="59">
        <v>0</v>
      </c>
    </row>
    <row r="62" spans="1:9" ht="12.75">
      <c r="A62" t="s">
        <v>1455</v>
      </c>
      <c r="B62" t="s">
        <v>1533</v>
      </c>
      <c r="C62" t="s">
        <v>1534</v>
      </c>
      <c r="D62" t="s">
        <v>3047</v>
      </c>
      <c r="E62" s="3">
        <v>137900</v>
      </c>
      <c r="F62" s="58">
        <v>25.169321</v>
      </c>
      <c r="G62" s="58">
        <v>3470849.35</v>
      </c>
      <c r="H62" s="59">
        <v>11226.14</v>
      </c>
      <c r="I62" s="59">
        <v>0</v>
      </c>
    </row>
    <row r="63" spans="1:9" ht="12.75">
      <c r="A63" t="s">
        <v>1455</v>
      </c>
      <c r="B63" t="s">
        <v>1886</v>
      </c>
      <c r="C63" t="s">
        <v>1887</v>
      </c>
      <c r="D63" t="s">
        <v>3047</v>
      </c>
      <c r="E63" s="3">
        <v>122200</v>
      </c>
      <c r="F63" s="58">
        <v>11.394838</v>
      </c>
      <c r="G63" s="58">
        <v>1392449.2</v>
      </c>
      <c r="H63" s="59">
        <v>0</v>
      </c>
      <c r="I63" s="59">
        <v>0</v>
      </c>
    </row>
    <row r="64" spans="1:9" ht="12.75">
      <c r="A64" t="s">
        <v>1455</v>
      </c>
      <c r="B64" t="s">
        <v>363</v>
      </c>
      <c r="C64" t="s">
        <v>364</v>
      </c>
      <c r="D64" t="s">
        <v>3404</v>
      </c>
      <c r="E64" s="3">
        <v>85080</v>
      </c>
      <c r="F64" s="58">
        <v>23.511905</v>
      </c>
      <c r="G64" s="58">
        <v>2000392.86</v>
      </c>
      <c r="H64" s="59">
        <v>98810.13</v>
      </c>
      <c r="I64" s="59">
        <v>0</v>
      </c>
    </row>
    <row r="65" spans="1:9" ht="12.75">
      <c r="A65" t="s">
        <v>1455</v>
      </c>
      <c r="B65" t="s">
        <v>1809</v>
      </c>
      <c r="C65" t="s">
        <v>1810</v>
      </c>
      <c r="D65" t="s">
        <v>3047</v>
      </c>
      <c r="E65" s="3">
        <v>12100</v>
      </c>
      <c r="F65" s="58">
        <v>36.976021</v>
      </c>
      <c r="G65" s="58">
        <v>447409.85</v>
      </c>
      <c r="H65" s="59">
        <v>2601.13</v>
      </c>
      <c r="I65" s="59">
        <v>0</v>
      </c>
    </row>
    <row r="66" spans="1:9" ht="12.75">
      <c r="A66" t="s">
        <v>1455</v>
      </c>
      <c r="B66" t="s">
        <v>1717</v>
      </c>
      <c r="C66" t="s">
        <v>1718</v>
      </c>
      <c r="D66" t="s">
        <v>3404</v>
      </c>
      <c r="E66" s="3">
        <v>38228</v>
      </c>
      <c r="F66" s="58">
        <v>76.530612</v>
      </c>
      <c r="G66" s="58">
        <v>2925612.24</v>
      </c>
      <c r="H66" s="59">
        <v>30524.15</v>
      </c>
      <c r="I66" s="59">
        <v>0</v>
      </c>
    </row>
    <row r="67" spans="1:9" ht="12.75">
      <c r="A67" t="s">
        <v>1455</v>
      </c>
      <c r="B67" t="s">
        <v>1761</v>
      </c>
      <c r="C67" t="s">
        <v>1762</v>
      </c>
      <c r="D67" t="s">
        <v>3031</v>
      </c>
      <c r="E67" s="3">
        <v>1977635</v>
      </c>
      <c r="F67" s="58">
        <v>0.725257</v>
      </c>
      <c r="G67" s="58">
        <v>1434293.94</v>
      </c>
      <c r="H67" s="59">
        <v>0</v>
      </c>
      <c r="I67" s="59">
        <v>0</v>
      </c>
    </row>
    <row r="68" spans="1:9" ht="12.75">
      <c r="A68" t="s">
        <v>1455</v>
      </c>
      <c r="B68" t="s">
        <v>1807</v>
      </c>
      <c r="C68" t="s">
        <v>1808</v>
      </c>
      <c r="D68" t="s">
        <v>3047</v>
      </c>
      <c r="E68" s="3">
        <v>34000</v>
      </c>
      <c r="F68" s="58">
        <v>51.25389</v>
      </c>
      <c r="G68" s="58">
        <v>1742632.25</v>
      </c>
      <c r="H68" s="59">
        <v>5974.5</v>
      </c>
      <c r="I68" s="59">
        <v>0</v>
      </c>
    </row>
    <row r="69" spans="1:9" ht="12.75">
      <c r="A69" t="s">
        <v>1455</v>
      </c>
      <c r="B69" t="s">
        <v>1046</v>
      </c>
      <c r="C69" t="s">
        <v>1047</v>
      </c>
      <c r="D69" t="s">
        <v>3031</v>
      </c>
      <c r="E69" s="3">
        <v>327</v>
      </c>
      <c r="F69" s="58">
        <v>1583.379096</v>
      </c>
      <c r="G69" s="58">
        <v>517764.96</v>
      </c>
      <c r="H69" s="59">
        <v>0</v>
      </c>
      <c r="I69" s="59">
        <v>0</v>
      </c>
    </row>
    <row r="70" spans="1:9" ht="12.75">
      <c r="A70" t="s">
        <v>1455</v>
      </c>
      <c r="B70" t="s">
        <v>1776</v>
      </c>
      <c r="C70" t="s">
        <v>1777</v>
      </c>
      <c r="D70" t="s">
        <v>3047</v>
      </c>
      <c r="E70" s="3">
        <v>29350</v>
      </c>
      <c r="F70" s="58">
        <v>68.643602</v>
      </c>
      <c r="G70" s="58">
        <v>2014689.73</v>
      </c>
      <c r="H70" s="59">
        <v>0</v>
      </c>
      <c r="I70" s="59">
        <v>0</v>
      </c>
    </row>
    <row r="71" spans="1:9" ht="12.75">
      <c r="A71" t="s">
        <v>1455</v>
      </c>
      <c r="B71" t="s">
        <v>1765</v>
      </c>
      <c r="C71" t="s">
        <v>1766</v>
      </c>
      <c r="D71" t="s">
        <v>3249</v>
      </c>
      <c r="E71" s="3">
        <v>1088</v>
      </c>
      <c r="F71" s="58">
        <v>702.910489</v>
      </c>
      <c r="G71" s="58">
        <v>764766.61</v>
      </c>
      <c r="H71" s="59">
        <v>0</v>
      </c>
      <c r="I71" s="59">
        <v>0</v>
      </c>
    </row>
    <row r="72" spans="1:9" ht="12.75">
      <c r="A72" t="s">
        <v>1455</v>
      </c>
      <c r="B72" t="s">
        <v>657</v>
      </c>
      <c r="C72" t="s">
        <v>658</v>
      </c>
      <c r="D72" t="s">
        <v>3031</v>
      </c>
      <c r="E72" s="3">
        <v>300517</v>
      </c>
      <c r="F72" s="58">
        <v>8.020351</v>
      </c>
      <c r="G72" s="58">
        <v>2410251.86</v>
      </c>
      <c r="H72" s="59">
        <v>0</v>
      </c>
      <c r="I72" s="59">
        <v>0</v>
      </c>
    </row>
    <row r="73" spans="1:9" ht="12.75">
      <c r="A73" t="s">
        <v>1455</v>
      </c>
      <c r="B73" t="s">
        <v>1478</v>
      </c>
      <c r="C73" t="s">
        <v>1479</v>
      </c>
      <c r="D73" t="s">
        <v>3047</v>
      </c>
      <c r="E73" s="3">
        <v>16900</v>
      </c>
      <c r="F73" s="58">
        <v>24.345598</v>
      </c>
      <c r="G73" s="58">
        <v>411440.6</v>
      </c>
      <c r="H73" s="59">
        <v>0</v>
      </c>
      <c r="I73" s="59">
        <v>0</v>
      </c>
    </row>
    <row r="74" spans="1:9" ht="12.75">
      <c r="A74" t="s">
        <v>1455</v>
      </c>
      <c r="B74" t="s">
        <v>1811</v>
      </c>
      <c r="C74" t="s">
        <v>1812</v>
      </c>
      <c r="D74" t="s">
        <v>2236</v>
      </c>
      <c r="E74" s="3">
        <v>74900</v>
      </c>
      <c r="F74" s="58">
        <v>21.233754</v>
      </c>
      <c r="G74" s="58">
        <v>1590408.2</v>
      </c>
      <c r="H74" s="59">
        <v>0</v>
      </c>
      <c r="I74" s="59">
        <v>0</v>
      </c>
    </row>
    <row r="75" spans="1:9" ht="12.75">
      <c r="A75" t="s">
        <v>1455</v>
      </c>
      <c r="B75" t="s">
        <v>1797</v>
      </c>
      <c r="C75" t="s">
        <v>1798</v>
      </c>
      <c r="D75" t="s">
        <v>3249</v>
      </c>
      <c r="E75" s="3">
        <v>16</v>
      </c>
      <c r="F75" s="58">
        <v>2507.779608</v>
      </c>
      <c r="G75" s="58">
        <v>40124.47</v>
      </c>
      <c r="H75" s="59">
        <v>0</v>
      </c>
      <c r="I75" s="59">
        <v>0</v>
      </c>
    </row>
    <row r="76" spans="1:9" ht="12.75">
      <c r="A76" t="s">
        <v>1455</v>
      </c>
      <c r="B76" t="s">
        <v>1774</v>
      </c>
      <c r="C76" t="s">
        <v>1775</v>
      </c>
      <c r="D76" t="s">
        <v>3031</v>
      </c>
      <c r="E76" s="3">
        <v>342209</v>
      </c>
      <c r="F76" s="58">
        <v>2.639175</v>
      </c>
      <c r="G76" s="58">
        <v>903149.56</v>
      </c>
      <c r="H76" s="59">
        <v>0</v>
      </c>
      <c r="I76" s="59">
        <v>0</v>
      </c>
    </row>
    <row r="77" spans="1:9" ht="12.75">
      <c r="A77" t="s">
        <v>1455</v>
      </c>
      <c r="B77" t="s">
        <v>402</v>
      </c>
      <c r="C77" t="s">
        <v>403</v>
      </c>
      <c r="D77" t="s">
        <v>3047</v>
      </c>
      <c r="E77" s="3">
        <v>48600</v>
      </c>
      <c r="F77" s="58">
        <v>39.538715</v>
      </c>
      <c r="G77" s="58">
        <v>1921581.55</v>
      </c>
      <c r="H77" s="59">
        <v>0</v>
      </c>
      <c r="I77" s="59">
        <v>0</v>
      </c>
    </row>
    <row r="78" spans="1:9" ht="12.75">
      <c r="A78" t="s">
        <v>1455</v>
      </c>
      <c r="B78" t="s">
        <v>1715</v>
      </c>
      <c r="C78" t="s">
        <v>1716</v>
      </c>
      <c r="D78" t="s">
        <v>3031</v>
      </c>
      <c r="E78" s="3">
        <v>875413</v>
      </c>
      <c r="F78" s="58">
        <v>2.615555</v>
      </c>
      <c r="G78" s="58">
        <v>2289690.91</v>
      </c>
      <c r="H78" s="59">
        <v>0</v>
      </c>
      <c r="I78" s="59">
        <v>0</v>
      </c>
    </row>
    <row r="79" spans="1:9" ht="12.75">
      <c r="A79" t="s">
        <v>1455</v>
      </c>
      <c r="B79" t="s">
        <v>1535</v>
      </c>
      <c r="C79" t="s">
        <v>1536</v>
      </c>
      <c r="D79" t="s">
        <v>3047</v>
      </c>
      <c r="E79" s="3">
        <v>866000</v>
      </c>
      <c r="F79" s="58">
        <v>4.622003</v>
      </c>
      <c r="G79" s="58">
        <v>4002654.22</v>
      </c>
      <c r="H79" s="59">
        <v>0</v>
      </c>
      <c r="I79" s="59">
        <v>0</v>
      </c>
    </row>
    <row r="80" spans="1:9" ht="12.75">
      <c r="A80" t="s">
        <v>1455</v>
      </c>
      <c r="B80" t="s">
        <v>1782</v>
      </c>
      <c r="C80" t="s">
        <v>1783</v>
      </c>
      <c r="D80" t="s">
        <v>3031</v>
      </c>
      <c r="E80" s="3">
        <v>46500</v>
      </c>
      <c r="F80" s="58">
        <v>23.018488</v>
      </c>
      <c r="G80" s="58">
        <v>1070359.69</v>
      </c>
      <c r="H80" s="59">
        <v>0</v>
      </c>
      <c r="I80" s="59">
        <v>0</v>
      </c>
    </row>
    <row r="81" spans="1:9" ht="12.75">
      <c r="A81" t="s">
        <v>1455</v>
      </c>
      <c r="B81" t="s">
        <v>1488</v>
      </c>
      <c r="C81" t="s">
        <v>1489</v>
      </c>
      <c r="D81" t="s">
        <v>3047</v>
      </c>
      <c r="E81" s="3">
        <v>124700</v>
      </c>
      <c r="F81" s="58">
        <v>9.838916</v>
      </c>
      <c r="G81" s="58">
        <v>1226912.87</v>
      </c>
      <c r="H81" s="59">
        <v>0</v>
      </c>
      <c r="I81" s="59">
        <v>0</v>
      </c>
    </row>
    <row r="82" spans="1:9" ht="12.75">
      <c r="A82" t="s">
        <v>1455</v>
      </c>
      <c r="B82" t="s">
        <v>1805</v>
      </c>
      <c r="C82" t="s">
        <v>1806</v>
      </c>
      <c r="D82" t="s">
        <v>3047</v>
      </c>
      <c r="E82" s="3">
        <v>518000</v>
      </c>
      <c r="F82" s="58">
        <v>11.898224</v>
      </c>
      <c r="G82" s="58">
        <v>6163280.25</v>
      </c>
      <c r="H82" s="59">
        <v>0</v>
      </c>
      <c r="I82" s="59">
        <v>0</v>
      </c>
    </row>
    <row r="83" spans="1:9" ht="12.75">
      <c r="A83" t="s">
        <v>1455</v>
      </c>
      <c r="B83" t="s">
        <v>2785</v>
      </c>
      <c r="C83" t="s">
        <v>2786</v>
      </c>
      <c r="D83" t="s">
        <v>3031</v>
      </c>
      <c r="E83" s="3">
        <v>757033</v>
      </c>
      <c r="F83" s="58">
        <v>2.723572</v>
      </c>
      <c r="G83" s="58">
        <v>2061833.95</v>
      </c>
      <c r="H83" s="59">
        <v>0</v>
      </c>
      <c r="I83" s="59">
        <v>0</v>
      </c>
    </row>
    <row r="84" spans="1:9" ht="12.75">
      <c r="A84" t="s">
        <v>1455</v>
      </c>
      <c r="B84" t="s">
        <v>1458</v>
      </c>
      <c r="C84" t="s">
        <v>1459</v>
      </c>
      <c r="D84" t="s">
        <v>3047</v>
      </c>
      <c r="E84" s="3">
        <v>61000</v>
      </c>
      <c r="F84" s="58">
        <v>7.129782</v>
      </c>
      <c r="G84" s="58">
        <v>434916.71</v>
      </c>
      <c r="H84" s="59">
        <v>0</v>
      </c>
      <c r="I84" s="59">
        <v>0</v>
      </c>
    </row>
    <row r="85" spans="1:9" ht="12.75">
      <c r="A85" t="s">
        <v>1455</v>
      </c>
      <c r="B85" t="s">
        <v>1743</v>
      </c>
      <c r="C85" t="s">
        <v>1744</v>
      </c>
      <c r="D85" t="s">
        <v>3047</v>
      </c>
      <c r="E85" s="3">
        <v>144500</v>
      </c>
      <c r="F85" s="58">
        <v>14.479224</v>
      </c>
      <c r="G85" s="58">
        <v>2092247.85</v>
      </c>
      <c r="H85" s="59">
        <v>0</v>
      </c>
      <c r="I85" s="59">
        <v>0</v>
      </c>
    </row>
    <row r="86" spans="1:9" ht="12.75">
      <c r="A86" t="s">
        <v>1455</v>
      </c>
      <c r="B86" t="s">
        <v>1497</v>
      </c>
      <c r="C86" t="s">
        <v>1498</v>
      </c>
      <c r="D86" t="s">
        <v>3047</v>
      </c>
      <c r="E86" s="3">
        <v>563000</v>
      </c>
      <c r="F86" s="58">
        <v>5.766063</v>
      </c>
      <c r="G86" s="58">
        <v>3246293.25</v>
      </c>
      <c r="H86" s="59">
        <v>0</v>
      </c>
      <c r="I86" s="59">
        <v>0</v>
      </c>
    </row>
    <row r="87" spans="1:9" ht="12.75">
      <c r="A87" t="s">
        <v>1455</v>
      </c>
      <c r="B87" t="s">
        <v>1709</v>
      </c>
      <c r="C87" t="s">
        <v>1710</v>
      </c>
      <c r="D87" t="s">
        <v>3047</v>
      </c>
      <c r="E87" s="3">
        <v>94000</v>
      </c>
      <c r="F87" s="58">
        <v>9.683324</v>
      </c>
      <c r="G87" s="58">
        <v>910232.47</v>
      </c>
      <c r="H87" s="59">
        <v>0</v>
      </c>
      <c r="I87" s="59">
        <v>0</v>
      </c>
    </row>
    <row r="88" spans="1:9" ht="12.75">
      <c r="A88" t="s">
        <v>1455</v>
      </c>
      <c r="B88" t="s">
        <v>1462</v>
      </c>
      <c r="C88" t="s">
        <v>1463</v>
      </c>
      <c r="D88" t="s">
        <v>3047</v>
      </c>
      <c r="E88" s="3">
        <v>90500</v>
      </c>
      <c r="F88" s="58">
        <v>23.155775</v>
      </c>
      <c r="G88" s="58">
        <v>2095597.66</v>
      </c>
      <c r="H88" s="59">
        <v>0</v>
      </c>
      <c r="I88" s="59">
        <v>0</v>
      </c>
    </row>
    <row r="89" spans="1:9" ht="12.75">
      <c r="A89" t="s">
        <v>1455</v>
      </c>
      <c r="B89" s="36" t="s">
        <v>1648</v>
      </c>
      <c r="C89" t="s">
        <v>773</v>
      </c>
      <c r="D89" t="s">
        <v>3047</v>
      </c>
      <c r="H89" s="59">
        <f>70.44+135.46</f>
        <v>205.9</v>
      </c>
      <c r="I89" s="59">
        <v>0</v>
      </c>
    </row>
    <row r="90" spans="1:9" ht="12.75">
      <c r="A90" t="s">
        <v>1455</v>
      </c>
      <c r="B90" t="s">
        <v>962</v>
      </c>
      <c r="C90" t="s">
        <v>963</v>
      </c>
      <c r="D90" t="s">
        <v>3031</v>
      </c>
      <c r="E90" s="3">
        <v>733380</v>
      </c>
      <c r="F90" s="58">
        <v>2.94765</v>
      </c>
      <c r="G90" s="58">
        <v>2161747.86</v>
      </c>
      <c r="H90" s="59">
        <v>0</v>
      </c>
      <c r="I90" s="59">
        <v>0</v>
      </c>
    </row>
    <row r="91" spans="1:9" ht="12.75">
      <c r="A91" t="s">
        <v>1455</v>
      </c>
      <c r="B91" t="s">
        <v>1711</v>
      </c>
      <c r="C91" t="s">
        <v>1712</v>
      </c>
      <c r="D91" t="s">
        <v>3047</v>
      </c>
      <c r="E91" s="3">
        <v>1123000</v>
      </c>
      <c r="F91" s="58">
        <v>2.095918</v>
      </c>
      <c r="G91" s="58">
        <v>2353715.91</v>
      </c>
      <c r="H91" s="59">
        <v>0</v>
      </c>
      <c r="I91" s="59">
        <v>0</v>
      </c>
    </row>
    <row r="92" spans="1:9" ht="12.75">
      <c r="A92" t="s">
        <v>1455</v>
      </c>
      <c r="B92" t="s">
        <v>1713</v>
      </c>
      <c r="C92" t="s">
        <v>1714</v>
      </c>
      <c r="D92" t="s">
        <v>3047</v>
      </c>
      <c r="E92" s="3">
        <v>274000</v>
      </c>
      <c r="F92" s="58">
        <v>6.736226</v>
      </c>
      <c r="G92" s="58">
        <v>1845725.79</v>
      </c>
      <c r="H92" s="59">
        <v>0</v>
      </c>
      <c r="I92" s="59">
        <v>0</v>
      </c>
    </row>
    <row r="93" spans="1:9" ht="12.75">
      <c r="A93" t="s">
        <v>1455</v>
      </c>
      <c r="B93" t="s">
        <v>1745</v>
      </c>
      <c r="C93" t="s">
        <v>1746</v>
      </c>
      <c r="D93" t="s">
        <v>3047</v>
      </c>
      <c r="E93" s="3">
        <v>149600</v>
      </c>
      <c r="F93" s="58">
        <v>14.460919</v>
      </c>
      <c r="G93" s="58">
        <v>2163353.47</v>
      </c>
      <c r="H93" s="59">
        <v>0</v>
      </c>
      <c r="I93" s="59">
        <v>0</v>
      </c>
    </row>
    <row r="94" spans="1:9" ht="12.75">
      <c r="A94" t="s">
        <v>1455</v>
      </c>
      <c r="B94" t="s">
        <v>2096</v>
      </c>
      <c r="C94" t="s">
        <v>2097</v>
      </c>
      <c r="D94" t="s">
        <v>3047</v>
      </c>
      <c r="E94" s="3">
        <v>256000</v>
      </c>
      <c r="F94" s="58">
        <v>6.772835</v>
      </c>
      <c r="G94" s="58">
        <v>1733845.87</v>
      </c>
      <c r="H94" s="59">
        <v>0</v>
      </c>
      <c r="I94" s="59">
        <v>0</v>
      </c>
    </row>
    <row r="95" spans="1:9" ht="12.75">
      <c r="A95" t="s">
        <v>1455</v>
      </c>
      <c r="B95" t="s">
        <v>1747</v>
      </c>
      <c r="C95" t="s">
        <v>1748</v>
      </c>
      <c r="D95" t="s">
        <v>3047</v>
      </c>
      <c r="E95" s="3">
        <v>323000</v>
      </c>
      <c r="F95" s="58">
        <v>2.663372</v>
      </c>
      <c r="G95" s="58">
        <v>860269.08</v>
      </c>
      <c r="H95" s="59">
        <v>0</v>
      </c>
      <c r="I95" s="59">
        <v>0</v>
      </c>
    </row>
    <row r="96" spans="1:9" ht="12.75">
      <c r="A96" t="s">
        <v>1455</v>
      </c>
      <c r="B96" t="s">
        <v>1751</v>
      </c>
      <c r="C96" t="s">
        <v>1752</v>
      </c>
      <c r="D96" t="s">
        <v>1753</v>
      </c>
      <c r="E96" s="3">
        <v>7800</v>
      </c>
      <c r="F96" s="58">
        <v>16.080908</v>
      </c>
      <c r="G96" s="58">
        <v>125431.08</v>
      </c>
      <c r="H96" s="59">
        <v>0</v>
      </c>
      <c r="I96" s="59">
        <v>0</v>
      </c>
    </row>
    <row r="97" spans="1:9" ht="12.75">
      <c r="A97" t="s">
        <v>1455</v>
      </c>
      <c r="B97" t="s">
        <v>1495</v>
      </c>
      <c r="C97" t="s">
        <v>1496</v>
      </c>
      <c r="D97" t="s">
        <v>3047</v>
      </c>
      <c r="E97" s="3">
        <v>33600</v>
      </c>
      <c r="F97" s="58">
        <v>35.328574</v>
      </c>
      <c r="G97" s="58">
        <v>1187040.09</v>
      </c>
      <c r="H97" s="59">
        <v>0</v>
      </c>
      <c r="I97" s="59">
        <v>0</v>
      </c>
    </row>
    <row r="98" spans="1:9" ht="12.75">
      <c r="A98" t="s">
        <v>1455</v>
      </c>
      <c r="B98" t="s">
        <v>1460</v>
      </c>
      <c r="C98" t="s">
        <v>1461</v>
      </c>
      <c r="D98" t="s">
        <v>3047</v>
      </c>
      <c r="E98" s="3">
        <v>154500</v>
      </c>
      <c r="F98" s="58">
        <v>9.756544</v>
      </c>
      <c r="G98" s="58">
        <v>1507386.05</v>
      </c>
      <c r="H98" s="59">
        <v>0</v>
      </c>
      <c r="I98" s="59">
        <v>0</v>
      </c>
    </row>
    <row r="99" spans="1:9" ht="12.75">
      <c r="A99" t="s">
        <v>1455</v>
      </c>
      <c r="B99" t="s">
        <v>1749</v>
      </c>
      <c r="C99" t="s">
        <v>1750</v>
      </c>
      <c r="D99" t="s">
        <v>3047</v>
      </c>
      <c r="E99" s="3">
        <v>417000</v>
      </c>
      <c r="F99" s="58">
        <v>3.066081</v>
      </c>
      <c r="G99" s="58">
        <v>1278555.74</v>
      </c>
      <c r="H99" s="59">
        <v>0</v>
      </c>
      <c r="I99" s="59">
        <v>0</v>
      </c>
    </row>
    <row r="100" spans="1:9" ht="12.75">
      <c r="A100" t="s">
        <v>1455</v>
      </c>
      <c r="B100" t="s">
        <v>1763</v>
      </c>
      <c r="C100" t="s">
        <v>1764</v>
      </c>
      <c r="D100" t="s">
        <v>3477</v>
      </c>
      <c r="E100" s="3">
        <v>6817</v>
      </c>
      <c r="F100" s="58">
        <v>148.813039</v>
      </c>
      <c r="G100" s="58">
        <v>1014458.49</v>
      </c>
      <c r="H100" s="59">
        <v>0</v>
      </c>
      <c r="I100" s="59">
        <v>0</v>
      </c>
    </row>
    <row r="101" spans="1:9" ht="12.75">
      <c r="A101" t="s">
        <v>1455</v>
      </c>
      <c r="B101" t="s">
        <v>1167</v>
      </c>
      <c r="C101" t="s">
        <v>1168</v>
      </c>
      <c r="D101" t="s">
        <v>1169</v>
      </c>
      <c r="E101" s="3">
        <v>158167</v>
      </c>
      <c r="F101" s="58">
        <v>18.314449</v>
      </c>
      <c r="G101" s="58">
        <v>2896741.52</v>
      </c>
      <c r="H101" s="59">
        <v>0</v>
      </c>
      <c r="I101" s="59">
        <v>0</v>
      </c>
    </row>
    <row r="102" spans="1:9" ht="12.75">
      <c r="A102" t="s">
        <v>1455</v>
      </c>
      <c r="B102" t="s">
        <v>1769</v>
      </c>
      <c r="C102" t="s">
        <v>1770</v>
      </c>
      <c r="D102" t="s">
        <v>2726</v>
      </c>
      <c r="E102" s="3">
        <v>108983</v>
      </c>
      <c r="F102" s="58">
        <v>12.694447</v>
      </c>
      <c r="G102" s="58">
        <v>1383478.88</v>
      </c>
      <c r="H102" s="59">
        <v>0</v>
      </c>
      <c r="I102" s="59">
        <v>0</v>
      </c>
    </row>
    <row r="103" spans="1:9" ht="12.75">
      <c r="A103" t="s">
        <v>1455</v>
      </c>
      <c r="B103" t="s">
        <v>2174</v>
      </c>
      <c r="C103" t="s">
        <v>2175</v>
      </c>
      <c r="D103" t="s">
        <v>2176</v>
      </c>
      <c r="E103" s="3">
        <v>9958</v>
      </c>
      <c r="F103" s="58">
        <v>47.711998</v>
      </c>
      <c r="G103" s="58">
        <v>475116.08</v>
      </c>
      <c r="H103" s="59">
        <v>0</v>
      </c>
      <c r="I103" s="59">
        <v>0</v>
      </c>
    </row>
    <row r="104" spans="1:9" ht="12.75">
      <c r="A104" t="s">
        <v>1455</v>
      </c>
      <c r="B104" t="s">
        <v>3530</v>
      </c>
      <c r="C104" t="s">
        <v>3531</v>
      </c>
      <c r="D104" t="s">
        <v>3532</v>
      </c>
      <c r="E104" s="3">
        <v>41656</v>
      </c>
      <c r="F104" s="58">
        <v>53.029408</v>
      </c>
      <c r="G104" s="58">
        <v>2208993.03</v>
      </c>
      <c r="H104" s="59">
        <v>0</v>
      </c>
      <c r="I104" s="59">
        <v>0</v>
      </c>
    </row>
    <row r="105" spans="1:9" ht="12.75">
      <c r="A105" t="s">
        <v>1455</v>
      </c>
      <c r="B105" t="s">
        <v>3536</v>
      </c>
      <c r="C105" t="s">
        <v>3537</v>
      </c>
      <c r="D105" t="s">
        <v>3538</v>
      </c>
      <c r="E105" s="3">
        <v>45756</v>
      </c>
      <c r="F105" s="58">
        <v>27.869274</v>
      </c>
      <c r="G105" s="58">
        <v>1275186.51</v>
      </c>
      <c r="H105" s="59">
        <v>0</v>
      </c>
      <c r="I105" s="59">
        <v>0</v>
      </c>
    </row>
    <row r="106" spans="1:9" ht="12.75">
      <c r="A106" t="s">
        <v>1455</v>
      </c>
      <c r="B106" t="s">
        <v>1778</v>
      </c>
      <c r="C106" t="s">
        <v>1779</v>
      </c>
      <c r="D106" t="s">
        <v>3031</v>
      </c>
      <c r="E106" s="3">
        <v>59370</v>
      </c>
      <c r="F106" s="58">
        <v>31.099774</v>
      </c>
      <c r="G106" s="58">
        <v>1846393.58</v>
      </c>
      <c r="H106" s="59">
        <v>0</v>
      </c>
      <c r="I106" s="59">
        <v>960.92</v>
      </c>
    </row>
    <row r="107" spans="1:9" ht="12.75">
      <c r="A107" t="s">
        <v>1455</v>
      </c>
      <c r="B107" t="s">
        <v>1780</v>
      </c>
      <c r="C107" t="s">
        <v>1781</v>
      </c>
      <c r="D107" t="s">
        <v>3031</v>
      </c>
      <c r="E107" s="3">
        <v>47804</v>
      </c>
      <c r="F107" s="58">
        <v>35.697024</v>
      </c>
      <c r="G107" s="58">
        <v>1706460.53</v>
      </c>
      <c r="H107" s="59">
        <v>0</v>
      </c>
      <c r="I107" s="59">
        <v>0</v>
      </c>
    </row>
    <row r="108" spans="1:9" ht="12.75">
      <c r="A108" t="s">
        <v>1455</v>
      </c>
      <c r="B108" t="s">
        <v>1790</v>
      </c>
      <c r="C108" t="s">
        <v>3548</v>
      </c>
      <c r="D108" t="s">
        <v>1791</v>
      </c>
      <c r="E108" s="3">
        <v>8711</v>
      </c>
      <c r="F108" s="58">
        <v>275.579702</v>
      </c>
      <c r="G108" s="58">
        <v>2400574.78</v>
      </c>
      <c r="H108" s="59">
        <v>0</v>
      </c>
      <c r="I108" s="59">
        <v>0</v>
      </c>
    </row>
    <row r="109" spans="1:9" ht="12.75">
      <c r="A109" t="s">
        <v>1455</v>
      </c>
      <c r="B109" t="s">
        <v>1784</v>
      </c>
      <c r="C109" t="s">
        <v>1785</v>
      </c>
      <c r="D109" t="s">
        <v>1786</v>
      </c>
      <c r="E109" s="3">
        <v>48395</v>
      </c>
      <c r="F109" s="58">
        <v>62.124998</v>
      </c>
      <c r="G109" s="58">
        <v>3006539.28</v>
      </c>
      <c r="H109" s="59">
        <v>0</v>
      </c>
      <c r="I109" s="59">
        <v>0</v>
      </c>
    </row>
    <row r="110" spans="1:9" ht="12.75">
      <c r="A110" t="s">
        <v>1455</v>
      </c>
      <c r="B110" t="s">
        <v>1787</v>
      </c>
      <c r="C110" t="s">
        <v>1788</v>
      </c>
      <c r="D110" t="s">
        <v>1789</v>
      </c>
      <c r="E110" s="3">
        <v>310633</v>
      </c>
      <c r="F110" s="58">
        <v>5.601676</v>
      </c>
      <c r="G110" s="58">
        <v>1740065.57</v>
      </c>
      <c r="H110" s="59">
        <v>0</v>
      </c>
      <c r="I110" s="59">
        <v>0</v>
      </c>
    </row>
    <row r="111" spans="1:9" ht="12.75">
      <c r="A111" t="s">
        <v>1455</v>
      </c>
      <c r="B111" t="s">
        <v>2186</v>
      </c>
      <c r="C111" t="s">
        <v>2187</v>
      </c>
      <c r="D111" t="s">
        <v>3465</v>
      </c>
      <c r="E111" s="3">
        <v>1138138</v>
      </c>
      <c r="F111" s="58">
        <v>1.5904</v>
      </c>
      <c r="G111" s="58">
        <v>1810094.62</v>
      </c>
      <c r="H111" s="59">
        <v>0</v>
      </c>
      <c r="I111" s="59">
        <v>0</v>
      </c>
    </row>
    <row r="112" spans="1:9" ht="12.75">
      <c r="A112" t="s">
        <v>1455</v>
      </c>
      <c r="B112" t="s">
        <v>1792</v>
      </c>
      <c r="C112" t="s">
        <v>1793</v>
      </c>
      <c r="D112" t="s">
        <v>1794</v>
      </c>
      <c r="E112" s="3">
        <v>5990</v>
      </c>
      <c r="F112" s="58">
        <v>144.088815</v>
      </c>
      <c r="G112" s="58">
        <v>863092</v>
      </c>
      <c r="H112" s="59">
        <v>0</v>
      </c>
      <c r="I112" s="59">
        <v>0</v>
      </c>
    </row>
    <row r="113" spans="1:9" ht="12.75" customHeight="1">
      <c r="A113" t="s">
        <v>1455</v>
      </c>
      <c r="B113" t="s">
        <v>1795</v>
      </c>
      <c r="C113" t="s">
        <v>1796</v>
      </c>
      <c r="D113" t="s">
        <v>3166</v>
      </c>
      <c r="E113" s="3">
        <v>28412</v>
      </c>
      <c r="F113" s="58">
        <v>67.964748</v>
      </c>
      <c r="G113" s="58">
        <v>1931014.41</v>
      </c>
      <c r="H113" s="59">
        <v>0</v>
      </c>
      <c r="I113" s="59">
        <v>0</v>
      </c>
    </row>
    <row r="114" spans="5:10" ht="12.75">
      <c r="E114" s="3">
        <f>SUM(E2:E113)</f>
        <v>31353107.67</v>
      </c>
      <c r="G114" s="58">
        <f>SUM(G2:G113)</f>
        <v>187110199.35000005</v>
      </c>
      <c r="H114" s="59">
        <f>SUM(H2:H113)</f>
        <v>177533.78999999998</v>
      </c>
      <c r="I114" s="59">
        <f>SUM(I2:I113)</f>
        <v>2258.43</v>
      </c>
      <c r="J114" s="58">
        <f>SUM(G114:I114)</f>
        <v>187289991.57000005</v>
      </c>
    </row>
  </sheetData>
  <printOptions/>
  <pageMargins left="0.75" right="0.75" top="1" bottom="1" header="0.5" footer="0.5"/>
  <pageSetup fitToHeight="5" fitToWidth="1" horizontalDpi="600" verticalDpi="600" orientation="landscape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tabSelected="1" zoomScale="75" zoomScaleNormal="75" workbookViewId="0" topLeftCell="A1">
      <pane xSplit="3" ySplit="1" topLeftCell="D6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J106" sqref="J106"/>
    </sheetView>
  </sheetViews>
  <sheetFormatPr defaultColWidth="9.140625" defaultRowHeight="12.75"/>
  <cols>
    <col min="1" max="1" width="6.421875" style="0" bestFit="1" customWidth="1"/>
    <col min="2" max="2" width="13.7109375" style="0" bestFit="1" customWidth="1"/>
    <col min="3" max="3" width="37.140625" style="0" bestFit="1" customWidth="1"/>
    <col min="4" max="4" width="37.57421875" style="0" bestFit="1" customWidth="1"/>
    <col min="5" max="5" width="16.00390625" style="3" bestFit="1" customWidth="1"/>
    <col min="6" max="6" width="17.57421875" style="58" bestFit="1" customWidth="1"/>
    <col min="7" max="7" width="17.140625" style="58" bestFit="1" customWidth="1"/>
    <col min="8" max="8" width="11.28125" style="58" bestFit="1" customWidth="1"/>
    <col min="9" max="9" width="13.8515625" style="58" bestFit="1" customWidth="1"/>
    <col min="10" max="10" width="16.140625" style="0" customWidth="1"/>
  </cols>
  <sheetData>
    <row r="1" spans="1:9" s="1" customFormat="1" ht="12.75">
      <c r="A1" s="1" t="s">
        <v>3023</v>
      </c>
      <c r="B1" s="1" t="s">
        <v>3024</v>
      </c>
      <c r="C1" s="1" t="s">
        <v>3025</v>
      </c>
      <c r="D1" s="1" t="s">
        <v>3026</v>
      </c>
      <c r="E1" s="2" t="s">
        <v>3027</v>
      </c>
      <c r="F1" s="64" t="s">
        <v>3028</v>
      </c>
      <c r="G1" s="64" t="s">
        <v>3029</v>
      </c>
      <c r="H1" s="64" t="s">
        <v>1633</v>
      </c>
      <c r="I1" s="64" t="s">
        <v>1634</v>
      </c>
    </row>
    <row r="2" spans="1:9" ht="12.75">
      <c r="A2" t="s">
        <v>1815</v>
      </c>
      <c r="B2" t="s">
        <v>3445</v>
      </c>
      <c r="C2" t="s">
        <v>3446</v>
      </c>
      <c r="D2" t="s">
        <v>3447</v>
      </c>
      <c r="E2" s="3">
        <v>163159</v>
      </c>
      <c r="F2" s="58">
        <v>15.28275</v>
      </c>
      <c r="G2" s="58">
        <v>2493518.13</v>
      </c>
      <c r="H2" s="59">
        <v>0</v>
      </c>
      <c r="I2" s="59">
        <v>0</v>
      </c>
    </row>
    <row r="3" spans="1:9" ht="12.75">
      <c r="A3" t="s">
        <v>1815</v>
      </c>
      <c r="B3" t="s">
        <v>476</v>
      </c>
      <c r="C3" t="s">
        <v>477</v>
      </c>
      <c r="D3" t="s">
        <v>478</v>
      </c>
      <c r="E3" s="3">
        <v>738867</v>
      </c>
      <c r="F3" s="58">
        <v>9.167655</v>
      </c>
      <c r="G3" s="58">
        <v>6773677.66</v>
      </c>
      <c r="H3" s="59">
        <v>0</v>
      </c>
      <c r="I3" s="59">
        <v>0</v>
      </c>
    </row>
    <row r="4" spans="1:9" ht="12.75">
      <c r="A4" t="s">
        <v>1815</v>
      </c>
      <c r="B4" t="s">
        <v>1818</v>
      </c>
      <c r="C4" t="s">
        <v>3666</v>
      </c>
      <c r="D4" t="s">
        <v>1819</v>
      </c>
      <c r="E4" s="3">
        <v>71477</v>
      </c>
      <c r="F4" s="58">
        <v>20.873999</v>
      </c>
      <c r="G4" s="58">
        <v>1492010.85</v>
      </c>
      <c r="H4" s="59">
        <v>0</v>
      </c>
      <c r="I4" s="59">
        <v>0</v>
      </c>
    </row>
    <row r="5" spans="1:9" ht="12.75">
      <c r="A5" t="s">
        <v>1815</v>
      </c>
      <c r="B5" t="s">
        <v>3088</v>
      </c>
      <c r="C5" t="s">
        <v>3089</v>
      </c>
      <c r="D5" t="s">
        <v>3090</v>
      </c>
      <c r="E5" s="3">
        <v>625972</v>
      </c>
      <c r="F5" s="58">
        <v>13.825714</v>
      </c>
      <c r="G5" s="58">
        <v>8654510.06</v>
      </c>
      <c r="H5" s="59">
        <v>0</v>
      </c>
      <c r="I5" s="59">
        <v>0</v>
      </c>
    </row>
    <row r="6" spans="1:9" ht="12.75">
      <c r="A6" t="s">
        <v>1815</v>
      </c>
      <c r="B6" t="s">
        <v>3093</v>
      </c>
      <c r="C6" t="s">
        <v>3094</v>
      </c>
      <c r="D6" t="s">
        <v>3062</v>
      </c>
      <c r="E6" s="3">
        <v>159925</v>
      </c>
      <c r="F6" s="58">
        <v>13.565902</v>
      </c>
      <c r="G6" s="58">
        <v>2169526.92</v>
      </c>
      <c r="H6" s="59">
        <v>0</v>
      </c>
      <c r="I6" s="59">
        <v>0</v>
      </c>
    </row>
    <row r="7" spans="1:9" ht="12.75">
      <c r="A7" t="s">
        <v>1815</v>
      </c>
      <c r="B7" t="s">
        <v>1824</v>
      </c>
      <c r="C7" t="s">
        <v>1825</v>
      </c>
      <c r="D7" t="s">
        <v>3129</v>
      </c>
      <c r="E7" s="3">
        <v>356798</v>
      </c>
      <c r="F7" s="58">
        <v>4.105959</v>
      </c>
      <c r="G7" s="58">
        <v>1464997.88</v>
      </c>
      <c r="H7" s="59">
        <v>0</v>
      </c>
      <c r="I7" s="59">
        <v>0</v>
      </c>
    </row>
    <row r="8" spans="1:9" ht="12.75">
      <c r="A8" t="s">
        <v>1815</v>
      </c>
      <c r="B8" t="s">
        <v>3098</v>
      </c>
      <c r="C8" t="s">
        <v>3099</v>
      </c>
      <c r="D8" t="s">
        <v>3100</v>
      </c>
      <c r="E8" s="3">
        <v>837719</v>
      </c>
      <c r="F8" s="58">
        <v>16.247534</v>
      </c>
      <c r="G8" s="58">
        <v>13610868.01</v>
      </c>
      <c r="H8" s="59">
        <v>0</v>
      </c>
      <c r="I8" s="59">
        <v>0</v>
      </c>
    </row>
    <row r="9" spans="1:9" ht="12.75">
      <c r="A9" t="s">
        <v>1815</v>
      </c>
      <c r="B9" t="s">
        <v>3109</v>
      </c>
      <c r="C9" t="s">
        <v>3110</v>
      </c>
      <c r="D9" t="s">
        <v>3111</v>
      </c>
      <c r="E9" s="3">
        <v>5519641</v>
      </c>
      <c r="F9" s="58">
        <v>2.491412</v>
      </c>
      <c r="G9" s="58">
        <v>13751701.38</v>
      </c>
      <c r="H9" s="59">
        <v>0</v>
      </c>
      <c r="I9" s="59">
        <v>0</v>
      </c>
    </row>
    <row r="10" spans="1:9" ht="12.75">
      <c r="A10" t="s">
        <v>1815</v>
      </c>
      <c r="B10" t="s">
        <v>1007</v>
      </c>
      <c r="C10" t="s">
        <v>1008</v>
      </c>
      <c r="D10" t="s">
        <v>1009</v>
      </c>
      <c r="E10" s="3">
        <v>73208</v>
      </c>
      <c r="F10" s="58">
        <v>26.092556</v>
      </c>
      <c r="G10" s="58">
        <v>1910183.85</v>
      </c>
      <c r="H10" s="59">
        <v>0</v>
      </c>
      <c r="I10" s="59">
        <v>0</v>
      </c>
    </row>
    <row r="11" spans="1:9" ht="12.75">
      <c r="A11" t="s">
        <v>1815</v>
      </c>
      <c r="B11" t="s">
        <v>3116</v>
      </c>
      <c r="C11" t="s">
        <v>3117</v>
      </c>
      <c r="D11" t="s">
        <v>3062</v>
      </c>
      <c r="E11" s="3">
        <v>156675</v>
      </c>
      <c r="F11" s="58">
        <v>31.622842</v>
      </c>
      <c r="G11" s="58">
        <v>4954508.76</v>
      </c>
      <c r="H11" s="59">
        <v>0</v>
      </c>
      <c r="I11" s="59">
        <v>0</v>
      </c>
    </row>
    <row r="12" spans="1:9" ht="12.75">
      <c r="A12" t="s">
        <v>1815</v>
      </c>
      <c r="B12" t="s">
        <v>3118</v>
      </c>
      <c r="C12" t="s">
        <v>3119</v>
      </c>
      <c r="D12" t="s">
        <v>3120</v>
      </c>
      <c r="E12" s="3">
        <v>598396</v>
      </c>
      <c r="F12" s="58">
        <v>8.030977</v>
      </c>
      <c r="G12" s="58">
        <v>4805704.53</v>
      </c>
      <c r="H12" s="59">
        <v>41878.23</v>
      </c>
      <c r="I12" s="59">
        <v>0</v>
      </c>
    </row>
    <row r="13" spans="1:9" ht="12.75">
      <c r="A13" t="s">
        <v>1815</v>
      </c>
      <c r="B13" t="s">
        <v>3125</v>
      </c>
      <c r="C13" t="s">
        <v>3126</v>
      </c>
      <c r="D13" t="s">
        <v>3108</v>
      </c>
      <c r="E13" s="3">
        <v>624973</v>
      </c>
      <c r="F13" s="58">
        <v>4.778687</v>
      </c>
      <c r="G13" s="58">
        <v>2986550.03</v>
      </c>
      <c r="H13" s="59">
        <v>0</v>
      </c>
      <c r="I13" s="59">
        <v>0</v>
      </c>
    </row>
    <row r="14" spans="1:9" ht="12.75">
      <c r="A14" t="s">
        <v>1815</v>
      </c>
      <c r="B14" t="s">
        <v>510</v>
      </c>
      <c r="C14" t="s">
        <v>511</v>
      </c>
      <c r="D14" t="s">
        <v>3073</v>
      </c>
      <c r="E14" s="3">
        <v>188768</v>
      </c>
      <c r="F14" s="58">
        <v>12.053425</v>
      </c>
      <c r="G14" s="58">
        <v>2275300.89</v>
      </c>
      <c r="H14" s="59">
        <v>0</v>
      </c>
      <c r="I14" s="59">
        <v>0</v>
      </c>
    </row>
    <row r="15" spans="1:9" ht="12.75">
      <c r="A15" t="s">
        <v>1815</v>
      </c>
      <c r="B15" t="s">
        <v>3486</v>
      </c>
      <c r="C15" t="s">
        <v>3487</v>
      </c>
      <c r="D15" t="s">
        <v>3062</v>
      </c>
      <c r="E15" s="3">
        <v>129783</v>
      </c>
      <c r="F15" s="58">
        <v>20.803525</v>
      </c>
      <c r="G15" s="58">
        <v>2699943.82</v>
      </c>
      <c r="H15" s="59">
        <v>0</v>
      </c>
      <c r="I15" s="59">
        <v>0</v>
      </c>
    </row>
    <row r="16" spans="1:9" ht="12.75">
      <c r="A16" t="s">
        <v>1815</v>
      </c>
      <c r="B16" t="s">
        <v>3127</v>
      </c>
      <c r="C16" t="s">
        <v>3128</v>
      </c>
      <c r="D16" t="s">
        <v>3129</v>
      </c>
      <c r="E16" s="3">
        <v>330135</v>
      </c>
      <c r="F16" s="58">
        <v>11.17192</v>
      </c>
      <c r="G16" s="58">
        <v>3688241.65</v>
      </c>
      <c r="H16" s="59">
        <v>0</v>
      </c>
      <c r="I16" s="59">
        <v>0</v>
      </c>
    </row>
    <row r="17" spans="1:9" ht="12.75">
      <c r="A17" t="s">
        <v>1815</v>
      </c>
      <c r="B17" t="s">
        <v>3130</v>
      </c>
      <c r="C17" t="s">
        <v>3131</v>
      </c>
      <c r="D17" t="s">
        <v>3132</v>
      </c>
      <c r="E17" s="3">
        <v>195420</v>
      </c>
      <c r="F17" s="58">
        <v>47.360031</v>
      </c>
      <c r="G17" s="58">
        <v>9255097.23</v>
      </c>
      <c r="H17" s="59">
        <v>105526.8</v>
      </c>
      <c r="I17" s="59">
        <v>0</v>
      </c>
    </row>
    <row r="18" spans="1:9" ht="12.75">
      <c r="A18" t="s">
        <v>1815</v>
      </c>
      <c r="B18" t="s">
        <v>3604</v>
      </c>
      <c r="C18" t="s">
        <v>3605</v>
      </c>
      <c r="D18" t="s">
        <v>3606</v>
      </c>
      <c r="E18" s="3">
        <v>52100</v>
      </c>
      <c r="F18" s="58">
        <v>51.157071</v>
      </c>
      <c r="G18" s="58">
        <v>2665283.4</v>
      </c>
      <c r="H18" s="59">
        <v>0</v>
      </c>
      <c r="I18" s="59">
        <v>0</v>
      </c>
    </row>
    <row r="19" spans="1:9" ht="12.75">
      <c r="A19" t="s">
        <v>1815</v>
      </c>
      <c r="B19" t="s">
        <v>1820</v>
      </c>
      <c r="C19" t="s">
        <v>1446</v>
      </c>
      <c r="D19" t="s">
        <v>3606</v>
      </c>
      <c r="E19" s="3">
        <v>63000</v>
      </c>
      <c r="F19" s="58">
        <v>39.254705</v>
      </c>
      <c r="G19" s="58">
        <v>2473046.39</v>
      </c>
      <c r="H19" s="59">
        <v>0</v>
      </c>
      <c r="I19" s="59">
        <v>0</v>
      </c>
    </row>
    <row r="20" spans="1:9" ht="12.75">
      <c r="A20" t="s">
        <v>1815</v>
      </c>
      <c r="B20" t="s">
        <v>3037</v>
      </c>
      <c r="C20" t="s">
        <v>3038</v>
      </c>
      <c r="D20" t="s">
        <v>3035</v>
      </c>
      <c r="E20" s="3">
        <v>3287470.56</v>
      </c>
      <c r="F20" s="58">
        <v>100</v>
      </c>
      <c r="G20" s="58">
        <v>3287470.56</v>
      </c>
      <c r="H20" s="59">
        <v>6644.57</v>
      </c>
      <c r="I20" s="59">
        <v>0</v>
      </c>
    </row>
    <row r="21" spans="1:9" ht="12.75">
      <c r="A21" t="s">
        <v>1815</v>
      </c>
      <c r="B21" t="s">
        <v>1816</v>
      </c>
      <c r="C21" t="s">
        <v>1817</v>
      </c>
      <c r="D21" t="s">
        <v>2881</v>
      </c>
      <c r="E21" s="3">
        <v>144600</v>
      </c>
      <c r="F21" s="58">
        <v>11.514813</v>
      </c>
      <c r="G21" s="58">
        <v>1665041.92</v>
      </c>
      <c r="H21" s="59">
        <v>0</v>
      </c>
      <c r="I21" s="59">
        <v>0</v>
      </c>
    </row>
    <row r="22" spans="1:9" ht="12.75">
      <c r="A22" t="s">
        <v>1815</v>
      </c>
      <c r="B22" t="s">
        <v>1020</v>
      </c>
      <c r="C22" t="s">
        <v>1021</v>
      </c>
      <c r="D22" t="s">
        <v>3059</v>
      </c>
      <c r="E22" s="3">
        <v>51896</v>
      </c>
      <c r="F22" s="58">
        <v>36.827699</v>
      </c>
      <c r="G22" s="58">
        <v>1911210.26</v>
      </c>
      <c r="H22" s="59">
        <v>0</v>
      </c>
      <c r="I22" s="59">
        <v>0</v>
      </c>
    </row>
    <row r="23" spans="1:9" ht="12.75">
      <c r="A23" t="s">
        <v>1815</v>
      </c>
      <c r="B23" t="s">
        <v>360</v>
      </c>
      <c r="C23" t="s">
        <v>361</v>
      </c>
      <c r="D23" t="s">
        <v>362</v>
      </c>
      <c r="E23" s="3">
        <v>105545</v>
      </c>
      <c r="F23" s="58">
        <v>29.882124</v>
      </c>
      <c r="G23" s="58">
        <v>3153908.78</v>
      </c>
      <c r="H23" s="59">
        <v>0</v>
      </c>
      <c r="I23" s="59">
        <v>0</v>
      </c>
    </row>
    <row r="24" spans="1:9" ht="12.75">
      <c r="A24" t="s">
        <v>1815</v>
      </c>
      <c r="B24" t="s">
        <v>1022</v>
      </c>
      <c r="C24" t="s">
        <v>1023</v>
      </c>
      <c r="D24" t="s">
        <v>411</v>
      </c>
      <c r="E24" s="3">
        <v>43023</v>
      </c>
      <c r="F24" s="58">
        <v>76.413748</v>
      </c>
      <c r="G24" s="58">
        <v>3287548.66</v>
      </c>
      <c r="H24" s="59">
        <v>0</v>
      </c>
      <c r="I24" s="59">
        <v>19.86</v>
      </c>
    </row>
    <row r="25" spans="1:9" ht="12.75">
      <c r="A25" t="s">
        <v>1815</v>
      </c>
      <c r="B25" t="s">
        <v>3665</v>
      </c>
      <c r="C25" t="s">
        <v>3666</v>
      </c>
      <c r="D25" t="s">
        <v>3667</v>
      </c>
      <c r="E25" s="3">
        <v>106631</v>
      </c>
      <c r="F25" s="58">
        <v>20.873999</v>
      </c>
      <c r="G25" s="58">
        <v>2225815.42</v>
      </c>
      <c r="H25" s="59">
        <v>0</v>
      </c>
      <c r="I25" s="59">
        <v>0</v>
      </c>
    </row>
    <row r="26" spans="1:9" ht="12.75">
      <c r="A26" t="s">
        <v>1815</v>
      </c>
      <c r="B26" t="s">
        <v>3136</v>
      </c>
      <c r="C26" t="s">
        <v>3137</v>
      </c>
      <c r="D26" t="s">
        <v>3138</v>
      </c>
      <c r="E26" s="3">
        <v>306500</v>
      </c>
      <c r="F26" s="58">
        <v>5.2682</v>
      </c>
      <c r="G26" s="58">
        <v>1614703.25</v>
      </c>
      <c r="H26" s="59">
        <v>0</v>
      </c>
      <c r="I26" s="59">
        <v>0</v>
      </c>
    </row>
    <row r="27" spans="1:9" ht="12.75">
      <c r="A27" t="s">
        <v>1815</v>
      </c>
      <c r="B27" t="s">
        <v>3682</v>
      </c>
      <c r="C27" t="s">
        <v>3683</v>
      </c>
      <c r="D27" t="s">
        <v>3684</v>
      </c>
      <c r="E27" s="3">
        <v>212765</v>
      </c>
      <c r="F27" s="58">
        <v>20.625499</v>
      </c>
      <c r="G27" s="58">
        <v>4388384.36</v>
      </c>
      <c r="H27" s="59">
        <v>0</v>
      </c>
      <c r="I27" s="59">
        <v>0</v>
      </c>
    </row>
    <row r="28" spans="1:9" ht="12.75">
      <c r="A28" t="s">
        <v>1815</v>
      </c>
      <c r="B28" t="s">
        <v>1821</v>
      </c>
      <c r="C28" t="s">
        <v>1822</v>
      </c>
      <c r="D28" t="s">
        <v>1823</v>
      </c>
      <c r="E28" s="3">
        <v>21000</v>
      </c>
      <c r="F28" s="58">
        <v>45.500279</v>
      </c>
      <c r="G28" s="58">
        <v>955505.87</v>
      </c>
      <c r="H28" s="59">
        <v>0</v>
      </c>
      <c r="I28" s="59">
        <v>0</v>
      </c>
    </row>
    <row r="29" spans="1:9" ht="12.75">
      <c r="A29" t="s">
        <v>1815</v>
      </c>
      <c r="B29" t="s">
        <v>2752</v>
      </c>
      <c r="C29" t="s">
        <v>2753</v>
      </c>
      <c r="D29" t="s">
        <v>2754</v>
      </c>
      <c r="E29" s="3">
        <v>995</v>
      </c>
      <c r="F29" s="58">
        <v>1009.409078</v>
      </c>
      <c r="G29" s="58">
        <v>1004362.03</v>
      </c>
      <c r="H29" s="59">
        <v>0</v>
      </c>
      <c r="I29" s="59">
        <v>0</v>
      </c>
    </row>
    <row r="30" spans="1:9" ht="12.75">
      <c r="A30" t="s">
        <v>1815</v>
      </c>
      <c r="B30" t="s">
        <v>3478</v>
      </c>
      <c r="C30" t="s">
        <v>3479</v>
      </c>
      <c r="D30" t="s">
        <v>3480</v>
      </c>
      <c r="E30" s="3">
        <v>114846</v>
      </c>
      <c r="F30" s="58">
        <v>23.426037</v>
      </c>
      <c r="G30" s="58">
        <v>2690386.65</v>
      </c>
      <c r="H30" s="59">
        <v>0</v>
      </c>
      <c r="I30" s="59">
        <v>0</v>
      </c>
    </row>
    <row r="31" spans="1:9" ht="12.75">
      <c r="A31" t="s">
        <v>1815</v>
      </c>
      <c r="B31" t="s">
        <v>3145</v>
      </c>
      <c r="C31" t="s">
        <v>3146</v>
      </c>
      <c r="D31" t="s">
        <v>3147</v>
      </c>
      <c r="E31" s="3">
        <v>55380</v>
      </c>
      <c r="F31" s="58">
        <v>36.941512</v>
      </c>
      <c r="G31" s="58">
        <v>2045820.91</v>
      </c>
      <c r="H31" s="59">
        <v>0</v>
      </c>
      <c r="I31" s="59">
        <v>0</v>
      </c>
    </row>
    <row r="32" spans="1:9" ht="12.75">
      <c r="A32" t="s">
        <v>1815</v>
      </c>
      <c r="B32" t="s">
        <v>2585</v>
      </c>
      <c r="C32" t="s">
        <v>2586</v>
      </c>
      <c r="D32" t="s">
        <v>485</v>
      </c>
      <c r="E32" s="3">
        <v>139800</v>
      </c>
      <c r="F32" s="58">
        <v>19.02</v>
      </c>
      <c r="G32" s="58">
        <v>2658996</v>
      </c>
      <c r="H32" s="59">
        <v>42652.22</v>
      </c>
      <c r="I32" s="59">
        <v>0</v>
      </c>
    </row>
    <row r="33" spans="1:9" ht="12.75">
      <c r="A33" t="s">
        <v>1815</v>
      </c>
      <c r="B33" t="s">
        <v>3157</v>
      </c>
      <c r="C33" t="s">
        <v>3158</v>
      </c>
      <c r="D33" t="s">
        <v>3159</v>
      </c>
      <c r="E33" s="3">
        <v>84576</v>
      </c>
      <c r="F33" s="58">
        <v>182.647494</v>
      </c>
      <c r="G33" s="58">
        <v>15447594.46</v>
      </c>
      <c r="H33" s="59">
        <v>0</v>
      </c>
      <c r="I33" s="59">
        <v>0</v>
      </c>
    </row>
    <row r="34" spans="1:9" ht="12.75">
      <c r="A34" t="s">
        <v>1815</v>
      </c>
      <c r="B34" t="s">
        <v>580</v>
      </c>
      <c r="C34" t="s">
        <v>581</v>
      </c>
      <c r="D34" t="s">
        <v>3662</v>
      </c>
      <c r="E34" s="3">
        <v>285200</v>
      </c>
      <c r="F34" s="58">
        <v>11.493125</v>
      </c>
      <c r="G34" s="58">
        <v>3277839.14</v>
      </c>
      <c r="H34" s="59">
        <v>0</v>
      </c>
      <c r="I34" s="59">
        <v>0</v>
      </c>
    </row>
    <row r="35" spans="1:9" ht="12.75">
      <c r="A35" t="s">
        <v>1815</v>
      </c>
      <c r="B35" t="s">
        <v>582</v>
      </c>
      <c r="C35" t="s">
        <v>583</v>
      </c>
      <c r="D35" t="s">
        <v>3031</v>
      </c>
      <c r="E35" s="3">
        <v>92672</v>
      </c>
      <c r="F35" s="58">
        <v>53.178998</v>
      </c>
      <c r="G35" s="58">
        <v>4928204.13</v>
      </c>
      <c r="H35" s="59">
        <v>0</v>
      </c>
      <c r="I35" s="59">
        <v>0</v>
      </c>
    </row>
    <row r="36" spans="1:9" ht="12.75">
      <c r="A36" t="s">
        <v>1815</v>
      </c>
      <c r="B36" t="s">
        <v>3421</v>
      </c>
      <c r="C36" t="s">
        <v>3422</v>
      </c>
      <c r="D36" t="s">
        <v>3423</v>
      </c>
      <c r="E36" s="3">
        <v>25176</v>
      </c>
      <c r="F36" s="58">
        <v>71.808197</v>
      </c>
      <c r="G36" s="58">
        <v>1807843.16</v>
      </c>
      <c r="H36" s="59">
        <v>0</v>
      </c>
      <c r="I36" s="59">
        <v>0</v>
      </c>
    </row>
    <row r="37" spans="1:9" ht="12.75">
      <c r="A37" t="s">
        <v>1815</v>
      </c>
      <c r="B37" t="s">
        <v>3720</v>
      </c>
      <c r="C37" t="s">
        <v>0</v>
      </c>
      <c r="D37" t="s">
        <v>1</v>
      </c>
      <c r="E37" s="3">
        <v>99425</v>
      </c>
      <c r="F37" s="58">
        <v>32.180749</v>
      </c>
      <c r="G37" s="58">
        <v>3199570.96</v>
      </c>
      <c r="H37" s="59">
        <v>0</v>
      </c>
      <c r="I37" s="59">
        <v>0</v>
      </c>
    </row>
    <row r="38" spans="1:9" ht="12.75">
      <c r="A38" t="s">
        <v>1815</v>
      </c>
      <c r="B38" t="s">
        <v>1381</v>
      </c>
      <c r="C38" t="s">
        <v>1382</v>
      </c>
      <c r="D38" t="s">
        <v>1383</v>
      </c>
      <c r="E38" s="3">
        <v>66000</v>
      </c>
      <c r="F38" s="58">
        <v>21.830724</v>
      </c>
      <c r="G38" s="58">
        <v>1440827.8</v>
      </c>
      <c r="H38" s="59">
        <v>0</v>
      </c>
      <c r="I38" s="59">
        <v>0</v>
      </c>
    </row>
    <row r="39" spans="1:9" ht="12.75">
      <c r="A39" t="s">
        <v>1815</v>
      </c>
      <c r="B39" t="s">
        <v>594</v>
      </c>
      <c r="C39" t="s">
        <v>595</v>
      </c>
      <c r="D39" t="s">
        <v>3166</v>
      </c>
      <c r="E39" s="3">
        <v>8790</v>
      </c>
      <c r="F39" s="58">
        <v>107.973246</v>
      </c>
      <c r="G39" s="58">
        <v>949084.84</v>
      </c>
      <c r="H39" s="59">
        <v>0</v>
      </c>
      <c r="I39" s="59">
        <v>0</v>
      </c>
    </row>
    <row r="40" spans="1:9" ht="12.75">
      <c r="A40" t="s">
        <v>1815</v>
      </c>
      <c r="B40" t="s">
        <v>3190</v>
      </c>
      <c r="C40" t="s">
        <v>3191</v>
      </c>
      <c r="D40" t="s">
        <v>3192</v>
      </c>
      <c r="E40" s="3">
        <v>104700</v>
      </c>
      <c r="F40" s="58">
        <v>15.313936</v>
      </c>
      <c r="G40" s="58">
        <v>1603369.07</v>
      </c>
      <c r="H40" s="59">
        <v>0</v>
      </c>
      <c r="I40" s="59">
        <v>0</v>
      </c>
    </row>
    <row r="41" spans="1:9" ht="12.75">
      <c r="A41" t="s">
        <v>1815</v>
      </c>
      <c r="B41" t="s">
        <v>598</v>
      </c>
      <c r="C41" t="s">
        <v>599</v>
      </c>
      <c r="D41" t="s">
        <v>600</v>
      </c>
      <c r="E41" s="3">
        <v>33100</v>
      </c>
      <c r="F41" s="58">
        <v>26.732221</v>
      </c>
      <c r="G41" s="58">
        <v>884836.52</v>
      </c>
      <c r="H41" s="59">
        <v>0</v>
      </c>
      <c r="I41" s="59">
        <v>0</v>
      </c>
    </row>
    <row r="42" spans="1:9" ht="12.75">
      <c r="A42" t="s">
        <v>1815</v>
      </c>
      <c r="B42" t="s">
        <v>3202</v>
      </c>
      <c r="C42" t="s">
        <v>3203</v>
      </c>
      <c r="D42" t="s">
        <v>3204</v>
      </c>
      <c r="E42" s="3">
        <v>71300</v>
      </c>
      <c r="F42" s="58">
        <v>77.097122</v>
      </c>
      <c r="G42" s="58">
        <v>5497024.83</v>
      </c>
      <c r="H42" s="59">
        <v>0</v>
      </c>
      <c r="I42" s="59">
        <v>248.36</v>
      </c>
    </row>
    <row r="43" spans="1:9" ht="12.75">
      <c r="A43" t="s">
        <v>1815</v>
      </c>
      <c r="B43" t="s">
        <v>3461</v>
      </c>
      <c r="C43" t="s">
        <v>3462</v>
      </c>
      <c r="D43" t="s">
        <v>3059</v>
      </c>
      <c r="E43" s="3">
        <v>90000</v>
      </c>
      <c r="F43" s="58">
        <v>42.717149</v>
      </c>
      <c r="G43" s="58">
        <v>3844543.38</v>
      </c>
      <c r="H43" s="59">
        <v>0</v>
      </c>
      <c r="I43" s="59">
        <v>0</v>
      </c>
    </row>
    <row r="44" spans="1:9" ht="12.75">
      <c r="A44" t="s">
        <v>1815</v>
      </c>
      <c r="B44" t="s">
        <v>612</v>
      </c>
      <c r="C44" t="s">
        <v>613</v>
      </c>
      <c r="D44" t="s">
        <v>23</v>
      </c>
      <c r="E44" s="3">
        <v>302752</v>
      </c>
      <c r="F44" s="58">
        <v>11.2819</v>
      </c>
      <c r="G44" s="58">
        <v>3415617.68</v>
      </c>
      <c r="H44" s="59">
        <v>0</v>
      </c>
      <c r="I44" s="59">
        <v>0</v>
      </c>
    </row>
    <row r="45" spans="1:9" ht="12.75">
      <c r="A45" t="s">
        <v>1815</v>
      </c>
      <c r="B45" t="s">
        <v>3208</v>
      </c>
      <c r="C45" t="s">
        <v>3209</v>
      </c>
      <c r="D45" t="s">
        <v>3210</v>
      </c>
      <c r="E45" s="3">
        <v>106300</v>
      </c>
      <c r="F45" s="58">
        <v>19.544524</v>
      </c>
      <c r="G45" s="58">
        <v>2077582.94</v>
      </c>
      <c r="H45" s="59">
        <v>0</v>
      </c>
      <c r="I45" s="59">
        <v>0</v>
      </c>
    </row>
    <row r="46" spans="1:9" ht="12.75">
      <c r="A46" t="s">
        <v>1815</v>
      </c>
      <c r="B46" t="s">
        <v>1826</v>
      </c>
      <c r="C46" t="s">
        <v>1827</v>
      </c>
      <c r="D46" t="s">
        <v>3684</v>
      </c>
      <c r="E46" s="3">
        <v>22264</v>
      </c>
      <c r="F46" s="58">
        <v>43.872674</v>
      </c>
      <c r="G46" s="58">
        <v>976781.2</v>
      </c>
      <c r="H46" s="59">
        <v>0</v>
      </c>
      <c r="I46" s="59">
        <v>0</v>
      </c>
    </row>
    <row r="47" spans="1:9" ht="12.75">
      <c r="A47" t="s">
        <v>1815</v>
      </c>
      <c r="B47" t="s">
        <v>1018</v>
      </c>
      <c r="C47" t="s">
        <v>1019</v>
      </c>
      <c r="D47" t="s">
        <v>464</v>
      </c>
      <c r="E47" s="3">
        <v>21396</v>
      </c>
      <c r="F47" s="58">
        <v>60.696123</v>
      </c>
      <c r="G47" s="58">
        <v>1298654.25</v>
      </c>
      <c r="H47" s="59">
        <v>0</v>
      </c>
      <c r="I47" s="59">
        <v>0</v>
      </c>
    </row>
    <row r="48" spans="1:9" ht="12.75">
      <c r="A48" t="s">
        <v>1815</v>
      </c>
      <c r="B48" t="s">
        <v>3436</v>
      </c>
      <c r="C48" t="s">
        <v>3437</v>
      </c>
      <c r="D48" t="s">
        <v>3438</v>
      </c>
      <c r="E48" s="3">
        <v>294050</v>
      </c>
      <c r="F48" s="58">
        <v>21.905274</v>
      </c>
      <c r="G48" s="58">
        <v>6441245.9</v>
      </c>
      <c r="H48" s="59">
        <v>0</v>
      </c>
      <c r="I48" s="59">
        <v>0</v>
      </c>
    </row>
    <row r="49" spans="1:9" ht="12.75">
      <c r="A49" t="s">
        <v>1815</v>
      </c>
      <c r="B49" t="s">
        <v>237</v>
      </c>
      <c r="C49" t="s">
        <v>238</v>
      </c>
      <c r="D49" t="s">
        <v>3056</v>
      </c>
      <c r="E49" s="3">
        <v>1276000</v>
      </c>
      <c r="F49" s="58">
        <v>2.915021</v>
      </c>
      <c r="G49" s="58">
        <v>3719566.91</v>
      </c>
      <c r="H49" s="59">
        <v>0</v>
      </c>
      <c r="I49" s="59">
        <v>0</v>
      </c>
    </row>
    <row r="50" spans="1:9" ht="12.75">
      <c r="A50" t="s">
        <v>1815</v>
      </c>
      <c r="B50" t="s">
        <v>3442</v>
      </c>
      <c r="C50" t="s">
        <v>3443</v>
      </c>
      <c r="D50" t="s">
        <v>3444</v>
      </c>
      <c r="E50" s="3">
        <v>34665</v>
      </c>
      <c r="F50" s="58">
        <v>88.776622</v>
      </c>
      <c r="G50" s="58">
        <v>3077441.61</v>
      </c>
      <c r="H50" s="59">
        <v>0</v>
      </c>
      <c r="I50" s="59">
        <v>0</v>
      </c>
    </row>
    <row r="51" spans="1:9" ht="12.75">
      <c r="A51" t="s">
        <v>1815</v>
      </c>
      <c r="B51" t="s">
        <v>3463</v>
      </c>
      <c r="C51" t="s">
        <v>3464</v>
      </c>
      <c r="D51" t="s">
        <v>3465</v>
      </c>
      <c r="E51" s="3">
        <v>62229</v>
      </c>
      <c r="F51" s="58">
        <v>30.379124</v>
      </c>
      <c r="G51" s="58">
        <v>1890462.51</v>
      </c>
      <c r="H51" s="59">
        <v>0</v>
      </c>
      <c r="I51" s="59">
        <v>0</v>
      </c>
    </row>
    <row r="52" spans="1:9" ht="12.75">
      <c r="A52" t="s">
        <v>1815</v>
      </c>
      <c r="B52" t="s">
        <v>1016</v>
      </c>
      <c r="C52" t="s">
        <v>1017</v>
      </c>
      <c r="D52" t="s">
        <v>3465</v>
      </c>
      <c r="E52" s="3">
        <v>96991</v>
      </c>
      <c r="F52" s="58">
        <v>34.417249</v>
      </c>
      <c r="G52" s="58">
        <v>3338163.39</v>
      </c>
      <c r="H52" s="59">
        <v>0</v>
      </c>
      <c r="I52" s="59">
        <v>0</v>
      </c>
    </row>
    <row r="53" spans="1:9" ht="12.75">
      <c r="A53" t="s">
        <v>1815</v>
      </c>
      <c r="B53" t="s">
        <v>45</v>
      </c>
      <c r="C53" t="s">
        <v>46</v>
      </c>
      <c r="D53" t="s">
        <v>3047</v>
      </c>
      <c r="E53" s="3">
        <v>22930</v>
      </c>
      <c r="F53" s="58">
        <v>60.223321</v>
      </c>
      <c r="G53" s="58">
        <v>1380920.74</v>
      </c>
      <c r="H53" s="59">
        <v>0</v>
      </c>
      <c r="I53" s="59">
        <v>0</v>
      </c>
    </row>
    <row r="54" spans="1:9" ht="12.75">
      <c r="A54" t="s">
        <v>1815</v>
      </c>
      <c r="B54" t="s">
        <v>627</v>
      </c>
      <c r="C54" t="s">
        <v>628</v>
      </c>
      <c r="D54" t="s">
        <v>3031</v>
      </c>
      <c r="E54" s="3">
        <v>235982</v>
      </c>
      <c r="F54" s="58">
        <v>5.948652</v>
      </c>
      <c r="G54" s="58">
        <v>1403774.75</v>
      </c>
      <c r="H54" s="59">
        <v>0</v>
      </c>
      <c r="I54" s="59">
        <v>0</v>
      </c>
    </row>
    <row r="55" spans="1:9" ht="12.75">
      <c r="A55" t="s">
        <v>1815</v>
      </c>
      <c r="B55" t="s">
        <v>51</v>
      </c>
      <c r="C55" t="s">
        <v>52</v>
      </c>
      <c r="D55" t="s">
        <v>53</v>
      </c>
      <c r="E55" s="3">
        <v>243500</v>
      </c>
      <c r="F55" s="58">
        <v>5.151692</v>
      </c>
      <c r="G55" s="58">
        <v>1254437.07</v>
      </c>
      <c r="H55" s="59">
        <v>0</v>
      </c>
      <c r="I55" s="59">
        <v>0</v>
      </c>
    </row>
    <row r="56" spans="1:9" ht="12.75">
      <c r="A56" t="s">
        <v>1815</v>
      </c>
      <c r="B56" t="s">
        <v>840</v>
      </c>
      <c r="C56" t="s">
        <v>841</v>
      </c>
      <c r="D56" t="s">
        <v>3031</v>
      </c>
      <c r="E56" s="3">
        <v>3178</v>
      </c>
      <c r="F56" s="58">
        <v>2077.613033</v>
      </c>
      <c r="G56" s="58">
        <v>6602654.22</v>
      </c>
      <c r="H56" s="59">
        <v>0</v>
      </c>
      <c r="I56" s="59">
        <v>0</v>
      </c>
    </row>
    <row r="57" spans="1:9" ht="12.75">
      <c r="A57" t="s">
        <v>1815</v>
      </c>
      <c r="B57" t="s">
        <v>638</v>
      </c>
      <c r="C57" t="s">
        <v>639</v>
      </c>
      <c r="D57" t="s">
        <v>640</v>
      </c>
      <c r="E57" s="3">
        <v>89000</v>
      </c>
      <c r="F57" s="58">
        <v>10.926715</v>
      </c>
      <c r="G57" s="58">
        <v>972477.6</v>
      </c>
      <c r="H57" s="59">
        <v>0</v>
      </c>
      <c r="I57" s="59">
        <v>0</v>
      </c>
    </row>
    <row r="58" spans="1:9" ht="12.75">
      <c r="A58" t="s">
        <v>1815</v>
      </c>
      <c r="B58" t="s">
        <v>842</v>
      </c>
      <c r="C58" t="s">
        <v>843</v>
      </c>
      <c r="D58" t="s">
        <v>3047</v>
      </c>
      <c r="E58" s="3">
        <v>1200</v>
      </c>
      <c r="F58" s="58">
        <v>140.307523</v>
      </c>
      <c r="G58" s="58">
        <v>168369.03</v>
      </c>
      <c r="H58" s="59">
        <v>0</v>
      </c>
      <c r="I58" s="59">
        <v>0</v>
      </c>
    </row>
    <row r="59" spans="1:9" ht="12.75">
      <c r="A59" t="s">
        <v>1815</v>
      </c>
      <c r="B59" t="s">
        <v>3221</v>
      </c>
      <c r="C59" t="s">
        <v>3222</v>
      </c>
      <c r="D59" t="s">
        <v>3223</v>
      </c>
      <c r="E59" s="3">
        <v>114083</v>
      </c>
      <c r="F59" s="58">
        <v>9.459205</v>
      </c>
      <c r="G59" s="58">
        <v>1079134.49</v>
      </c>
      <c r="H59" s="59">
        <v>0</v>
      </c>
      <c r="I59" s="59">
        <v>0</v>
      </c>
    </row>
    <row r="60" spans="1:9" ht="12.75">
      <c r="A60" t="s">
        <v>1815</v>
      </c>
      <c r="B60" t="s">
        <v>1828</v>
      </c>
      <c r="C60" t="s">
        <v>3099</v>
      </c>
      <c r="D60" t="s">
        <v>1829</v>
      </c>
      <c r="E60" s="3">
        <v>100184</v>
      </c>
      <c r="F60" s="58">
        <v>16.444305</v>
      </c>
      <c r="G60" s="58">
        <v>1647456.21</v>
      </c>
      <c r="H60" s="59">
        <v>0</v>
      </c>
      <c r="I60" s="59">
        <v>0</v>
      </c>
    </row>
    <row r="61" spans="1:9" ht="12.75">
      <c r="A61" t="s">
        <v>1815</v>
      </c>
      <c r="B61" t="s">
        <v>3224</v>
      </c>
      <c r="C61" t="s">
        <v>3225</v>
      </c>
      <c r="D61" t="s">
        <v>3047</v>
      </c>
      <c r="E61" s="3">
        <v>188000</v>
      </c>
      <c r="F61" s="58">
        <v>48.78272</v>
      </c>
      <c r="G61" s="58">
        <v>9171151.38</v>
      </c>
      <c r="H61" s="59">
        <v>57115.92</v>
      </c>
      <c r="I61" s="59">
        <v>0</v>
      </c>
    </row>
    <row r="62" spans="1:9" ht="12.75">
      <c r="A62" t="s">
        <v>1815</v>
      </c>
      <c r="B62" t="s">
        <v>56</v>
      </c>
      <c r="C62" t="s">
        <v>57</v>
      </c>
      <c r="D62" t="s">
        <v>3286</v>
      </c>
      <c r="E62" s="3">
        <v>256990</v>
      </c>
      <c r="F62" s="58">
        <v>8.635629</v>
      </c>
      <c r="G62" s="58">
        <v>2219270.38</v>
      </c>
      <c r="H62" s="59">
        <v>0</v>
      </c>
      <c r="I62" s="59">
        <v>0</v>
      </c>
    </row>
    <row r="63" spans="1:9" ht="12.75">
      <c r="A63" t="s">
        <v>1815</v>
      </c>
      <c r="B63" s="36" t="s">
        <v>1649</v>
      </c>
      <c r="C63" t="s">
        <v>2504</v>
      </c>
      <c r="E63" s="3">
        <v>0</v>
      </c>
      <c r="F63" s="58">
        <v>0</v>
      </c>
      <c r="G63" s="58">
        <v>0</v>
      </c>
      <c r="H63" s="59">
        <v>52214.08</v>
      </c>
      <c r="I63" s="59">
        <v>0</v>
      </c>
    </row>
    <row r="64" spans="1:9" ht="12.75">
      <c r="A64" t="s">
        <v>1815</v>
      </c>
      <c r="B64" t="s">
        <v>1032</v>
      </c>
      <c r="C64" t="s">
        <v>1033</v>
      </c>
      <c r="D64" t="s">
        <v>1034</v>
      </c>
      <c r="E64" s="3">
        <v>828000</v>
      </c>
      <c r="F64" s="58">
        <v>1.284711</v>
      </c>
      <c r="G64" s="58">
        <v>1063740.95</v>
      </c>
      <c r="H64" s="59">
        <v>0</v>
      </c>
      <c r="I64" s="59">
        <v>0</v>
      </c>
    </row>
    <row r="65" spans="1:9" ht="12.75">
      <c r="A65" t="s">
        <v>1815</v>
      </c>
      <c r="B65" t="s">
        <v>3247</v>
      </c>
      <c r="C65" t="s">
        <v>3248</v>
      </c>
      <c r="D65" t="s">
        <v>3249</v>
      </c>
      <c r="E65" s="3">
        <v>352</v>
      </c>
      <c r="F65" s="58">
        <v>4667.764964</v>
      </c>
      <c r="G65" s="58">
        <v>1643053.27</v>
      </c>
      <c r="H65" s="59">
        <v>0</v>
      </c>
      <c r="I65" s="59">
        <v>0</v>
      </c>
    </row>
    <row r="66" spans="1:9" ht="12.75">
      <c r="A66" t="s">
        <v>1815</v>
      </c>
      <c r="B66" t="s">
        <v>1115</v>
      </c>
      <c r="C66" t="s">
        <v>1116</v>
      </c>
      <c r="D66" t="s">
        <v>3404</v>
      </c>
      <c r="E66" s="3">
        <v>20500</v>
      </c>
      <c r="F66" s="58">
        <v>41.751701</v>
      </c>
      <c r="G66" s="58">
        <v>855909.86</v>
      </c>
      <c r="H66" s="59">
        <v>0</v>
      </c>
      <c r="I66" s="59">
        <v>0</v>
      </c>
    </row>
    <row r="67" spans="1:9" ht="12.75">
      <c r="A67" t="s">
        <v>1815</v>
      </c>
      <c r="B67" t="s">
        <v>672</v>
      </c>
      <c r="C67" t="s">
        <v>673</v>
      </c>
      <c r="D67" t="s">
        <v>3047</v>
      </c>
      <c r="E67" s="3">
        <v>82200</v>
      </c>
      <c r="F67" s="58">
        <v>43.565806</v>
      </c>
      <c r="G67" s="58">
        <v>3581109.28</v>
      </c>
      <c r="H67" s="59">
        <v>0</v>
      </c>
      <c r="I67" s="59">
        <v>0</v>
      </c>
    </row>
    <row r="68" spans="1:9" ht="12.75">
      <c r="A68" t="s">
        <v>1815</v>
      </c>
      <c r="B68" t="s">
        <v>690</v>
      </c>
      <c r="C68" t="s">
        <v>691</v>
      </c>
      <c r="D68" t="s">
        <v>3047</v>
      </c>
      <c r="E68" s="3">
        <v>25100</v>
      </c>
      <c r="F68" s="58">
        <v>36.335347</v>
      </c>
      <c r="G68" s="58">
        <v>912017.21</v>
      </c>
      <c r="H68" s="59">
        <v>4851.64</v>
      </c>
      <c r="I68" s="59">
        <v>0</v>
      </c>
    </row>
    <row r="69" spans="1:9" ht="12.75">
      <c r="A69" t="s">
        <v>1815</v>
      </c>
      <c r="B69" t="s">
        <v>85</v>
      </c>
      <c r="C69" t="s">
        <v>86</v>
      </c>
      <c r="D69" t="s">
        <v>3047</v>
      </c>
      <c r="E69" s="3">
        <v>89000</v>
      </c>
      <c r="F69" s="58">
        <v>21.096467</v>
      </c>
      <c r="G69" s="58">
        <v>1877585.58</v>
      </c>
      <c r="H69" s="59">
        <v>0</v>
      </c>
      <c r="I69" s="59">
        <v>0</v>
      </c>
    </row>
    <row r="70" spans="1:9" ht="12.75">
      <c r="A70" t="s">
        <v>1815</v>
      </c>
      <c r="B70" t="s">
        <v>467</v>
      </c>
      <c r="C70" t="s">
        <v>468</v>
      </c>
      <c r="D70" t="s">
        <v>3047</v>
      </c>
      <c r="E70" s="3">
        <v>1000</v>
      </c>
      <c r="F70" s="58">
        <v>206.205382</v>
      </c>
      <c r="G70" s="58">
        <v>206205.38</v>
      </c>
      <c r="H70" s="59">
        <v>0</v>
      </c>
      <c r="I70" s="59">
        <v>0</v>
      </c>
    </row>
    <row r="71" spans="1:9" ht="12.75">
      <c r="A71" t="s">
        <v>1815</v>
      </c>
      <c r="B71" t="s">
        <v>1159</v>
      </c>
      <c r="C71" t="s">
        <v>1160</v>
      </c>
      <c r="D71" t="s">
        <v>3031</v>
      </c>
      <c r="E71" s="3">
        <v>78</v>
      </c>
      <c r="F71" s="58">
        <v>12813.472451</v>
      </c>
      <c r="G71" s="58">
        <v>999450.85</v>
      </c>
      <c r="H71" s="59">
        <v>0</v>
      </c>
      <c r="I71" s="59">
        <v>0</v>
      </c>
    </row>
    <row r="72" spans="1:9" ht="12.75">
      <c r="A72" t="s">
        <v>1815</v>
      </c>
      <c r="B72" t="s">
        <v>1830</v>
      </c>
      <c r="C72" t="s">
        <v>1831</v>
      </c>
      <c r="D72" t="s">
        <v>1832</v>
      </c>
      <c r="E72" s="3">
        <v>32900</v>
      </c>
      <c r="F72" s="58">
        <v>37.45</v>
      </c>
      <c r="G72" s="58">
        <v>1232105</v>
      </c>
      <c r="H72" s="59">
        <v>0</v>
      </c>
      <c r="I72" s="59">
        <v>0</v>
      </c>
    </row>
    <row r="73" spans="1:9" ht="12.75">
      <c r="A73" t="s">
        <v>1815</v>
      </c>
      <c r="B73" t="s">
        <v>312</v>
      </c>
      <c r="C73" t="s">
        <v>313</v>
      </c>
      <c r="D73" t="s">
        <v>3031</v>
      </c>
      <c r="E73" s="3">
        <v>78600</v>
      </c>
      <c r="F73" s="58">
        <v>25.260846</v>
      </c>
      <c r="G73" s="58">
        <v>1985502.47</v>
      </c>
      <c r="H73" s="59">
        <v>0</v>
      </c>
      <c r="I73" s="59">
        <v>0</v>
      </c>
    </row>
    <row r="74" spans="1:9" ht="12.75">
      <c r="A74" t="s">
        <v>1815</v>
      </c>
      <c r="B74" t="s">
        <v>710</v>
      </c>
      <c r="C74" t="s">
        <v>711</v>
      </c>
      <c r="D74" t="s">
        <v>3047</v>
      </c>
      <c r="E74" s="3">
        <v>53500</v>
      </c>
      <c r="F74" s="58">
        <v>26.587955</v>
      </c>
      <c r="G74" s="58">
        <v>1422455.61</v>
      </c>
      <c r="H74" s="59">
        <v>0</v>
      </c>
      <c r="I74" s="59">
        <v>0</v>
      </c>
    </row>
    <row r="75" spans="1:9" ht="12.75">
      <c r="A75" t="s">
        <v>1815</v>
      </c>
      <c r="B75" t="s">
        <v>105</v>
      </c>
      <c r="C75" t="s">
        <v>106</v>
      </c>
      <c r="D75" t="s">
        <v>3047</v>
      </c>
      <c r="E75" s="3">
        <v>27700</v>
      </c>
      <c r="F75" s="58">
        <v>20.913418</v>
      </c>
      <c r="G75" s="58">
        <v>579301.67</v>
      </c>
      <c r="H75" s="59">
        <v>0</v>
      </c>
      <c r="I75" s="59">
        <v>0</v>
      </c>
    </row>
    <row r="76" spans="1:9" ht="12.75">
      <c r="A76" t="s">
        <v>1815</v>
      </c>
      <c r="B76" t="s">
        <v>3293</v>
      </c>
      <c r="C76" t="s">
        <v>3294</v>
      </c>
      <c r="D76" t="s">
        <v>3249</v>
      </c>
      <c r="E76" s="3">
        <v>164</v>
      </c>
      <c r="F76" s="58">
        <v>4631.155043</v>
      </c>
      <c r="G76" s="58">
        <v>759509.43</v>
      </c>
      <c r="H76" s="59">
        <v>0</v>
      </c>
      <c r="I76" s="59">
        <v>0</v>
      </c>
    </row>
    <row r="77" spans="1:9" ht="12.75">
      <c r="A77" t="s">
        <v>1815</v>
      </c>
      <c r="B77" t="s">
        <v>728</v>
      </c>
      <c r="C77" t="s">
        <v>729</v>
      </c>
      <c r="D77" t="s">
        <v>3047</v>
      </c>
      <c r="E77" s="3">
        <v>186000</v>
      </c>
      <c r="F77" s="58">
        <v>5.226066</v>
      </c>
      <c r="G77" s="58">
        <v>972048.33</v>
      </c>
      <c r="H77" s="59">
        <v>0</v>
      </c>
      <c r="I77" s="59">
        <v>0</v>
      </c>
    </row>
    <row r="78" spans="1:9" ht="12.75">
      <c r="A78" t="s">
        <v>1815</v>
      </c>
      <c r="B78" t="s">
        <v>738</v>
      </c>
      <c r="C78" t="s">
        <v>739</v>
      </c>
      <c r="D78" t="s">
        <v>3047</v>
      </c>
      <c r="E78" s="3">
        <v>163000</v>
      </c>
      <c r="F78" s="58">
        <v>15.879553</v>
      </c>
      <c r="G78" s="58">
        <v>2588367.2</v>
      </c>
      <c r="H78" s="59">
        <v>0</v>
      </c>
      <c r="I78" s="59">
        <v>0</v>
      </c>
    </row>
    <row r="79" spans="1:9" ht="12.75">
      <c r="A79" t="s">
        <v>1815</v>
      </c>
      <c r="B79" t="s">
        <v>748</v>
      </c>
      <c r="C79" t="s">
        <v>749</v>
      </c>
      <c r="D79" t="s">
        <v>3031</v>
      </c>
      <c r="E79" s="3">
        <v>121000</v>
      </c>
      <c r="F79" s="58">
        <v>20.821893</v>
      </c>
      <c r="G79" s="58">
        <v>2519449.02</v>
      </c>
      <c r="H79" s="59">
        <v>0</v>
      </c>
      <c r="I79" s="59">
        <v>0</v>
      </c>
    </row>
    <row r="80" spans="1:9" ht="12.75">
      <c r="A80" t="s">
        <v>1815</v>
      </c>
      <c r="B80" t="s">
        <v>117</v>
      </c>
      <c r="C80" t="s">
        <v>118</v>
      </c>
      <c r="D80" t="s">
        <v>3047</v>
      </c>
      <c r="E80" s="3">
        <v>20300</v>
      </c>
      <c r="F80" s="58">
        <v>91.982427</v>
      </c>
      <c r="G80" s="58">
        <v>1867243.27</v>
      </c>
      <c r="H80" s="59">
        <v>0</v>
      </c>
      <c r="I80" s="59">
        <v>0</v>
      </c>
    </row>
    <row r="81" spans="1:9" ht="12.75">
      <c r="A81" t="s">
        <v>1815</v>
      </c>
      <c r="B81" t="s">
        <v>3384</v>
      </c>
      <c r="C81" t="s">
        <v>3385</v>
      </c>
      <c r="D81" t="s">
        <v>3047</v>
      </c>
      <c r="E81" s="3">
        <v>48000</v>
      </c>
      <c r="F81" s="58">
        <v>20.226982</v>
      </c>
      <c r="G81" s="58">
        <v>970895.11</v>
      </c>
      <c r="H81" s="59">
        <v>0</v>
      </c>
      <c r="I81" s="59">
        <v>0</v>
      </c>
    </row>
    <row r="82" spans="1:9" ht="12.75">
      <c r="A82" t="s">
        <v>1815</v>
      </c>
      <c r="B82" t="s">
        <v>3307</v>
      </c>
      <c r="C82" t="s">
        <v>3308</v>
      </c>
      <c r="D82" t="s">
        <v>3047</v>
      </c>
      <c r="E82" s="3">
        <v>15100</v>
      </c>
      <c r="F82" s="58">
        <v>113.033132</v>
      </c>
      <c r="G82" s="58">
        <v>1706800.29</v>
      </c>
      <c r="H82" s="59">
        <v>0</v>
      </c>
      <c r="I82" s="59">
        <v>0</v>
      </c>
    </row>
    <row r="83" spans="1:9" ht="12.75">
      <c r="A83" t="s">
        <v>1815</v>
      </c>
      <c r="B83" t="s">
        <v>3409</v>
      </c>
      <c r="C83" t="s">
        <v>3410</v>
      </c>
      <c r="D83" t="s">
        <v>3404</v>
      </c>
      <c r="E83" s="3">
        <v>28800</v>
      </c>
      <c r="F83" s="58">
        <v>463.435374</v>
      </c>
      <c r="G83" s="58">
        <v>13346938.78</v>
      </c>
      <c r="H83" s="59">
        <v>96921.2</v>
      </c>
      <c r="I83" s="59">
        <v>0</v>
      </c>
    </row>
    <row r="84" spans="1:9" ht="12.75">
      <c r="A84" t="s">
        <v>1815</v>
      </c>
      <c r="B84" t="s">
        <v>764</v>
      </c>
      <c r="C84" t="s">
        <v>765</v>
      </c>
      <c r="D84" t="s">
        <v>3047</v>
      </c>
      <c r="E84" s="3">
        <v>52000</v>
      </c>
      <c r="F84" s="58">
        <v>38.623467</v>
      </c>
      <c r="G84" s="58">
        <v>2008420.28</v>
      </c>
      <c r="H84" s="59">
        <v>0</v>
      </c>
      <c r="I84" s="59">
        <v>0</v>
      </c>
    </row>
    <row r="85" spans="1:9" ht="12.75">
      <c r="A85" t="s">
        <v>1815</v>
      </c>
      <c r="B85" t="s">
        <v>129</v>
      </c>
      <c r="C85" t="s">
        <v>130</v>
      </c>
      <c r="D85" t="s">
        <v>131</v>
      </c>
      <c r="E85" s="3">
        <v>684000</v>
      </c>
      <c r="F85" s="58">
        <v>1.368777</v>
      </c>
      <c r="G85" s="58">
        <v>936243.21</v>
      </c>
      <c r="H85" s="59">
        <v>0</v>
      </c>
      <c r="I85" s="59">
        <v>0</v>
      </c>
    </row>
    <row r="86" spans="1:9" ht="12.75">
      <c r="A86" t="s">
        <v>1815</v>
      </c>
      <c r="B86" t="s">
        <v>3317</v>
      </c>
      <c r="C86" t="s">
        <v>3318</v>
      </c>
      <c r="D86" t="s">
        <v>3319</v>
      </c>
      <c r="E86" s="3">
        <v>155000</v>
      </c>
      <c r="F86" s="58">
        <v>6.81451</v>
      </c>
      <c r="G86" s="58">
        <v>1056249.08</v>
      </c>
      <c r="H86" s="59">
        <v>0</v>
      </c>
      <c r="I86" s="59">
        <v>0</v>
      </c>
    </row>
    <row r="87" spans="1:9" ht="12.75">
      <c r="A87" t="s">
        <v>1815</v>
      </c>
      <c r="B87" t="s">
        <v>805</v>
      </c>
      <c r="C87" t="s">
        <v>806</v>
      </c>
      <c r="D87" t="s">
        <v>3047</v>
      </c>
      <c r="E87" s="3">
        <v>794100</v>
      </c>
      <c r="F87" s="58">
        <v>3.715907</v>
      </c>
      <c r="G87" s="58">
        <v>2950801.76</v>
      </c>
      <c r="H87" s="59">
        <v>0</v>
      </c>
      <c r="I87" s="59">
        <v>0</v>
      </c>
    </row>
    <row r="88" spans="1:9" ht="12.75">
      <c r="A88" t="s">
        <v>1815</v>
      </c>
      <c r="B88" t="s">
        <v>3362</v>
      </c>
      <c r="C88" t="s">
        <v>3363</v>
      </c>
      <c r="D88" t="s">
        <v>3047</v>
      </c>
      <c r="E88" s="3">
        <v>225100</v>
      </c>
      <c r="F88" s="58">
        <v>34.504851</v>
      </c>
      <c r="G88" s="58">
        <v>7767041.92</v>
      </c>
      <c r="H88" s="59">
        <v>0</v>
      </c>
      <c r="I88" s="59">
        <v>0</v>
      </c>
    </row>
    <row r="89" spans="1:9" ht="12.75">
      <c r="A89" t="s">
        <v>1815</v>
      </c>
      <c r="B89" t="s">
        <v>815</v>
      </c>
      <c r="C89" t="s">
        <v>816</v>
      </c>
      <c r="D89" t="s">
        <v>3286</v>
      </c>
      <c r="E89" s="3">
        <v>238000</v>
      </c>
      <c r="F89" s="58">
        <v>8.283155</v>
      </c>
      <c r="G89" s="58">
        <v>1971390.81</v>
      </c>
      <c r="H89" s="59">
        <v>0</v>
      </c>
      <c r="I89" s="59">
        <v>0</v>
      </c>
    </row>
    <row r="90" spans="1:9" ht="12.75">
      <c r="A90" t="s">
        <v>1815</v>
      </c>
      <c r="B90" t="s">
        <v>2584</v>
      </c>
      <c r="C90" t="s">
        <v>929</v>
      </c>
      <c r="D90" t="s">
        <v>485</v>
      </c>
      <c r="E90" s="3">
        <v>21400</v>
      </c>
      <c r="F90" s="58">
        <v>37.29</v>
      </c>
      <c r="G90" s="58">
        <v>798006</v>
      </c>
      <c r="H90" s="59">
        <v>0</v>
      </c>
      <c r="I90" s="59">
        <v>0</v>
      </c>
    </row>
    <row r="91" spans="1:9" ht="12.75">
      <c r="A91" t="s">
        <v>1815</v>
      </c>
      <c r="B91" t="s">
        <v>824</v>
      </c>
      <c r="C91" t="s">
        <v>825</v>
      </c>
      <c r="D91" t="s">
        <v>3031</v>
      </c>
      <c r="E91" s="3">
        <v>278973</v>
      </c>
      <c r="F91" s="58">
        <v>9.050283</v>
      </c>
      <c r="G91" s="58">
        <v>2524784.73</v>
      </c>
      <c r="H91" s="59">
        <v>0</v>
      </c>
      <c r="I91" s="59">
        <v>0</v>
      </c>
    </row>
    <row r="92" spans="1:9" ht="12.75">
      <c r="A92" t="s">
        <v>1815</v>
      </c>
      <c r="B92" t="s">
        <v>3368</v>
      </c>
      <c r="C92" t="s">
        <v>3369</v>
      </c>
      <c r="D92" t="s">
        <v>3047</v>
      </c>
      <c r="E92" s="3">
        <v>96400</v>
      </c>
      <c r="F92" s="58">
        <v>33.498078</v>
      </c>
      <c r="G92" s="58">
        <v>3229214.72</v>
      </c>
      <c r="H92" s="59">
        <v>0</v>
      </c>
      <c r="I92" s="59">
        <v>0</v>
      </c>
    </row>
    <row r="93" spans="1:9" ht="12.75">
      <c r="A93" t="s">
        <v>1815</v>
      </c>
      <c r="B93" t="s">
        <v>3503</v>
      </c>
      <c r="C93" t="s">
        <v>3504</v>
      </c>
      <c r="D93" t="s">
        <v>3505</v>
      </c>
      <c r="E93" s="3">
        <v>90611</v>
      </c>
      <c r="F93" s="58">
        <v>44.053384</v>
      </c>
      <c r="G93" s="58">
        <v>3991721.15</v>
      </c>
      <c r="H93" s="59">
        <v>0</v>
      </c>
      <c r="I93" s="59">
        <v>24970.55</v>
      </c>
    </row>
    <row r="94" spans="1:9" ht="12.75">
      <c r="A94" t="s">
        <v>1815</v>
      </c>
      <c r="B94" t="s">
        <v>3500</v>
      </c>
      <c r="C94" t="s">
        <v>3501</v>
      </c>
      <c r="D94" t="s">
        <v>3502</v>
      </c>
      <c r="E94" s="3">
        <v>33178</v>
      </c>
      <c r="F94" s="58">
        <v>103.145545</v>
      </c>
      <c r="G94" s="58">
        <v>3422162.91</v>
      </c>
      <c r="H94" s="59">
        <v>0</v>
      </c>
      <c r="I94" s="59">
        <v>0</v>
      </c>
    </row>
    <row r="95" spans="1:9" ht="12.75">
      <c r="A95" t="s">
        <v>1815</v>
      </c>
      <c r="B95" t="s">
        <v>2763</v>
      </c>
      <c r="C95" t="s">
        <v>2764</v>
      </c>
      <c r="D95" t="s">
        <v>2699</v>
      </c>
      <c r="E95" s="3">
        <v>22830</v>
      </c>
      <c r="F95" s="58">
        <v>49.722452</v>
      </c>
      <c r="G95" s="58">
        <v>1135163.58</v>
      </c>
      <c r="H95" s="59">
        <v>0</v>
      </c>
      <c r="I95" s="59">
        <v>0</v>
      </c>
    </row>
    <row r="96" spans="1:9" ht="12.75">
      <c r="A96" t="s">
        <v>1815</v>
      </c>
      <c r="B96" t="s">
        <v>3512</v>
      </c>
      <c r="C96" t="s">
        <v>3513</v>
      </c>
      <c r="D96" t="s">
        <v>3189</v>
      </c>
      <c r="E96" s="3">
        <v>39692</v>
      </c>
      <c r="F96" s="58">
        <v>263.769143</v>
      </c>
      <c r="G96" s="58">
        <v>10469524.82</v>
      </c>
      <c r="H96" s="59">
        <v>0</v>
      </c>
      <c r="I96" s="59">
        <v>0</v>
      </c>
    </row>
    <row r="97" spans="1:9" ht="12.75">
      <c r="A97" t="s">
        <v>1815</v>
      </c>
      <c r="B97" t="s">
        <v>3518</v>
      </c>
      <c r="C97" t="s">
        <v>3519</v>
      </c>
      <c r="D97" t="s">
        <v>3520</v>
      </c>
      <c r="E97" s="3">
        <v>155376</v>
      </c>
      <c r="F97" s="58">
        <v>73.461675</v>
      </c>
      <c r="G97" s="58">
        <v>11414181.17</v>
      </c>
      <c r="H97" s="59">
        <v>0</v>
      </c>
      <c r="I97" s="59">
        <v>0</v>
      </c>
    </row>
    <row r="98" spans="1:9" ht="12.75">
      <c r="A98" t="s">
        <v>1815</v>
      </c>
      <c r="B98" t="s">
        <v>284</v>
      </c>
      <c r="C98" t="s">
        <v>285</v>
      </c>
      <c r="D98" t="s">
        <v>286</v>
      </c>
      <c r="E98" s="3">
        <v>118017</v>
      </c>
      <c r="F98" s="58">
        <v>24.452399</v>
      </c>
      <c r="G98" s="58">
        <v>2885798.8</v>
      </c>
      <c r="H98" s="59">
        <v>0</v>
      </c>
      <c r="I98" s="59">
        <v>0</v>
      </c>
    </row>
    <row r="99" spans="1:9" ht="12.75">
      <c r="A99" t="s">
        <v>1815</v>
      </c>
      <c r="B99" t="s">
        <v>3524</v>
      </c>
      <c r="C99" t="s">
        <v>3525</v>
      </c>
      <c r="D99" t="s">
        <v>3526</v>
      </c>
      <c r="E99" s="3">
        <v>117767</v>
      </c>
      <c r="F99" s="58">
        <v>36.376521</v>
      </c>
      <c r="G99" s="58">
        <v>4283953.7</v>
      </c>
      <c r="H99" s="59">
        <v>0</v>
      </c>
      <c r="I99" s="59">
        <v>0</v>
      </c>
    </row>
    <row r="100" spans="1:9" ht="12.75">
      <c r="A100" t="s">
        <v>1815</v>
      </c>
      <c r="B100" t="s">
        <v>1836</v>
      </c>
      <c r="C100" t="s">
        <v>1834</v>
      </c>
      <c r="D100" t="s">
        <v>1837</v>
      </c>
      <c r="E100" s="3">
        <v>14689</v>
      </c>
      <c r="F100" s="58">
        <v>128.341404</v>
      </c>
      <c r="G100" s="58">
        <v>1885206.88</v>
      </c>
      <c r="H100" s="59">
        <v>0</v>
      </c>
      <c r="I100" s="59">
        <v>0</v>
      </c>
    </row>
    <row r="101" spans="1:9" ht="12.75">
      <c r="A101" t="s">
        <v>1815</v>
      </c>
      <c r="B101" t="s">
        <v>1833</v>
      </c>
      <c r="C101" t="s">
        <v>1834</v>
      </c>
      <c r="D101" t="s">
        <v>1835</v>
      </c>
      <c r="E101" s="3">
        <v>24340</v>
      </c>
      <c r="F101" s="58">
        <v>25.668281</v>
      </c>
      <c r="G101" s="58">
        <v>624765.95</v>
      </c>
      <c r="H101" s="59">
        <v>0</v>
      </c>
      <c r="I101" s="59">
        <v>0</v>
      </c>
    </row>
    <row r="102" spans="1:9" ht="12.75">
      <c r="A102" t="s">
        <v>1815</v>
      </c>
      <c r="B102" t="s">
        <v>3527</v>
      </c>
      <c r="C102" t="s">
        <v>3528</v>
      </c>
      <c r="D102" t="s">
        <v>3529</v>
      </c>
      <c r="E102" s="3">
        <v>73970</v>
      </c>
      <c r="F102" s="58">
        <v>71.965671</v>
      </c>
      <c r="G102" s="58">
        <v>5323300.66</v>
      </c>
      <c r="H102" s="59">
        <v>0</v>
      </c>
      <c r="I102" s="59">
        <v>0</v>
      </c>
    </row>
    <row r="103" spans="1:9" ht="12.75">
      <c r="A103" t="s">
        <v>1815</v>
      </c>
      <c r="B103" t="s">
        <v>3541</v>
      </c>
      <c r="C103" t="s">
        <v>3542</v>
      </c>
      <c r="D103" t="s">
        <v>3499</v>
      </c>
      <c r="E103" s="3">
        <v>54333</v>
      </c>
      <c r="F103" s="58">
        <v>63.181123</v>
      </c>
      <c r="G103" s="58">
        <v>3432819.95</v>
      </c>
      <c r="H103" s="59">
        <v>0</v>
      </c>
      <c r="I103" s="59">
        <v>0</v>
      </c>
    </row>
    <row r="104" spans="1:9" ht="12.75">
      <c r="A104" t="s">
        <v>1815</v>
      </c>
      <c r="B104" t="s">
        <v>2503</v>
      </c>
      <c r="C104" t="s">
        <v>2504</v>
      </c>
      <c r="D104" t="s">
        <v>485</v>
      </c>
      <c r="E104" s="3">
        <v>104180</v>
      </c>
      <c r="F104" s="58">
        <v>25.01</v>
      </c>
      <c r="G104" s="58">
        <v>2605541.8</v>
      </c>
      <c r="H104" s="59">
        <v>0</v>
      </c>
      <c r="I104" s="59">
        <v>0</v>
      </c>
    </row>
    <row r="105" spans="5:10" ht="12.75">
      <c r="E105" s="3">
        <f>SUM(E2:E104)</f>
        <v>25124350.560000002</v>
      </c>
      <c r="G105" s="58">
        <f>SUM(G2:G104)</f>
        <v>329835709.10000014</v>
      </c>
      <c r="H105" s="59">
        <f>SUM(H2:H104)</f>
        <v>407804.66000000003</v>
      </c>
      <c r="I105" s="59">
        <f>SUM(I2:I104)</f>
        <v>25238.77</v>
      </c>
      <c r="J105" s="58">
        <f>SUM(G105:I105)</f>
        <v>330268752.53000015</v>
      </c>
    </row>
  </sheetData>
  <printOptions/>
  <pageMargins left="0.75" right="0.75" top="1" bottom="1" header="0.5" footer="0.5"/>
  <pageSetup fitToHeight="7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5"/>
  <sheetViews>
    <sheetView zoomScale="75" zoomScaleNormal="75" workbookViewId="0" topLeftCell="C1">
      <pane ySplit="1" topLeftCell="BM291" activePane="bottomLeft" state="frozen"/>
      <selection pane="topLeft" activeCell="A1" sqref="A1"/>
      <selection pane="bottomLeft" activeCell="J309" sqref="J309"/>
    </sheetView>
  </sheetViews>
  <sheetFormatPr defaultColWidth="9.140625" defaultRowHeight="12.75" customHeight="1"/>
  <cols>
    <col min="1" max="4" width="21.28125" style="0" customWidth="1"/>
    <col min="5" max="5" width="21.28125" style="7" customWidth="1"/>
    <col min="6" max="7" width="21.28125" style="48" customWidth="1"/>
    <col min="8" max="16384" width="21.28125" style="0" customWidth="1"/>
  </cols>
  <sheetData>
    <row r="1" spans="1:9" ht="12.75" customHeight="1">
      <c r="A1" s="4" t="s">
        <v>3331</v>
      </c>
      <c r="B1" s="4" t="s">
        <v>3332</v>
      </c>
      <c r="C1" s="4" t="s">
        <v>3333</v>
      </c>
      <c r="D1" s="4" t="s">
        <v>3334</v>
      </c>
      <c r="E1" s="23" t="s">
        <v>3335</v>
      </c>
      <c r="F1" s="45" t="s">
        <v>3336</v>
      </c>
      <c r="G1" s="45" t="s">
        <v>3337</v>
      </c>
      <c r="H1" s="4" t="s">
        <v>3338</v>
      </c>
      <c r="I1" s="4" t="s">
        <v>3340</v>
      </c>
    </row>
    <row r="2" spans="1:9" ht="12.75" customHeight="1">
      <c r="A2" s="5" t="s">
        <v>3569</v>
      </c>
      <c r="B2" s="5" t="s">
        <v>3629</v>
      </c>
      <c r="C2" s="5" t="s">
        <v>3630</v>
      </c>
      <c r="D2" s="5" t="s">
        <v>3129</v>
      </c>
      <c r="E2" s="24">
        <v>397866</v>
      </c>
      <c r="F2" s="46">
        <v>9</v>
      </c>
      <c r="G2" s="46">
        <v>3581045.78</v>
      </c>
      <c r="H2" s="6">
        <v>0</v>
      </c>
      <c r="I2" s="6">
        <v>0</v>
      </c>
    </row>
    <row r="3" spans="1:9" ht="12.75" customHeight="1">
      <c r="A3" s="5" t="s">
        <v>3569</v>
      </c>
      <c r="B3" s="5" t="s">
        <v>205</v>
      </c>
      <c r="C3" s="5" t="s">
        <v>206</v>
      </c>
      <c r="D3" s="5" t="s">
        <v>3073</v>
      </c>
      <c r="E3" s="24">
        <v>62642</v>
      </c>
      <c r="F3" s="46">
        <v>16.12</v>
      </c>
      <c r="G3" s="46">
        <v>1009640.46</v>
      </c>
      <c r="H3" s="6">
        <v>0</v>
      </c>
      <c r="I3" s="6">
        <v>0</v>
      </c>
    </row>
    <row r="4" spans="1:9" ht="12.75" customHeight="1">
      <c r="A4" s="5" t="s">
        <v>3569</v>
      </c>
      <c r="B4" s="5" t="s">
        <v>3631</v>
      </c>
      <c r="C4" s="5" t="s">
        <v>3632</v>
      </c>
      <c r="D4" s="5" t="s">
        <v>3633</v>
      </c>
      <c r="E4" s="24">
        <v>301177</v>
      </c>
      <c r="F4" s="46">
        <v>2.94</v>
      </c>
      <c r="G4" s="46">
        <v>885895.25</v>
      </c>
      <c r="H4" s="6">
        <v>9152.41</v>
      </c>
      <c r="I4" s="6">
        <v>0</v>
      </c>
    </row>
    <row r="5" spans="1:9" ht="12.75" customHeight="1">
      <c r="A5" s="5" t="s">
        <v>3569</v>
      </c>
      <c r="B5" s="5" t="s">
        <v>162</v>
      </c>
      <c r="C5" s="5" t="s">
        <v>163</v>
      </c>
      <c r="D5" s="5" t="s">
        <v>164</v>
      </c>
      <c r="E5" s="24">
        <v>80878</v>
      </c>
      <c r="F5" s="46">
        <v>13.75</v>
      </c>
      <c r="G5" s="46">
        <v>1112192.39</v>
      </c>
      <c r="H5" s="6">
        <v>25321.35</v>
      </c>
      <c r="I5" s="6">
        <v>0</v>
      </c>
    </row>
    <row r="6" spans="1:9" ht="12.75" customHeight="1">
      <c r="A6" s="5" t="s">
        <v>3569</v>
      </c>
      <c r="B6" s="5" t="s">
        <v>3634</v>
      </c>
      <c r="C6" s="5" t="s">
        <v>3635</v>
      </c>
      <c r="D6" s="5" t="s">
        <v>3636</v>
      </c>
      <c r="E6" s="24">
        <v>129216</v>
      </c>
      <c r="F6" s="46">
        <v>9.74</v>
      </c>
      <c r="G6" s="46">
        <v>1258945.42</v>
      </c>
      <c r="H6" s="6">
        <v>0</v>
      </c>
      <c r="I6" s="6">
        <v>0</v>
      </c>
    </row>
    <row r="7" spans="1:9" ht="12.75" customHeight="1">
      <c r="A7" s="5" t="s">
        <v>3569</v>
      </c>
      <c r="B7" s="5" t="s">
        <v>3637</v>
      </c>
      <c r="C7" s="5" t="s">
        <v>3638</v>
      </c>
      <c r="D7" s="5" t="s">
        <v>3129</v>
      </c>
      <c r="E7" s="24">
        <v>67751</v>
      </c>
      <c r="F7" s="46">
        <v>10.29</v>
      </c>
      <c r="G7" s="46">
        <v>697185.85</v>
      </c>
      <c r="H7" s="6">
        <v>0</v>
      </c>
      <c r="I7" s="6">
        <v>0</v>
      </c>
    </row>
    <row r="8" spans="1:9" ht="12.75" customHeight="1">
      <c r="A8" s="5" t="s">
        <v>3569</v>
      </c>
      <c r="B8" s="5" t="s">
        <v>165</v>
      </c>
      <c r="C8" s="5" t="s">
        <v>166</v>
      </c>
      <c r="D8" s="5" t="s">
        <v>3062</v>
      </c>
      <c r="E8" s="24">
        <v>715995</v>
      </c>
      <c r="F8" s="46">
        <v>2.6</v>
      </c>
      <c r="G8" s="46">
        <v>1863563.38</v>
      </c>
      <c r="H8" s="6">
        <v>0</v>
      </c>
      <c r="I8" s="6">
        <v>0</v>
      </c>
    </row>
    <row r="9" spans="1:9" ht="12.75" customHeight="1">
      <c r="A9" s="5" t="s">
        <v>3569</v>
      </c>
      <c r="B9" s="5" t="s">
        <v>3639</v>
      </c>
      <c r="C9" s="5" t="s">
        <v>3640</v>
      </c>
      <c r="D9" s="5" t="s">
        <v>3062</v>
      </c>
      <c r="E9" s="24">
        <v>581397</v>
      </c>
      <c r="F9" s="46">
        <v>10.47</v>
      </c>
      <c r="G9" s="46">
        <v>6085316.87</v>
      </c>
      <c r="H9" s="6">
        <v>0</v>
      </c>
      <c r="I9" s="6">
        <v>0</v>
      </c>
    </row>
    <row r="10" spans="1:9" ht="12.75" customHeight="1">
      <c r="A10" s="5" t="s">
        <v>3569</v>
      </c>
      <c r="B10" s="5" t="s">
        <v>3641</v>
      </c>
      <c r="C10" s="5" t="s">
        <v>3642</v>
      </c>
      <c r="D10" s="5" t="s">
        <v>3633</v>
      </c>
      <c r="E10" s="24">
        <v>348782</v>
      </c>
      <c r="F10" s="46">
        <v>3.53</v>
      </c>
      <c r="G10" s="46">
        <v>1231430.86</v>
      </c>
      <c r="H10" s="6">
        <v>0</v>
      </c>
      <c r="I10" s="6">
        <v>0</v>
      </c>
    </row>
    <row r="11" spans="1:9" ht="12.75" customHeight="1">
      <c r="A11" s="5" t="s">
        <v>3569</v>
      </c>
      <c r="B11" s="5" t="s">
        <v>3643</v>
      </c>
      <c r="C11" s="5" t="s">
        <v>3644</v>
      </c>
      <c r="D11" s="5" t="s">
        <v>3645</v>
      </c>
      <c r="E11" s="24">
        <v>54579</v>
      </c>
      <c r="F11" s="46">
        <v>13.82</v>
      </c>
      <c r="G11" s="46">
        <v>754087.22</v>
      </c>
      <c r="H11" s="6">
        <v>0</v>
      </c>
      <c r="I11" s="6">
        <v>0</v>
      </c>
    </row>
    <row r="12" spans="1:9" ht="12.75" customHeight="1">
      <c r="A12" s="5" t="s">
        <v>3569</v>
      </c>
      <c r="B12" s="5" t="s">
        <v>3646</v>
      </c>
      <c r="C12" s="5" t="s">
        <v>3647</v>
      </c>
      <c r="D12" s="5" t="s">
        <v>3648</v>
      </c>
      <c r="E12" s="24">
        <v>226228</v>
      </c>
      <c r="F12" s="46">
        <v>2.21</v>
      </c>
      <c r="G12" s="46">
        <v>499602.52</v>
      </c>
      <c r="H12" s="6">
        <v>0</v>
      </c>
      <c r="I12" s="6">
        <v>0</v>
      </c>
    </row>
    <row r="13" spans="1:9" ht="12.75" customHeight="1">
      <c r="A13" s="5" t="s">
        <v>3569</v>
      </c>
      <c r="B13" s="5" t="s">
        <v>3093</v>
      </c>
      <c r="C13" s="5" t="s">
        <v>3094</v>
      </c>
      <c r="D13" s="5" t="s">
        <v>3062</v>
      </c>
      <c r="E13" s="24">
        <v>98755</v>
      </c>
      <c r="F13" s="46">
        <v>13.57</v>
      </c>
      <c r="G13" s="46">
        <v>1339700.68</v>
      </c>
      <c r="H13" s="6">
        <v>0</v>
      </c>
      <c r="I13" s="6">
        <v>0</v>
      </c>
    </row>
    <row r="14" spans="1:9" ht="12.75" customHeight="1">
      <c r="A14" s="5" t="s">
        <v>3569</v>
      </c>
      <c r="B14" s="5" t="s">
        <v>3592</v>
      </c>
      <c r="C14" s="5" t="s">
        <v>3593</v>
      </c>
      <c r="D14" s="5" t="s">
        <v>3129</v>
      </c>
      <c r="E14" s="24">
        <v>75690</v>
      </c>
      <c r="F14" s="46">
        <v>21.51</v>
      </c>
      <c r="G14" s="46">
        <v>1627995.68</v>
      </c>
      <c r="H14" s="6">
        <v>0</v>
      </c>
      <c r="I14" s="6">
        <v>0</v>
      </c>
    </row>
    <row r="15" spans="1:9" ht="12.75" customHeight="1">
      <c r="A15" s="5" t="s">
        <v>3569</v>
      </c>
      <c r="B15" s="5" t="s">
        <v>3649</v>
      </c>
      <c r="C15" s="5" t="s">
        <v>3650</v>
      </c>
      <c r="D15" s="5" t="s">
        <v>3651</v>
      </c>
      <c r="E15" s="24">
        <v>382381</v>
      </c>
      <c r="F15" s="46">
        <v>4.37</v>
      </c>
      <c r="G15" s="46">
        <v>1671161.88</v>
      </c>
      <c r="H15" s="6">
        <v>0</v>
      </c>
      <c r="I15" s="6">
        <v>0</v>
      </c>
    </row>
    <row r="16" spans="1:9" ht="12.75" customHeight="1">
      <c r="A16" s="5" t="s">
        <v>3569</v>
      </c>
      <c r="B16" s="5" t="s">
        <v>3590</v>
      </c>
      <c r="C16" s="5" t="s">
        <v>3591</v>
      </c>
      <c r="D16" s="5" t="s">
        <v>3111</v>
      </c>
      <c r="E16" s="24">
        <v>58089</v>
      </c>
      <c r="F16" s="46">
        <v>10.47</v>
      </c>
      <c r="G16" s="46">
        <v>608001.02</v>
      </c>
      <c r="H16" s="6">
        <v>0</v>
      </c>
      <c r="I16" s="6">
        <v>0</v>
      </c>
    </row>
    <row r="17" spans="1:9" ht="12.75" customHeight="1">
      <c r="A17" s="5" t="s">
        <v>3569</v>
      </c>
      <c r="B17" s="5" t="s">
        <v>3098</v>
      </c>
      <c r="C17" s="5" t="s">
        <v>3099</v>
      </c>
      <c r="D17" s="5" t="s">
        <v>3100</v>
      </c>
      <c r="E17" s="24">
        <v>112734</v>
      </c>
      <c r="F17" s="46">
        <v>16.25</v>
      </c>
      <c r="G17" s="46">
        <v>1831649.51</v>
      </c>
      <c r="H17" s="6">
        <v>0</v>
      </c>
      <c r="I17" s="6">
        <v>0</v>
      </c>
    </row>
    <row r="18" spans="1:9" ht="12.75" customHeight="1">
      <c r="A18" s="5" t="s">
        <v>3569</v>
      </c>
      <c r="B18" s="5" t="s">
        <v>200</v>
      </c>
      <c r="C18" s="5" t="s">
        <v>201</v>
      </c>
      <c r="D18" s="5" t="s">
        <v>3129</v>
      </c>
      <c r="E18" s="24">
        <v>29233</v>
      </c>
      <c r="F18" s="46">
        <v>7.18</v>
      </c>
      <c r="G18" s="46">
        <v>209949.89</v>
      </c>
      <c r="H18" s="6">
        <v>0</v>
      </c>
      <c r="I18" s="6">
        <v>0</v>
      </c>
    </row>
    <row r="19" spans="1:9" ht="12.75" customHeight="1">
      <c r="A19" s="5" t="s">
        <v>3569</v>
      </c>
      <c r="B19" s="5" t="s">
        <v>303</v>
      </c>
      <c r="C19" s="5" t="s">
        <v>304</v>
      </c>
      <c r="D19" s="5" t="s">
        <v>3606</v>
      </c>
      <c r="E19" s="24">
        <v>27100</v>
      </c>
      <c r="F19" s="46">
        <v>51.16</v>
      </c>
      <c r="G19" s="46">
        <v>1386558.6</v>
      </c>
      <c r="H19" s="6">
        <v>0</v>
      </c>
      <c r="I19" s="6">
        <v>0</v>
      </c>
    </row>
    <row r="20" spans="1:9" ht="12.75" customHeight="1">
      <c r="A20" s="5" t="s">
        <v>3569</v>
      </c>
      <c r="B20" s="5" t="s">
        <v>3652</v>
      </c>
      <c r="C20" s="5" t="s">
        <v>3653</v>
      </c>
      <c r="D20" s="5" t="s">
        <v>3651</v>
      </c>
      <c r="E20" s="24">
        <v>94000</v>
      </c>
      <c r="F20" s="46">
        <v>9.37</v>
      </c>
      <c r="G20" s="46">
        <v>880948.54</v>
      </c>
      <c r="H20" s="6">
        <v>0</v>
      </c>
      <c r="I20" s="6">
        <v>0</v>
      </c>
    </row>
    <row r="21" spans="1:9" ht="12.75" customHeight="1">
      <c r="A21" s="5" t="s">
        <v>3569</v>
      </c>
      <c r="B21" s="5" t="s">
        <v>233</v>
      </c>
      <c r="C21" s="5" t="s">
        <v>234</v>
      </c>
      <c r="D21" s="5" t="s">
        <v>3062</v>
      </c>
      <c r="E21" s="24">
        <v>211682</v>
      </c>
      <c r="F21" s="46">
        <v>2.92</v>
      </c>
      <c r="G21" s="46">
        <v>618722.34</v>
      </c>
      <c r="H21" s="6">
        <v>12841.09</v>
      </c>
      <c r="I21" s="6">
        <v>0</v>
      </c>
    </row>
    <row r="22" spans="1:9" ht="12.75" customHeight="1">
      <c r="A22" s="5" t="s">
        <v>3569</v>
      </c>
      <c r="B22" s="5" t="s">
        <v>207</v>
      </c>
      <c r="C22" s="5" t="s">
        <v>208</v>
      </c>
      <c r="D22" s="5" t="s">
        <v>209</v>
      </c>
      <c r="E22" s="24">
        <v>822149</v>
      </c>
      <c r="F22" s="46">
        <v>1.92</v>
      </c>
      <c r="G22" s="46">
        <v>1575331.29</v>
      </c>
      <c r="H22" s="6">
        <v>0</v>
      </c>
      <c r="I22" s="6">
        <v>0</v>
      </c>
    </row>
    <row r="23" spans="1:9" ht="12.75" customHeight="1">
      <c r="A23" s="5" t="s">
        <v>3569</v>
      </c>
      <c r="B23" s="5" t="s">
        <v>248</v>
      </c>
      <c r="C23" s="5" t="s">
        <v>249</v>
      </c>
      <c r="D23" s="5" t="s">
        <v>3073</v>
      </c>
      <c r="E23" s="24">
        <v>261967</v>
      </c>
      <c r="F23" s="46">
        <v>6.8</v>
      </c>
      <c r="G23" s="46">
        <v>1781770.93</v>
      </c>
      <c r="H23" s="6">
        <v>23237.48</v>
      </c>
      <c r="I23" s="6">
        <v>0</v>
      </c>
    </row>
    <row r="24" spans="1:9" ht="12.75" customHeight="1">
      <c r="A24" s="5" t="s">
        <v>3569</v>
      </c>
      <c r="B24" s="5" t="s">
        <v>3654</v>
      </c>
      <c r="C24" s="5" t="s">
        <v>3655</v>
      </c>
      <c r="D24" s="5" t="s">
        <v>3062</v>
      </c>
      <c r="E24" s="24">
        <v>99064</v>
      </c>
      <c r="F24" s="46">
        <v>12.86</v>
      </c>
      <c r="G24" s="46">
        <v>1274032.19</v>
      </c>
      <c r="H24" s="6">
        <v>0</v>
      </c>
      <c r="I24" s="6">
        <v>0</v>
      </c>
    </row>
    <row r="25" spans="1:9" ht="12.75" customHeight="1">
      <c r="A25" s="5" t="s">
        <v>3569</v>
      </c>
      <c r="B25" s="5" t="s">
        <v>3411</v>
      </c>
      <c r="C25" s="5" t="s">
        <v>3412</v>
      </c>
      <c r="D25" s="5" t="s">
        <v>3062</v>
      </c>
      <c r="E25" s="24">
        <v>135439</v>
      </c>
      <c r="F25" s="46">
        <v>8.39</v>
      </c>
      <c r="G25" s="46">
        <v>1136720.32</v>
      </c>
      <c r="H25" s="6">
        <v>0</v>
      </c>
      <c r="I25" s="6">
        <v>0</v>
      </c>
    </row>
    <row r="26" spans="1:9" ht="12.75" customHeight="1">
      <c r="A26" s="5" t="s">
        <v>3569</v>
      </c>
      <c r="B26" s="5" t="s">
        <v>3656</v>
      </c>
      <c r="C26" s="5" t="s">
        <v>3657</v>
      </c>
      <c r="D26" s="5" t="s">
        <v>3062</v>
      </c>
      <c r="E26" s="24">
        <v>306401</v>
      </c>
      <c r="F26" s="46">
        <v>5.55</v>
      </c>
      <c r="G26" s="46">
        <v>1701592.82</v>
      </c>
      <c r="H26" s="6">
        <v>0</v>
      </c>
      <c r="I26" s="6">
        <v>0</v>
      </c>
    </row>
    <row r="27" spans="1:9" ht="12.75" customHeight="1">
      <c r="A27" s="5" t="s">
        <v>3569</v>
      </c>
      <c r="B27" s="5" t="s">
        <v>210</v>
      </c>
      <c r="C27" s="5" t="s">
        <v>211</v>
      </c>
      <c r="D27" s="5" t="s">
        <v>3554</v>
      </c>
      <c r="E27" s="24">
        <v>144496</v>
      </c>
      <c r="F27" s="46">
        <v>7.89</v>
      </c>
      <c r="G27" s="46">
        <v>1139661.98</v>
      </c>
      <c r="H27" s="6">
        <v>0</v>
      </c>
      <c r="I27" s="6">
        <v>0</v>
      </c>
    </row>
    <row r="28" spans="1:9" ht="12.75" customHeight="1">
      <c r="A28" s="5" t="s">
        <v>3569</v>
      </c>
      <c r="B28" s="5" t="s">
        <v>3077</v>
      </c>
      <c r="C28" s="5" t="s">
        <v>3078</v>
      </c>
      <c r="D28" s="5" t="s">
        <v>3073</v>
      </c>
      <c r="E28" s="24">
        <v>165646</v>
      </c>
      <c r="F28" s="46">
        <v>12.7</v>
      </c>
      <c r="G28" s="46">
        <v>2104193.68</v>
      </c>
      <c r="H28" s="6">
        <v>0</v>
      </c>
      <c r="I28" s="6">
        <v>0</v>
      </c>
    </row>
    <row r="29" spans="1:9" ht="12.75" customHeight="1">
      <c r="A29" s="5" t="s">
        <v>3569</v>
      </c>
      <c r="B29" s="5" t="s">
        <v>3118</v>
      </c>
      <c r="C29" s="5" t="s">
        <v>3119</v>
      </c>
      <c r="D29" s="5" t="s">
        <v>3120</v>
      </c>
      <c r="E29" s="24">
        <v>157152</v>
      </c>
      <c r="F29" s="46">
        <v>8.03</v>
      </c>
      <c r="G29" s="46">
        <v>1262084.1</v>
      </c>
      <c r="H29" s="6">
        <v>10998.14</v>
      </c>
      <c r="I29" s="6">
        <v>0</v>
      </c>
    </row>
    <row r="30" spans="1:9" ht="12.75" customHeight="1">
      <c r="A30" s="5" t="s">
        <v>3569</v>
      </c>
      <c r="B30" s="5" t="s">
        <v>3123</v>
      </c>
      <c r="C30" s="5" t="s">
        <v>3124</v>
      </c>
      <c r="D30" s="5" t="s">
        <v>3062</v>
      </c>
      <c r="E30" s="24">
        <v>1118466</v>
      </c>
      <c r="F30" s="46">
        <v>8.31</v>
      </c>
      <c r="G30" s="46">
        <v>9293722.22</v>
      </c>
      <c r="H30" s="6">
        <v>0</v>
      </c>
      <c r="I30" s="6">
        <v>0</v>
      </c>
    </row>
    <row r="31" spans="1:9" ht="12.75" customHeight="1">
      <c r="A31" s="5" t="s">
        <v>3569</v>
      </c>
      <c r="B31" s="5" t="s">
        <v>3125</v>
      </c>
      <c r="C31" s="5" t="s">
        <v>3126</v>
      </c>
      <c r="D31" s="5" t="s">
        <v>3108</v>
      </c>
      <c r="E31" s="24">
        <v>544650</v>
      </c>
      <c r="F31" s="46">
        <v>4.78</v>
      </c>
      <c r="G31" s="46">
        <v>2602711.6</v>
      </c>
      <c r="H31" s="6">
        <v>0</v>
      </c>
      <c r="I31" s="6">
        <v>0</v>
      </c>
    </row>
    <row r="32" spans="1:9" ht="12.75" customHeight="1">
      <c r="A32" s="5" t="s">
        <v>3569</v>
      </c>
      <c r="B32" s="5" t="s">
        <v>3486</v>
      </c>
      <c r="C32" s="5" t="s">
        <v>3487</v>
      </c>
      <c r="D32" s="5" t="s">
        <v>3062</v>
      </c>
      <c r="E32" s="24">
        <v>131750</v>
      </c>
      <c r="F32" s="46">
        <v>20.8</v>
      </c>
      <c r="G32" s="46">
        <v>2740864.36</v>
      </c>
      <c r="H32" s="6">
        <v>35134.93</v>
      </c>
      <c r="I32" s="6">
        <v>0</v>
      </c>
    </row>
    <row r="33" spans="1:9" ht="12.75" customHeight="1">
      <c r="A33" s="5" t="s">
        <v>3569</v>
      </c>
      <c r="B33" s="5" t="s">
        <v>3127</v>
      </c>
      <c r="C33" s="5" t="s">
        <v>3128</v>
      </c>
      <c r="D33" s="5" t="s">
        <v>3129</v>
      </c>
      <c r="E33" s="24">
        <v>56948</v>
      </c>
      <c r="F33" s="46">
        <v>11.17</v>
      </c>
      <c r="G33" s="46">
        <v>636218.47</v>
      </c>
      <c r="H33" s="6">
        <v>0</v>
      </c>
      <c r="I33" s="6">
        <v>0</v>
      </c>
    </row>
    <row r="34" spans="1:9" ht="12.75" customHeight="1">
      <c r="A34" s="5" t="s">
        <v>3569</v>
      </c>
      <c r="B34" s="5" t="s">
        <v>3130</v>
      </c>
      <c r="C34" s="5" t="s">
        <v>3131</v>
      </c>
      <c r="D34" s="5" t="s">
        <v>3132</v>
      </c>
      <c r="E34" s="24">
        <v>25634</v>
      </c>
      <c r="F34" s="46">
        <v>47.36</v>
      </c>
      <c r="G34" s="46">
        <v>1214027.03</v>
      </c>
      <c r="H34" s="6">
        <v>13842.36</v>
      </c>
      <c r="I34" s="6">
        <v>0</v>
      </c>
    </row>
    <row r="35" spans="1:9" ht="12.75" customHeight="1">
      <c r="A35" s="5" t="s">
        <v>3569</v>
      </c>
      <c r="B35" s="5" t="s">
        <v>3604</v>
      </c>
      <c r="C35" s="5" t="s">
        <v>3605</v>
      </c>
      <c r="D35" s="5" t="s">
        <v>3606</v>
      </c>
      <c r="E35" s="24">
        <v>25000</v>
      </c>
      <c r="F35" s="46">
        <v>51.16</v>
      </c>
      <c r="G35" s="46">
        <v>1278926.77</v>
      </c>
      <c r="H35" s="6">
        <v>0</v>
      </c>
      <c r="I35" s="6">
        <v>0</v>
      </c>
    </row>
    <row r="36" spans="1:9" ht="12.75" customHeight="1">
      <c r="A36" s="5" t="s">
        <v>3569</v>
      </c>
      <c r="B36" s="5" t="s">
        <v>250</v>
      </c>
      <c r="C36" s="5" t="s">
        <v>251</v>
      </c>
      <c r="D36" s="5" t="s">
        <v>3606</v>
      </c>
      <c r="E36" s="24">
        <v>24000</v>
      </c>
      <c r="F36" s="46">
        <v>54.59</v>
      </c>
      <c r="G36" s="46">
        <v>1310229.18</v>
      </c>
      <c r="H36" s="6">
        <v>0</v>
      </c>
      <c r="I36" s="6">
        <v>0</v>
      </c>
    </row>
    <row r="37" spans="1:9" ht="12.75" customHeight="1">
      <c r="A37" s="5" t="s">
        <v>3569</v>
      </c>
      <c r="B37" s="5" t="s">
        <v>3037</v>
      </c>
      <c r="C37" s="5" t="s">
        <v>3038</v>
      </c>
      <c r="D37" s="5" t="s">
        <v>3035</v>
      </c>
      <c r="E37" s="24">
        <v>2942772</v>
      </c>
      <c r="F37" s="46">
        <v>100</v>
      </c>
      <c r="G37" s="46">
        <v>2942772.36</v>
      </c>
      <c r="H37" s="6">
        <v>2771.99</v>
      </c>
      <c r="I37" s="6">
        <v>0</v>
      </c>
    </row>
    <row r="38" spans="1:9" ht="12.75" customHeight="1">
      <c r="A38" s="5" t="s">
        <v>3569</v>
      </c>
      <c r="B38" s="5" t="s">
        <v>301</v>
      </c>
      <c r="C38" s="5" t="s">
        <v>302</v>
      </c>
      <c r="D38" s="5" t="s">
        <v>3606</v>
      </c>
      <c r="E38" s="24">
        <v>34500</v>
      </c>
      <c r="F38" s="46">
        <v>43.11</v>
      </c>
      <c r="G38" s="46">
        <v>1487221.91</v>
      </c>
      <c r="H38" s="6">
        <v>0</v>
      </c>
      <c r="I38" s="6">
        <v>0</v>
      </c>
    </row>
    <row r="39" spans="1:9" ht="12.75" customHeight="1">
      <c r="A39" s="5" t="s">
        <v>3569</v>
      </c>
      <c r="B39" s="5" t="s">
        <v>269</v>
      </c>
      <c r="C39" s="5" t="s">
        <v>270</v>
      </c>
      <c r="D39" s="5" t="s">
        <v>3073</v>
      </c>
      <c r="E39" s="24">
        <v>70203</v>
      </c>
      <c r="F39" s="46">
        <v>13.71</v>
      </c>
      <c r="G39" s="46">
        <v>962789.66</v>
      </c>
      <c r="H39" s="6">
        <v>0</v>
      </c>
      <c r="I39" s="6">
        <v>0</v>
      </c>
    </row>
    <row r="40" spans="1:9" ht="12.75" customHeight="1">
      <c r="A40" s="5" t="s">
        <v>3569</v>
      </c>
      <c r="B40" s="5" t="s">
        <v>290</v>
      </c>
      <c r="C40" s="5" t="s">
        <v>291</v>
      </c>
      <c r="D40" s="5" t="s">
        <v>3062</v>
      </c>
      <c r="E40" s="24">
        <v>89534</v>
      </c>
      <c r="F40" s="46">
        <v>13.56</v>
      </c>
      <c r="G40" s="46">
        <v>1213778.71</v>
      </c>
      <c r="H40" s="6">
        <v>0</v>
      </c>
      <c r="I40" s="6">
        <v>0</v>
      </c>
    </row>
    <row r="41" spans="1:9" ht="12.75" customHeight="1">
      <c r="A41" s="5" t="s">
        <v>3569</v>
      </c>
      <c r="B41" s="5" t="s">
        <v>289</v>
      </c>
      <c r="C41" s="5" t="s">
        <v>3522</v>
      </c>
      <c r="D41" s="5" t="s">
        <v>3523</v>
      </c>
      <c r="E41" s="24">
        <v>128522</v>
      </c>
      <c r="F41" s="46">
        <v>13.08</v>
      </c>
      <c r="G41" s="46">
        <v>1681520.75</v>
      </c>
      <c r="H41" s="6">
        <v>0</v>
      </c>
      <c r="I41" s="6">
        <v>0</v>
      </c>
    </row>
    <row r="42" spans="1:9" ht="12.75" customHeight="1">
      <c r="A42" s="5" t="s">
        <v>3569</v>
      </c>
      <c r="B42" s="5" t="s">
        <v>295</v>
      </c>
      <c r="C42" s="5" t="s">
        <v>296</v>
      </c>
      <c r="D42" s="5" t="s">
        <v>3108</v>
      </c>
      <c r="E42" s="24">
        <v>1045215</v>
      </c>
      <c r="F42" s="46">
        <v>3.28</v>
      </c>
      <c r="G42" s="46">
        <v>3428438.49</v>
      </c>
      <c r="H42" s="6">
        <v>0</v>
      </c>
      <c r="I42" s="6">
        <v>0</v>
      </c>
    </row>
    <row r="43" spans="1:9" ht="12.75" customHeight="1">
      <c r="A43" s="5" t="s">
        <v>3569</v>
      </c>
      <c r="B43" s="5" t="s">
        <v>3539</v>
      </c>
      <c r="C43" s="5" t="s">
        <v>3540</v>
      </c>
      <c r="D43" s="5" t="s">
        <v>3129</v>
      </c>
      <c r="E43" s="24">
        <v>200762</v>
      </c>
      <c r="F43" s="46">
        <v>8</v>
      </c>
      <c r="G43" s="46">
        <v>1605794.96</v>
      </c>
      <c r="H43" s="6">
        <v>0</v>
      </c>
      <c r="I43" s="6">
        <v>0</v>
      </c>
    </row>
    <row r="44" spans="1:9" ht="12.75" customHeight="1">
      <c r="A44" s="5" t="s">
        <v>3569</v>
      </c>
      <c r="B44" s="5" t="s">
        <v>3545</v>
      </c>
      <c r="C44" s="5" t="s">
        <v>3546</v>
      </c>
      <c r="D44" s="5" t="s">
        <v>3062</v>
      </c>
      <c r="E44" s="24">
        <v>686163</v>
      </c>
      <c r="F44" s="46">
        <v>8.98</v>
      </c>
      <c r="G44" s="46">
        <v>6159983.95</v>
      </c>
      <c r="H44" s="6">
        <v>173743.23</v>
      </c>
      <c r="I44" s="6">
        <v>0</v>
      </c>
    </row>
    <row r="45" spans="1:9" ht="12.75" customHeight="1">
      <c r="A45" s="5" t="s">
        <v>3569</v>
      </c>
      <c r="B45" s="5" t="s">
        <v>307</v>
      </c>
      <c r="C45" s="5" t="s">
        <v>308</v>
      </c>
      <c r="D45" s="5" t="s">
        <v>309</v>
      </c>
      <c r="E45" s="24">
        <v>118633</v>
      </c>
      <c r="F45" s="46">
        <v>20.45</v>
      </c>
      <c r="G45" s="46">
        <v>2426154.28</v>
      </c>
      <c r="H45" s="6">
        <v>0</v>
      </c>
      <c r="I45" s="6">
        <v>0</v>
      </c>
    </row>
    <row r="46" spans="1:9" ht="12.75" customHeight="1">
      <c r="A46" s="5" t="s">
        <v>3569</v>
      </c>
      <c r="B46" s="5" t="s">
        <v>317</v>
      </c>
      <c r="C46" s="5" t="s">
        <v>318</v>
      </c>
      <c r="D46" s="5" t="s">
        <v>3129</v>
      </c>
      <c r="E46" s="24">
        <v>73511</v>
      </c>
      <c r="F46" s="46">
        <v>25.81</v>
      </c>
      <c r="G46" s="46">
        <v>1897626.64</v>
      </c>
      <c r="H46" s="6">
        <v>0</v>
      </c>
      <c r="I46" s="6">
        <v>0</v>
      </c>
    </row>
    <row r="47" spans="1:9" ht="12.75" customHeight="1">
      <c r="A47" s="5" t="s">
        <v>3569</v>
      </c>
      <c r="B47" s="5" t="s">
        <v>321</v>
      </c>
      <c r="C47" s="5" t="s">
        <v>322</v>
      </c>
      <c r="D47" s="5" t="s">
        <v>3062</v>
      </c>
      <c r="E47" s="24">
        <v>295091</v>
      </c>
      <c r="F47" s="46">
        <v>13.78</v>
      </c>
      <c r="G47" s="46">
        <v>4066153.11</v>
      </c>
      <c r="H47" s="6">
        <v>0</v>
      </c>
      <c r="I47" s="6">
        <v>0</v>
      </c>
    </row>
    <row r="48" spans="1:9" ht="12.75" customHeight="1">
      <c r="A48" s="5" t="s">
        <v>3569</v>
      </c>
      <c r="B48" s="5" t="s">
        <v>330</v>
      </c>
      <c r="C48" s="5" t="s">
        <v>331</v>
      </c>
      <c r="D48" s="5" t="s">
        <v>3651</v>
      </c>
      <c r="E48" s="24">
        <v>125010</v>
      </c>
      <c r="F48" s="46">
        <v>9.65</v>
      </c>
      <c r="G48" s="46">
        <v>1206366.88</v>
      </c>
      <c r="H48" s="6">
        <v>0</v>
      </c>
      <c r="I48" s="6">
        <v>0</v>
      </c>
    </row>
    <row r="49" spans="1:9" ht="12.75" customHeight="1">
      <c r="A49" s="5" t="s">
        <v>3569</v>
      </c>
      <c r="B49" s="5" t="s">
        <v>3552</v>
      </c>
      <c r="C49" s="5" t="s">
        <v>3553</v>
      </c>
      <c r="D49" s="5" t="s">
        <v>3554</v>
      </c>
      <c r="E49" s="24">
        <v>558557</v>
      </c>
      <c r="F49" s="46">
        <v>4.08</v>
      </c>
      <c r="G49" s="46">
        <v>2280454.89</v>
      </c>
      <c r="H49" s="6">
        <v>0</v>
      </c>
      <c r="I49" s="6">
        <v>0</v>
      </c>
    </row>
    <row r="50" spans="1:9" ht="12.75" customHeight="1">
      <c r="A50" s="5" t="s">
        <v>3569</v>
      </c>
      <c r="B50" s="5" t="s">
        <v>341</v>
      </c>
      <c r="C50" s="5" t="s">
        <v>342</v>
      </c>
      <c r="D50" s="5" t="s">
        <v>343</v>
      </c>
      <c r="E50" s="24">
        <v>32716</v>
      </c>
      <c r="F50" s="46">
        <v>4.41</v>
      </c>
      <c r="G50" s="46">
        <v>144196.63</v>
      </c>
      <c r="H50" s="6">
        <v>0</v>
      </c>
      <c r="I50" s="6">
        <v>0</v>
      </c>
    </row>
    <row r="51" spans="1:9" ht="12.75" customHeight="1">
      <c r="A51" s="5" t="s">
        <v>3569</v>
      </c>
      <c r="B51" s="5" t="s">
        <v>3658</v>
      </c>
      <c r="C51" s="5" t="s">
        <v>3446</v>
      </c>
      <c r="D51" s="5" t="s">
        <v>3659</v>
      </c>
      <c r="E51" s="24">
        <v>49000</v>
      </c>
      <c r="F51" s="46">
        <v>15.18</v>
      </c>
      <c r="G51" s="46">
        <v>743984.13</v>
      </c>
      <c r="H51" s="6">
        <v>0</v>
      </c>
      <c r="I51" s="6">
        <v>0</v>
      </c>
    </row>
    <row r="52" spans="1:9" ht="12.75" customHeight="1">
      <c r="A52" s="5" t="s">
        <v>3569</v>
      </c>
      <c r="B52" s="5" t="s">
        <v>3578</v>
      </c>
      <c r="C52" s="5" t="s">
        <v>3579</v>
      </c>
      <c r="D52" s="5" t="s">
        <v>3031</v>
      </c>
      <c r="E52" s="24">
        <v>25980</v>
      </c>
      <c r="F52" s="46">
        <v>60.99</v>
      </c>
      <c r="G52" s="46">
        <v>1584632.51</v>
      </c>
      <c r="H52" s="6">
        <v>0</v>
      </c>
      <c r="I52" s="6">
        <v>0</v>
      </c>
    </row>
    <row r="53" spans="1:9" ht="12.75" customHeight="1">
      <c r="A53" s="5" t="s">
        <v>3569</v>
      </c>
      <c r="B53" s="5" t="s">
        <v>3133</v>
      </c>
      <c r="C53" s="43" t="s">
        <v>3134</v>
      </c>
      <c r="D53" s="5" t="s">
        <v>3135</v>
      </c>
      <c r="E53" s="24">
        <v>0</v>
      </c>
      <c r="F53" s="46">
        <v>0</v>
      </c>
      <c r="G53" s="46">
        <v>0</v>
      </c>
      <c r="H53" s="6">
        <v>0</v>
      </c>
      <c r="I53" s="6">
        <v>4929</v>
      </c>
    </row>
    <row r="54" spans="1:9" ht="12.75" customHeight="1">
      <c r="A54" s="5" t="s">
        <v>3569</v>
      </c>
      <c r="B54" s="5" t="s">
        <v>212</v>
      </c>
      <c r="C54" s="5" t="s">
        <v>213</v>
      </c>
      <c r="D54" s="5" t="s">
        <v>214</v>
      </c>
      <c r="E54" s="24">
        <v>6000</v>
      </c>
      <c r="F54" s="46">
        <v>64.24</v>
      </c>
      <c r="G54" s="46">
        <v>385423.49</v>
      </c>
      <c r="H54" s="6">
        <v>0</v>
      </c>
      <c r="I54" s="6">
        <v>42.78</v>
      </c>
    </row>
    <row r="55" spans="1:9" ht="12.75" customHeight="1">
      <c r="A55" s="5" t="s">
        <v>3569</v>
      </c>
      <c r="B55" s="5" t="s">
        <v>3351</v>
      </c>
      <c r="C55" s="43" t="s">
        <v>1544</v>
      </c>
      <c r="D55" s="5" t="s">
        <v>3499</v>
      </c>
      <c r="E55" s="24">
        <v>0</v>
      </c>
      <c r="F55" s="46">
        <v>0</v>
      </c>
      <c r="G55" s="46">
        <v>0</v>
      </c>
      <c r="H55" s="6">
        <v>0</v>
      </c>
      <c r="I55" s="6">
        <v>13.88</v>
      </c>
    </row>
    <row r="56" spans="1:9" ht="12.75" customHeight="1">
      <c r="A56" s="5" t="s">
        <v>3569</v>
      </c>
      <c r="B56" s="5" t="s">
        <v>3350</v>
      </c>
      <c r="C56" s="43" t="s">
        <v>1545</v>
      </c>
      <c r="D56" s="5" t="s">
        <v>1650</v>
      </c>
      <c r="E56" s="24">
        <v>0</v>
      </c>
      <c r="F56" s="46">
        <v>0</v>
      </c>
      <c r="G56" s="46">
        <v>0</v>
      </c>
      <c r="H56" s="6">
        <v>0</v>
      </c>
      <c r="I56" s="6">
        <v>424.84</v>
      </c>
    </row>
    <row r="57" spans="1:9" ht="12.75" customHeight="1">
      <c r="A57" s="5" t="s">
        <v>3569</v>
      </c>
      <c r="B57" s="5" t="s">
        <v>3660</v>
      </c>
      <c r="C57" s="5" t="s">
        <v>3661</v>
      </c>
      <c r="D57" s="5" t="s">
        <v>3662</v>
      </c>
      <c r="E57" s="24">
        <v>363999</v>
      </c>
      <c r="F57" s="46">
        <v>3.72</v>
      </c>
      <c r="G57" s="46">
        <v>1352283.54</v>
      </c>
      <c r="H57" s="6">
        <v>0</v>
      </c>
      <c r="I57" s="6">
        <v>0</v>
      </c>
    </row>
    <row r="58" spans="1:9" ht="12.75" customHeight="1">
      <c r="A58" s="5" t="s">
        <v>3569</v>
      </c>
      <c r="B58" s="5" t="s">
        <v>3663</v>
      </c>
      <c r="C58" s="5" t="s">
        <v>3661</v>
      </c>
      <c r="D58" s="5" t="s">
        <v>3664</v>
      </c>
      <c r="E58" s="24">
        <v>328984</v>
      </c>
      <c r="F58" s="46">
        <v>2.84</v>
      </c>
      <c r="G58" s="46">
        <v>934022.56</v>
      </c>
      <c r="H58" s="6">
        <v>0</v>
      </c>
      <c r="I58" s="6">
        <v>0</v>
      </c>
    </row>
    <row r="59" spans="1:9" ht="12.75" customHeight="1">
      <c r="A59" s="5" t="s">
        <v>3569</v>
      </c>
      <c r="B59" s="5" t="s">
        <v>3349</v>
      </c>
      <c r="C59" s="43" t="s">
        <v>1021</v>
      </c>
      <c r="D59" s="5" t="s">
        <v>3070</v>
      </c>
      <c r="E59" s="24">
        <v>0</v>
      </c>
      <c r="F59" s="46">
        <v>0</v>
      </c>
      <c r="G59" s="46">
        <v>0</v>
      </c>
      <c r="H59" s="6">
        <v>0</v>
      </c>
      <c r="I59" s="6">
        <v>24.64</v>
      </c>
    </row>
    <row r="60" spans="1:9" ht="12.75" customHeight="1">
      <c r="A60" s="5" t="s">
        <v>3569</v>
      </c>
      <c r="B60" s="5" t="s">
        <v>3348</v>
      </c>
      <c r="C60" s="43" t="s">
        <v>1546</v>
      </c>
      <c r="D60" s="5" t="s">
        <v>1651</v>
      </c>
      <c r="E60" s="24">
        <v>0</v>
      </c>
      <c r="F60" s="46">
        <v>0</v>
      </c>
      <c r="G60" s="46">
        <v>0</v>
      </c>
      <c r="H60" s="6">
        <v>0</v>
      </c>
      <c r="I60" s="6">
        <f>328.54+31.57</f>
        <v>360.11</v>
      </c>
    </row>
    <row r="61" spans="1:9" ht="12.75" customHeight="1">
      <c r="A61" s="5" t="s">
        <v>3569</v>
      </c>
      <c r="B61" s="5" t="s">
        <v>3665</v>
      </c>
      <c r="C61" s="5" t="s">
        <v>3666</v>
      </c>
      <c r="D61" s="5" t="s">
        <v>3667</v>
      </c>
      <c r="E61" s="24">
        <v>20674</v>
      </c>
      <c r="F61" s="46">
        <v>20.87</v>
      </c>
      <c r="G61" s="46">
        <v>431549.06</v>
      </c>
      <c r="H61" s="6">
        <v>0</v>
      </c>
      <c r="I61" s="6">
        <v>0</v>
      </c>
    </row>
    <row r="62" spans="1:9" ht="12.75" customHeight="1">
      <c r="A62" s="5" t="s">
        <v>3569</v>
      </c>
      <c r="B62" s="5" t="s">
        <v>194</v>
      </c>
      <c r="C62" s="5" t="s">
        <v>195</v>
      </c>
      <c r="D62" s="5" t="s">
        <v>196</v>
      </c>
      <c r="E62" s="24">
        <v>20405</v>
      </c>
      <c r="F62" s="46">
        <v>30.29</v>
      </c>
      <c r="G62" s="46">
        <v>618111.3</v>
      </c>
      <c r="H62" s="6">
        <v>0</v>
      </c>
      <c r="I62" s="6">
        <v>0</v>
      </c>
    </row>
    <row r="63" spans="1:9" ht="12.75" customHeight="1">
      <c r="A63" s="5" t="s">
        <v>3569</v>
      </c>
      <c r="B63" s="5" t="s">
        <v>3668</v>
      </c>
      <c r="C63" s="5" t="s">
        <v>3669</v>
      </c>
      <c r="D63" s="5" t="s">
        <v>3670</v>
      </c>
      <c r="E63" s="24">
        <v>66</v>
      </c>
      <c r="F63" s="46">
        <v>8403.36</v>
      </c>
      <c r="G63" s="46">
        <v>554621.85</v>
      </c>
      <c r="H63" s="6">
        <v>0</v>
      </c>
      <c r="I63" s="6">
        <v>0</v>
      </c>
    </row>
    <row r="64" spans="1:9" ht="12.75" customHeight="1">
      <c r="A64" s="5" t="s">
        <v>3569</v>
      </c>
      <c r="B64" s="5" t="s">
        <v>3671</v>
      </c>
      <c r="C64" s="5" t="s">
        <v>3672</v>
      </c>
      <c r="D64" s="5" t="s">
        <v>3031</v>
      </c>
      <c r="E64" s="24">
        <v>23992</v>
      </c>
      <c r="F64" s="46">
        <v>54.38</v>
      </c>
      <c r="G64" s="46">
        <v>1304786.28</v>
      </c>
      <c r="H64" s="6">
        <v>0</v>
      </c>
      <c r="I64" s="6">
        <v>0</v>
      </c>
    </row>
    <row r="65" spans="1:9" ht="12.75" customHeight="1">
      <c r="A65" s="5" t="s">
        <v>3569</v>
      </c>
      <c r="B65" s="5" t="s">
        <v>3139</v>
      </c>
      <c r="C65" s="5" t="s">
        <v>3140</v>
      </c>
      <c r="D65" s="5" t="s">
        <v>3141</v>
      </c>
      <c r="E65" s="24">
        <v>411680</v>
      </c>
      <c r="F65" s="46">
        <v>6.31</v>
      </c>
      <c r="G65" s="46">
        <v>2596593.77</v>
      </c>
      <c r="H65" s="6">
        <v>0</v>
      </c>
      <c r="I65" s="6">
        <v>0</v>
      </c>
    </row>
    <row r="66" spans="1:9" ht="12.75" customHeight="1">
      <c r="A66" s="5" t="s">
        <v>3569</v>
      </c>
      <c r="B66" s="5" t="s">
        <v>3673</v>
      </c>
      <c r="C66" s="5" t="s">
        <v>3674</v>
      </c>
      <c r="D66" s="5" t="s">
        <v>3031</v>
      </c>
      <c r="E66" s="24">
        <v>5924</v>
      </c>
      <c r="F66" s="46">
        <v>331.13</v>
      </c>
      <c r="G66" s="46">
        <v>1961591.84</v>
      </c>
      <c r="H66" s="6">
        <v>0</v>
      </c>
      <c r="I66" s="6">
        <v>0</v>
      </c>
    </row>
    <row r="67" spans="1:9" ht="12.75" customHeight="1">
      <c r="A67" s="5" t="s">
        <v>3569</v>
      </c>
      <c r="B67" s="5" t="s">
        <v>3347</v>
      </c>
      <c r="C67" s="43" t="s">
        <v>1547</v>
      </c>
      <c r="D67" s="5" t="s">
        <v>1652</v>
      </c>
      <c r="E67" s="24">
        <v>0</v>
      </c>
      <c r="F67" s="46">
        <v>0</v>
      </c>
      <c r="G67" s="46">
        <v>0</v>
      </c>
      <c r="H67" s="6">
        <v>0</v>
      </c>
      <c r="I67" s="6">
        <v>4440.46</v>
      </c>
    </row>
    <row r="68" spans="1:9" ht="12.75" customHeight="1">
      <c r="A68" s="5" t="s">
        <v>3569</v>
      </c>
      <c r="B68" s="5" t="s">
        <v>3675</v>
      </c>
      <c r="C68" s="5" t="s">
        <v>3676</v>
      </c>
      <c r="D68" s="5" t="s">
        <v>3041</v>
      </c>
      <c r="E68" s="24">
        <v>28482</v>
      </c>
      <c r="F68" s="46">
        <v>21.94</v>
      </c>
      <c r="G68" s="46">
        <v>624967.69</v>
      </c>
      <c r="H68" s="6">
        <v>0</v>
      </c>
      <c r="I68" s="6">
        <v>0</v>
      </c>
    </row>
    <row r="69" spans="1:9" ht="12.75" customHeight="1">
      <c r="A69" s="5" t="s">
        <v>3569</v>
      </c>
      <c r="B69" s="5" t="s">
        <v>215</v>
      </c>
      <c r="C69" s="5" t="s">
        <v>216</v>
      </c>
      <c r="D69" s="5" t="s">
        <v>3031</v>
      </c>
      <c r="E69" s="24">
        <v>79629</v>
      </c>
      <c r="F69" s="46">
        <v>19.42</v>
      </c>
      <c r="G69" s="46">
        <v>1546417.03</v>
      </c>
      <c r="H69" s="6">
        <v>0</v>
      </c>
      <c r="I69" s="6">
        <v>0</v>
      </c>
    </row>
    <row r="70" spans="1:9" ht="12.75" customHeight="1">
      <c r="A70" s="5" t="s">
        <v>3569</v>
      </c>
      <c r="B70" s="5" t="s">
        <v>3346</v>
      </c>
      <c r="C70" s="43" t="s">
        <v>33</v>
      </c>
      <c r="D70" s="5" t="s">
        <v>1653</v>
      </c>
      <c r="E70" s="24">
        <v>0</v>
      </c>
      <c r="F70" s="46">
        <v>0</v>
      </c>
      <c r="G70" s="46">
        <v>0</v>
      </c>
      <c r="H70" s="6">
        <v>0</v>
      </c>
      <c r="I70" s="6">
        <v>252.33</v>
      </c>
    </row>
    <row r="71" spans="1:9" ht="12.75" customHeight="1">
      <c r="A71" s="5" t="s">
        <v>3569</v>
      </c>
      <c r="B71" s="5" t="s">
        <v>3677</v>
      </c>
      <c r="C71" s="5" t="s">
        <v>3678</v>
      </c>
      <c r="D71" s="5" t="s">
        <v>3679</v>
      </c>
      <c r="E71" s="24">
        <v>400</v>
      </c>
      <c r="F71" s="46">
        <v>281.09</v>
      </c>
      <c r="G71" s="46">
        <v>112436.52</v>
      </c>
      <c r="H71" s="6">
        <v>0</v>
      </c>
      <c r="I71" s="6">
        <v>0</v>
      </c>
    </row>
    <row r="72" spans="1:9" ht="12.75" customHeight="1">
      <c r="A72" s="5" t="s">
        <v>3569</v>
      </c>
      <c r="B72" s="5" t="s">
        <v>3680</v>
      </c>
      <c r="C72" s="5" t="s">
        <v>3681</v>
      </c>
      <c r="D72" s="5" t="s">
        <v>3031</v>
      </c>
      <c r="E72" s="24">
        <v>13230</v>
      </c>
      <c r="F72" s="46">
        <v>55.29</v>
      </c>
      <c r="G72" s="46">
        <v>731503.21</v>
      </c>
      <c r="H72" s="6">
        <v>0</v>
      </c>
      <c r="I72" s="6">
        <v>0</v>
      </c>
    </row>
    <row r="73" spans="1:9" ht="12.75" customHeight="1">
      <c r="A73" s="5" t="s">
        <v>3569</v>
      </c>
      <c r="B73" s="5" t="s">
        <v>3682</v>
      </c>
      <c r="C73" s="5" t="s">
        <v>3683</v>
      </c>
      <c r="D73" s="5" t="s">
        <v>3684</v>
      </c>
      <c r="E73" s="24">
        <v>71395</v>
      </c>
      <c r="F73" s="46">
        <v>20.63</v>
      </c>
      <c r="G73" s="46">
        <v>1472557.52</v>
      </c>
      <c r="H73" s="6">
        <v>0</v>
      </c>
      <c r="I73" s="6">
        <v>0</v>
      </c>
    </row>
    <row r="74" spans="1:9" ht="12.75" customHeight="1">
      <c r="A74" s="5" t="s">
        <v>3569</v>
      </c>
      <c r="B74" s="5" t="s">
        <v>3352</v>
      </c>
      <c r="C74" s="43" t="s">
        <v>1548</v>
      </c>
      <c r="D74" s="5" t="s">
        <v>2067</v>
      </c>
      <c r="E74" s="24">
        <v>0</v>
      </c>
      <c r="F74" s="46">
        <v>0</v>
      </c>
      <c r="G74" s="46">
        <v>0</v>
      </c>
      <c r="H74" s="6">
        <v>0</v>
      </c>
      <c r="I74" s="6">
        <v>568.15</v>
      </c>
    </row>
    <row r="75" spans="1:9" ht="12.75" customHeight="1">
      <c r="A75" s="5" t="s">
        <v>3569</v>
      </c>
      <c r="B75" s="5" t="s">
        <v>3685</v>
      </c>
      <c r="C75" s="5" t="s">
        <v>3686</v>
      </c>
      <c r="D75" s="5" t="s">
        <v>3152</v>
      </c>
      <c r="E75" s="24">
        <v>1000</v>
      </c>
      <c r="F75" s="46">
        <v>219.05</v>
      </c>
      <c r="G75" s="46">
        <v>219052.74</v>
      </c>
      <c r="H75" s="6">
        <v>0</v>
      </c>
      <c r="I75" s="6">
        <v>0</v>
      </c>
    </row>
    <row r="76" spans="1:9" ht="12.75" customHeight="1">
      <c r="A76" s="5" t="s">
        <v>3569</v>
      </c>
      <c r="B76" s="5" t="s">
        <v>3344</v>
      </c>
      <c r="C76" s="43" t="s">
        <v>1549</v>
      </c>
      <c r="D76" s="5" t="s">
        <v>1654</v>
      </c>
      <c r="E76" s="24">
        <v>0</v>
      </c>
      <c r="F76" s="46">
        <v>0</v>
      </c>
      <c r="G76" s="46">
        <v>0</v>
      </c>
      <c r="H76" s="6">
        <v>0</v>
      </c>
      <c r="I76" s="6">
        <v>3316.04</v>
      </c>
    </row>
    <row r="77" spans="1:9" ht="12.75" customHeight="1">
      <c r="A77" s="5" t="s">
        <v>3569</v>
      </c>
      <c r="B77" s="5" t="s">
        <v>3687</v>
      </c>
      <c r="C77" s="5" t="s">
        <v>3688</v>
      </c>
      <c r="D77" s="5" t="s">
        <v>3031</v>
      </c>
      <c r="E77" s="24">
        <v>48520</v>
      </c>
      <c r="F77" s="46">
        <v>57.11</v>
      </c>
      <c r="G77" s="46">
        <v>2770749.07</v>
      </c>
      <c r="H77" s="6">
        <v>0</v>
      </c>
      <c r="I77" s="6">
        <v>0</v>
      </c>
    </row>
    <row r="78" spans="1:9" ht="12.75" customHeight="1">
      <c r="A78" s="5" t="s">
        <v>3569</v>
      </c>
      <c r="B78" s="5" t="s">
        <v>2855</v>
      </c>
      <c r="C78" s="5" t="s">
        <v>2856</v>
      </c>
      <c r="D78" s="5" t="s">
        <v>1655</v>
      </c>
      <c r="E78" s="24">
        <v>0</v>
      </c>
      <c r="F78" s="46">
        <v>0</v>
      </c>
      <c r="G78" s="46">
        <v>0</v>
      </c>
      <c r="H78" s="6">
        <v>84037.5</v>
      </c>
      <c r="I78" s="6">
        <v>0</v>
      </c>
    </row>
    <row r="79" spans="1:9" ht="12.75" customHeight="1">
      <c r="A79" s="5" t="s">
        <v>3569</v>
      </c>
      <c r="B79" s="5" t="s">
        <v>3618</v>
      </c>
      <c r="C79" s="5" t="s">
        <v>3619</v>
      </c>
      <c r="D79" s="5" t="s">
        <v>3135</v>
      </c>
      <c r="E79" s="24">
        <v>24942</v>
      </c>
      <c r="F79" s="46">
        <v>15.12</v>
      </c>
      <c r="G79" s="46">
        <v>377153.58</v>
      </c>
      <c r="H79" s="6">
        <v>0</v>
      </c>
      <c r="I79" s="6">
        <v>0</v>
      </c>
    </row>
    <row r="80" spans="1:9" ht="12.75" customHeight="1">
      <c r="A80" s="5" t="s">
        <v>3569</v>
      </c>
      <c r="B80" s="5" t="s">
        <v>545</v>
      </c>
      <c r="C80" s="43" t="s">
        <v>546</v>
      </c>
      <c r="D80" s="5" t="s">
        <v>1656</v>
      </c>
      <c r="E80" s="24">
        <v>0</v>
      </c>
      <c r="F80" s="46">
        <v>0</v>
      </c>
      <c r="G80" s="46">
        <v>0</v>
      </c>
      <c r="H80" s="6">
        <v>0</v>
      </c>
      <c r="I80" s="6">
        <v>1102.66</v>
      </c>
    </row>
    <row r="81" spans="1:9" ht="12.75" customHeight="1">
      <c r="A81" s="5" t="s">
        <v>3569</v>
      </c>
      <c r="B81" s="5" t="s">
        <v>1378</v>
      </c>
      <c r="C81" s="43" t="s">
        <v>1379</v>
      </c>
      <c r="D81" s="5" t="s">
        <v>1657</v>
      </c>
      <c r="E81" s="24">
        <v>0</v>
      </c>
      <c r="F81" s="46">
        <v>0</v>
      </c>
      <c r="G81" s="46">
        <v>0</v>
      </c>
      <c r="H81" s="6">
        <v>0</v>
      </c>
      <c r="I81" s="6">
        <v>39.65</v>
      </c>
    </row>
    <row r="82" spans="1:9" ht="12.75" customHeight="1">
      <c r="A82" s="5" t="s">
        <v>3569</v>
      </c>
      <c r="B82" s="5" t="s">
        <v>3689</v>
      </c>
      <c r="C82" s="5" t="s">
        <v>3690</v>
      </c>
      <c r="D82" s="5" t="s">
        <v>3041</v>
      </c>
      <c r="E82" s="24">
        <v>20000</v>
      </c>
      <c r="F82" s="46">
        <v>40.97</v>
      </c>
      <c r="G82" s="46">
        <v>819304.47</v>
      </c>
      <c r="H82" s="6">
        <v>0</v>
      </c>
      <c r="I82" s="6">
        <v>0</v>
      </c>
    </row>
    <row r="83" spans="1:9" ht="12.75" customHeight="1">
      <c r="A83" s="5" t="s">
        <v>3569</v>
      </c>
      <c r="B83" s="5" t="s">
        <v>255</v>
      </c>
      <c r="C83" s="5" t="s">
        <v>256</v>
      </c>
      <c r="D83" s="5" t="s">
        <v>257</v>
      </c>
      <c r="E83" s="24">
        <v>69755</v>
      </c>
      <c r="F83" s="46">
        <v>23.76</v>
      </c>
      <c r="G83" s="46">
        <v>1657141.58</v>
      </c>
      <c r="H83" s="6">
        <v>0</v>
      </c>
      <c r="I83" s="6">
        <v>0</v>
      </c>
    </row>
    <row r="84" spans="1:9" ht="12.75" customHeight="1">
      <c r="A84" s="5" t="s">
        <v>3569</v>
      </c>
      <c r="B84" s="5" t="s">
        <v>197</v>
      </c>
      <c r="C84" s="5" t="s">
        <v>198</v>
      </c>
      <c r="D84" s="5" t="s">
        <v>199</v>
      </c>
      <c r="E84" s="24">
        <v>33329</v>
      </c>
      <c r="F84" s="46">
        <v>27.31</v>
      </c>
      <c r="G84" s="46">
        <v>910219.96</v>
      </c>
      <c r="H84" s="6">
        <v>0</v>
      </c>
      <c r="I84" s="6">
        <v>0</v>
      </c>
    </row>
    <row r="85" spans="1:9" ht="12.75" customHeight="1">
      <c r="A85" s="5" t="s">
        <v>3569</v>
      </c>
      <c r="B85" s="5" t="s">
        <v>3691</v>
      </c>
      <c r="C85" s="5" t="s">
        <v>3692</v>
      </c>
      <c r="D85" s="5" t="s">
        <v>3693</v>
      </c>
      <c r="E85" s="24">
        <v>42840</v>
      </c>
      <c r="F85" s="46">
        <v>71.81</v>
      </c>
      <c r="G85" s="46">
        <v>3076322.72</v>
      </c>
      <c r="H85" s="6">
        <v>0</v>
      </c>
      <c r="I85" s="6">
        <v>0</v>
      </c>
    </row>
    <row r="86" spans="1:9" ht="12.75" customHeight="1">
      <c r="A86" s="5" t="s">
        <v>3569</v>
      </c>
      <c r="B86" s="5" t="s">
        <v>3694</v>
      </c>
      <c r="C86" s="5" t="s">
        <v>3695</v>
      </c>
      <c r="D86" s="5" t="s">
        <v>3696</v>
      </c>
      <c r="E86" s="24">
        <v>12820</v>
      </c>
      <c r="F86" s="46">
        <v>161.21</v>
      </c>
      <c r="G86" s="46">
        <v>2066768.22</v>
      </c>
      <c r="H86" s="6">
        <v>0</v>
      </c>
      <c r="I86" s="6">
        <v>0</v>
      </c>
    </row>
    <row r="87" spans="1:9" ht="12.75" customHeight="1">
      <c r="A87" s="5" t="s">
        <v>3569</v>
      </c>
      <c r="B87" s="5" t="s">
        <v>3343</v>
      </c>
      <c r="C87" s="43" t="s">
        <v>1550</v>
      </c>
      <c r="D87" s="5" t="s">
        <v>1658</v>
      </c>
      <c r="E87" s="24">
        <v>0</v>
      </c>
      <c r="F87" s="46">
        <v>0</v>
      </c>
      <c r="G87" s="46">
        <v>0</v>
      </c>
      <c r="H87" s="6">
        <v>0</v>
      </c>
      <c r="I87" s="6">
        <v>16.02</v>
      </c>
    </row>
    <row r="88" spans="1:9" ht="12.75" customHeight="1">
      <c r="A88" s="5" t="s">
        <v>3569</v>
      </c>
      <c r="B88" s="5" t="s">
        <v>550</v>
      </c>
      <c r="C88" s="43" t="s">
        <v>551</v>
      </c>
      <c r="D88" s="5" t="s">
        <v>1659</v>
      </c>
      <c r="E88" s="24">
        <v>0</v>
      </c>
      <c r="F88" s="46">
        <v>0</v>
      </c>
      <c r="G88" s="46">
        <v>0</v>
      </c>
      <c r="H88" s="6">
        <v>0</v>
      </c>
      <c r="I88" s="6">
        <v>163.8</v>
      </c>
    </row>
    <row r="89" spans="1:9" ht="12.75" customHeight="1">
      <c r="A89" s="5" t="s">
        <v>3569</v>
      </c>
      <c r="B89" s="5" t="s">
        <v>3483</v>
      </c>
      <c r="C89" s="5" t="s">
        <v>3484</v>
      </c>
      <c r="D89" s="5" t="s">
        <v>3485</v>
      </c>
      <c r="E89" s="24">
        <v>92351</v>
      </c>
      <c r="F89" s="46">
        <v>6.88</v>
      </c>
      <c r="G89" s="46">
        <v>634962.73</v>
      </c>
      <c r="H89" s="6">
        <v>0</v>
      </c>
      <c r="I89" s="6">
        <v>0</v>
      </c>
    </row>
    <row r="90" spans="1:9" ht="12.75" customHeight="1">
      <c r="A90" s="5" t="s">
        <v>3569</v>
      </c>
      <c r="B90" s="5" t="s">
        <v>258</v>
      </c>
      <c r="C90" s="5" t="s">
        <v>259</v>
      </c>
      <c r="D90" s="5" t="s">
        <v>260</v>
      </c>
      <c r="E90" s="24">
        <v>19012</v>
      </c>
      <c r="F90" s="46">
        <v>44.16</v>
      </c>
      <c r="G90" s="46">
        <v>839540.42</v>
      </c>
      <c r="H90" s="6">
        <v>0</v>
      </c>
      <c r="I90" s="6">
        <v>0</v>
      </c>
    </row>
    <row r="91" spans="1:9" ht="12.75" customHeight="1">
      <c r="A91" s="5" t="s">
        <v>3569</v>
      </c>
      <c r="B91" s="5" t="s">
        <v>3150</v>
      </c>
      <c r="C91" s="43" t="s">
        <v>3151</v>
      </c>
      <c r="D91" s="5" t="s">
        <v>3152</v>
      </c>
      <c r="E91" s="24">
        <v>0</v>
      </c>
      <c r="F91" s="46">
        <v>0</v>
      </c>
      <c r="G91" s="46">
        <v>0</v>
      </c>
      <c r="H91" s="6">
        <v>0</v>
      </c>
      <c r="I91" s="6">
        <f>389.12+57.42</f>
        <v>446.54</v>
      </c>
    </row>
    <row r="92" spans="1:9" ht="12.75" customHeight="1">
      <c r="A92" s="5" t="s">
        <v>3569</v>
      </c>
      <c r="B92" s="5" t="s">
        <v>261</v>
      </c>
      <c r="C92" s="5" t="s">
        <v>262</v>
      </c>
      <c r="D92" s="5" t="s">
        <v>263</v>
      </c>
      <c r="E92" s="24">
        <v>80562</v>
      </c>
      <c r="F92" s="46">
        <v>28.64</v>
      </c>
      <c r="G92" s="46">
        <v>2307265.39</v>
      </c>
      <c r="H92" s="6">
        <v>0</v>
      </c>
      <c r="I92" s="6">
        <v>0</v>
      </c>
    </row>
    <row r="93" spans="1:9" ht="12.75" customHeight="1">
      <c r="A93" s="5" t="s">
        <v>3569</v>
      </c>
      <c r="B93" s="5" t="s">
        <v>3345</v>
      </c>
      <c r="C93" s="43" t="s">
        <v>1551</v>
      </c>
      <c r="D93" s="5" t="s">
        <v>1660</v>
      </c>
      <c r="E93" s="24">
        <v>0</v>
      </c>
      <c r="F93" s="46">
        <v>0</v>
      </c>
      <c r="G93" s="46">
        <v>0</v>
      </c>
      <c r="H93" s="6">
        <v>0</v>
      </c>
      <c r="I93" s="6">
        <v>349.02</v>
      </c>
    </row>
    <row r="94" spans="1:9" ht="12.75" customHeight="1">
      <c r="A94" s="5" t="s">
        <v>3569</v>
      </c>
      <c r="B94" s="5" t="s">
        <v>3697</v>
      </c>
      <c r="C94" s="5" t="s">
        <v>3698</v>
      </c>
      <c r="D94" s="5" t="s">
        <v>3699</v>
      </c>
      <c r="E94" s="24">
        <v>68600</v>
      </c>
      <c r="F94" s="46">
        <v>6.8</v>
      </c>
      <c r="G94" s="46">
        <v>466789.31</v>
      </c>
      <c r="H94" s="6">
        <v>0</v>
      </c>
      <c r="I94" s="6">
        <v>0</v>
      </c>
    </row>
    <row r="95" spans="1:9" ht="12.75" customHeight="1">
      <c r="A95" s="5" t="s">
        <v>3569</v>
      </c>
      <c r="B95" s="5" t="s">
        <v>3155</v>
      </c>
      <c r="C95" s="5" t="s">
        <v>3156</v>
      </c>
      <c r="D95" s="5" t="s">
        <v>3031</v>
      </c>
      <c r="E95" s="24">
        <v>200</v>
      </c>
      <c r="F95" s="46">
        <v>139.16</v>
      </c>
      <c r="G95" s="46">
        <v>27832</v>
      </c>
      <c r="H95" s="6">
        <v>0</v>
      </c>
      <c r="I95" s="6">
        <v>22.67</v>
      </c>
    </row>
    <row r="96" spans="1:9" ht="12.75" customHeight="1">
      <c r="A96" s="5" t="s">
        <v>3569</v>
      </c>
      <c r="B96" s="5" t="s">
        <v>3157</v>
      </c>
      <c r="C96" s="43" t="s">
        <v>3158</v>
      </c>
      <c r="D96" s="5" t="s">
        <v>1661</v>
      </c>
      <c r="E96" s="24">
        <v>0</v>
      </c>
      <c r="F96" s="46">
        <v>0</v>
      </c>
      <c r="G96" s="46">
        <v>0</v>
      </c>
      <c r="H96" s="6">
        <v>0</v>
      </c>
      <c r="I96" s="6">
        <v>206.39</v>
      </c>
    </row>
    <row r="97" spans="1:9" ht="12.75" customHeight="1">
      <c r="A97" s="5" t="s">
        <v>3569</v>
      </c>
      <c r="B97" s="5" t="s">
        <v>3700</v>
      </c>
      <c r="C97" s="5" t="s">
        <v>3701</v>
      </c>
      <c r="D97" s="5" t="s">
        <v>3702</v>
      </c>
      <c r="E97" s="24">
        <v>14350</v>
      </c>
      <c r="F97" s="46">
        <v>40.65</v>
      </c>
      <c r="G97" s="46">
        <v>583393.49</v>
      </c>
      <c r="H97" s="6">
        <v>0</v>
      </c>
      <c r="I97" s="6">
        <v>0</v>
      </c>
    </row>
    <row r="98" spans="1:9" ht="12.75" customHeight="1">
      <c r="A98" s="5" t="s">
        <v>3569</v>
      </c>
      <c r="B98" s="5" t="s">
        <v>3160</v>
      </c>
      <c r="C98" s="5" t="s">
        <v>3161</v>
      </c>
      <c r="D98" s="5" t="s">
        <v>3031</v>
      </c>
      <c r="E98" s="24">
        <v>89642</v>
      </c>
      <c r="F98" s="46">
        <v>67.59</v>
      </c>
      <c r="G98" s="46">
        <v>6059081.87</v>
      </c>
      <c r="H98" s="6">
        <v>0</v>
      </c>
      <c r="I98" s="6">
        <v>0</v>
      </c>
    </row>
    <row r="99" spans="1:9" ht="12.75" customHeight="1">
      <c r="A99" s="5" t="s">
        <v>3569</v>
      </c>
      <c r="B99" s="5" t="s">
        <v>167</v>
      </c>
      <c r="C99" s="5" t="s">
        <v>168</v>
      </c>
      <c r="D99" s="5" t="s">
        <v>3031</v>
      </c>
      <c r="E99" s="24">
        <v>19542</v>
      </c>
      <c r="F99" s="46">
        <v>45.79</v>
      </c>
      <c r="G99" s="46">
        <v>894752.43</v>
      </c>
      <c r="H99" s="6">
        <v>0</v>
      </c>
      <c r="I99" s="6">
        <v>0</v>
      </c>
    </row>
    <row r="100" spans="1:9" ht="12.75" customHeight="1">
      <c r="A100" s="5" t="s">
        <v>3569</v>
      </c>
      <c r="B100" s="5" t="s">
        <v>3594</v>
      </c>
      <c r="C100" s="5" t="s">
        <v>3595</v>
      </c>
      <c r="D100" s="5" t="s">
        <v>3070</v>
      </c>
      <c r="E100" s="24">
        <v>4000</v>
      </c>
      <c r="F100" s="46">
        <v>83.06</v>
      </c>
      <c r="G100" s="46">
        <v>332244.49</v>
      </c>
      <c r="H100" s="6">
        <v>0</v>
      </c>
      <c r="I100" s="6">
        <v>0</v>
      </c>
    </row>
    <row r="101" spans="1:9" ht="12.75" customHeight="1">
      <c r="A101" s="5" t="s">
        <v>3569</v>
      </c>
      <c r="B101" s="5" t="s">
        <v>3703</v>
      </c>
      <c r="C101" s="5" t="s">
        <v>3704</v>
      </c>
      <c r="D101" s="5" t="s">
        <v>3041</v>
      </c>
      <c r="E101" s="24">
        <v>12625</v>
      </c>
      <c r="F101" s="46">
        <v>44.74</v>
      </c>
      <c r="G101" s="46">
        <v>564873.1</v>
      </c>
      <c r="H101" s="6">
        <v>0</v>
      </c>
      <c r="I101" s="6">
        <v>0</v>
      </c>
    </row>
    <row r="102" spans="1:9" ht="12.75" customHeight="1">
      <c r="A102" s="5" t="s">
        <v>3569</v>
      </c>
      <c r="B102" s="5" t="s">
        <v>3353</v>
      </c>
      <c r="C102" s="43" t="s">
        <v>1552</v>
      </c>
      <c r="D102" s="5" t="s">
        <v>1662</v>
      </c>
      <c r="E102" s="24">
        <v>0</v>
      </c>
      <c r="F102" s="46">
        <v>0</v>
      </c>
      <c r="G102" s="46">
        <v>0</v>
      </c>
      <c r="H102" s="6">
        <v>0</v>
      </c>
      <c r="I102" s="6">
        <v>73.95</v>
      </c>
    </row>
    <row r="103" spans="1:9" ht="12.75" customHeight="1">
      <c r="A103" s="5" t="s">
        <v>3569</v>
      </c>
      <c r="B103" s="5" t="s">
        <v>3705</v>
      </c>
      <c r="C103" s="5" t="s">
        <v>3706</v>
      </c>
      <c r="D103" s="5" t="s">
        <v>3707</v>
      </c>
      <c r="E103" s="24">
        <v>88000</v>
      </c>
      <c r="F103" s="46">
        <v>9.54</v>
      </c>
      <c r="G103" s="46">
        <v>839311.14</v>
      </c>
      <c r="H103" s="6">
        <v>0</v>
      </c>
      <c r="I103" s="6">
        <v>0</v>
      </c>
    </row>
    <row r="104" spans="1:9" ht="12.75" customHeight="1">
      <c r="A104" s="5" t="s">
        <v>3569</v>
      </c>
      <c r="B104" s="5" t="s">
        <v>3708</v>
      </c>
      <c r="C104" s="5" t="s">
        <v>3709</v>
      </c>
      <c r="D104" s="5" t="s">
        <v>3031</v>
      </c>
      <c r="E104" s="24">
        <v>75800</v>
      </c>
      <c r="F104" s="46">
        <v>19.69</v>
      </c>
      <c r="G104" s="46">
        <v>1492776.73</v>
      </c>
      <c r="H104" s="6">
        <v>0</v>
      </c>
      <c r="I104" s="6">
        <v>0</v>
      </c>
    </row>
    <row r="105" spans="1:9" ht="12.75" customHeight="1">
      <c r="A105" s="5" t="s">
        <v>3569</v>
      </c>
      <c r="B105" s="5" t="s">
        <v>3710</v>
      </c>
      <c r="C105" s="5" t="s">
        <v>3711</v>
      </c>
      <c r="D105" s="5" t="s">
        <v>3041</v>
      </c>
      <c r="E105" s="24">
        <v>67590</v>
      </c>
      <c r="F105" s="46">
        <v>28.33</v>
      </c>
      <c r="G105" s="46">
        <v>1914757.05</v>
      </c>
      <c r="H105" s="6">
        <v>0</v>
      </c>
      <c r="I105" s="6">
        <v>0</v>
      </c>
    </row>
    <row r="106" spans="1:9" ht="12.75" customHeight="1">
      <c r="A106" s="5" t="s">
        <v>3569</v>
      </c>
      <c r="B106" s="5" t="s">
        <v>580</v>
      </c>
      <c r="C106" s="43" t="s">
        <v>581</v>
      </c>
      <c r="D106" s="5" t="s">
        <v>1663</v>
      </c>
      <c r="E106" s="24">
        <v>0</v>
      </c>
      <c r="F106" s="46">
        <v>0</v>
      </c>
      <c r="G106" s="46">
        <v>0</v>
      </c>
      <c r="H106" s="6">
        <v>0</v>
      </c>
      <c r="I106" s="6">
        <v>75.49</v>
      </c>
    </row>
    <row r="107" spans="1:9" ht="12.75" customHeight="1">
      <c r="A107" s="5" t="s">
        <v>3569</v>
      </c>
      <c r="B107" s="5" t="s">
        <v>217</v>
      </c>
      <c r="C107" s="5" t="s">
        <v>218</v>
      </c>
      <c r="D107" s="5" t="s">
        <v>3041</v>
      </c>
      <c r="E107" s="24">
        <v>26000</v>
      </c>
      <c r="F107" s="46">
        <v>2.36</v>
      </c>
      <c r="G107" s="46">
        <v>61379.5</v>
      </c>
      <c r="H107" s="6">
        <v>0</v>
      </c>
      <c r="I107" s="6">
        <v>0</v>
      </c>
    </row>
    <row r="108" spans="1:9" ht="12.75" customHeight="1">
      <c r="A108" s="5" t="s">
        <v>3569</v>
      </c>
      <c r="B108" s="5" t="s">
        <v>2795</v>
      </c>
      <c r="C108" s="43" t="s">
        <v>2796</v>
      </c>
      <c r="D108" s="5" t="s">
        <v>1664</v>
      </c>
      <c r="E108" s="24">
        <v>0</v>
      </c>
      <c r="F108" s="46">
        <v>0</v>
      </c>
      <c r="G108" s="46">
        <v>0</v>
      </c>
      <c r="H108" s="6">
        <v>0</v>
      </c>
      <c r="I108" s="6">
        <v>586</v>
      </c>
    </row>
    <row r="109" spans="1:9" ht="12.75" customHeight="1">
      <c r="A109" s="5" t="s">
        <v>3569</v>
      </c>
      <c r="B109" s="5" t="s">
        <v>3164</v>
      </c>
      <c r="C109" s="5" t="s">
        <v>3165</v>
      </c>
      <c r="D109" s="5" t="s">
        <v>3166</v>
      </c>
      <c r="E109" s="24">
        <v>131921</v>
      </c>
      <c r="F109" s="46">
        <v>27.55</v>
      </c>
      <c r="G109" s="46">
        <v>3633925.43</v>
      </c>
      <c r="H109" s="6">
        <v>0</v>
      </c>
      <c r="I109" s="6">
        <v>0</v>
      </c>
    </row>
    <row r="110" spans="1:9" ht="12.75" customHeight="1">
      <c r="A110" s="5" t="s">
        <v>3569</v>
      </c>
      <c r="B110" s="5" t="s">
        <v>202</v>
      </c>
      <c r="C110" s="5" t="s">
        <v>203</v>
      </c>
      <c r="D110" s="5" t="s">
        <v>204</v>
      </c>
      <c r="E110" s="24">
        <v>6439</v>
      </c>
      <c r="F110" s="46">
        <v>19.46</v>
      </c>
      <c r="G110" s="46">
        <v>125314.19</v>
      </c>
      <c r="H110" s="6">
        <v>0</v>
      </c>
      <c r="I110" s="6">
        <v>0</v>
      </c>
    </row>
    <row r="111" spans="1:9" ht="12.75" customHeight="1">
      <c r="A111" s="5" t="s">
        <v>3569</v>
      </c>
      <c r="B111" s="5" t="s">
        <v>3170</v>
      </c>
      <c r="C111" s="5" t="s">
        <v>3171</v>
      </c>
      <c r="D111" s="5" t="s">
        <v>3172</v>
      </c>
      <c r="E111" s="24">
        <v>107200</v>
      </c>
      <c r="F111" s="46">
        <v>11.22</v>
      </c>
      <c r="G111" s="46">
        <v>1202759.84</v>
      </c>
      <c r="H111" s="6">
        <v>0</v>
      </c>
      <c r="I111" s="6">
        <v>0</v>
      </c>
    </row>
    <row r="112" spans="1:9" ht="12.75" customHeight="1">
      <c r="A112" s="5" t="s">
        <v>3569</v>
      </c>
      <c r="B112" s="5" t="s">
        <v>3173</v>
      </c>
      <c r="C112" s="5" t="s">
        <v>3174</v>
      </c>
      <c r="D112" s="5" t="s">
        <v>3175</v>
      </c>
      <c r="E112" s="24">
        <v>18417</v>
      </c>
      <c r="F112" s="46">
        <v>124.57</v>
      </c>
      <c r="G112" s="46">
        <v>2294261.79</v>
      </c>
      <c r="H112" s="6">
        <v>0</v>
      </c>
      <c r="I112" s="6">
        <v>105.48</v>
      </c>
    </row>
    <row r="113" spans="1:9" ht="12.75" customHeight="1">
      <c r="A113" s="5" t="s">
        <v>3569</v>
      </c>
      <c r="B113" s="5" t="s">
        <v>3712</v>
      </c>
      <c r="C113" s="5" t="s">
        <v>3713</v>
      </c>
      <c r="D113" s="5" t="s">
        <v>3714</v>
      </c>
      <c r="E113" s="24">
        <v>289787</v>
      </c>
      <c r="F113" s="46">
        <v>23.1</v>
      </c>
      <c r="G113" s="46">
        <v>6693521.64</v>
      </c>
      <c r="H113" s="6">
        <v>0</v>
      </c>
      <c r="I113" s="6">
        <v>0</v>
      </c>
    </row>
    <row r="114" spans="1:9" ht="12.75" customHeight="1">
      <c r="A114" s="5" t="s">
        <v>3569</v>
      </c>
      <c r="B114" s="5" t="s">
        <v>3715</v>
      </c>
      <c r="C114" s="5" t="s">
        <v>3716</v>
      </c>
      <c r="D114" s="5" t="s">
        <v>3717</v>
      </c>
      <c r="E114" s="24">
        <v>139800</v>
      </c>
      <c r="F114" s="46">
        <v>19.57</v>
      </c>
      <c r="G114" s="46">
        <v>2735798.54</v>
      </c>
      <c r="H114" s="6">
        <v>0</v>
      </c>
      <c r="I114" s="6">
        <v>0</v>
      </c>
    </row>
    <row r="115" spans="1:9" ht="12.75" customHeight="1">
      <c r="A115" s="5" t="s">
        <v>3569</v>
      </c>
      <c r="B115" s="5" t="s">
        <v>3580</v>
      </c>
      <c r="C115" s="5" t="s">
        <v>3581</v>
      </c>
      <c r="D115" s="5" t="s">
        <v>3031</v>
      </c>
      <c r="E115" s="24">
        <v>5154</v>
      </c>
      <c r="F115" s="46">
        <v>139.66</v>
      </c>
      <c r="G115" s="46">
        <v>719792.15</v>
      </c>
      <c r="H115" s="6">
        <v>0</v>
      </c>
      <c r="I115" s="6">
        <v>43.77</v>
      </c>
    </row>
    <row r="116" spans="1:9" ht="12.75" customHeight="1">
      <c r="A116" s="5" t="s">
        <v>3569</v>
      </c>
      <c r="B116" s="5" t="s">
        <v>3718</v>
      </c>
      <c r="C116" s="5" t="s">
        <v>3719</v>
      </c>
      <c r="D116" s="5" t="s">
        <v>3031</v>
      </c>
      <c r="E116" s="24">
        <v>1400</v>
      </c>
      <c r="F116" s="46">
        <v>34.79</v>
      </c>
      <c r="G116" s="46">
        <v>48706</v>
      </c>
      <c r="H116" s="6">
        <v>0</v>
      </c>
      <c r="I116" s="6">
        <v>0</v>
      </c>
    </row>
    <row r="117" spans="1:9" ht="12.75" customHeight="1">
      <c r="A117" s="5" t="s">
        <v>3569</v>
      </c>
      <c r="B117" s="5" t="s">
        <v>169</v>
      </c>
      <c r="C117" s="5" t="s">
        <v>170</v>
      </c>
      <c r="D117" s="5" t="s">
        <v>171</v>
      </c>
      <c r="E117" s="24">
        <v>467000</v>
      </c>
      <c r="F117" s="46">
        <v>6.92</v>
      </c>
      <c r="G117" s="46">
        <v>3230770.26</v>
      </c>
      <c r="H117" s="6">
        <v>0</v>
      </c>
      <c r="I117" s="6">
        <v>0</v>
      </c>
    </row>
    <row r="118" spans="1:9" ht="12.75" customHeight="1">
      <c r="A118" s="5" t="s">
        <v>3569</v>
      </c>
      <c r="B118" s="5" t="s">
        <v>3720</v>
      </c>
      <c r="C118" s="5" t="s">
        <v>0</v>
      </c>
      <c r="D118" s="5" t="s">
        <v>1</v>
      </c>
      <c r="E118" s="24">
        <v>56115</v>
      </c>
      <c r="F118" s="46">
        <v>32.18</v>
      </c>
      <c r="G118" s="46">
        <v>1805822.73</v>
      </c>
      <c r="H118" s="6">
        <v>0</v>
      </c>
      <c r="I118" s="6">
        <v>0</v>
      </c>
    </row>
    <row r="119" spans="1:9" ht="12.75" customHeight="1">
      <c r="A119" s="5" t="s">
        <v>3569</v>
      </c>
      <c r="B119" s="5" t="s">
        <v>2</v>
      </c>
      <c r="C119" s="5" t="s">
        <v>3</v>
      </c>
      <c r="D119" s="5" t="s">
        <v>4</v>
      </c>
      <c r="E119" s="24">
        <v>60400</v>
      </c>
      <c r="F119" s="46">
        <v>28.41</v>
      </c>
      <c r="G119" s="46">
        <v>1716043.16</v>
      </c>
      <c r="H119" s="6">
        <v>0</v>
      </c>
      <c r="I119" s="6">
        <v>0</v>
      </c>
    </row>
    <row r="120" spans="1:9" ht="12.75" customHeight="1">
      <c r="A120" s="5" t="s">
        <v>3569</v>
      </c>
      <c r="B120" s="5" t="s">
        <v>3179</v>
      </c>
      <c r="C120" s="5" t="s">
        <v>3180</v>
      </c>
      <c r="D120" s="5" t="s">
        <v>3181</v>
      </c>
      <c r="E120" s="24">
        <v>38000</v>
      </c>
      <c r="F120" s="46">
        <v>21.09</v>
      </c>
      <c r="G120" s="46">
        <v>801429.3</v>
      </c>
      <c r="H120" s="6">
        <v>0</v>
      </c>
      <c r="I120" s="6">
        <v>0</v>
      </c>
    </row>
    <row r="121" spans="1:9" ht="12.75" customHeight="1">
      <c r="A121" s="5" t="s">
        <v>3569</v>
      </c>
      <c r="B121" s="5" t="s">
        <v>5</v>
      </c>
      <c r="C121" s="5" t="s">
        <v>6</v>
      </c>
      <c r="D121" s="5" t="s">
        <v>3041</v>
      </c>
      <c r="E121" s="24">
        <v>85434</v>
      </c>
      <c r="F121" s="46">
        <v>46.97</v>
      </c>
      <c r="G121" s="46">
        <v>4012535.83</v>
      </c>
      <c r="H121" s="6">
        <v>0</v>
      </c>
      <c r="I121" s="6">
        <v>0</v>
      </c>
    </row>
    <row r="122" spans="1:9" ht="12.75" customHeight="1">
      <c r="A122" s="5" t="s">
        <v>3569</v>
      </c>
      <c r="B122" s="5" t="s">
        <v>7</v>
      </c>
      <c r="C122" s="5" t="s">
        <v>6</v>
      </c>
      <c r="D122" s="5" t="s">
        <v>8</v>
      </c>
      <c r="E122" s="24">
        <v>62922</v>
      </c>
      <c r="F122" s="46">
        <v>31.94</v>
      </c>
      <c r="G122" s="46">
        <v>2010022.78</v>
      </c>
      <c r="H122" s="6">
        <v>0</v>
      </c>
      <c r="I122" s="6">
        <v>0</v>
      </c>
    </row>
    <row r="123" spans="1:9" ht="12.75" customHeight="1">
      <c r="A123" s="5" t="s">
        <v>3569</v>
      </c>
      <c r="B123" s="5" t="s">
        <v>3184</v>
      </c>
      <c r="C123" s="43" t="s">
        <v>3185</v>
      </c>
      <c r="D123" s="5" t="s">
        <v>1665</v>
      </c>
      <c r="E123" s="24">
        <v>0</v>
      </c>
      <c r="F123" s="46">
        <v>0</v>
      </c>
      <c r="G123" s="46">
        <v>0</v>
      </c>
      <c r="H123" s="6">
        <v>0</v>
      </c>
      <c r="I123" s="6">
        <f>473.4+126.57</f>
        <v>599.97</v>
      </c>
    </row>
    <row r="124" spans="1:9" ht="12.75" customHeight="1">
      <c r="A124" s="5" t="s">
        <v>3569</v>
      </c>
      <c r="B124" s="5" t="s">
        <v>9</v>
      </c>
      <c r="C124" s="5" t="s">
        <v>10</v>
      </c>
      <c r="D124" s="5" t="s">
        <v>11</v>
      </c>
      <c r="E124" s="24">
        <v>94000</v>
      </c>
      <c r="F124" s="46">
        <v>44.92</v>
      </c>
      <c r="G124" s="46">
        <v>4222139.11</v>
      </c>
      <c r="H124" s="6">
        <v>0</v>
      </c>
      <c r="I124" s="6">
        <v>0</v>
      </c>
    </row>
    <row r="125" spans="1:9" ht="12.75" customHeight="1">
      <c r="A125" s="5" t="s">
        <v>3569</v>
      </c>
      <c r="B125" s="5" t="s">
        <v>3187</v>
      </c>
      <c r="C125" s="5" t="s">
        <v>3188</v>
      </c>
      <c r="D125" s="5" t="s">
        <v>3189</v>
      </c>
      <c r="E125" s="24">
        <v>9447</v>
      </c>
      <c r="F125" s="46">
        <v>332.66</v>
      </c>
      <c r="G125" s="46">
        <v>3142677.45</v>
      </c>
      <c r="H125" s="6">
        <v>0</v>
      </c>
      <c r="I125" s="6">
        <v>0</v>
      </c>
    </row>
    <row r="126" spans="1:9" ht="12.75" customHeight="1">
      <c r="A126" s="5" t="s">
        <v>3569</v>
      </c>
      <c r="B126" s="5" t="s">
        <v>12</v>
      </c>
      <c r="C126" s="5" t="s">
        <v>13</v>
      </c>
      <c r="D126" s="5" t="s">
        <v>14</v>
      </c>
      <c r="E126" s="24">
        <v>51566</v>
      </c>
      <c r="F126" s="46">
        <v>12.86</v>
      </c>
      <c r="G126" s="46">
        <v>663132.29</v>
      </c>
      <c r="H126" s="6">
        <v>0</v>
      </c>
      <c r="I126" s="6">
        <v>0</v>
      </c>
    </row>
    <row r="127" spans="1:9" ht="12.75" customHeight="1">
      <c r="A127" s="5" t="s">
        <v>3569</v>
      </c>
      <c r="B127" s="5" t="s">
        <v>3611</v>
      </c>
      <c r="C127" s="5" t="s">
        <v>3612</v>
      </c>
      <c r="D127" s="5" t="s">
        <v>3613</v>
      </c>
      <c r="E127" s="24">
        <v>30500</v>
      </c>
      <c r="F127" s="46">
        <v>31.96</v>
      </c>
      <c r="G127" s="46">
        <v>974863.09</v>
      </c>
      <c r="H127" s="6">
        <v>0</v>
      </c>
      <c r="I127" s="6">
        <v>0</v>
      </c>
    </row>
    <row r="128" spans="1:9" ht="12.75" customHeight="1">
      <c r="A128" s="5" t="s">
        <v>3569</v>
      </c>
      <c r="B128" s="5" t="s">
        <v>172</v>
      </c>
      <c r="C128" s="5" t="s">
        <v>173</v>
      </c>
      <c r="D128" s="5" t="s">
        <v>174</v>
      </c>
      <c r="E128" s="24">
        <v>23000</v>
      </c>
      <c r="F128" s="46">
        <v>17.15</v>
      </c>
      <c r="G128" s="46">
        <v>394369.49</v>
      </c>
      <c r="H128" s="6">
        <v>0</v>
      </c>
      <c r="I128" s="6">
        <v>0</v>
      </c>
    </row>
    <row r="129" spans="1:9" ht="12.75" customHeight="1">
      <c r="A129" s="5" t="s">
        <v>3569</v>
      </c>
      <c r="B129" s="5" t="s">
        <v>15</v>
      </c>
      <c r="C129" s="5" t="s">
        <v>16</v>
      </c>
      <c r="D129" s="5" t="s">
        <v>3031</v>
      </c>
      <c r="E129" s="24">
        <v>28290</v>
      </c>
      <c r="F129" s="46">
        <v>37</v>
      </c>
      <c r="G129" s="46">
        <v>1046776.64</v>
      </c>
      <c r="H129" s="6">
        <v>0</v>
      </c>
      <c r="I129" s="6">
        <v>0</v>
      </c>
    </row>
    <row r="130" spans="1:9" ht="12.75" customHeight="1">
      <c r="A130" s="5" t="s">
        <v>3569</v>
      </c>
      <c r="B130" s="5" t="s">
        <v>17</v>
      </c>
      <c r="C130" s="5" t="s">
        <v>18</v>
      </c>
      <c r="D130" s="5" t="s">
        <v>3031</v>
      </c>
      <c r="E130" s="24">
        <v>95949</v>
      </c>
      <c r="F130" s="46">
        <v>19.37</v>
      </c>
      <c r="G130" s="46">
        <v>1858587.24</v>
      </c>
      <c r="H130" s="6">
        <v>0</v>
      </c>
      <c r="I130" s="6">
        <v>0.45</v>
      </c>
    </row>
    <row r="131" spans="1:9" ht="12.75" customHeight="1">
      <c r="A131" s="5" t="s">
        <v>3569</v>
      </c>
      <c r="B131" s="5" t="s">
        <v>19</v>
      </c>
      <c r="C131" s="5" t="s">
        <v>20</v>
      </c>
      <c r="D131" s="5" t="s">
        <v>3059</v>
      </c>
      <c r="E131" s="24">
        <v>31069</v>
      </c>
      <c r="F131" s="46">
        <v>24.91</v>
      </c>
      <c r="G131" s="46">
        <v>773994.79</v>
      </c>
      <c r="H131" s="6">
        <v>0</v>
      </c>
      <c r="I131" s="6">
        <v>0</v>
      </c>
    </row>
    <row r="132" spans="1:9" ht="12.75" customHeight="1">
      <c r="A132" s="5" t="s">
        <v>3569</v>
      </c>
      <c r="B132" s="5" t="s">
        <v>21</v>
      </c>
      <c r="C132" s="5" t="s">
        <v>22</v>
      </c>
      <c r="D132" s="5" t="s">
        <v>23</v>
      </c>
      <c r="E132" s="24">
        <v>303761</v>
      </c>
      <c r="F132" s="46">
        <v>20.5</v>
      </c>
      <c r="G132" s="46">
        <v>6227480</v>
      </c>
      <c r="H132" s="6">
        <v>0</v>
      </c>
      <c r="I132" s="6">
        <v>0</v>
      </c>
    </row>
    <row r="133" spans="1:9" ht="12.75" customHeight="1">
      <c r="A133" s="5" t="s">
        <v>3569</v>
      </c>
      <c r="B133" s="5" t="s">
        <v>3626</v>
      </c>
      <c r="C133" s="5" t="s">
        <v>3627</v>
      </c>
      <c r="D133" s="5" t="s">
        <v>3628</v>
      </c>
      <c r="E133" s="24">
        <v>103000</v>
      </c>
      <c r="F133" s="46">
        <v>10.61</v>
      </c>
      <c r="G133" s="46">
        <v>1093065.74</v>
      </c>
      <c r="H133" s="6">
        <v>0</v>
      </c>
      <c r="I133" s="6">
        <v>0</v>
      </c>
    </row>
    <row r="134" spans="1:9" ht="12.75" customHeight="1">
      <c r="A134" s="5" t="s">
        <v>3569</v>
      </c>
      <c r="B134" s="5" t="s">
        <v>24</v>
      </c>
      <c r="C134" s="5" t="s">
        <v>25</v>
      </c>
      <c r="D134" s="5" t="s">
        <v>3031</v>
      </c>
      <c r="E134" s="24">
        <v>9965</v>
      </c>
      <c r="F134" s="46">
        <v>31.56</v>
      </c>
      <c r="G134" s="46">
        <v>314490.41</v>
      </c>
      <c r="H134" s="6">
        <v>0</v>
      </c>
      <c r="I134" s="6">
        <v>0</v>
      </c>
    </row>
    <row r="135" spans="1:9" ht="12.75" customHeight="1">
      <c r="A135" s="5" t="s">
        <v>3569</v>
      </c>
      <c r="B135" s="5" t="s">
        <v>26</v>
      </c>
      <c r="C135" s="5" t="s">
        <v>27</v>
      </c>
      <c r="D135" s="5" t="s">
        <v>28</v>
      </c>
      <c r="E135" s="24">
        <v>49700</v>
      </c>
      <c r="F135" s="46">
        <v>18.81</v>
      </c>
      <c r="G135" s="46">
        <v>934687.41</v>
      </c>
      <c r="H135" s="6">
        <v>0</v>
      </c>
      <c r="I135" s="6">
        <v>0</v>
      </c>
    </row>
    <row r="136" spans="1:9" ht="12.75" customHeight="1">
      <c r="A136" s="5" t="s">
        <v>3569</v>
      </c>
      <c r="B136" s="5" t="s">
        <v>29</v>
      </c>
      <c r="C136" s="5" t="s">
        <v>30</v>
      </c>
      <c r="D136" s="5" t="s">
        <v>31</v>
      </c>
      <c r="E136" s="24">
        <v>99754</v>
      </c>
      <c r="F136" s="46">
        <v>11.58</v>
      </c>
      <c r="G136" s="46">
        <v>1155161.26</v>
      </c>
      <c r="H136" s="6">
        <v>0</v>
      </c>
      <c r="I136" s="6">
        <v>0</v>
      </c>
    </row>
    <row r="137" spans="1:9" ht="12.75" customHeight="1">
      <c r="A137" s="5" t="s">
        <v>3569</v>
      </c>
      <c r="B137" s="5" t="s">
        <v>3202</v>
      </c>
      <c r="C137" s="5" t="s">
        <v>3203</v>
      </c>
      <c r="D137" s="5" t="s">
        <v>3204</v>
      </c>
      <c r="E137" s="24">
        <v>45986</v>
      </c>
      <c r="F137" s="46">
        <v>77.1</v>
      </c>
      <c r="G137" s="46">
        <v>3545388.28</v>
      </c>
      <c r="H137" s="6">
        <v>0</v>
      </c>
      <c r="I137" s="6">
        <v>667.2</v>
      </c>
    </row>
    <row r="138" spans="1:9" ht="12.75" customHeight="1">
      <c r="A138" s="5" t="s">
        <v>3569</v>
      </c>
      <c r="B138" s="5" t="s">
        <v>3572</v>
      </c>
      <c r="C138" s="5" t="s">
        <v>3573</v>
      </c>
      <c r="D138" s="5" t="s">
        <v>3574</v>
      </c>
      <c r="E138" s="24">
        <v>25580</v>
      </c>
      <c r="F138" s="46">
        <v>8.62</v>
      </c>
      <c r="G138" s="46">
        <v>220575.05</v>
      </c>
      <c r="H138" s="6">
        <v>0</v>
      </c>
      <c r="I138" s="6">
        <v>0</v>
      </c>
    </row>
    <row r="139" spans="1:9" ht="12.75" customHeight="1">
      <c r="A139" s="5" t="s">
        <v>3569</v>
      </c>
      <c r="B139" s="5" t="s">
        <v>32</v>
      </c>
      <c r="C139" s="5" t="s">
        <v>33</v>
      </c>
      <c r="D139" s="5" t="s">
        <v>34</v>
      </c>
      <c r="E139" s="24">
        <v>70545</v>
      </c>
      <c r="F139" s="46">
        <v>7.72</v>
      </c>
      <c r="G139" s="46">
        <v>544319.91</v>
      </c>
      <c r="H139" s="6">
        <v>0</v>
      </c>
      <c r="I139" s="6">
        <v>0</v>
      </c>
    </row>
    <row r="140" spans="1:9" ht="12.75" customHeight="1">
      <c r="A140" s="5" t="s">
        <v>3569</v>
      </c>
      <c r="B140" s="5" t="s">
        <v>35</v>
      </c>
      <c r="C140" s="5" t="s">
        <v>33</v>
      </c>
      <c r="D140" s="5" t="s">
        <v>36</v>
      </c>
      <c r="E140" s="24">
        <v>18000</v>
      </c>
      <c r="F140" s="46">
        <v>4.7</v>
      </c>
      <c r="G140" s="46">
        <v>84539.7</v>
      </c>
      <c r="H140" s="6">
        <v>0</v>
      </c>
      <c r="I140" s="6">
        <v>0</v>
      </c>
    </row>
    <row r="141" spans="1:9" ht="12.75" customHeight="1">
      <c r="A141" s="5" t="s">
        <v>3569</v>
      </c>
      <c r="B141" s="5" t="s">
        <v>37</v>
      </c>
      <c r="C141" s="5" t="s">
        <v>38</v>
      </c>
      <c r="D141" s="5" t="s">
        <v>39</v>
      </c>
      <c r="E141" s="24">
        <v>25944</v>
      </c>
      <c r="F141" s="46">
        <v>85.73</v>
      </c>
      <c r="G141" s="46">
        <v>2224243.91</v>
      </c>
      <c r="H141" s="6">
        <v>0</v>
      </c>
      <c r="I141" s="6">
        <v>0</v>
      </c>
    </row>
    <row r="142" spans="1:9" ht="12.75" customHeight="1">
      <c r="A142" s="5" t="s">
        <v>3569</v>
      </c>
      <c r="B142" s="5" t="s">
        <v>175</v>
      </c>
      <c r="C142" s="5" t="s">
        <v>176</v>
      </c>
      <c r="D142" s="5" t="s">
        <v>3684</v>
      </c>
      <c r="E142" s="24">
        <v>7721</v>
      </c>
      <c r="F142" s="46">
        <v>47.35</v>
      </c>
      <c r="G142" s="46">
        <v>365602.27</v>
      </c>
      <c r="H142" s="6">
        <v>0</v>
      </c>
      <c r="I142" s="6">
        <v>0</v>
      </c>
    </row>
    <row r="143" spans="1:9" ht="12.75" customHeight="1">
      <c r="A143" s="5" t="s">
        <v>3569</v>
      </c>
      <c r="B143" s="5" t="s">
        <v>3602</v>
      </c>
      <c r="C143" s="5" t="s">
        <v>3603</v>
      </c>
      <c r="D143" s="5" t="s">
        <v>3031</v>
      </c>
      <c r="E143" s="24">
        <v>36055</v>
      </c>
      <c r="F143" s="46">
        <v>19.28</v>
      </c>
      <c r="G143" s="46">
        <v>695270.18</v>
      </c>
      <c r="H143" s="6">
        <v>0</v>
      </c>
      <c r="I143" s="6">
        <v>0</v>
      </c>
    </row>
    <row r="144" spans="1:9" ht="12.75" customHeight="1">
      <c r="A144" s="5" t="s">
        <v>3569</v>
      </c>
      <c r="B144" s="5" t="s">
        <v>40</v>
      </c>
      <c r="C144" s="5" t="s">
        <v>41</v>
      </c>
      <c r="D144" s="5" t="s">
        <v>42</v>
      </c>
      <c r="E144" s="24">
        <v>1860</v>
      </c>
      <c r="F144" s="46">
        <v>113.94</v>
      </c>
      <c r="G144" s="46">
        <v>211923.28</v>
      </c>
      <c r="H144" s="6">
        <v>0</v>
      </c>
      <c r="I144" s="6">
        <v>0</v>
      </c>
    </row>
    <row r="145" spans="1:9" ht="12.75" customHeight="1">
      <c r="A145" s="5" t="s">
        <v>3569</v>
      </c>
      <c r="B145" s="5" t="s">
        <v>3208</v>
      </c>
      <c r="C145" s="5" t="s">
        <v>3209</v>
      </c>
      <c r="D145" s="5" t="s">
        <v>3210</v>
      </c>
      <c r="E145" s="24">
        <v>75413</v>
      </c>
      <c r="F145" s="46">
        <v>19.54</v>
      </c>
      <c r="G145" s="46">
        <v>1473911.22</v>
      </c>
      <c r="H145" s="6">
        <v>0</v>
      </c>
      <c r="I145" s="6">
        <v>0</v>
      </c>
    </row>
    <row r="146" spans="1:9" ht="12.75" customHeight="1">
      <c r="A146" s="5" t="s">
        <v>3569</v>
      </c>
      <c r="B146" s="5" t="s">
        <v>1826</v>
      </c>
      <c r="C146" s="43" t="s">
        <v>1827</v>
      </c>
      <c r="D146" s="5" t="s">
        <v>1666</v>
      </c>
      <c r="E146" s="24">
        <v>0</v>
      </c>
      <c r="F146" s="46">
        <v>0</v>
      </c>
      <c r="G146" s="46">
        <v>0</v>
      </c>
      <c r="H146" s="6">
        <v>0</v>
      </c>
      <c r="I146" s="6">
        <v>18.27</v>
      </c>
    </row>
    <row r="147" spans="1:9" ht="12.75" customHeight="1">
      <c r="A147" s="5" t="s">
        <v>3569</v>
      </c>
      <c r="B147" s="5" t="s">
        <v>3375</v>
      </c>
      <c r="C147" s="5" t="s">
        <v>3376</v>
      </c>
      <c r="D147" s="5" t="s">
        <v>3041</v>
      </c>
      <c r="E147" s="24">
        <v>43452</v>
      </c>
      <c r="F147" s="46">
        <v>14.18</v>
      </c>
      <c r="G147" s="46">
        <v>616015.73</v>
      </c>
      <c r="H147" s="6">
        <v>0</v>
      </c>
      <c r="I147" s="6">
        <v>0</v>
      </c>
    </row>
    <row r="148" spans="1:9" ht="12.75" customHeight="1">
      <c r="A148" s="5" t="s">
        <v>3569</v>
      </c>
      <c r="B148" s="5" t="s">
        <v>347</v>
      </c>
      <c r="C148" s="5" t="s">
        <v>348</v>
      </c>
      <c r="D148" s="5" t="s">
        <v>8</v>
      </c>
      <c r="E148" s="24">
        <v>3000</v>
      </c>
      <c r="F148" s="46">
        <v>11.18</v>
      </c>
      <c r="G148" s="46">
        <v>33547.5</v>
      </c>
      <c r="H148" s="6">
        <v>0</v>
      </c>
      <c r="I148" s="6">
        <v>0</v>
      </c>
    </row>
    <row r="149" spans="1:9" ht="12.75" customHeight="1">
      <c r="A149" s="5" t="s">
        <v>3569</v>
      </c>
      <c r="B149" s="5" t="s">
        <v>3436</v>
      </c>
      <c r="C149" s="5" t="s">
        <v>3437</v>
      </c>
      <c r="D149" s="5" t="s">
        <v>3438</v>
      </c>
      <c r="E149" s="24">
        <v>66400</v>
      </c>
      <c r="F149" s="46">
        <v>21.91</v>
      </c>
      <c r="G149" s="46">
        <v>1454510.21</v>
      </c>
      <c r="H149" s="6">
        <v>0</v>
      </c>
      <c r="I149" s="6">
        <v>0</v>
      </c>
    </row>
    <row r="150" spans="1:9" ht="12.75" customHeight="1">
      <c r="A150" s="5" t="s">
        <v>3569</v>
      </c>
      <c r="B150" s="5" t="s">
        <v>3448</v>
      </c>
      <c r="C150" s="5" t="s">
        <v>3449</v>
      </c>
      <c r="D150" s="5" t="s">
        <v>3450</v>
      </c>
      <c r="E150" s="24">
        <v>209360</v>
      </c>
      <c r="F150" s="46">
        <v>14.8</v>
      </c>
      <c r="G150" s="46">
        <v>3098145.82</v>
      </c>
      <c r="H150" s="6">
        <v>0</v>
      </c>
      <c r="I150" s="6">
        <v>0</v>
      </c>
    </row>
    <row r="151" spans="1:9" ht="12.75" customHeight="1">
      <c r="A151" s="5" t="s">
        <v>3569</v>
      </c>
      <c r="B151" s="5" t="s">
        <v>237</v>
      </c>
      <c r="C151" s="5" t="s">
        <v>238</v>
      </c>
      <c r="D151" s="5" t="s">
        <v>3056</v>
      </c>
      <c r="E151" s="24">
        <v>440600</v>
      </c>
      <c r="F151" s="46">
        <v>2.92</v>
      </c>
      <c r="G151" s="46">
        <v>1284358.29</v>
      </c>
      <c r="H151" s="6">
        <v>0</v>
      </c>
      <c r="I151" s="6">
        <v>0</v>
      </c>
    </row>
    <row r="152" spans="1:9" ht="12.75" customHeight="1">
      <c r="A152" s="5" t="s">
        <v>3569</v>
      </c>
      <c r="B152" s="5" t="s">
        <v>3442</v>
      </c>
      <c r="C152" s="5" t="s">
        <v>3443</v>
      </c>
      <c r="D152" s="5" t="s">
        <v>3444</v>
      </c>
      <c r="E152" s="24">
        <v>24818</v>
      </c>
      <c r="F152" s="46">
        <v>88.78</v>
      </c>
      <c r="G152" s="46">
        <v>2203258.21</v>
      </c>
      <c r="H152" s="6">
        <v>0</v>
      </c>
      <c r="I152" s="6">
        <v>0</v>
      </c>
    </row>
    <row r="153" spans="1:9" ht="12.75" customHeight="1">
      <c r="A153" s="5" t="s">
        <v>3569</v>
      </c>
      <c r="B153" s="5" t="s">
        <v>243</v>
      </c>
      <c r="C153" s="5" t="s">
        <v>244</v>
      </c>
      <c r="D153" s="5" t="s">
        <v>3059</v>
      </c>
      <c r="E153" s="24">
        <v>30305</v>
      </c>
      <c r="F153" s="46">
        <v>7.85</v>
      </c>
      <c r="G153" s="46">
        <v>237973.04</v>
      </c>
      <c r="H153" s="6">
        <v>0</v>
      </c>
      <c r="I153" s="6">
        <v>0</v>
      </c>
    </row>
    <row r="154" spans="1:9" ht="12.75" customHeight="1">
      <c r="A154" s="5" t="s">
        <v>3569</v>
      </c>
      <c r="B154" s="5" t="s">
        <v>245</v>
      </c>
      <c r="C154" s="5" t="s">
        <v>246</v>
      </c>
      <c r="D154" s="5" t="s">
        <v>247</v>
      </c>
      <c r="E154" s="24">
        <v>20000</v>
      </c>
      <c r="F154" s="46">
        <v>14</v>
      </c>
      <c r="G154" s="46">
        <v>280059.49</v>
      </c>
      <c r="H154" s="6">
        <v>0</v>
      </c>
      <c r="I154" s="6">
        <v>0</v>
      </c>
    </row>
    <row r="155" spans="1:9" ht="12.75" customHeight="1">
      <c r="A155" s="5" t="s">
        <v>3569</v>
      </c>
      <c r="B155" s="5" t="s">
        <v>3456</v>
      </c>
      <c r="C155" s="43" t="s">
        <v>3457</v>
      </c>
      <c r="D155" s="5" t="s">
        <v>3207</v>
      </c>
      <c r="E155" s="24">
        <v>0</v>
      </c>
      <c r="F155" s="46">
        <v>0</v>
      </c>
      <c r="G155" s="46">
        <v>0</v>
      </c>
      <c r="H155" s="6">
        <v>0</v>
      </c>
      <c r="I155" s="6">
        <v>44.06</v>
      </c>
    </row>
    <row r="156" spans="1:9" ht="12.75" customHeight="1">
      <c r="A156" s="5" t="s">
        <v>3569</v>
      </c>
      <c r="B156" s="5" t="s">
        <v>252</v>
      </c>
      <c r="C156" s="5" t="s">
        <v>253</v>
      </c>
      <c r="D156" s="5" t="s">
        <v>254</v>
      </c>
      <c r="E156" s="24">
        <v>14170</v>
      </c>
      <c r="F156" s="46">
        <v>163.77</v>
      </c>
      <c r="G156" s="46">
        <v>2320664.54</v>
      </c>
      <c r="H156" s="6">
        <v>0</v>
      </c>
      <c r="I156" s="6">
        <v>0</v>
      </c>
    </row>
    <row r="157" spans="1:9" ht="12.75" customHeight="1">
      <c r="A157" s="5" t="s">
        <v>3569</v>
      </c>
      <c r="B157" s="5" t="s">
        <v>2109</v>
      </c>
      <c r="C157" s="43" t="s">
        <v>2110</v>
      </c>
      <c r="D157" s="5" t="s">
        <v>3166</v>
      </c>
      <c r="E157" s="24">
        <v>0</v>
      </c>
      <c r="F157" s="46">
        <v>0</v>
      </c>
      <c r="G157" s="46">
        <v>0</v>
      </c>
      <c r="H157" s="6">
        <v>0</v>
      </c>
      <c r="I157" s="6">
        <v>360.22</v>
      </c>
    </row>
    <row r="158" spans="1:9" ht="12.75" customHeight="1">
      <c r="A158" s="5" t="s">
        <v>3569</v>
      </c>
      <c r="B158" s="5" t="s">
        <v>3620</v>
      </c>
      <c r="C158" s="5" t="s">
        <v>3621</v>
      </c>
      <c r="D158" s="5" t="s">
        <v>3047</v>
      </c>
      <c r="E158" s="24">
        <v>9700</v>
      </c>
      <c r="F158" s="46">
        <v>88.23</v>
      </c>
      <c r="G158" s="46">
        <v>855830.13</v>
      </c>
      <c r="H158" s="6">
        <v>0</v>
      </c>
      <c r="I158" s="6">
        <v>0</v>
      </c>
    </row>
    <row r="159" spans="1:9" ht="12.75" customHeight="1">
      <c r="A159" s="5" t="s">
        <v>3569</v>
      </c>
      <c r="B159" s="5" t="s">
        <v>3587</v>
      </c>
      <c r="C159" s="5" t="s">
        <v>3588</v>
      </c>
      <c r="D159" s="5" t="s">
        <v>3589</v>
      </c>
      <c r="E159" s="24">
        <v>62</v>
      </c>
      <c r="F159" s="46">
        <v>4384.04</v>
      </c>
      <c r="G159" s="46">
        <v>271810.36</v>
      </c>
      <c r="H159" s="6">
        <v>0</v>
      </c>
      <c r="I159" s="6">
        <v>0</v>
      </c>
    </row>
    <row r="160" spans="1:9" ht="12.75" customHeight="1">
      <c r="A160" s="5" t="s">
        <v>3569</v>
      </c>
      <c r="B160" s="5" t="s">
        <v>43</v>
      </c>
      <c r="C160" s="5" t="s">
        <v>44</v>
      </c>
      <c r="D160" s="5" t="s">
        <v>3047</v>
      </c>
      <c r="E160" s="24">
        <v>18500</v>
      </c>
      <c r="F160" s="46">
        <v>20.09</v>
      </c>
      <c r="G160" s="46">
        <v>371659.34</v>
      </c>
      <c r="H160" s="6">
        <v>0</v>
      </c>
      <c r="I160" s="6">
        <v>0</v>
      </c>
    </row>
    <row r="161" spans="1:9" ht="12.75" customHeight="1">
      <c r="A161" s="5" t="s">
        <v>3569</v>
      </c>
      <c r="B161" s="5" t="s">
        <v>45</v>
      </c>
      <c r="C161" s="5" t="s">
        <v>46</v>
      </c>
      <c r="D161" s="5" t="s">
        <v>3047</v>
      </c>
      <c r="E161" s="24">
        <v>37040</v>
      </c>
      <c r="F161" s="46">
        <v>60.22</v>
      </c>
      <c r="G161" s="46">
        <v>2230671.79</v>
      </c>
      <c r="H161" s="6">
        <v>0</v>
      </c>
      <c r="I161" s="6">
        <v>0</v>
      </c>
    </row>
    <row r="162" spans="1:9" ht="12.75" customHeight="1">
      <c r="A162" s="5" t="s">
        <v>3569</v>
      </c>
      <c r="B162" s="5" t="s">
        <v>47</v>
      </c>
      <c r="C162" s="5" t="s">
        <v>48</v>
      </c>
      <c r="D162" s="5" t="s">
        <v>3047</v>
      </c>
      <c r="E162" s="24">
        <v>181000</v>
      </c>
      <c r="F162" s="46">
        <v>4.94</v>
      </c>
      <c r="G162" s="46">
        <v>894563.43</v>
      </c>
      <c r="H162" s="6">
        <v>0</v>
      </c>
      <c r="I162" s="6">
        <v>0</v>
      </c>
    </row>
    <row r="163" spans="1:9" ht="12.75" customHeight="1">
      <c r="A163" s="5" t="s">
        <v>3569</v>
      </c>
      <c r="B163" s="5" t="s">
        <v>3377</v>
      </c>
      <c r="C163" s="5" t="s">
        <v>3378</v>
      </c>
      <c r="D163" s="5" t="s">
        <v>3031</v>
      </c>
      <c r="E163" s="24">
        <v>39170</v>
      </c>
      <c r="F163" s="46">
        <v>13.88</v>
      </c>
      <c r="G163" s="46">
        <v>543686.95</v>
      </c>
      <c r="H163" s="6">
        <v>0</v>
      </c>
      <c r="I163" s="6">
        <v>0</v>
      </c>
    </row>
    <row r="164" spans="1:9" ht="12.75" customHeight="1">
      <c r="A164" s="5" t="s">
        <v>3569</v>
      </c>
      <c r="B164" s="5" t="s">
        <v>3213</v>
      </c>
      <c r="C164" s="5" t="s">
        <v>3214</v>
      </c>
      <c r="D164" s="5" t="s">
        <v>3215</v>
      </c>
      <c r="E164" s="24">
        <v>283600</v>
      </c>
      <c r="F164" s="46">
        <v>3.25</v>
      </c>
      <c r="G164" s="46">
        <v>921790.63</v>
      </c>
      <c r="H164" s="6">
        <v>0</v>
      </c>
      <c r="I164" s="6">
        <v>0</v>
      </c>
    </row>
    <row r="165" spans="1:9" ht="12.75" customHeight="1">
      <c r="A165" s="5" t="s">
        <v>3569</v>
      </c>
      <c r="B165" s="5" t="s">
        <v>3216</v>
      </c>
      <c r="C165" s="5" t="s">
        <v>3217</v>
      </c>
      <c r="D165" s="5" t="s">
        <v>3031</v>
      </c>
      <c r="E165" s="24">
        <v>20476</v>
      </c>
      <c r="F165" s="46">
        <v>13</v>
      </c>
      <c r="G165" s="46">
        <v>266200.7</v>
      </c>
      <c r="H165" s="6">
        <v>0</v>
      </c>
      <c r="I165" s="6">
        <v>0</v>
      </c>
    </row>
    <row r="166" spans="1:9" ht="12.75" customHeight="1">
      <c r="A166" s="5" t="s">
        <v>3569</v>
      </c>
      <c r="B166" s="5" t="s">
        <v>49</v>
      </c>
      <c r="C166" s="5" t="s">
        <v>50</v>
      </c>
      <c r="D166" s="5" t="s">
        <v>3031</v>
      </c>
      <c r="E166" s="24">
        <v>202894</v>
      </c>
      <c r="F166" s="46">
        <v>3.69</v>
      </c>
      <c r="G166" s="46">
        <v>748275.06</v>
      </c>
      <c r="H166" s="6">
        <v>0</v>
      </c>
      <c r="I166" s="6">
        <v>0</v>
      </c>
    </row>
    <row r="167" spans="1:9" ht="12.75" customHeight="1">
      <c r="A167" s="5" t="s">
        <v>3569</v>
      </c>
      <c r="B167" s="5" t="s">
        <v>51</v>
      </c>
      <c r="C167" s="5" t="s">
        <v>52</v>
      </c>
      <c r="D167" s="5" t="s">
        <v>53</v>
      </c>
      <c r="E167" s="24">
        <v>205500</v>
      </c>
      <c r="F167" s="46">
        <v>5.15</v>
      </c>
      <c r="G167" s="46">
        <v>1058672.76</v>
      </c>
      <c r="H167" s="6">
        <v>0</v>
      </c>
      <c r="I167" s="6">
        <v>0</v>
      </c>
    </row>
    <row r="168" spans="1:9" ht="12.75" customHeight="1">
      <c r="A168" s="5" t="s">
        <v>3569</v>
      </c>
      <c r="B168" s="5" t="s">
        <v>54</v>
      </c>
      <c r="C168" s="5" t="s">
        <v>55</v>
      </c>
      <c r="D168" s="5" t="s">
        <v>3047</v>
      </c>
      <c r="E168" s="24">
        <v>15600</v>
      </c>
      <c r="F168" s="46">
        <v>25.26</v>
      </c>
      <c r="G168" s="46">
        <v>394069.19</v>
      </c>
      <c r="H168" s="6">
        <v>0</v>
      </c>
      <c r="I168" s="6">
        <v>0</v>
      </c>
    </row>
    <row r="169" spans="1:9" ht="12.75" customHeight="1">
      <c r="A169" s="5" t="s">
        <v>3569</v>
      </c>
      <c r="B169" s="5" t="s">
        <v>3218</v>
      </c>
      <c r="C169" s="5" t="s">
        <v>3219</v>
      </c>
      <c r="D169" s="5" t="s">
        <v>3220</v>
      </c>
      <c r="E169" s="24">
        <v>418000</v>
      </c>
      <c r="F169" s="46">
        <v>0.84</v>
      </c>
      <c r="G169" s="46">
        <v>351147.01</v>
      </c>
      <c r="H169" s="6">
        <v>0</v>
      </c>
      <c r="I169" s="6">
        <v>0</v>
      </c>
    </row>
    <row r="170" spans="1:9" ht="12.75" customHeight="1">
      <c r="A170" s="5" t="s">
        <v>3569</v>
      </c>
      <c r="B170" s="5" t="s">
        <v>3584</v>
      </c>
      <c r="C170" s="5" t="s">
        <v>3585</v>
      </c>
      <c r="D170" s="5" t="s">
        <v>3586</v>
      </c>
      <c r="E170" s="24">
        <v>365000</v>
      </c>
      <c r="F170" s="46">
        <v>0.68</v>
      </c>
      <c r="G170" s="46">
        <v>246585.4</v>
      </c>
      <c r="H170" s="6">
        <v>0</v>
      </c>
      <c r="I170" s="6">
        <v>0</v>
      </c>
    </row>
    <row r="171" spans="1:9" ht="12.75" customHeight="1">
      <c r="A171" s="5" t="s">
        <v>3569</v>
      </c>
      <c r="B171" s="5" t="s">
        <v>3575</v>
      </c>
      <c r="C171" s="5" t="s">
        <v>3576</v>
      </c>
      <c r="D171" s="5" t="s">
        <v>3577</v>
      </c>
      <c r="E171" s="24">
        <v>150000</v>
      </c>
      <c r="F171" s="46">
        <v>0.42</v>
      </c>
      <c r="G171" s="46">
        <v>63445.44</v>
      </c>
      <c r="H171" s="6">
        <v>0</v>
      </c>
      <c r="I171" s="6">
        <v>0</v>
      </c>
    </row>
    <row r="172" spans="1:9" ht="12.75" customHeight="1">
      <c r="A172" s="5" t="s">
        <v>3569</v>
      </c>
      <c r="B172" s="5" t="s">
        <v>3224</v>
      </c>
      <c r="C172" s="5" t="s">
        <v>3225</v>
      </c>
      <c r="D172" s="5" t="s">
        <v>3047</v>
      </c>
      <c r="E172" s="24">
        <v>0</v>
      </c>
      <c r="F172" s="46">
        <v>0</v>
      </c>
      <c r="G172" s="46">
        <v>0</v>
      </c>
      <c r="H172" s="6">
        <v>5772.35</v>
      </c>
      <c r="I172" s="6">
        <v>0</v>
      </c>
    </row>
    <row r="173" spans="1:9" ht="12.75" customHeight="1">
      <c r="A173" s="5" t="s">
        <v>3569</v>
      </c>
      <c r="B173" s="5" t="s">
        <v>56</v>
      </c>
      <c r="C173" s="5" t="s">
        <v>57</v>
      </c>
      <c r="D173" s="5" t="s">
        <v>3286</v>
      </c>
      <c r="E173" s="24">
        <v>115000</v>
      </c>
      <c r="F173" s="46">
        <v>8.64</v>
      </c>
      <c r="G173" s="46">
        <v>993097.37</v>
      </c>
      <c r="H173" s="6">
        <v>0</v>
      </c>
      <c r="I173" s="6">
        <v>0</v>
      </c>
    </row>
    <row r="174" spans="1:9" ht="12.75" customHeight="1">
      <c r="A174" s="5" t="s">
        <v>3569</v>
      </c>
      <c r="B174" s="5" t="s">
        <v>177</v>
      </c>
      <c r="C174" s="5" t="s">
        <v>178</v>
      </c>
      <c r="D174" s="5" t="s">
        <v>3329</v>
      </c>
      <c r="E174" s="24">
        <v>84200</v>
      </c>
      <c r="F174" s="46">
        <v>21.37</v>
      </c>
      <c r="G174" s="46">
        <v>1799441.7</v>
      </c>
      <c r="H174" s="6">
        <v>0</v>
      </c>
      <c r="I174" s="6">
        <v>0</v>
      </c>
    </row>
    <row r="175" spans="1:9" ht="12.75" customHeight="1">
      <c r="A175" s="5" t="s">
        <v>3569</v>
      </c>
      <c r="B175" s="5" t="s">
        <v>58</v>
      </c>
      <c r="C175" s="5" t="s">
        <v>59</v>
      </c>
      <c r="D175" s="5" t="s">
        <v>3047</v>
      </c>
      <c r="E175" s="24">
        <v>55000</v>
      </c>
      <c r="F175" s="46">
        <v>8.74</v>
      </c>
      <c r="G175" s="46">
        <v>480734.03</v>
      </c>
      <c r="H175" s="6">
        <v>0</v>
      </c>
      <c r="I175" s="6">
        <v>0</v>
      </c>
    </row>
    <row r="176" spans="1:9" ht="12.75" customHeight="1">
      <c r="A176" s="5" t="s">
        <v>3569</v>
      </c>
      <c r="B176" s="5" t="s">
        <v>3624</v>
      </c>
      <c r="C176" s="5" t="s">
        <v>3625</v>
      </c>
      <c r="D176" s="5" t="s">
        <v>3589</v>
      </c>
      <c r="E176" s="24">
        <v>220</v>
      </c>
      <c r="F176" s="46">
        <v>5189.46</v>
      </c>
      <c r="G176" s="46">
        <v>1141680.4</v>
      </c>
      <c r="H176" s="6">
        <v>0</v>
      </c>
      <c r="I176" s="6">
        <v>0</v>
      </c>
    </row>
    <row r="177" spans="1:9" ht="12.75" customHeight="1">
      <c r="A177" s="5" t="s">
        <v>3569</v>
      </c>
      <c r="B177" s="5" t="s">
        <v>60</v>
      </c>
      <c r="C177" s="5" t="s">
        <v>61</v>
      </c>
      <c r="D177" s="5" t="s">
        <v>3047</v>
      </c>
      <c r="E177" s="24">
        <v>83400</v>
      </c>
      <c r="F177" s="46">
        <v>17.87</v>
      </c>
      <c r="G177" s="46">
        <v>1489994.51</v>
      </c>
      <c r="H177" s="6">
        <v>0</v>
      </c>
      <c r="I177" s="6">
        <v>0</v>
      </c>
    </row>
    <row r="178" spans="1:9" ht="12.75" customHeight="1">
      <c r="A178" s="5" t="s">
        <v>3569</v>
      </c>
      <c r="B178" s="5" t="s">
        <v>62</v>
      </c>
      <c r="C178" s="5" t="s">
        <v>63</v>
      </c>
      <c r="D178" s="5" t="s">
        <v>3047</v>
      </c>
      <c r="E178" s="24">
        <v>45500</v>
      </c>
      <c r="F178" s="46">
        <v>34.5</v>
      </c>
      <c r="G178" s="46">
        <v>1569970.71</v>
      </c>
      <c r="H178" s="6">
        <v>0</v>
      </c>
      <c r="I178" s="6">
        <v>0</v>
      </c>
    </row>
    <row r="179" spans="1:9" ht="12.75" customHeight="1">
      <c r="A179" s="5" t="s">
        <v>3569</v>
      </c>
      <c r="B179" s="5" t="s">
        <v>64</v>
      </c>
      <c r="C179" s="5" t="s">
        <v>65</v>
      </c>
      <c r="D179" s="5" t="s">
        <v>3047</v>
      </c>
      <c r="E179" s="24">
        <v>248000</v>
      </c>
      <c r="F179" s="46">
        <v>2.16</v>
      </c>
      <c r="G179" s="46">
        <v>535676.37</v>
      </c>
      <c r="H179" s="6">
        <v>0</v>
      </c>
      <c r="I179" s="6">
        <v>0</v>
      </c>
    </row>
    <row r="180" spans="1:9" ht="12.75" customHeight="1">
      <c r="A180" s="5" t="s">
        <v>3569</v>
      </c>
      <c r="B180" s="5" t="s">
        <v>179</v>
      </c>
      <c r="C180" s="5" t="s">
        <v>180</v>
      </c>
      <c r="D180" s="5" t="s">
        <v>3047</v>
      </c>
      <c r="E180" s="24">
        <v>200000</v>
      </c>
      <c r="F180" s="46">
        <v>3.99</v>
      </c>
      <c r="G180" s="46">
        <v>798096.28</v>
      </c>
      <c r="H180" s="6">
        <v>0</v>
      </c>
      <c r="I180" s="6">
        <v>0</v>
      </c>
    </row>
    <row r="181" spans="1:9" ht="12.75" customHeight="1">
      <c r="A181" s="5" t="s">
        <v>3569</v>
      </c>
      <c r="B181" s="5" t="s">
        <v>66</v>
      </c>
      <c r="C181" s="5" t="s">
        <v>67</v>
      </c>
      <c r="D181" s="5" t="s">
        <v>3047</v>
      </c>
      <c r="E181" s="24">
        <v>108000</v>
      </c>
      <c r="F181" s="46">
        <v>9.89</v>
      </c>
      <c r="G181" s="46">
        <v>1068533.77</v>
      </c>
      <c r="H181" s="6">
        <v>0</v>
      </c>
      <c r="I181" s="6">
        <v>0</v>
      </c>
    </row>
    <row r="182" spans="1:9" ht="12.75" customHeight="1">
      <c r="A182" s="5" t="s">
        <v>3569</v>
      </c>
      <c r="B182" s="5" t="s">
        <v>3481</v>
      </c>
      <c r="C182" s="5" t="s">
        <v>3482</v>
      </c>
      <c r="D182" s="5" t="s">
        <v>3286</v>
      </c>
      <c r="E182" s="24">
        <v>443000</v>
      </c>
      <c r="F182" s="46">
        <v>1.05</v>
      </c>
      <c r="G182" s="46">
        <v>465836.39</v>
      </c>
      <c r="H182" s="6">
        <v>0</v>
      </c>
      <c r="I182" s="6">
        <v>0</v>
      </c>
    </row>
    <row r="183" spans="1:9" ht="12.75" customHeight="1">
      <c r="A183" s="5" t="s">
        <v>3569</v>
      </c>
      <c r="B183" s="5" t="s">
        <v>3607</v>
      </c>
      <c r="C183" s="5" t="s">
        <v>3608</v>
      </c>
      <c r="D183" s="5" t="s">
        <v>3606</v>
      </c>
      <c r="E183" s="24">
        <v>21600</v>
      </c>
      <c r="F183" s="46">
        <v>34.02</v>
      </c>
      <c r="G183" s="46">
        <v>734891</v>
      </c>
      <c r="H183" s="6">
        <v>0</v>
      </c>
      <c r="I183" s="6">
        <v>0</v>
      </c>
    </row>
    <row r="184" spans="1:9" ht="12.75" customHeight="1">
      <c r="A184" s="5" t="s">
        <v>3569</v>
      </c>
      <c r="B184" s="5" t="s">
        <v>3609</v>
      </c>
      <c r="C184" s="5" t="s">
        <v>3610</v>
      </c>
      <c r="D184" s="5" t="s">
        <v>3047</v>
      </c>
      <c r="E184" s="24">
        <v>18900</v>
      </c>
      <c r="F184" s="46">
        <v>68.19</v>
      </c>
      <c r="G184" s="46">
        <v>1288714.99</v>
      </c>
      <c r="H184" s="6">
        <v>8125.84</v>
      </c>
      <c r="I184" s="6">
        <v>0</v>
      </c>
    </row>
    <row r="185" spans="1:9" ht="12.75" customHeight="1">
      <c r="A185" s="5" t="s">
        <v>3569</v>
      </c>
      <c r="B185" s="5" t="s">
        <v>181</v>
      </c>
      <c r="C185" s="5" t="s">
        <v>182</v>
      </c>
      <c r="D185" s="5" t="s">
        <v>3047</v>
      </c>
      <c r="E185" s="24">
        <v>219000</v>
      </c>
      <c r="F185" s="46">
        <v>4.91</v>
      </c>
      <c r="G185" s="46">
        <v>1076359.14</v>
      </c>
      <c r="H185" s="6">
        <v>0</v>
      </c>
      <c r="I185" s="6">
        <v>0</v>
      </c>
    </row>
    <row r="186" spans="1:9" ht="12.75" customHeight="1">
      <c r="A186" s="5" t="s">
        <v>3569</v>
      </c>
      <c r="B186" s="5" t="s">
        <v>3254</v>
      </c>
      <c r="C186" s="5" t="s">
        <v>3255</v>
      </c>
      <c r="D186" s="5" t="s">
        <v>3047</v>
      </c>
      <c r="E186" s="24">
        <v>26000</v>
      </c>
      <c r="F186" s="46">
        <v>31.21</v>
      </c>
      <c r="G186" s="46">
        <v>811458.91</v>
      </c>
      <c r="H186" s="6">
        <v>0</v>
      </c>
      <c r="I186" s="6">
        <v>0</v>
      </c>
    </row>
    <row r="187" spans="1:9" ht="12.75" customHeight="1">
      <c r="A187" s="5" t="s">
        <v>3569</v>
      </c>
      <c r="B187" s="5" t="s">
        <v>68</v>
      </c>
      <c r="C187" s="5" t="s">
        <v>69</v>
      </c>
      <c r="D187" s="5" t="s">
        <v>3047</v>
      </c>
      <c r="E187" s="24">
        <v>154000</v>
      </c>
      <c r="F187" s="46">
        <v>6.02</v>
      </c>
      <c r="G187" s="46">
        <v>927439.14</v>
      </c>
      <c r="H187" s="6">
        <v>0</v>
      </c>
      <c r="I187" s="6">
        <v>0</v>
      </c>
    </row>
    <row r="188" spans="1:9" ht="12.75" customHeight="1">
      <c r="A188" s="5" t="s">
        <v>3569</v>
      </c>
      <c r="B188" s="5" t="s">
        <v>3258</v>
      </c>
      <c r="C188" s="5" t="s">
        <v>3259</v>
      </c>
      <c r="D188" s="5" t="s">
        <v>3047</v>
      </c>
      <c r="E188" s="24">
        <v>257000</v>
      </c>
      <c r="F188" s="46">
        <v>3.58</v>
      </c>
      <c r="G188" s="46">
        <v>919705.29</v>
      </c>
      <c r="H188" s="6">
        <v>0</v>
      </c>
      <c r="I188" s="6">
        <v>0</v>
      </c>
    </row>
    <row r="189" spans="1:9" ht="12.75" customHeight="1">
      <c r="A189" s="5" t="s">
        <v>3569</v>
      </c>
      <c r="B189" s="5" t="s">
        <v>235</v>
      </c>
      <c r="C189" s="5" t="s">
        <v>236</v>
      </c>
      <c r="D189" s="5" t="s">
        <v>3047</v>
      </c>
      <c r="E189" s="24">
        <v>104000</v>
      </c>
      <c r="F189" s="46">
        <v>8.03</v>
      </c>
      <c r="G189" s="46">
        <v>834779.43</v>
      </c>
      <c r="H189" s="6">
        <v>16249.4</v>
      </c>
      <c r="I189" s="6">
        <v>0</v>
      </c>
    </row>
    <row r="190" spans="1:9" ht="12.75" customHeight="1">
      <c r="A190" s="5" t="s">
        <v>3569</v>
      </c>
      <c r="B190" s="5" t="s">
        <v>70</v>
      </c>
      <c r="C190" s="5" t="s">
        <v>71</v>
      </c>
      <c r="D190" s="5" t="s">
        <v>72</v>
      </c>
      <c r="E190" s="24">
        <v>448000</v>
      </c>
      <c r="F190" s="46">
        <v>1.57</v>
      </c>
      <c r="G190" s="46">
        <v>702171.8</v>
      </c>
      <c r="H190" s="6">
        <v>0</v>
      </c>
      <c r="I190" s="6">
        <v>0</v>
      </c>
    </row>
    <row r="191" spans="1:9" ht="12.75" customHeight="1">
      <c r="A191" s="5" t="s">
        <v>3569</v>
      </c>
      <c r="B191" s="5" t="s">
        <v>219</v>
      </c>
      <c r="C191" s="5" t="s">
        <v>220</v>
      </c>
      <c r="D191" s="5" t="s">
        <v>3047</v>
      </c>
      <c r="E191" s="24">
        <v>43000</v>
      </c>
      <c r="F191" s="46">
        <v>6.5</v>
      </c>
      <c r="G191" s="46">
        <v>279425.22</v>
      </c>
      <c r="H191" s="6">
        <v>0</v>
      </c>
      <c r="I191" s="6">
        <v>0</v>
      </c>
    </row>
    <row r="192" spans="1:9" ht="12.75" customHeight="1">
      <c r="A192" s="5" t="s">
        <v>3569</v>
      </c>
      <c r="B192" s="5" t="s">
        <v>3260</v>
      </c>
      <c r="C192" s="5" t="s">
        <v>3261</v>
      </c>
      <c r="D192" s="5" t="s">
        <v>3047</v>
      </c>
      <c r="E192" s="24">
        <v>390000</v>
      </c>
      <c r="F192" s="46">
        <v>6.53</v>
      </c>
      <c r="G192" s="46">
        <v>2545030.2</v>
      </c>
      <c r="H192" s="6">
        <v>0</v>
      </c>
      <c r="I192" s="6">
        <v>0</v>
      </c>
    </row>
    <row r="193" spans="1:9" ht="12.75" customHeight="1">
      <c r="A193" s="5" t="s">
        <v>3569</v>
      </c>
      <c r="B193" s="5" t="s">
        <v>3596</v>
      </c>
      <c r="C193" s="5" t="s">
        <v>3597</v>
      </c>
      <c r="D193" s="5" t="s">
        <v>3329</v>
      </c>
      <c r="E193" s="24">
        <v>39900</v>
      </c>
      <c r="F193" s="46">
        <v>16.7</v>
      </c>
      <c r="G193" s="46">
        <v>666460.74</v>
      </c>
      <c r="H193" s="6">
        <v>0</v>
      </c>
      <c r="I193" s="6">
        <v>0</v>
      </c>
    </row>
    <row r="194" spans="1:9" ht="12.75" customHeight="1">
      <c r="A194" s="5" t="s">
        <v>3569</v>
      </c>
      <c r="B194" s="5" t="s">
        <v>239</v>
      </c>
      <c r="C194" s="5" t="s">
        <v>240</v>
      </c>
      <c r="D194" s="5" t="s">
        <v>72</v>
      </c>
      <c r="E194" s="24">
        <v>433000</v>
      </c>
      <c r="F194" s="46">
        <v>4.29</v>
      </c>
      <c r="G194" s="46">
        <v>1857975.17</v>
      </c>
      <c r="H194" s="6">
        <v>0</v>
      </c>
      <c r="I194" s="6">
        <v>0</v>
      </c>
    </row>
    <row r="195" spans="1:9" ht="12.75" customHeight="1">
      <c r="A195" s="5" t="s">
        <v>3569</v>
      </c>
      <c r="B195" s="5" t="s">
        <v>73</v>
      </c>
      <c r="C195" s="5" t="s">
        <v>74</v>
      </c>
      <c r="D195" s="5" t="s">
        <v>53</v>
      </c>
      <c r="E195" s="24">
        <v>163000</v>
      </c>
      <c r="F195" s="46">
        <v>1.88</v>
      </c>
      <c r="G195" s="46">
        <v>306782.63</v>
      </c>
      <c r="H195" s="6">
        <v>0</v>
      </c>
      <c r="I195" s="6">
        <v>0</v>
      </c>
    </row>
    <row r="196" spans="1:9" ht="12.75" customHeight="1">
      <c r="A196" s="5" t="s">
        <v>3569</v>
      </c>
      <c r="B196" s="5" t="s">
        <v>75</v>
      </c>
      <c r="C196" s="5" t="s">
        <v>76</v>
      </c>
      <c r="D196" s="5" t="s">
        <v>3047</v>
      </c>
      <c r="E196" s="24">
        <v>321000</v>
      </c>
      <c r="F196" s="46">
        <v>3.41</v>
      </c>
      <c r="G196" s="46">
        <v>1095853.93</v>
      </c>
      <c r="H196" s="6">
        <v>0</v>
      </c>
      <c r="I196" s="6">
        <v>0</v>
      </c>
    </row>
    <row r="197" spans="1:9" ht="12.75" customHeight="1">
      <c r="A197" s="5" t="s">
        <v>3569</v>
      </c>
      <c r="B197" s="5" t="s">
        <v>77</v>
      </c>
      <c r="C197" s="5" t="s">
        <v>78</v>
      </c>
      <c r="D197" s="5" t="s">
        <v>3249</v>
      </c>
      <c r="E197" s="24">
        <v>113</v>
      </c>
      <c r="F197" s="46">
        <v>7157.24</v>
      </c>
      <c r="G197" s="46">
        <v>808768.08</v>
      </c>
      <c r="H197" s="6">
        <v>0</v>
      </c>
      <c r="I197" s="6">
        <v>0</v>
      </c>
    </row>
    <row r="198" spans="1:9" ht="12.75" customHeight="1">
      <c r="A198" s="5" t="s">
        <v>3569</v>
      </c>
      <c r="B198" s="5" t="s">
        <v>79</v>
      </c>
      <c r="C198" s="5" t="s">
        <v>80</v>
      </c>
      <c r="D198" s="5" t="s">
        <v>3047</v>
      </c>
      <c r="E198" s="24">
        <v>356000</v>
      </c>
      <c r="F198" s="46">
        <v>3.5</v>
      </c>
      <c r="G198" s="46">
        <v>1244664.1</v>
      </c>
      <c r="H198" s="6">
        <v>0</v>
      </c>
      <c r="I198" s="6">
        <v>0</v>
      </c>
    </row>
    <row r="199" spans="1:9" ht="12.75" customHeight="1">
      <c r="A199" s="5" t="s">
        <v>3569</v>
      </c>
      <c r="B199" s="5" t="s">
        <v>81</v>
      </c>
      <c r="C199" s="5" t="s">
        <v>82</v>
      </c>
      <c r="D199" s="5" t="s">
        <v>3047</v>
      </c>
      <c r="E199" s="24">
        <v>78000</v>
      </c>
      <c r="F199" s="46">
        <v>6.71</v>
      </c>
      <c r="G199" s="46">
        <v>523283.91</v>
      </c>
      <c r="H199" s="6">
        <v>0</v>
      </c>
      <c r="I199" s="6">
        <v>0</v>
      </c>
    </row>
    <row r="200" spans="1:9" ht="12.75" customHeight="1">
      <c r="A200" s="5" t="s">
        <v>3569</v>
      </c>
      <c r="B200" s="5" t="s">
        <v>3264</v>
      </c>
      <c r="C200" s="5" t="s">
        <v>3265</v>
      </c>
      <c r="D200" s="5" t="s">
        <v>3047</v>
      </c>
      <c r="E200" s="24">
        <v>24000</v>
      </c>
      <c r="F200" s="46">
        <v>8.59</v>
      </c>
      <c r="G200" s="46">
        <v>206260.3</v>
      </c>
      <c r="H200" s="6">
        <v>0</v>
      </c>
      <c r="I200" s="6">
        <v>0</v>
      </c>
    </row>
    <row r="201" spans="1:9" ht="12.75" customHeight="1">
      <c r="A201" s="5" t="s">
        <v>3569</v>
      </c>
      <c r="B201" s="5" t="s">
        <v>83</v>
      </c>
      <c r="C201" s="5" t="s">
        <v>84</v>
      </c>
      <c r="D201" s="5" t="s">
        <v>3329</v>
      </c>
      <c r="E201" s="24">
        <v>57100</v>
      </c>
      <c r="F201" s="46">
        <v>18.12</v>
      </c>
      <c r="G201" s="46">
        <v>1034761.12</v>
      </c>
      <c r="H201" s="6">
        <v>0</v>
      </c>
      <c r="I201" s="6">
        <v>0</v>
      </c>
    </row>
    <row r="202" spans="1:9" ht="12.75" customHeight="1">
      <c r="A202" s="5" t="s">
        <v>3569</v>
      </c>
      <c r="B202" s="5" t="s">
        <v>221</v>
      </c>
      <c r="C202" s="5" t="s">
        <v>222</v>
      </c>
      <c r="D202" s="5" t="s">
        <v>3047</v>
      </c>
      <c r="E202" s="24">
        <v>78000</v>
      </c>
      <c r="F202" s="46">
        <v>4.75</v>
      </c>
      <c r="G202" s="46">
        <v>370510.71</v>
      </c>
      <c r="H202" s="6">
        <v>0</v>
      </c>
      <c r="I202" s="6">
        <v>0</v>
      </c>
    </row>
    <row r="203" spans="1:9" ht="12.75" customHeight="1">
      <c r="A203" s="5" t="s">
        <v>3569</v>
      </c>
      <c r="B203" s="5" t="s">
        <v>85</v>
      </c>
      <c r="C203" s="5" t="s">
        <v>86</v>
      </c>
      <c r="D203" s="5" t="s">
        <v>3047</v>
      </c>
      <c r="E203" s="24">
        <v>51000</v>
      </c>
      <c r="F203" s="46">
        <v>21.1</v>
      </c>
      <c r="G203" s="46">
        <v>1075919.82</v>
      </c>
      <c r="H203" s="6">
        <v>0</v>
      </c>
      <c r="I203" s="6">
        <v>0</v>
      </c>
    </row>
    <row r="204" spans="1:9" ht="12.75" customHeight="1">
      <c r="A204" s="5" t="s">
        <v>3569</v>
      </c>
      <c r="B204" s="5" t="s">
        <v>87</v>
      </c>
      <c r="C204" s="5" t="s">
        <v>88</v>
      </c>
      <c r="D204" s="5" t="s">
        <v>3047</v>
      </c>
      <c r="E204" s="24">
        <v>493000</v>
      </c>
      <c r="F204" s="46">
        <v>1.28</v>
      </c>
      <c r="G204" s="46">
        <v>631704.19</v>
      </c>
      <c r="H204" s="6">
        <v>0</v>
      </c>
      <c r="I204" s="6">
        <v>0</v>
      </c>
    </row>
    <row r="205" spans="1:9" ht="12.75" customHeight="1">
      <c r="A205" s="5" t="s">
        <v>3569</v>
      </c>
      <c r="B205" s="5" t="s">
        <v>89</v>
      </c>
      <c r="C205" s="5" t="s">
        <v>90</v>
      </c>
      <c r="D205" s="5" t="s">
        <v>3586</v>
      </c>
      <c r="E205" s="24">
        <v>90000</v>
      </c>
      <c r="F205" s="46">
        <v>4.29</v>
      </c>
      <c r="G205" s="46">
        <v>385959.76</v>
      </c>
      <c r="H205" s="6">
        <v>0</v>
      </c>
      <c r="I205" s="6">
        <v>0</v>
      </c>
    </row>
    <row r="206" spans="1:9" ht="12.75" customHeight="1">
      <c r="A206" s="5" t="s">
        <v>3569</v>
      </c>
      <c r="B206" s="5" t="s">
        <v>91</v>
      </c>
      <c r="C206" s="5" t="s">
        <v>92</v>
      </c>
      <c r="D206" s="5" t="s">
        <v>3047</v>
      </c>
      <c r="E206" s="24">
        <v>222000</v>
      </c>
      <c r="F206" s="46">
        <v>9.12</v>
      </c>
      <c r="G206" s="46">
        <v>2023723.23</v>
      </c>
      <c r="H206" s="6">
        <v>11562.07</v>
      </c>
      <c r="I206" s="6">
        <v>0</v>
      </c>
    </row>
    <row r="207" spans="1:9" ht="12.75" customHeight="1">
      <c r="A207" s="5" t="s">
        <v>3569</v>
      </c>
      <c r="B207" s="5" t="s">
        <v>223</v>
      </c>
      <c r="C207" s="5" t="s">
        <v>224</v>
      </c>
      <c r="D207" s="5" t="s">
        <v>3047</v>
      </c>
      <c r="E207" s="24">
        <v>806000</v>
      </c>
      <c r="F207" s="46">
        <v>1.21</v>
      </c>
      <c r="G207" s="46">
        <v>973750.69</v>
      </c>
      <c r="H207" s="6">
        <v>0</v>
      </c>
      <c r="I207" s="6">
        <v>0</v>
      </c>
    </row>
    <row r="208" spans="1:9" ht="12.75" customHeight="1">
      <c r="A208" s="5" t="s">
        <v>3569</v>
      </c>
      <c r="B208" s="5" t="s">
        <v>93</v>
      </c>
      <c r="C208" s="5" t="s">
        <v>94</v>
      </c>
      <c r="D208" s="5" t="s">
        <v>3047</v>
      </c>
      <c r="E208" s="24">
        <v>24900</v>
      </c>
      <c r="F208" s="46">
        <v>25.99</v>
      </c>
      <c r="G208" s="46">
        <v>647226.8</v>
      </c>
      <c r="H208" s="6">
        <v>0</v>
      </c>
      <c r="I208" s="6">
        <v>0</v>
      </c>
    </row>
    <row r="209" spans="1:9" ht="12.75" customHeight="1">
      <c r="A209" s="5" t="s">
        <v>3569</v>
      </c>
      <c r="B209" s="5" t="s">
        <v>3598</v>
      </c>
      <c r="C209" s="5" t="s">
        <v>3599</v>
      </c>
      <c r="D209" s="5" t="s">
        <v>3329</v>
      </c>
      <c r="E209" s="24">
        <v>39800</v>
      </c>
      <c r="F209" s="46">
        <v>17.41</v>
      </c>
      <c r="G209" s="46">
        <v>692839.1</v>
      </c>
      <c r="H209" s="6">
        <v>0</v>
      </c>
      <c r="I209" s="6">
        <v>0</v>
      </c>
    </row>
    <row r="210" spans="1:9" ht="12.75" customHeight="1">
      <c r="A210" s="5" t="s">
        <v>3569</v>
      </c>
      <c r="B210" s="5" t="s">
        <v>310</v>
      </c>
      <c r="C210" s="5" t="s">
        <v>311</v>
      </c>
      <c r="D210" s="5" t="s">
        <v>3031</v>
      </c>
      <c r="E210" s="24">
        <v>255000</v>
      </c>
      <c r="F210" s="46">
        <v>3.49</v>
      </c>
      <c r="G210" s="46">
        <v>889209.23</v>
      </c>
      <c r="H210" s="6">
        <v>0</v>
      </c>
      <c r="I210" s="6">
        <v>0</v>
      </c>
    </row>
    <row r="211" spans="1:9" ht="12.75" customHeight="1">
      <c r="A211" s="5" t="s">
        <v>3569</v>
      </c>
      <c r="B211" s="5" t="s">
        <v>312</v>
      </c>
      <c r="C211" s="5" t="s">
        <v>313</v>
      </c>
      <c r="D211" s="5" t="s">
        <v>3031</v>
      </c>
      <c r="E211" s="24">
        <v>48000</v>
      </c>
      <c r="F211" s="46">
        <v>25.26</v>
      </c>
      <c r="G211" s="46">
        <v>1212520.59</v>
      </c>
      <c r="H211" s="6">
        <v>0</v>
      </c>
      <c r="I211" s="6">
        <v>0</v>
      </c>
    </row>
    <row r="212" spans="1:9" ht="12.75" customHeight="1">
      <c r="A212" s="5" t="s">
        <v>3569</v>
      </c>
      <c r="B212" s="5" t="s">
        <v>3582</v>
      </c>
      <c r="C212" s="5" t="s">
        <v>3583</v>
      </c>
      <c r="D212" s="5" t="s">
        <v>3031</v>
      </c>
      <c r="E212" s="24">
        <v>9552</v>
      </c>
      <c r="F212" s="46">
        <v>25.54</v>
      </c>
      <c r="G212" s="46">
        <v>243941.94</v>
      </c>
      <c r="H212" s="6">
        <v>0</v>
      </c>
      <c r="I212" s="6">
        <v>0</v>
      </c>
    </row>
    <row r="213" spans="1:9" ht="12.75" customHeight="1">
      <c r="A213" s="5" t="s">
        <v>3569</v>
      </c>
      <c r="B213" s="5" t="s">
        <v>319</v>
      </c>
      <c r="C213" s="5" t="s">
        <v>320</v>
      </c>
      <c r="D213" s="5" t="s">
        <v>3031</v>
      </c>
      <c r="E213" s="24">
        <v>172</v>
      </c>
      <c r="F213" s="46">
        <v>5564.71</v>
      </c>
      <c r="G213" s="46">
        <v>957129.78</v>
      </c>
      <c r="H213" s="6">
        <v>0</v>
      </c>
      <c r="I213" s="6">
        <v>0</v>
      </c>
    </row>
    <row r="214" spans="1:9" ht="12.75" customHeight="1">
      <c r="A214" s="5" t="s">
        <v>3569</v>
      </c>
      <c r="B214" s="5" t="s">
        <v>95</v>
      </c>
      <c r="C214" s="5" t="s">
        <v>96</v>
      </c>
      <c r="D214" s="5" t="s">
        <v>3047</v>
      </c>
      <c r="E214" s="24">
        <v>497000</v>
      </c>
      <c r="F214" s="46">
        <v>2.01</v>
      </c>
      <c r="G214" s="46">
        <v>1000732.2</v>
      </c>
      <c r="H214" s="6">
        <v>0</v>
      </c>
      <c r="I214" s="6">
        <v>0</v>
      </c>
    </row>
    <row r="215" spans="1:9" ht="12.75" customHeight="1">
      <c r="A215" s="5" t="s">
        <v>3569</v>
      </c>
      <c r="B215" s="5" t="s">
        <v>97</v>
      </c>
      <c r="C215" s="5" t="s">
        <v>98</v>
      </c>
      <c r="D215" s="5" t="s">
        <v>3047</v>
      </c>
      <c r="E215" s="24">
        <v>21000</v>
      </c>
      <c r="F215" s="46">
        <v>14.74</v>
      </c>
      <c r="G215" s="46">
        <v>309445.36</v>
      </c>
      <c r="H215" s="6">
        <v>0</v>
      </c>
      <c r="I215" s="6">
        <v>0</v>
      </c>
    </row>
    <row r="216" spans="1:9" ht="12.75" customHeight="1">
      <c r="A216" s="5" t="s">
        <v>3569</v>
      </c>
      <c r="B216" s="5" t="s">
        <v>323</v>
      </c>
      <c r="C216" s="5" t="s">
        <v>324</v>
      </c>
      <c r="D216" s="5" t="s">
        <v>325</v>
      </c>
      <c r="E216" s="24">
        <v>242500</v>
      </c>
      <c r="F216" s="46">
        <v>2.89</v>
      </c>
      <c r="G216" s="46">
        <v>700970.6</v>
      </c>
      <c r="H216" s="6">
        <v>14356.31</v>
      </c>
      <c r="I216" s="6">
        <v>0</v>
      </c>
    </row>
    <row r="217" spans="1:9" ht="12.75" customHeight="1">
      <c r="A217" s="5" t="s">
        <v>3569</v>
      </c>
      <c r="B217" s="5" t="s">
        <v>326</v>
      </c>
      <c r="C217" s="5" t="s">
        <v>327</v>
      </c>
      <c r="D217" s="5" t="s">
        <v>3031</v>
      </c>
      <c r="E217" s="24">
        <v>2082</v>
      </c>
      <c r="F217" s="46">
        <v>3011.17</v>
      </c>
      <c r="G217" s="46">
        <v>6269247.67</v>
      </c>
      <c r="H217" s="6">
        <v>0</v>
      </c>
      <c r="I217" s="6">
        <v>0</v>
      </c>
    </row>
    <row r="218" spans="1:9" ht="12.75" customHeight="1">
      <c r="A218" s="5" t="s">
        <v>3569</v>
      </c>
      <c r="B218" s="5" t="s">
        <v>99</v>
      </c>
      <c r="C218" s="5" t="s">
        <v>100</v>
      </c>
      <c r="D218" s="5" t="s">
        <v>3047</v>
      </c>
      <c r="E218" s="24">
        <v>353000</v>
      </c>
      <c r="F218" s="46">
        <v>4.8</v>
      </c>
      <c r="G218" s="46">
        <v>1692952.59</v>
      </c>
      <c r="H218" s="6">
        <v>0</v>
      </c>
      <c r="I218" s="6">
        <v>0</v>
      </c>
    </row>
    <row r="219" spans="1:9" ht="12.75" customHeight="1">
      <c r="A219" s="5" t="s">
        <v>3569</v>
      </c>
      <c r="B219" s="5" t="s">
        <v>101</v>
      </c>
      <c r="C219" s="5" t="s">
        <v>102</v>
      </c>
      <c r="D219" s="5" t="s">
        <v>3047</v>
      </c>
      <c r="E219" s="24">
        <v>441000</v>
      </c>
      <c r="F219" s="46">
        <v>1.95</v>
      </c>
      <c r="G219" s="46">
        <v>859719.93</v>
      </c>
      <c r="H219" s="6">
        <v>0</v>
      </c>
      <c r="I219" s="6">
        <v>0</v>
      </c>
    </row>
    <row r="220" spans="1:9" ht="12.75" customHeight="1">
      <c r="A220" s="5" t="s">
        <v>3569</v>
      </c>
      <c r="B220" s="5" t="s">
        <v>103</v>
      </c>
      <c r="C220" s="5" t="s">
        <v>104</v>
      </c>
      <c r="D220" s="5" t="s">
        <v>3047</v>
      </c>
      <c r="E220" s="24">
        <v>85000</v>
      </c>
      <c r="F220" s="46">
        <v>3.97</v>
      </c>
      <c r="G220" s="46">
        <v>337635</v>
      </c>
      <c r="H220" s="6">
        <v>0</v>
      </c>
      <c r="I220" s="6">
        <v>0</v>
      </c>
    </row>
    <row r="221" spans="1:9" ht="12.75" customHeight="1">
      <c r="A221" s="5" t="s">
        <v>3569</v>
      </c>
      <c r="B221" s="5" t="s">
        <v>183</v>
      </c>
      <c r="C221" s="5" t="s">
        <v>184</v>
      </c>
      <c r="D221" s="5" t="s">
        <v>3047</v>
      </c>
      <c r="E221" s="24">
        <v>149000</v>
      </c>
      <c r="F221" s="46">
        <v>4.8</v>
      </c>
      <c r="G221" s="46">
        <v>714589.05</v>
      </c>
      <c r="H221" s="6">
        <v>0</v>
      </c>
      <c r="I221" s="6">
        <v>0</v>
      </c>
    </row>
    <row r="222" spans="1:9" ht="12.75" customHeight="1">
      <c r="A222" s="5" t="s">
        <v>3569</v>
      </c>
      <c r="B222" s="5" t="s">
        <v>225</v>
      </c>
      <c r="C222" s="5" t="s">
        <v>226</v>
      </c>
      <c r="D222" s="5" t="s">
        <v>3047</v>
      </c>
      <c r="E222" s="24">
        <v>250000</v>
      </c>
      <c r="F222" s="46">
        <v>2.34</v>
      </c>
      <c r="G222" s="46">
        <v>585758.74</v>
      </c>
      <c r="H222" s="6">
        <v>0</v>
      </c>
      <c r="I222" s="6">
        <v>0</v>
      </c>
    </row>
    <row r="223" spans="1:9" ht="12.75" customHeight="1">
      <c r="A223" s="5" t="s">
        <v>3569</v>
      </c>
      <c r="B223" s="5" t="s">
        <v>328</v>
      </c>
      <c r="C223" s="5" t="s">
        <v>329</v>
      </c>
      <c r="D223" s="5" t="s">
        <v>3220</v>
      </c>
      <c r="E223" s="24">
        <v>727000</v>
      </c>
      <c r="F223" s="46">
        <v>0.56</v>
      </c>
      <c r="G223" s="46">
        <v>403592.3</v>
      </c>
      <c r="H223" s="6">
        <v>0</v>
      </c>
      <c r="I223" s="6">
        <v>0</v>
      </c>
    </row>
    <row r="224" spans="1:9" ht="12.75" customHeight="1">
      <c r="A224" s="5" t="s">
        <v>3569</v>
      </c>
      <c r="B224" s="5" t="s">
        <v>3282</v>
      </c>
      <c r="C224" s="5" t="s">
        <v>3283</v>
      </c>
      <c r="D224" s="5" t="s">
        <v>3031</v>
      </c>
      <c r="E224" s="24">
        <v>89385</v>
      </c>
      <c r="F224" s="46">
        <v>23.84</v>
      </c>
      <c r="G224" s="46">
        <v>2131018.86</v>
      </c>
      <c r="H224" s="6">
        <v>0</v>
      </c>
      <c r="I224" s="6">
        <v>0</v>
      </c>
    </row>
    <row r="225" spans="1:9" ht="12.75" customHeight="1">
      <c r="A225" s="5" t="s">
        <v>3569</v>
      </c>
      <c r="B225" s="5" t="s">
        <v>3284</v>
      </c>
      <c r="C225" s="5" t="s">
        <v>3285</v>
      </c>
      <c r="D225" s="5" t="s">
        <v>3286</v>
      </c>
      <c r="E225" s="24">
        <v>542000</v>
      </c>
      <c r="F225" s="46">
        <v>1.23</v>
      </c>
      <c r="G225" s="46">
        <v>668644.44</v>
      </c>
      <c r="H225" s="6">
        <v>0</v>
      </c>
      <c r="I225" s="6">
        <v>0</v>
      </c>
    </row>
    <row r="226" spans="1:9" ht="12.75" customHeight="1">
      <c r="A226" s="5" t="s">
        <v>3569</v>
      </c>
      <c r="B226" s="5" t="s">
        <v>105</v>
      </c>
      <c r="C226" s="5" t="s">
        <v>106</v>
      </c>
      <c r="D226" s="5" t="s">
        <v>3047</v>
      </c>
      <c r="E226" s="24">
        <v>37000</v>
      </c>
      <c r="F226" s="46">
        <v>20.91</v>
      </c>
      <c r="G226" s="46">
        <v>773796.45</v>
      </c>
      <c r="H226" s="6">
        <v>0</v>
      </c>
      <c r="I226" s="6">
        <v>0</v>
      </c>
    </row>
    <row r="227" spans="1:9" ht="12.75" customHeight="1">
      <c r="A227" s="5" t="s">
        <v>3569</v>
      </c>
      <c r="B227" s="5" t="s">
        <v>3289</v>
      </c>
      <c r="C227" s="5" t="s">
        <v>3290</v>
      </c>
      <c r="D227" s="5" t="s">
        <v>3047</v>
      </c>
      <c r="E227" s="24">
        <v>192000</v>
      </c>
      <c r="F227" s="46">
        <v>7.36</v>
      </c>
      <c r="G227" s="46">
        <v>1412850.08</v>
      </c>
      <c r="H227" s="6">
        <v>0</v>
      </c>
      <c r="I227" s="6">
        <v>0</v>
      </c>
    </row>
    <row r="228" spans="1:9" ht="12.75" customHeight="1">
      <c r="A228" s="5" t="s">
        <v>3569</v>
      </c>
      <c r="B228" s="5" t="s">
        <v>107</v>
      </c>
      <c r="C228" s="5" t="s">
        <v>108</v>
      </c>
      <c r="D228" s="5" t="s">
        <v>3047</v>
      </c>
      <c r="E228" s="24">
        <v>84000</v>
      </c>
      <c r="F228" s="46">
        <v>9.01</v>
      </c>
      <c r="G228" s="46">
        <v>756507.41</v>
      </c>
      <c r="H228" s="6">
        <v>0</v>
      </c>
      <c r="I228" s="6">
        <v>0</v>
      </c>
    </row>
    <row r="229" spans="1:9" ht="12.75" customHeight="1">
      <c r="A229" s="5" t="s">
        <v>3569</v>
      </c>
      <c r="B229" s="5" t="s">
        <v>227</v>
      </c>
      <c r="C229" s="5" t="s">
        <v>228</v>
      </c>
      <c r="D229" s="5" t="s">
        <v>3047</v>
      </c>
      <c r="E229" s="24">
        <v>93000</v>
      </c>
      <c r="F229" s="46">
        <v>1.73</v>
      </c>
      <c r="G229" s="46">
        <v>160873.15</v>
      </c>
      <c r="H229" s="6">
        <v>0</v>
      </c>
      <c r="I229" s="6">
        <v>0</v>
      </c>
    </row>
    <row r="230" spans="1:9" ht="12.75" customHeight="1">
      <c r="A230" s="5" t="s">
        <v>3569</v>
      </c>
      <c r="B230" s="5" t="s">
        <v>109</v>
      </c>
      <c r="C230" s="5" t="s">
        <v>110</v>
      </c>
      <c r="D230" s="5" t="s">
        <v>3047</v>
      </c>
      <c r="E230" s="24">
        <v>32500</v>
      </c>
      <c r="F230" s="46">
        <v>24.53</v>
      </c>
      <c r="G230" s="46">
        <v>797181.04</v>
      </c>
      <c r="H230" s="6">
        <v>0</v>
      </c>
      <c r="I230" s="6">
        <v>0</v>
      </c>
    </row>
    <row r="231" spans="1:9" ht="12.75" customHeight="1">
      <c r="A231" s="5" t="s">
        <v>3569</v>
      </c>
      <c r="B231" s="5" t="s">
        <v>3295</v>
      </c>
      <c r="C231" s="5" t="s">
        <v>3296</v>
      </c>
      <c r="D231" s="5" t="s">
        <v>3047</v>
      </c>
      <c r="E231" s="24">
        <v>12000</v>
      </c>
      <c r="F231" s="46">
        <v>18.53</v>
      </c>
      <c r="G231" s="46">
        <v>222405.27</v>
      </c>
      <c r="H231" s="6">
        <v>0</v>
      </c>
      <c r="I231" s="6">
        <v>0</v>
      </c>
    </row>
    <row r="232" spans="1:9" ht="12.75" customHeight="1">
      <c r="A232" s="5" t="s">
        <v>3569</v>
      </c>
      <c r="B232" s="5" t="s">
        <v>111</v>
      </c>
      <c r="C232" s="5" t="s">
        <v>112</v>
      </c>
      <c r="D232" s="5" t="s">
        <v>3047</v>
      </c>
      <c r="E232" s="24">
        <v>164000</v>
      </c>
      <c r="F232" s="46">
        <v>1.96</v>
      </c>
      <c r="G232" s="46">
        <v>321215.45</v>
      </c>
      <c r="H232" s="6">
        <v>0</v>
      </c>
      <c r="I232" s="6">
        <v>0</v>
      </c>
    </row>
    <row r="233" spans="1:9" ht="12.75" customHeight="1">
      <c r="A233" s="5" t="s">
        <v>3569</v>
      </c>
      <c r="B233" s="5" t="s">
        <v>3614</v>
      </c>
      <c r="C233" s="5" t="s">
        <v>3615</v>
      </c>
      <c r="D233" s="5" t="s">
        <v>3329</v>
      </c>
      <c r="E233" s="24">
        <v>1700</v>
      </c>
      <c r="F233" s="46">
        <v>144.43</v>
      </c>
      <c r="G233" s="46">
        <v>245524.44</v>
      </c>
      <c r="H233" s="6">
        <v>0</v>
      </c>
      <c r="I233" s="6">
        <v>0</v>
      </c>
    </row>
    <row r="234" spans="1:9" ht="12.75" customHeight="1">
      <c r="A234" s="5" t="s">
        <v>3569</v>
      </c>
      <c r="B234" s="5" t="s">
        <v>3303</v>
      </c>
      <c r="C234" s="5" t="s">
        <v>3304</v>
      </c>
      <c r="D234" s="5" t="s">
        <v>3047</v>
      </c>
      <c r="E234" s="24">
        <v>229000</v>
      </c>
      <c r="F234" s="46">
        <v>4.59</v>
      </c>
      <c r="G234" s="46">
        <v>1050054.91</v>
      </c>
      <c r="H234" s="6">
        <v>0</v>
      </c>
      <c r="I234" s="6">
        <v>0</v>
      </c>
    </row>
    <row r="235" spans="1:9" ht="12.75" customHeight="1">
      <c r="A235" s="5" t="s">
        <v>3569</v>
      </c>
      <c r="B235" s="5" t="s">
        <v>3616</v>
      </c>
      <c r="C235" s="5" t="s">
        <v>3617</v>
      </c>
      <c r="D235" s="5" t="s">
        <v>3047</v>
      </c>
      <c r="E235" s="24">
        <v>79000</v>
      </c>
      <c r="F235" s="46">
        <v>4.45</v>
      </c>
      <c r="G235" s="46">
        <v>351400.33</v>
      </c>
      <c r="H235" s="6">
        <v>0</v>
      </c>
      <c r="I235" s="6">
        <v>0</v>
      </c>
    </row>
    <row r="236" spans="1:9" ht="12.75" customHeight="1">
      <c r="A236" s="5" t="s">
        <v>3569</v>
      </c>
      <c r="B236" s="5" t="s">
        <v>3382</v>
      </c>
      <c r="C236" s="5" t="s">
        <v>3383</v>
      </c>
      <c r="D236" s="5" t="s">
        <v>3047</v>
      </c>
      <c r="E236" s="24">
        <v>17000</v>
      </c>
      <c r="F236" s="46">
        <v>43.47</v>
      </c>
      <c r="G236" s="46">
        <v>739062.79</v>
      </c>
      <c r="H236" s="6">
        <v>0</v>
      </c>
      <c r="I236" s="6">
        <v>0</v>
      </c>
    </row>
    <row r="237" spans="1:9" ht="12.75" customHeight="1">
      <c r="A237" s="5" t="s">
        <v>3569</v>
      </c>
      <c r="B237" s="5" t="s">
        <v>113</v>
      </c>
      <c r="C237" s="5" t="s">
        <v>114</v>
      </c>
      <c r="D237" s="5" t="s">
        <v>3047</v>
      </c>
      <c r="E237" s="24">
        <v>256000</v>
      </c>
      <c r="F237" s="46">
        <v>2.54</v>
      </c>
      <c r="G237" s="46">
        <v>649020.68</v>
      </c>
      <c r="H237" s="6">
        <v>0</v>
      </c>
      <c r="I237" s="6">
        <v>0</v>
      </c>
    </row>
    <row r="238" spans="1:9" ht="12.75" customHeight="1">
      <c r="A238" s="5" t="s">
        <v>3569</v>
      </c>
      <c r="B238" s="5" t="s">
        <v>115</v>
      </c>
      <c r="C238" s="5" t="s">
        <v>116</v>
      </c>
      <c r="D238" s="5" t="s">
        <v>3047</v>
      </c>
      <c r="E238" s="24">
        <v>186000</v>
      </c>
      <c r="F238" s="46">
        <v>2.37</v>
      </c>
      <c r="G238" s="46">
        <v>440911.59</v>
      </c>
      <c r="H238" s="6">
        <v>0</v>
      </c>
      <c r="I238" s="6">
        <v>0</v>
      </c>
    </row>
    <row r="239" spans="1:9" ht="12.75" customHeight="1">
      <c r="A239" s="5" t="s">
        <v>3569</v>
      </c>
      <c r="B239" s="5" t="s">
        <v>117</v>
      </c>
      <c r="C239" s="5" t="s">
        <v>118</v>
      </c>
      <c r="D239" s="5" t="s">
        <v>3047</v>
      </c>
      <c r="E239" s="24">
        <v>9500</v>
      </c>
      <c r="F239" s="46">
        <v>91.98</v>
      </c>
      <c r="G239" s="46">
        <v>873833.06</v>
      </c>
      <c r="H239" s="6">
        <v>0</v>
      </c>
      <c r="I239" s="6">
        <v>0</v>
      </c>
    </row>
    <row r="240" spans="1:9" ht="12.75" customHeight="1">
      <c r="A240" s="5" t="s">
        <v>3569</v>
      </c>
      <c r="B240" s="5" t="s">
        <v>119</v>
      </c>
      <c r="C240" s="5" t="s">
        <v>120</v>
      </c>
      <c r="D240" s="5" t="s">
        <v>3047</v>
      </c>
      <c r="E240" s="24">
        <v>396000</v>
      </c>
      <c r="F240" s="46">
        <v>2.88</v>
      </c>
      <c r="G240" s="46">
        <v>1141680.4</v>
      </c>
      <c r="H240" s="6">
        <v>0</v>
      </c>
      <c r="I240" s="6">
        <v>0</v>
      </c>
    </row>
    <row r="241" spans="1:9" ht="12.75" customHeight="1">
      <c r="A241" s="5" t="s">
        <v>3569</v>
      </c>
      <c r="B241" s="5" t="s">
        <v>3305</v>
      </c>
      <c r="C241" s="5" t="s">
        <v>3306</v>
      </c>
      <c r="D241" s="5" t="s">
        <v>3286</v>
      </c>
      <c r="E241" s="24">
        <v>159000</v>
      </c>
      <c r="F241" s="46">
        <v>7.46</v>
      </c>
      <c r="G241" s="46">
        <v>1186253.49</v>
      </c>
      <c r="H241" s="6">
        <v>0</v>
      </c>
      <c r="I241" s="6">
        <v>0</v>
      </c>
    </row>
    <row r="242" spans="1:9" ht="12.75" customHeight="1">
      <c r="A242" s="5" t="s">
        <v>3569</v>
      </c>
      <c r="B242" s="5" t="s">
        <v>338</v>
      </c>
      <c r="C242" s="5" t="s">
        <v>339</v>
      </c>
      <c r="D242" s="5" t="s">
        <v>340</v>
      </c>
      <c r="E242" s="24">
        <v>104800</v>
      </c>
      <c r="F242" s="46">
        <v>8.34</v>
      </c>
      <c r="G242" s="46">
        <v>874231.16</v>
      </c>
      <c r="H242" s="6">
        <v>0</v>
      </c>
      <c r="I242" s="6">
        <v>0</v>
      </c>
    </row>
    <row r="243" spans="1:9" ht="12.75" customHeight="1">
      <c r="A243" s="5" t="s">
        <v>3569</v>
      </c>
      <c r="B243" s="5" t="s">
        <v>121</v>
      </c>
      <c r="C243" s="5" t="s">
        <v>122</v>
      </c>
      <c r="D243" s="5" t="s">
        <v>3047</v>
      </c>
      <c r="E243" s="24">
        <v>44200</v>
      </c>
      <c r="F243" s="46">
        <v>60.59</v>
      </c>
      <c r="G243" s="46">
        <v>2678052.35</v>
      </c>
      <c r="H243" s="6">
        <v>0</v>
      </c>
      <c r="I243" s="6">
        <v>0</v>
      </c>
    </row>
    <row r="244" spans="1:9" ht="12.75" customHeight="1">
      <c r="A244" s="5" t="s">
        <v>3569</v>
      </c>
      <c r="B244" s="5" t="s">
        <v>344</v>
      </c>
      <c r="C244" s="5" t="s">
        <v>345</v>
      </c>
      <c r="D244" s="5" t="s">
        <v>346</v>
      </c>
      <c r="E244" s="24">
        <v>2650</v>
      </c>
      <c r="F244" s="46">
        <v>28.46</v>
      </c>
      <c r="G244" s="46">
        <v>75430.17</v>
      </c>
      <c r="H244" s="6">
        <v>0</v>
      </c>
      <c r="I244" s="6">
        <v>0</v>
      </c>
    </row>
    <row r="245" spans="1:9" ht="12.75" customHeight="1">
      <c r="A245" s="5" t="s">
        <v>3569</v>
      </c>
      <c r="B245" s="5" t="s">
        <v>3309</v>
      </c>
      <c r="C245" s="5" t="s">
        <v>3310</v>
      </c>
      <c r="D245" s="5" t="s">
        <v>3047</v>
      </c>
      <c r="E245" s="24">
        <v>129300</v>
      </c>
      <c r="F245" s="46">
        <v>21.65</v>
      </c>
      <c r="G245" s="46">
        <v>2798778.14</v>
      </c>
      <c r="H245" s="6">
        <v>0</v>
      </c>
      <c r="I245" s="6">
        <v>0</v>
      </c>
    </row>
    <row r="246" spans="1:9" ht="12.75" customHeight="1">
      <c r="A246" s="5" t="s">
        <v>3569</v>
      </c>
      <c r="B246" s="5" t="s">
        <v>185</v>
      </c>
      <c r="C246" s="5" t="s">
        <v>3310</v>
      </c>
      <c r="D246" s="5" t="s">
        <v>3031</v>
      </c>
      <c r="E246" s="24">
        <v>23800</v>
      </c>
      <c r="F246" s="46">
        <v>35.51</v>
      </c>
      <c r="G246" s="46">
        <v>845176.64</v>
      </c>
      <c r="H246" s="6">
        <v>0</v>
      </c>
      <c r="I246" s="6">
        <v>0</v>
      </c>
    </row>
    <row r="247" spans="1:9" ht="12.75" customHeight="1">
      <c r="A247" s="5" t="s">
        <v>3569</v>
      </c>
      <c r="B247" s="5" t="s">
        <v>3313</v>
      </c>
      <c r="C247" s="5" t="s">
        <v>3314</v>
      </c>
      <c r="D247" s="5" t="s">
        <v>3047</v>
      </c>
      <c r="E247" s="24">
        <v>66000</v>
      </c>
      <c r="F247" s="46">
        <v>5.16</v>
      </c>
      <c r="G247" s="46">
        <v>340691.93</v>
      </c>
      <c r="H247" s="6">
        <v>0</v>
      </c>
      <c r="I247" s="6">
        <v>0</v>
      </c>
    </row>
    <row r="248" spans="1:9" ht="12.75" customHeight="1">
      <c r="A248" s="5" t="s">
        <v>3569</v>
      </c>
      <c r="B248" s="5" t="s">
        <v>3315</v>
      </c>
      <c r="C248" s="5" t="s">
        <v>3316</v>
      </c>
      <c r="D248" s="5" t="s">
        <v>3047</v>
      </c>
      <c r="E248" s="24">
        <v>42000</v>
      </c>
      <c r="F248" s="46">
        <v>9.54</v>
      </c>
      <c r="G248" s="46">
        <v>400549.15</v>
      </c>
      <c r="H248" s="6">
        <v>3328.19</v>
      </c>
      <c r="I248" s="6">
        <v>0</v>
      </c>
    </row>
    <row r="249" spans="1:9" ht="12.75" customHeight="1">
      <c r="A249" s="5" t="s">
        <v>3569</v>
      </c>
      <c r="B249" s="5" t="s">
        <v>123</v>
      </c>
      <c r="C249" s="5" t="s">
        <v>124</v>
      </c>
      <c r="D249" s="5" t="s">
        <v>3047</v>
      </c>
      <c r="E249" s="24">
        <v>97000</v>
      </c>
      <c r="F249" s="46">
        <v>16.58</v>
      </c>
      <c r="G249" s="46">
        <v>1608676.55</v>
      </c>
      <c r="H249" s="6">
        <v>0</v>
      </c>
      <c r="I249" s="6">
        <v>0</v>
      </c>
    </row>
    <row r="250" spans="1:9" ht="12.75" customHeight="1">
      <c r="A250" s="5" t="s">
        <v>3569</v>
      </c>
      <c r="B250" s="5" t="s">
        <v>125</v>
      </c>
      <c r="C250" s="5" t="s">
        <v>126</v>
      </c>
      <c r="D250" s="5" t="s">
        <v>3047</v>
      </c>
      <c r="E250" s="24">
        <v>23000</v>
      </c>
      <c r="F250" s="46">
        <v>5.43</v>
      </c>
      <c r="G250" s="46">
        <v>124830.68</v>
      </c>
      <c r="H250" s="6">
        <v>0</v>
      </c>
      <c r="I250" s="6">
        <v>0</v>
      </c>
    </row>
    <row r="251" spans="1:9" ht="12.75" customHeight="1">
      <c r="A251" s="5" t="s">
        <v>3569</v>
      </c>
      <c r="B251" s="5" t="s">
        <v>127</v>
      </c>
      <c r="C251" s="5" t="s">
        <v>128</v>
      </c>
      <c r="D251" s="5" t="s">
        <v>3047</v>
      </c>
      <c r="E251" s="24">
        <v>212000</v>
      </c>
      <c r="F251" s="46">
        <v>4.47</v>
      </c>
      <c r="G251" s="46">
        <v>946879</v>
      </c>
      <c r="H251" s="6">
        <v>0</v>
      </c>
      <c r="I251" s="6">
        <v>0</v>
      </c>
    </row>
    <row r="252" spans="1:9" ht="12.75" customHeight="1">
      <c r="A252" s="5" t="s">
        <v>3569</v>
      </c>
      <c r="B252" s="5" t="s">
        <v>3570</v>
      </c>
      <c r="C252" s="5" t="s">
        <v>3571</v>
      </c>
      <c r="D252" s="5" t="s">
        <v>3047</v>
      </c>
      <c r="E252" s="24">
        <v>8700</v>
      </c>
      <c r="F252" s="46">
        <v>27.23</v>
      </c>
      <c r="G252" s="46">
        <v>236889.07</v>
      </c>
      <c r="H252" s="6">
        <v>0</v>
      </c>
      <c r="I252" s="6">
        <v>0</v>
      </c>
    </row>
    <row r="253" spans="1:9" ht="12.75" customHeight="1">
      <c r="A253" s="5" t="s">
        <v>3569</v>
      </c>
      <c r="B253" s="5" t="s">
        <v>241</v>
      </c>
      <c r="C253" s="5" t="s">
        <v>242</v>
      </c>
      <c r="D253" s="5" t="s">
        <v>3047</v>
      </c>
      <c r="E253" s="24">
        <v>2200</v>
      </c>
      <c r="F253" s="46">
        <v>147.35</v>
      </c>
      <c r="G253" s="46">
        <v>324180.85</v>
      </c>
      <c r="H253" s="6">
        <v>0</v>
      </c>
      <c r="I253" s="6">
        <v>0</v>
      </c>
    </row>
    <row r="254" spans="1:9" ht="12.75" customHeight="1">
      <c r="A254" s="5" t="s">
        <v>3569</v>
      </c>
      <c r="B254" s="5" t="s">
        <v>129</v>
      </c>
      <c r="C254" s="5" t="s">
        <v>130</v>
      </c>
      <c r="D254" s="5" t="s">
        <v>131</v>
      </c>
      <c r="E254" s="24">
        <v>2498000</v>
      </c>
      <c r="F254" s="46">
        <v>1.37</v>
      </c>
      <c r="G254" s="46">
        <v>3419203.99</v>
      </c>
      <c r="H254" s="6">
        <v>0</v>
      </c>
      <c r="I254" s="6">
        <v>0</v>
      </c>
    </row>
    <row r="255" spans="1:9" ht="12.75" customHeight="1">
      <c r="A255" s="5" t="s">
        <v>3569</v>
      </c>
      <c r="B255" s="5" t="s">
        <v>186</v>
      </c>
      <c r="C255" s="5" t="s">
        <v>187</v>
      </c>
      <c r="D255" s="5" t="s">
        <v>3286</v>
      </c>
      <c r="E255" s="24">
        <v>34000</v>
      </c>
      <c r="F255" s="46">
        <v>2.42</v>
      </c>
      <c r="G255" s="46">
        <v>82291.09</v>
      </c>
      <c r="H255" s="6">
        <v>0</v>
      </c>
      <c r="I255" s="6">
        <v>0</v>
      </c>
    </row>
    <row r="256" spans="1:9" ht="12.75" customHeight="1">
      <c r="A256" s="5" t="s">
        <v>3569</v>
      </c>
      <c r="B256" s="5" t="s">
        <v>229</v>
      </c>
      <c r="C256" s="5" t="s">
        <v>230</v>
      </c>
      <c r="D256" s="5" t="s">
        <v>3586</v>
      </c>
      <c r="E256" s="24">
        <v>296000</v>
      </c>
      <c r="F256" s="46">
        <v>1.13</v>
      </c>
      <c r="G256" s="46">
        <v>333864</v>
      </c>
      <c r="H256" s="6">
        <v>0</v>
      </c>
      <c r="I256" s="6">
        <v>0</v>
      </c>
    </row>
    <row r="257" spans="1:9" ht="12.75" customHeight="1">
      <c r="A257" s="5" t="s">
        <v>3569</v>
      </c>
      <c r="B257" s="5" t="s">
        <v>132</v>
      </c>
      <c r="C257" s="5" t="s">
        <v>133</v>
      </c>
      <c r="D257" s="5" t="s">
        <v>3047</v>
      </c>
      <c r="E257" s="24">
        <v>67000</v>
      </c>
      <c r="F257" s="46">
        <v>8.58</v>
      </c>
      <c r="G257" s="46">
        <v>574583.56</v>
      </c>
      <c r="H257" s="6">
        <v>0</v>
      </c>
      <c r="I257" s="6">
        <v>0</v>
      </c>
    </row>
    <row r="258" spans="1:9" ht="12.75" customHeight="1">
      <c r="A258" s="5" t="s">
        <v>3569</v>
      </c>
      <c r="B258" s="5" t="s">
        <v>134</v>
      </c>
      <c r="C258" s="5" t="s">
        <v>135</v>
      </c>
      <c r="D258" s="5" t="s">
        <v>3047</v>
      </c>
      <c r="E258" s="24">
        <v>1299000</v>
      </c>
      <c r="F258" s="46">
        <v>0.94</v>
      </c>
      <c r="G258" s="46">
        <v>1224574.41</v>
      </c>
      <c r="H258" s="6">
        <v>0</v>
      </c>
      <c r="I258" s="6">
        <v>0</v>
      </c>
    </row>
    <row r="259" spans="1:9" ht="12.75" customHeight="1">
      <c r="A259" s="5" t="s">
        <v>3569</v>
      </c>
      <c r="B259" s="5" t="s">
        <v>188</v>
      </c>
      <c r="C259" s="5" t="s">
        <v>189</v>
      </c>
      <c r="D259" s="5" t="s">
        <v>3047</v>
      </c>
      <c r="E259" s="24">
        <v>94000</v>
      </c>
      <c r="F259" s="46">
        <v>9.73</v>
      </c>
      <c r="G259" s="46">
        <v>914534.14</v>
      </c>
      <c r="H259" s="6">
        <v>0</v>
      </c>
      <c r="I259" s="6">
        <v>0</v>
      </c>
    </row>
    <row r="260" spans="1:9" ht="12.75" customHeight="1">
      <c r="A260" s="5" t="s">
        <v>3569</v>
      </c>
      <c r="B260" s="5" t="s">
        <v>190</v>
      </c>
      <c r="C260" s="5" t="s">
        <v>191</v>
      </c>
      <c r="D260" s="5" t="s">
        <v>3047</v>
      </c>
      <c r="E260" s="24">
        <v>115000</v>
      </c>
      <c r="F260" s="46">
        <v>5.38</v>
      </c>
      <c r="G260" s="46">
        <v>618890.72</v>
      </c>
      <c r="H260" s="6">
        <v>0</v>
      </c>
      <c r="I260" s="6">
        <v>0</v>
      </c>
    </row>
    <row r="261" spans="1:9" ht="12.75" customHeight="1">
      <c r="A261" s="5" t="s">
        <v>3569</v>
      </c>
      <c r="B261" s="5" t="s">
        <v>136</v>
      </c>
      <c r="C261" s="5" t="s">
        <v>137</v>
      </c>
      <c r="D261" s="5" t="s">
        <v>3233</v>
      </c>
      <c r="E261" s="24">
        <v>120000</v>
      </c>
      <c r="F261" s="46">
        <v>9.83</v>
      </c>
      <c r="G261" s="46">
        <v>1179364.97</v>
      </c>
      <c r="H261" s="6">
        <v>0</v>
      </c>
      <c r="I261" s="6">
        <v>0</v>
      </c>
    </row>
    <row r="262" spans="1:9" ht="12.75" customHeight="1">
      <c r="A262" s="5" t="s">
        <v>3569</v>
      </c>
      <c r="B262" s="5" t="s">
        <v>3392</v>
      </c>
      <c r="C262" s="5" t="s">
        <v>3393</v>
      </c>
      <c r="D262" s="5" t="s">
        <v>3047</v>
      </c>
      <c r="E262" s="24">
        <v>3900</v>
      </c>
      <c r="F262" s="46">
        <v>69.74</v>
      </c>
      <c r="G262" s="46">
        <v>271993.41</v>
      </c>
      <c r="H262" s="6">
        <v>0</v>
      </c>
      <c r="I262" s="6">
        <v>0</v>
      </c>
    </row>
    <row r="263" spans="1:9" ht="12.75" customHeight="1">
      <c r="A263" s="5" t="s">
        <v>3569</v>
      </c>
      <c r="B263" s="5" t="s">
        <v>138</v>
      </c>
      <c r="C263" s="5" t="s">
        <v>139</v>
      </c>
      <c r="D263" s="5" t="s">
        <v>3047</v>
      </c>
      <c r="E263" s="24">
        <v>340000</v>
      </c>
      <c r="F263" s="46">
        <v>3.48</v>
      </c>
      <c r="G263" s="46">
        <v>1182500.46</v>
      </c>
      <c r="H263" s="6">
        <v>0</v>
      </c>
      <c r="I263" s="6">
        <v>0</v>
      </c>
    </row>
    <row r="264" spans="1:9" ht="12.75" customHeight="1">
      <c r="A264" s="5" t="s">
        <v>3569</v>
      </c>
      <c r="B264" s="5" t="s">
        <v>140</v>
      </c>
      <c r="C264" s="5" t="s">
        <v>141</v>
      </c>
      <c r="D264" s="5" t="s">
        <v>3047</v>
      </c>
      <c r="E264" s="24">
        <v>70000</v>
      </c>
      <c r="F264" s="46">
        <v>8.79</v>
      </c>
      <c r="G264" s="46">
        <v>615046.68</v>
      </c>
      <c r="H264" s="6">
        <v>0</v>
      </c>
      <c r="I264" s="6">
        <v>0</v>
      </c>
    </row>
    <row r="265" spans="1:9" ht="12.75" customHeight="1">
      <c r="A265" s="5" t="s">
        <v>3569</v>
      </c>
      <c r="B265" s="5" t="s">
        <v>142</v>
      </c>
      <c r="C265" s="5" t="s">
        <v>143</v>
      </c>
      <c r="D265" s="5" t="s">
        <v>3047</v>
      </c>
      <c r="E265" s="24">
        <v>76000</v>
      </c>
      <c r="F265" s="46">
        <v>18.03</v>
      </c>
      <c r="G265" s="46">
        <v>1370309.35</v>
      </c>
      <c r="H265" s="6">
        <v>0</v>
      </c>
      <c r="I265" s="6">
        <v>0</v>
      </c>
    </row>
    <row r="266" spans="1:9" ht="12.75" customHeight="1">
      <c r="A266" s="5" t="s">
        <v>3569</v>
      </c>
      <c r="B266" s="5" t="s">
        <v>144</v>
      </c>
      <c r="C266" s="5" t="s">
        <v>145</v>
      </c>
      <c r="D266" s="5" t="s">
        <v>3047</v>
      </c>
      <c r="E266" s="24">
        <v>108400</v>
      </c>
      <c r="F266" s="46">
        <v>41.19</v>
      </c>
      <c r="G266" s="46">
        <v>4464579.9</v>
      </c>
      <c r="H266" s="6">
        <v>0</v>
      </c>
      <c r="I266" s="6">
        <v>0</v>
      </c>
    </row>
    <row r="267" spans="1:9" ht="12.75" customHeight="1">
      <c r="A267" s="5" t="s">
        <v>3569</v>
      </c>
      <c r="B267" s="5" t="s">
        <v>146</v>
      </c>
      <c r="C267" s="5" t="s">
        <v>147</v>
      </c>
      <c r="D267" s="5" t="s">
        <v>3047</v>
      </c>
      <c r="E267" s="24">
        <v>27680</v>
      </c>
      <c r="F267" s="46">
        <v>71.57</v>
      </c>
      <c r="G267" s="46">
        <v>1981123.92</v>
      </c>
      <c r="H267" s="6">
        <v>0</v>
      </c>
      <c r="I267" s="6">
        <v>0</v>
      </c>
    </row>
    <row r="268" spans="1:9" ht="12.75" customHeight="1">
      <c r="A268" s="5" t="s">
        <v>3569</v>
      </c>
      <c r="B268" s="5" t="s">
        <v>148</v>
      </c>
      <c r="C268" s="5" t="s">
        <v>149</v>
      </c>
      <c r="D268" s="5" t="s">
        <v>3047</v>
      </c>
      <c r="E268" s="24">
        <v>35100</v>
      </c>
      <c r="F268" s="46">
        <v>20.82</v>
      </c>
      <c r="G268" s="46">
        <v>730848.43</v>
      </c>
      <c r="H268" s="6">
        <v>0</v>
      </c>
      <c r="I268" s="6">
        <v>0</v>
      </c>
    </row>
    <row r="269" spans="1:9" ht="12.75" customHeight="1">
      <c r="A269" s="5" t="s">
        <v>3569</v>
      </c>
      <c r="B269" s="5" t="s">
        <v>150</v>
      </c>
      <c r="C269" s="5" t="s">
        <v>151</v>
      </c>
      <c r="D269" s="5" t="s">
        <v>3329</v>
      </c>
      <c r="E269" s="24">
        <v>66900</v>
      </c>
      <c r="F269" s="46">
        <v>16.74</v>
      </c>
      <c r="G269" s="46">
        <v>1119898.41</v>
      </c>
      <c r="H269" s="6">
        <v>0</v>
      </c>
      <c r="I269" s="6">
        <v>0</v>
      </c>
    </row>
    <row r="270" spans="1:9" ht="12.75" customHeight="1">
      <c r="A270" s="5" t="s">
        <v>3569</v>
      </c>
      <c r="B270" s="5" t="s">
        <v>3330</v>
      </c>
      <c r="C270" s="5" t="s">
        <v>3359</v>
      </c>
      <c r="D270" s="5" t="s">
        <v>3329</v>
      </c>
      <c r="E270" s="24">
        <v>81100</v>
      </c>
      <c r="F270" s="46">
        <v>21.97</v>
      </c>
      <c r="G270" s="46">
        <v>1781438.77</v>
      </c>
      <c r="H270" s="6">
        <v>0</v>
      </c>
      <c r="I270" s="6">
        <v>0</v>
      </c>
    </row>
    <row r="271" spans="1:9" ht="12.75" customHeight="1">
      <c r="A271" s="5" t="s">
        <v>3569</v>
      </c>
      <c r="B271" s="5" t="s">
        <v>152</v>
      </c>
      <c r="C271" s="5" t="s">
        <v>153</v>
      </c>
      <c r="D271" s="5" t="s">
        <v>3047</v>
      </c>
      <c r="E271" s="24">
        <v>77000</v>
      </c>
      <c r="F271" s="46">
        <v>11.71</v>
      </c>
      <c r="G271" s="46">
        <v>901363.72</v>
      </c>
      <c r="H271" s="6">
        <v>0</v>
      </c>
      <c r="I271" s="6">
        <v>0</v>
      </c>
    </row>
    <row r="272" spans="1:9" ht="12.75" customHeight="1">
      <c r="A272" s="5" t="s">
        <v>3569</v>
      </c>
      <c r="B272" s="5" t="s">
        <v>154</v>
      </c>
      <c r="C272" s="5" t="s">
        <v>155</v>
      </c>
      <c r="D272" s="5" t="s">
        <v>3047</v>
      </c>
      <c r="E272" s="24">
        <v>158000</v>
      </c>
      <c r="F272" s="46">
        <v>3.81</v>
      </c>
      <c r="G272" s="46">
        <v>601574.23</v>
      </c>
      <c r="H272" s="6">
        <v>0</v>
      </c>
      <c r="I272" s="6">
        <v>0</v>
      </c>
    </row>
    <row r="273" spans="1:9" ht="12.75" customHeight="1">
      <c r="A273" s="5" t="s">
        <v>3569</v>
      </c>
      <c r="B273" s="5" t="s">
        <v>3360</v>
      </c>
      <c r="C273" s="5" t="s">
        <v>3361</v>
      </c>
      <c r="D273" s="5" t="s">
        <v>3047</v>
      </c>
      <c r="E273" s="24">
        <v>274000</v>
      </c>
      <c r="F273" s="46">
        <v>4.11</v>
      </c>
      <c r="G273" s="46">
        <v>1125993.04</v>
      </c>
      <c r="H273" s="6">
        <v>0</v>
      </c>
      <c r="I273" s="6">
        <v>0</v>
      </c>
    </row>
    <row r="274" spans="1:9" ht="12.75" customHeight="1">
      <c r="A274" s="5" t="s">
        <v>3569</v>
      </c>
      <c r="B274" s="5" t="s">
        <v>156</v>
      </c>
      <c r="C274" s="5" t="s">
        <v>157</v>
      </c>
      <c r="D274" s="5" t="s">
        <v>3047</v>
      </c>
      <c r="E274" s="24">
        <v>29000</v>
      </c>
      <c r="F274" s="46">
        <v>8.71</v>
      </c>
      <c r="G274" s="46">
        <v>252681.68</v>
      </c>
      <c r="H274" s="6">
        <v>0</v>
      </c>
      <c r="I274" s="6">
        <v>0</v>
      </c>
    </row>
    <row r="275" spans="1:9" ht="12.75" customHeight="1">
      <c r="A275" s="5" t="s">
        <v>3569</v>
      </c>
      <c r="B275" s="5" t="s">
        <v>158</v>
      </c>
      <c r="C275" s="5" t="s">
        <v>159</v>
      </c>
      <c r="D275" s="5" t="s">
        <v>3047</v>
      </c>
      <c r="E275" s="24">
        <v>1500</v>
      </c>
      <c r="F275" s="46">
        <v>17.71</v>
      </c>
      <c r="G275" s="46">
        <v>26565.07</v>
      </c>
      <c r="H275" s="6">
        <v>0</v>
      </c>
      <c r="I275" s="6">
        <v>0</v>
      </c>
    </row>
    <row r="276" spans="1:9" ht="12.75" customHeight="1">
      <c r="A276" s="5" t="s">
        <v>3569</v>
      </c>
      <c r="B276" s="5" t="s">
        <v>192</v>
      </c>
      <c r="C276" s="5" t="s">
        <v>193</v>
      </c>
      <c r="D276" s="5" t="s">
        <v>3047</v>
      </c>
      <c r="E276" s="24">
        <v>295000</v>
      </c>
      <c r="F276" s="46">
        <v>3.08</v>
      </c>
      <c r="G276" s="46">
        <v>909893.83</v>
      </c>
      <c r="H276" s="6">
        <v>0</v>
      </c>
      <c r="I276" s="6">
        <v>0</v>
      </c>
    </row>
    <row r="277" spans="1:9" ht="12.75" customHeight="1">
      <c r="A277" s="5" t="s">
        <v>3569</v>
      </c>
      <c r="B277" s="5" t="s">
        <v>3362</v>
      </c>
      <c r="C277" s="5" t="s">
        <v>3363</v>
      </c>
      <c r="D277" s="5" t="s">
        <v>3047</v>
      </c>
      <c r="E277" s="24">
        <v>116600</v>
      </c>
      <c r="F277" s="46">
        <v>34.5</v>
      </c>
      <c r="G277" s="46">
        <v>4023265.6</v>
      </c>
      <c r="H277" s="6">
        <v>0</v>
      </c>
      <c r="I277" s="6">
        <v>0</v>
      </c>
    </row>
    <row r="278" spans="1:9" ht="12.75" customHeight="1">
      <c r="A278" s="5" t="s">
        <v>3569</v>
      </c>
      <c r="B278" s="5" t="s">
        <v>160</v>
      </c>
      <c r="C278" s="5" t="s">
        <v>161</v>
      </c>
      <c r="D278" s="5" t="s">
        <v>3286</v>
      </c>
      <c r="E278" s="24">
        <v>91000</v>
      </c>
      <c r="F278" s="46">
        <v>1.2</v>
      </c>
      <c r="G278" s="46">
        <v>109590.25</v>
      </c>
      <c r="H278" s="6">
        <v>0</v>
      </c>
      <c r="I278" s="6">
        <v>0</v>
      </c>
    </row>
    <row r="279" spans="1:9" ht="12.75" customHeight="1">
      <c r="A279" s="5" t="s">
        <v>3569</v>
      </c>
      <c r="B279" s="5" t="s">
        <v>3600</v>
      </c>
      <c r="C279" s="17" t="s">
        <v>3601</v>
      </c>
      <c r="D279" s="17" t="s">
        <v>3031</v>
      </c>
      <c r="E279" s="44">
        <v>45983</v>
      </c>
      <c r="F279" s="47">
        <v>11.74</v>
      </c>
      <c r="G279" s="47">
        <v>539978.07</v>
      </c>
      <c r="H279" s="6">
        <v>0</v>
      </c>
      <c r="I279" s="6">
        <v>0</v>
      </c>
    </row>
    <row r="280" spans="1:9" ht="12.75" customHeight="1">
      <c r="A280" s="5" t="s">
        <v>3569</v>
      </c>
      <c r="B280" s="5" t="s">
        <v>3394</v>
      </c>
      <c r="C280" s="17" t="s">
        <v>3395</v>
      </c>
      <c r="D280" s="17" t="s">
        <v>3047</v>
      </c>
      <c r="E280" s="44">
        <v>36000</v>
      </c>
      <c r="F280" s="47">
        <v>11.7</v>
      </c>
      <c r="G280" s="47">
        <v>421087.31</v>
      </c>
      <c r="H280" s="6">
        <v>0</v>
      </c>
      <c r="I280" s="6">
        <v>0</v>
      </c>
    </row>
    <row r="281" spans="1:9" ht="12.75" customHeight="1">
      <c r="A281" s="17" t="s">
        <v>3569</v>
      </c>
      <c r="B281" s="17" t="s">
        <v>3368</v>
      </c>
      <c r="C281" s="17" t="s">
        <v>3369</v>
      </c>
      <c r="D281" s="17" t="s">
        <v>3047</v>
      </c>
      <c r="E281" s="44">
        <v>14100</v>
      </c>
      <c r="F281" s="47">
        <v>33.5</v>
      </c>
      <c r="G281" s="47">
        <v>472322.9</v>
      </c>
      <c r="H281" s="6">
        <v>0</v>
      </c>
      <c r="I281" s="6">
        <v>0</v>
      </c>
    </row>
    <row r="282" spans="1:9" ht="12.75" customHeight="1">
      <c r="A282" s="5" t="s">
        <v>3569</v>
      </c>
      <c r="B282" s="5" t="s">
        <v>3622</v>
      </c>
      <c r="C282" s="5" t="s">
        <v>3623</v>
      </c>
      <c r="D282" s="5" t="s">
        <v>3047</v>
      </c>
      <c r="E282" s="24">
        <v>38000</v>
      </c>
      <c r="F282" s="46">
        <v>8.48</v>
      </c>
      <c r="G282" s="46">
        <v>322405.27</v>
      </c>
      <c r="H282" s="6">
        <v>0</v>
      </c>
      <c r="I282" s="6">
        <v>0</v>
      </c>
    </row>
    <row r="283" spans="1:9" ht="12.75" customHeight="1">
      <c r="A283" s="5" t="s">
        <v>3569</v>
      </c>
      <c r="B283" s="5" t="s">
        <v>231</v>
      </c>
      <c r="C283" s="5" t="s">
        <v>232</v>
      </c>
      <c r="D283" s="5" t="s">
        <v>3047</v>
      </c>
      <c r="E283" s="24">
        <v>134000</v>
      </c>
      <c r="F283" s="46">
        <v>1.56</v>
      </c>
      <c r="G283" s="46">
        <v>208493.5</v>
      </c>
      <c r="H283" s="6">
        <v>0</v>
      </c>
      <c r="I283" s="6">
        <v>0</v>
      </c>
    </row>
    <row r="284" spans="1:9" ht="12.75" customHeight="1">
      <c r="A284" s="5" t="s">
        <v>3569</v>
      </c>
      <c r="B284" s="5" t="s">
        <v>264</v>
      </c>
      <c r="C284" s="5" t="s">
        <v>265</v>
      </c>
      <c r="D284" s="5" t="s">
        <v>266</v>
      </c>
      <c r="E284" s="24">
        <v>42150</v>
      </c>
      <c r="F284" s="46">
        <v>20.39</v>
      </c>
      <c r="G284" s="46">
        <v>859232.61</v>
      </c>
      <c r="H284" s="6">
        <v>0</v>
      </c>
      <c r="I284" s="6">
        <v>0</v>
      </c>
    </row>
    <row r="285" spans="1:9" ht="12.75" customHeight="1">
      <c r="A285" s="5" t="s">
        <v>3569</v>
      </c>
      <c r="B285" s="5" t="s">
        <v>274</v>
      </c>
      <c r="C285" s="5" t="s">
        <v>275</v>
      </c>
      <c r="D285" s="5" t="s">
        <v>276</v>
      </c>
      <c r="E285" s="24">
        <v>31916</v>
      </c>
      <c r="F285" s="46">
        <v>22.96</v>
      </c>
      <c r="G285" s="46">
        <v>732836.02</v>
      </c>
      <c r="H285" s="6">
        <v>0</v>
      </c>
      <c r="I285" s="6">
        <v>120.15</v>
      </c>
    </row>
    <row r="286" spans="1:9" ht="12.75" customHeight="1">
      <c r="A286" s="5" t="s">
        <v>3569</v>
      </c>
      <c r="B286" s="5" t="s">
        <v>267</v>
      </c>
      <c r="C286" s="5" t="s">
        <v>268</v>
      </c>
      <c r="D286" s="5" t="s">
        <v>8</v>
      </c>
      <c r="E286" s="24">
        <v>517</v>
      </c>
      <c r="F286" s="46">
        <v>581.94</v>
      </c>
      <c r="G286" s="46">
        <v>300861.57</v>
      </c>
      <c r="H286" s="6">
        <v>0</v>
      </c>
      <c r="I286" s="6">
        <v>0</v>
      </c>
    </row>
    <row r="287" spans="1:9" ht="12.75" customHeight="1">
      <c r="A287" s="5" t="s">
        <v>3569</v>
      </c>
      <c r="B287" s="5" t="s">
        <v>3516</v>
      </c>
      <c r="C287" s="5" t="s">
        <v>3517</v>
      </c>
      <c r="D287" s="5" t="s">
        <v>3059</v>
      </c>
      <c r="E287" s="24">
        <v>5700</v>
      </c>
      <c r="F287" s="46">
        <v>49.76</v>
      </c>
      <c r="G287" s="46">
        <v>283644.1</v>
      </c>
      <c r="H287" s="6">
        <v>0</v>
      </c>
      <c r="I287" s="6">
        <v>0</v>
      </c>
    </row>
    <row r="288" spans="1:9" ht="12.75" customHeight="1">
      <c r="A288" s="5" t="s">
        <v>3569</v>
      </c>
      <c r="B288" s="5" t="s">
        <v>3500</v>
      </c>
      <c r="C288" s="5" t="s">
        <v>3501</v>
      </c>
      <c r="D288" s="5" t="s">
        <v>3502</v>
      </c>
      <c r="E288" s="24">
        <v>65575</v>
      </c>
      <c r="F288" s="46">
        <v>103.15</v>
      </c>
      <c r="G288" s="46">
        <v>6763769.14</v>
      </c>
      <c r="H288" s="6">
        <v>0</v>
      </c>
      <c r="I288" s="6">
        <v>0</v>
      </c>
    </row>
    <row r="289" spans="1:9" ht="12.75" customHeight="1">
      <c r="A289" s="5" t="s">
        <v>3569</v>
      </c>
      <c r="B289" s="5" t="s">
        <v>271</v>
      </c>
      <c r="C289" s="5" t="s">
        <v>272</v>
      </c>
      <c r="D289" s="5" t="s">
        <v>273</v>
      </c>
      <c r="E289" s="24">
        <v>47073</v>
      </c>
      <c r="F289" s="46">
        <v>22.2</v>
      </c>
      <c r="G289" s="46">
        <v>1045184.14</v>
      </c>
      <c r="H289" s="6">
        <v>0</v>
      </c>
      <c r="I289" s="6">
        <v>0</v>
      </c>
    </row>
    <row r="290" spans="1:9" ht="12.75" customHeight="1">
      <c r="A290" s="5" t="s">
        <v>3569</v>
      </c>
      <c r="B290" s="5" t="s">
        <v>3518</v>
      </c>
      <c r="C290" s="5" t="s">
        <v>3519</v>
      </c>
      <c r="D290" s="5" t="s">
        <v>3520</v>
      </c>
      <c r="E290" s="24">
        <v>5296</v>
      </c>
      <c r="F290" s="46">
        <v>73.46</v>
      </c>
      <c r="G290" s="46">
        <v>389053.03</v>
      </c>
      <c r="H290" s="6">
        <v>0</v>
      </c>
      <c r="I290" s="6">
        <v>0</v>
      </c>
    </row>
    <row r="291" spans="1:9" ht="12.75" customHeight="1">
      <c r="A291" s="5" t="s">
        <v>3569</v>
      </c>
      <c r="B291" s="5" t="s">
        <v>277</v>
      </c>
      <c r="C291" s="5" t="s">
        <v>278</v>
      </c>
      <c r="D291" s="5" t="s">
        <v>3059</v>
      </c>
      <c r="E291" s="24">
        <v>111223</v>
      </c>
      <c r="F291" s="46">
        <v>0.01</v>
      </c>
      <c r="G291" s="46">
        <v>1381.95</v>
      </c>
      <c r="H291" s="6">
        <v>0</v>
      </c>
      <c r="I291" s="6">
        <v>0</v>
      </c>
    </row>
    <row r="292" spans="1:9" ht="12.75" customHeight="1">
      <c r="A292" s="5" t="s">
        <v>3569</v>
      </c>
      <c r="B292" s="5" t="s">
        <v>281</v>
      </c>
      <c r="C292" s="5" t="s">
        <v>282</v>
      </c>
      <c r="D292" s="5" t="s">
        <v>283</v>
      </c>
      <c r="E292" s="24">
        <v>253600</v>
      </c>
      <c r="F292" s="46">
        <v>11.86</v>
      </c>
      <c r="G292" s="46">
        <v>3008132.74</v>
      </c>
      <c r="H292" s="6">
        <v>0</v>
      </c>
      <c r="I292" s="6">
        <v>0</v>
      </c>
    </row>
    <row r="293" spans="1:9" ht="12.75" customHeight="1">
      <c r="A293" s="5" t="s">
        <v>3569</v>
      </c>
      <c r="B293" s="5" t="s">
        <v>287</v>
      </c>
      <c r="C293" s="5" t="s">
        <v>288</v>
      </c>
      <c r="D293" s="5" t="s">
        <v>3059</v>
      </c>
      <c r="E293" s="24">
        <v>201027</v>
      </c>
      <c r="F293" s="46">
        <v>7.73</v>
      </c>
      <c r="G293" s="46">
        <v>1553606.96</v>
      </c>
      <c r="H293" s="6">
        <v>0</v>
      </c>
      <c r="I293" s="6">
        <v>0</v>
      </c>
    </row>
    <row r="294" spans="1:9" ht="12.75" customHeight="1">
      <c r="A294" s="5" t="s">
        <v>3569</v>
      </c>
      <c r="B294" s="5" t="s">
        <v>3514</v>
      </c>
      <c r="C294" s="5" t="s">
        <v>3515</v>
      </c>
      <c r="D294" s="5" t="s">
        <v>3059</v>
      </c>
      <c r="E294" s="24">
        <v>543277</v>
      </c>
      <c r="F294" s="46">
        <v>19.59</v>
      </c>
      <c r="G294" s="46">
        <v>10645091.43</v>
      </c>
      <c r="H294" s="6">
        <v>0</v>
      </c>
      <c r="I294" s="6">
        <v>0</v>
      </c>
    </row>
    <row r="295" spans="1:9" ht="12.75" customHeight="1">
      <c r="A295" s="5" t="s">
        <v>3569</v>
      </c>
      <c r="B295" s="5" t="s">
        <v>279</v>
      </c>
      <c r="C295" s="5" t="s">
        <v>280</v>
      </c>
      <c r="D295" s="5" t="s">
        <v>3031</v>
      </c>
      <c r="E295" s="24">
        <v>118001</v>
      </c>
      <c r="F295" s="46">
        <v>18.54</v>
      </c>
      <c r="G295" s="46">
        <v>2187514.27</v>
      </c>
      <c r="H295" s="6">
        <v>0</v>
      </c>
      <c r="I295" s="6">
        <v>0</v>
      </c>
    </row>
    <row r="296" spans="1:9" ht="12.75" customHeight="1">
      <c r="A296" s="5" t="s">
        <v>3569</v>
      </c>
      <c r="B296" s="5" t="s">
        <v>292</v>
      </c>
      <c r="C296" s="5" t="s">
        <v>293</v>
      </c>
      <c r="D296" s="5" t="s">
        <v>294</v>
      </c>
      <c r="E296" s="24">
        <v>14009</v>
      </c>
      <c r="F296" s="46">
        <v>26.57</v>
      </c>
      <c r="G296" s="46">
        <v>372271.76</v>
      </c>
      <c r="H296" s="6">
        <v>0</v>
      </c>
      <c r="I296" s="6">
        <v>0</v>
      </c>
    </row>
    <row r="297" spans="1:9" ht="12.75" customHeight="1">
      <c r="A297" s="5" t="s">
        <v>3569</v>
      </c>
      <c r="B297" s="5" t="s">
        <v>284</v>
      </c>
      <c r="C297" s="5" t="s">
        <v>285</v>
      </c>
      <c r="D297" s="5" t="s">
        <v>286</v>
      </c>
      <c r="E297" s="24">
        <v>321728</v>
      </c>
      <c r="F297" s="46">
        <v>24.45</v>
      </c>
      <c r="G297" s="46">
        <v>7867021.49</v>
      </c>
      <c r="H297" s="6">
        <v>0</v>
      </c>
      <c r="I297" s="6">
        <v>0</v>
      </c>
    </row>
    <row r="298" spans="1:9" ht="12.75" customHeight="1">
      <c r="A298" s="5" t="s">
        <v>3569</v>
      </c>
      <c r="B298" s="5" t="s">
        <v>3524</v>
      </c>
      <c r="C298" s="5" t="s">
        <v>3525</v>
      </c>
      <c r="D298" s="5" t="s">
        <v>3526</v>
      </c>
      <c r="E298" s="24">
        <v>124234</v>
      </c>
      <c r="F298" s="46">
        <v>36.38</v>
      </c>
      <c r="G298" s="46">
        <v>4519200.66</v>
      </c>
      <c r="H298" s="6">
        <v>0</v>
      </c>
      <c r="I298" s="6">
        <v>0</v>
      </c>
    </row>
    <row r="299" spans="1:9" ht="12.75" customHeight="1">
      <c r="A299" s="5" t="s">
        <v>3569</v>
      </c>
      <c r="B299" s="5" t="s">
        <v>297</v>
      </c>
      <c r="C299" s="5" t="s">
        <v>3534</v>
      </c>
      <c r="D299" s="5" t="s">
        <v>3535</v>
      </c>
      <c r="E299" s="24">
        <v>130218</v>
      </c>
      <c r="F299" s="46">
        <v>23.12</v>
      </c>
      <c r="G299" s="46">
        <v>3011020.95</v>
      </c>
      <c r="H299" s="6">
        <v>0</v>
      </c>
      <c r="I299" s="6">
        <v>0</v>
      </c>
    </row>
    <row r="300" spans="1:9" ht="12.75" customHeight="1">
      <c r="A300" s="5" t="s">
        <v>3569</v>
      </c>
      <c r="B300" s="5" t="s">
        <v>298</v>
      </c>
      <c r="C300" s="5" t="s">
        <v>299</v>
      </c>
      <c r="D300" s="5" t="s">
        <v>300</v>
      </c>
      <c r="E300" s="24">
        <v>20608</v>
      </c>
      <c r="F300" s="46">
        <v>13.54</v>
      </c>
      <c r="G300" s="46">
        <v>279099.29</v>
      </c>
      <c r="H300" s="6">
        <v>0</v>
      </c>
      <c r="I300" s="6">
        <v>0</v>
      </c>
    </row>
    <row r="301" spans="1:9" ht="12.75" customHeight="1">
      <c r="A301" s="5" t="s">
        <v>3569</v>
      </c>
      <c r="B301" s="5" t="s">
        <v>3541</v>
      </c>
      <c r="C301" s="5" t="s">
        <v>3542</v>
      </c>
      <c r="D301" s="5" t="s">
        <v>3499</v>
      </c>
      <c r="E301" s="24">
        <v>46168</v>
      </c>
      <c r="F301" s="46">
        <v>63.18</v>
      </c>
      <c r="G301" s="46">
        <v>2916946.08</v>
      </c>
      <c r="H301" s="6">
        <v>0</v>
      </c>
      <c r="I301" s="6">
        <v>318.17</v>
      </c>
    </row>
    <row r="302" spans="1:9" ht="12.75" customHeight="1">
      <c r="A302" s="5" t="s">
        <v>3569</v>
      </c>
      <c r="B302" s="5" t="s">
        <v>305</v>
      </c>
      <c r="C302" s="5" t="s">
        <v>306</v>
      </c>
      <c r="D302" s="5" t="s">
        <v>3166</v>
      </c>
      <c r="E302" s="24">
        <v>48395</v>
      </c>
      <c r="F302" s="46">
        <v>52.5</v>
      </c>
      <c r="G302" s="46">
        <v>2540525.69</v>
      </c>
      <c r="H302" s="6">
        <v>0</v>
      </c>
      <c r="I302" s="6">
        <v>0</v>
      </c>
    </row>
    <row r="303" spans="1:9" ht="12.75" customHeight="1">
      <c r="A303" s="5" t="s">
        <v>3569</v>
      </c>
      <c r="B303" s="5" t="s">
        <v>2182</v>
      </c>
      <c r="C303" s="43" t="s">
        <v>2183</v>
      </c>
      <c r="D303" s="5" t="s">
        <v>3166</v>
      </c>
      <c r="E303" s="24">
        <v>0</v>
      </c>
      <c r="F303" s="46">
        <v>0</v>
      </c>
      <c r="G303" s="46">
        <v>0</v>
      </c>
      <c r="H303" s="6">
        <v>0</v>
      </c>
      <c r="I303" s="6">
        <v>1114.83</v>
      </c>
    </row>
    <row r="304" spans="1:9" ht="12.75" customHeight="1">
      <c r="A304" s="5" t="s">
        <v>3569</v>
      </c>
      <c r="B304" s="5" t="s">
        <v>314</v>
      </c>
      <c r="C304" s="5" t="s">
        <v>315</v>
      </c>
      <c r="D304" s="5" t="s">
        <v>316</v>
      </c>
      <c r="E304" s="24">
        <v>3854</v>
      </c>
      <c r="F304" s="46">
        <v>181.49</v>
      </c>
      <c r="G304" s="46">
        <v>699458.29</v>
      </c>
      <c r="H304" s="6">
        <v>0</v>
      </c>
      <c r="I304" s="6">
        <v>0</v>
      </c>
    </row>
    <row r="305" spans="1:9" ht="12.75" customHeight="1">
      <c r="A305" s="5" t="s">
        <v>3569</v>
      </c>
      <c r="B305" s="5" t="s">
        <v>335</v>
      </c>
      <c r="C305" s="5" t="s">
        <v>336</v>
      </c>
      <c r="D305" s="5" t="s">
        <v>337</v>
      </c>
      <c r="E305" s="24">
        <v>9203</v>
      </c>
      <c r="F305" s="46">
        <v>53.43</v>
      </c>
      <c r="G305" s="46">
        <v>491693.27</v>
      </c>
      <c r="H305" s="6">
        <v>0</v>
      </c>
      <c r="I305" s="6">
        <v>0</v>
      </c>
    </row>
    <row r="306" spans="1:9" ht="12.75" customHeight="1">
      <c r="A306" s="17" t="s">
        <v>3569</v>
      </c>
      <c r="B306" s="17" t="s">
        <v>332</v>
      </c>
      <c r="C306" s="17" t="s">
        <v>333</v>
      </c>
      <c r="D306" s="17" t="s">
        <v>334</v>
      </c>
      <c r="E306" s="44">
        <v>62058</v>
      </c>
      <c r="F306" s="47">
        <v>17.76</v>
      </c>
      <c r="G306" s="47">
        <v>1101859.92</v>
      </c>
      <c r="H306" s="6">
        <v>0</v>
      </c>
      <c r="I306" s="6">
        <v>0</v>
      </c>
    </row>
    <row r="307" spans="1:9" ht="12.75" customHeight="1">
      <c r="A307" s="17" t="s">
        <v>3569</v>
      </c>
      <c r="B307" s="17" t="s">
        <v>3342</v>
      </c>
      <c r="C307" s="17" t="s">
        <v>1543</v>
      </c>
      <c r="D307" s="17" t="s">
        <v>1667</v>
      </c>
      <c r="E307" s="44">
        <v>0</v>
      </c>
      <c r="F307" s="47">
        <v>0</v>
      </c>
      <c r="G307" s="47">
        <v>0</v>
      </c>
      <c r="H307" s="6">
        <v>474.17</v>
      </c>
      <c r="I307" s="6">
        <v>0</v>
      </c>
    </row>
    <row r="308" spans="1:10" ht="12.75" customHeight="1">
      <c r="A308" s="14"/>
      <c r="B308" s="14"/>
      <c r="E308" s="7">
        <f>SUM(E2:E307)</f>
        <v>43946954</v>
      </c>
      <c r="G308" s="48">
        <f>SUM(G2:G307)</f>
        <v>381238123.45</v>
      </c>
      <c r="H308" s="12">
        <f>SUM(H2:H307)</f>
        <v>450948.81</v>
      </c>
      <c r="I308" s="16">
        <f>SUM(I2:I307)</f>
        <v>20846.990000000005</v>
      </c>
      <c r="J308" s="68">
        <f>SUM(G308:I308)</f>
        <v>381709919.25</v>
      </c>
    </row>
    <row r="309" spans="1:9" ht="12.75" customHeight="1">
      <c r="A309" s="14"/>
      <c r="B309" s="14"/>
      <c r="I309" s="14"/>
    </row>
    <row r="310" spans="1:9" ht="12.75" customHeight="1">
      <c r="A310" s="14"/>
      <c r="B310" s="14"/>
      <c r="I310" s="14"/>
    </row>
    <row r="311" spans="1:9" ht="12.75" customHeight="1">
      <c r="A311" s="14"/>
      <c r="B311" s="14"/>
      <c r="I311" s="14"/>
    </row>
    <row r="312" spans="1:9" ht="12.75" customHeight="1">
      <c r="A312" s="14"/>
      <c r="B312" s="14"/>
      <c r="I312" s="14"/>
    </row>
    <row r="315" ht="12.75" customHeight="1">
      <c r="I315" s="12" t="s">
        <v>3035</v>
      </c>
    </row>
  </sheetData>
  <printOptions/>
  <pageMargins left="0.75" right="0.75" top="1" bottom="1" header="0.5" footer="0.5"/>
  <pageSetup fitToHeight="5" fitToWidth="1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8"/>
  <sheetViews>
    <sheetView zoomScale="75" zoomScaleNormal="75" workbookViewId="0" topLeftCell="A705">
      <selection activeCell="J748" sqref="J748"/>
    </sheetView>
  </sheetViews>
  <sheetFormatPr defaultColWidth="9.140625" defaultRowHeight="12.75" customHeight="1"/>
  <cols>
    <col min="1" max="1" width="6.421875" style="0" bestFit="1" customWidth="1"/>
    <col min="2" max="2" width="13.7109375" style="0" bestFit="1" customWidth="1"/>
    <col min="3" max="3" width="16.57421875" style="0" customWidth="1"/>
    <col min="4" max="4" width="37.57421875" style="0" bestFit="1" customWidth="1"/>
    <col min="5" max="5" width="16.00390625" style="7" bestFit="1" customWidth="1"/>
    <col min="6" max="6" width="17.57421875" style="58" bestFit="1" customWidth="1"/>
    <col min="7" max="7" width="17.140625" style="58" bestFit="1" customWidth="1"/>
    <col min="8" max="8" width="11.140625" style="58" bestFit="1" customWidth="1"/>
    <col min="9" max="9" width="11.28125" style="59" bestFit="1" customWidth="1"/>
    <col min="10" max="10" width="21.00390625" style="0" customWidth="1"/>
  </cols>
  <sheetData>
    <row r="1" spans="1:9" s="1" customFormat="1" ht="12.75" customHeight="1">
      <c r="A1" s="19" t="s">
        <v>3331</v>
      </c>
      <c r="B1" s="19" t="s">
        <v>3332</v>
      </c>
      <c r="C1" s="19" t="s">
        <v>3333</v>
      </c>
      <c r="D1" s="19" t="s">
        <v>3334</v>
      </c>
      <c r="E1" s="23" t="s">
        <v>3335</v>
      </c>
      <c r="F1" s="52" t="s">
        <v>3336</v>
      </c>
      <c r="G1" s="52" t="s">
        <v>3337</v>
      </c>
      <c r="H1" s="52" t="s">
        <v>3338</v>
      </c>
      <c r="I1" s="53" t="s">
        <v>3340</v>
      </c>
    </row>
    <row r="2" spans="1:9" ht="12.75" customHeight="1">
      <c r="A2" s="20" t="s">
        <v>349</v>
      </c>
      <c r="B2" s="20" t="s">
        <v>3629</v>
      </c>
      <c r="C2" s="20" t="s">
        <v>3630</v>
      </c>
      <c r="D2" s="20" t="s">
        <v>3129</v>
      </c>
      <c r="E2" s="24">
        <v>103762</v>
      </c>
      <c r="F2" s="54">
        <v>9</v>
      </c>
      <c r="G2" s="54">
        <v>933923.66</v>
      </c>
      <c r="H2" s="54">
        <v>0</v>
      </c>
      <c r="I2" s="55">
        <v>0</v>
      </c>
    </row>
    <row r="3" spans="1:9" ht="12.75" customHeight="1">
      <c r="A3" s="20" t="s">
        <v>349</v>
      </c>
      <c r="B3" s="20" t="s">
        <v>3631</v>
      </c>
      <c r="C3" s="20" t="s">
        <v>3632</v>
      </c>
      <c r="D3" s="20" t="s">
        <v>3633</v>
      </c>
      <c r="E3" s="24">
        <v>143556</v>
      </c>
      <c r="F3" s="54">
        <v>2.94</v>
      </c>
      <c r="G3" s="54">
        <v>422261.92</v>
      </c>
      <c r="H3" s="54">
        <v>4362.49</v>
      </c>
      <c r="I3" s="55">
        <v>0</v>
      </c>
    </row>
    <row r="4" spans="1:9" ht="12.75" customHeight="1">
      <c r="A4" s="20" t="s">
        <v>349</v>
      </c>
      <c r="B4" s="20" t="s">
        <v>476</v>
      </c>
      <c r="C4" s="20" t="s">
        <v>477</v>
      </c>
      <c r="D4" s="20" t="s">
        <v>478</v>
      </c>
      <c r="E4" s="24">
        <v>138677</v>
      </c>
      <c r="F4" s="54">
        <v>9.17</v>
      </c>
      <c r="G4" s="54">
        <v>1271342.88</v>
      </c>
      <c r="H4" s="54">
        <v>0</v>
      </c>
      <c r="I4" s="55">
        <v>0</v>
      </c>
    </row>
    <row r="5" spans="1:9" ht="12.75" customHeight="1">
      <c r="A5" s="20" t="s">
        <v>349</v>
      </c>
      <c r="B5" s="20" t="s">
        <v>3634</v>
      </c>
      <c r="C5" s="20" t="s">
        <v>3635</v>
      </c>
      <c r="D5" s="20" t="s">
        <v>3636</v>
      </c>
      <c r="E5" s="24">
        <v>76045</v>
      </c>
      <c r="F5" s="54">
        <v>9.74</v>
      </c>
      <c r="G5" s="54">
        <v>740902.87</v>
      </c>
      <c r="H5" s="54">
        <v>0</v>
      </c>
      <c r="I5" s="55">
        <v>0</v>
      </c>
    </row>
    <row r="6" spans="1:9" ht="12.75" customHeight="1">
      <c r="A6" s="20" t="s">
        <v>349</v>
      </c>
      <c r="B6" s="20" t="s">
        <v>3084</v>
      </c>
      <c r="C6" s="20" t="s">
        <v>3085</v>
      </c>
      <c r="D6" s="20" t="s">
        <v>3062</v>
      </c>
      <c r="E6" s="24">
        <v>35357</v>
      </c>
      <c r="F6" s="54">
        <v>17.27</v>
      </c>
      <c r="G6" s="54">
        <v>610552.6</v>
      </c>
      <c r="H6" s="54">
        <v>0</v>
      </c>
      <c r="I6" s="55">
        <v>0</v>
      </c>
    </row>
    <row r="7" spans="1:9" ht="12.75" customHeight="1">
      <c r="A7" s="20" t="s">
        <v>349</v>
      </c>
      <c r="B7" s="20" t="s">
        <v>495</v>
      </c>
      <c r="C7" s="20" t="s">
        <v>496</v>
      </c>
      <c r="D7" s="20" t="s">
        <v>3062</v>
      </c>
      <c r="E7" s="24">
        <v>56465</v>
      </c>
      <c r="F7" s="54">
        <v>7.91</v>
      </c>
      <c r="G7" s="54">
        <v>446657.91</v>
      </c>
      <c r="H7" s="54">
        <v>0</v>
      </c>
      <c r="I7" s="55">
        <v>0</v>
      </c>
    </row>
    <row r="8" spans="1:9" ht="12.75" customHeight="1">
      <c r="A8" s="20" t="s">
        <v>349</v>
      </c>
      <c r="B8" s="20" t="s">
        <v>3071</v>
      </c>
      <c r="C8" s="20" t="s">
        <v>3072</v>
      </c>
      <c r="D8" s="20" t="s">
        <v>3073</v>
      </c>
      <c r="E8" s="24">
        <v>88852</v>
      </c>
      <c r="F8" s="54">
        <v>13.38</v>
      </c>
      <c r="G8" s="54">
        <v>1188868.39</v>
      </c>
      <c r="H8" s="54">
        <v>0</v>
      </c>
      <c r="I8" s="55">
        <v>0</v>
      </c>
    </row>
    <row r="9" spans="1:9" ht="12.75" customHeight="1">
      <c r="A9" s="20" t="s">
        <v>349</v>
      </c>
      <c r="B9" s="20" t="s">
        <v>165</v>
      </c>
      <c r="C9" s="20" t="s">
        <v>166</v>
      </c>
      <c r="D9" s="20" t="s">
        <v>3062</v>
      </c>
      <c r="E9" s="24">
        <v>169359</v>
      </c>
      <c r="F9" s="54">
        <v>2.6</v>
      </c>
      <c r="G9" s="54">
        <v>440800.89</v>
      </c>
      <c r="H9" s="54">
        <v>0</v>
      </c>
      <c r="I9" s="55">
        <v>0</v>
      </c>
    </row>
    <row r="10" spans="1:9" ht="12.75" customHeight="1">
      <c r="A10" s="20" t="s">
        <v>349</v>
      </c>
      <c r="B10" s="20" t="s">
        <v>3639</v>
      </c>
      <c r="C10" s="20" t="s">
        <v>3640</v>
      </c>
      <c r="D10" s="20" t="s">
        <v>3062</v>
      </c>
      <c r="E10" s="24">
        <v>162231</v>
      </c>
      <c r="F10" s="54">
        <v>10.47</v>
      </c>
      <c r="G10" s="54">
        <v>1698025.69</v>
      </c>
      <c r="H10" s="54">
        <v>0</v>
      </c>
      <c r="I10" s="55">
        <v>0</v>
      </c>
    </row>
    <row r="11" spans="1:9" ht="12.75" customHeight="1">
      <c r="A11" s="20" t="s">
        <v>349</v>
      </c>
      <c r="B11" s="20" t="s">
        <v>497</v>
      </c>
      <c r="C11" s="20" t="s">
        <v>498</v>
      </c>
      <c r="D11" s="20" t="s">
        <v>3062</v>
      </c>
      <c r="E11" s="24">
        <v>89367</v>
      </c>
      <c r="F11" s="54">
        <v>7.26</v>
      </c>
      <c r="G11" s="54">
        <v>648463.06</v>
      </c>
      <c r="H11" s="54">
        <v>0</v>
      </c>
      <c r="I11" s="55">
        <v>0</v>
      </c>
    </row>
    <row r="12" spans="1:9" ht="12.75" customHeight="1">
      <c r="A12" s="20" t="s">
        <v>349</v>
      </c>
      <c r="B12" s="20" t="s">
        <v>3088</v>
      </c>
      <c r="C12" s="20" t="s">
        <v>3089</v>
      </c>
      <c r="D12" s="20" t="s">
        <v>3090</v>
      </c>
      <c r="E12" s="24">
        <v>227753</v>
      </c>
      <c r="F12" s="54">
        <v>13.83</v>
      </c>
      <c r="G12" s="54">
        <v>3148847.92</v>
      </c>
      <c r="H12" s="54">
        <v>0</v>
      </c>
      <c r="I12" s="55">
        <v>0</v>
      </c>
    </row>
    <row r="13" spans="1:9" ht="12.75" customHeight="1">
      <c r="A13" s="20" t="s">
        <v>349</v>
      </c>
      <c r="B13" s="20" t="s">
        <v>3641</v>
      </c>
      <c r="C13" s="20" t="s">
        <v>3642</v>
      </c>
      <c r="D13" s="20" t="s">
        <v>3633</v>
      </c>
      <c r="E13" s="24">
        <v>169584</v>
      </c>
      <c r="F13" s="54">
        <v>3.53</v>
      </c>
      <c r="G13" s="54">
        <v>598743.55</v>
      </c>
      <c r="H13" s="54">
        <v>0</v>
      </c>
      <c r="I13" s="55">
        <v>0</v>
      </c>
    </row>
    <row r="14" spans="1:9" ht="12.75" customHeight="1">
      <c r="A14" s="20" t="s">
        <v>349</v>
      </c>
      <c r="B14" s="20" t="s">
        <v>3091</v>
      </c>
      <c r="C14" s="20" t="s">
        <v>3092</v>
      </c>
      <c r="D14" s="20" t="s">
        <v>3062</v>
      </c>
      <c r="E14" s="24">
        <v>111539</v>
      </c>
      <c r="F14" s="54">
        <v>15.25</v>
      </c>
      <c r="G14" s="54">
        <v>1701491.84</v>
      </c>
      <c r="H14" s="54">
        <v>0</v>
      </c>
      <c r="I14" s="55">
        <v>0</v>
      </c>
    </row>
    <row r="15" spans="1:9" ht="12.75" customHeight="1">
      <c r="A15" s="20" t="s">
        <v>349</v>
      </c>
      <c r="B15" s="20" t="s">
        <v>3093</v>
      </c>
      <c r="C15" s="20" t="s">
        <v>3094</v>
      </c>
      <c r="D15" s="20" t="s">
        <v>3062</v>
      </c>
      <c r="E15" s="24">
        <v>71567</v>
      </c>
      <c r="F15" s="54">
        <v>13.57</v>
      </c>
      <c r="G15" s="54">
        <v>970870.93</v>
      </c>
      <c r="H15" s="54">
        <v>0</v>
      </c>
      <c r="I15" s="55">
        <v>0</v>
      </c>
    </row>
    <row r="16" spans="1:9" ht="12.75" customHeight="1">
      <c r="A16" s="20" t="s">
        <v>349</v>
      </c>
      <c r="B16" s="20" t="s">
        <v>1064</v>
      </c>
      <c r="C16" s="20" t="s">
        <v>1065</v>
      </c>
      <c r="D16" s="20" t="s">
        <v>1066</v>
      </c>
      <c r="E16" s="24">
        <v>72574</v>
      </c>
      <c r="F16" s="54">
        <v>17.22</v>
      </c>
      <c r="G16" s="54">
        <v>1249857.05</v>
      </c>
      <c r="H16" s="54">
        <v>26482.26</v>
      </c>
      <c r="I16" s="55">
        <v>0</v>
      </c>
    </row>
    <row r="17" spans="1:9" ht="12.75" customHeight="1">
      <c r="A17" s="20" t="s">
        <v>349</v>
      </c>
      <c r="B17" s="20" t="s">
        <v>3592</v>
      </c>
      <c r="C17" s="20" t="s">
        <v>3593</v>
      </c>
      <c r="D17" s="20" t="s">
        <v>3129</v>
      </c>
      <c r="E17" s="24">
        <v>51824</v>
      </c>
      <c r="F17" s="54">
        <v>21.51</v>
      </c>
      <c r="G17" s="54">
        <v>1114668.36</v>
      </c>
      <c r="H17" s="54">
        <v>0</v>
      </c>
      <c r="I17" s="55">
        <v>0</v>
      </c>
    </row>
    <row r="18" spans="1:9" ht="12.75" customHeight="1">
      <c r="A18" s="20" t="s">
        <v>349</v>
      </c>
      <c r="B18" s="20" t="s">
        <v>3488</v>
      </c>
      <c r="C18" s="20" t="s">
        <v>3489</v>
      </c>
      <c r="D18" s="20" t="s">
        <v>3129</v>
      </c>
      <c r="E18" s="24">
        <v>157277</v>
      </c>
      <c r="F18" s="54">
        <v>6.8</v>
      </c>
      <c r="G18" s="54">
        <v>1069720.94</v>
      </c>
      <c r="H18" s="54">
        <v>17076.57</v>
      </c>
      <c r="I18" s="55">
        <v>0</v>
      </c>
    </row>
    <row r="19" spans="1:9" ht="12.75" customHeight="1">
      <c r="A19" s="20" t="s">
        <v>349</v>
      </c>
      <c r="B19" s="20" t="s">
        <v>3098</v>
      </c>
      <c r="C19" s="20" t="s">
        <v>3099</v>
      </c>
      <c r="D19" s="20" t="s">
        <v>3100</v>
      </c>
      <c r="E19" s="24">
        <v>775037</v>
      </c>
      <c r="F19" s="54">
        <v>16.25</v>
      </c>
      <c r="G19" s="54">
        <v>12592440.08</v>
      </c>
      <c r="H19" s="54">
        <v>0</v>
      </c>
      <c r="I19" s="55">
        <v>0</v>
      </c>
    </row>
    <row r="20" spans="1:9" ht="12.75" customHeight="1">
      <c r="A20" s="20" t="s">
        <v>349</v>
      </c>
      <c r="B20" s="20" t="s">
        <v>493</v>
      </c>
      <c r="C20" s="20" t="s">
        <v>494</v>
      </c>
      <c r="D20" s="20" t="s">
        <v>3633</v>
      </c>
      <c r="E20" s="24">
        <v>445066</v>
      </c>
      <c r="F20" s="54">
        <v>1.86</v>
      </c>
      <c r="G20" s="54">
        <v>825953.74</v>
      </c>
      <c r="H20" s="54">
        <v>0</v>
      </c>
      <c r="I20" s="55">
        <v>0</v>
      </c>
    </row>
    <row r="21" spans="1:9" ht="12.75" customHeight="1">
      <c r="A21" s="20" t="s">
        <v>349</v>
      </c>
      <c r="B21" s="20" t="s">
        <v>499</v>
      </c>
      <c r="C21" s="20" t="s">
        <v>500</v>
      </c>
      <c r="D21" s="20" t="s">
        <v>501</v>
      </c>
      <c r="E21" s="24">
        <v>302331</v>
      </c>
      <c r="F21" s="54">
        <v>3.98</v>
      </c>
      <c r="G21" s="54">
        <v>1203486.66</v>
      </c>
      <c r="H21" s="54">
        <v>0</v>
      </c>
      <c r="I21" s="55">
        <v>0</v>
      </c>
    </row>
    <row r="22" spans="1:9" ht="12.75" customHeight="1">
      <c r="A22" s="20" t="s">
        <v>349</v>
      </c>
      <c r="B22" s="20" t="s">
        <v>502</v>
      </c>
      <c r="C22" s="20" t="s">
        <v>503</v>
      </c>
      <c r="D22" s="20" t="s">
        <v>504</v>
      </c>
      <c r="E22" s="24">
        <v>210982</v>
      </c>
      <c r="F22" s="54">
        <v>10.44</v>
      </c>
      <c r="G22" s="54">
        <v>2202415.42</v>
      </c>
      <c r="H22" s="54">
        <v>0</v>
      </c>
      <c r="I22" s="55">
        <v>0</v>
      </c>
    </row>
    <row r="23" spans="1:9" ht="12.75" customHeight="1">
      <c r="A23" s="20" t="s">
        <v>349</v>
      </c>
      <c r="B23" s="20" t="s">
        <v>3101</v>
      </c>
      <c r="C23" s="20" t="s">
        <v>3102</v>
      </c>
      <c r="D23" s="20" t="s">
        <v>3103</v>
      </c>
      <c r="E23" s="24">
        <v>146404</v>
      </c>
      <c r="F23" s="54">
        <v>8.24</v>
      </c>
      <c r="G23" s="54">
        <v>1206333.03</v>
      </c>
      <c r="H23" s="54">
        <v>0</v>
      </c>
      <c r="I23" s="55">
        <v>0</v>
      </c>
    </row>
    <row r="24" spans="1:9" ht="12.75" customHeight="1">
      <c r="A24" s="20" t="s">
        <v>349</v>
      </c>
      <c r="B24" s="20" t="s">
        <v>207</v>
      </c>
      <c r="C24" s="20" t="s">
        <v>208</v>
      </c>
      <c r="D24" s="20" t="s">
        <v>209</v>
      </c>
      <c r="E24" s="24">
        <v>184212</v>
      </c>
      <c r="F24" s="54">
        <v>1.92</v>
      </c>
      <c r="G24" s="54">
        <v>352971.21</v>
      </c>
      <c r="H24" s="54">
        <v>0</v>
      </c>
      <c r="I24" s="55">
        <v>0</v>
      </c>
    </row>
    <row r="25" spans="1:9" ht="12.75" customHeight="1">
      <c r="A25" s="20" t="s">
        <v>349</v>
      </c>
      <c r="B25" s="20" t="s">
        <v>952</v>
      </c>
      <c r="C25" s="20" t="s">
        <v>953</v>
      </c>
      <c r="D25" s="20" t="s">
        <v>954</v>
      </c>
      <c r="E25" s="24">
        <v>25595</v>
      </c>
      <c r="F25" s="54">
        <v>10.87</v>
      </c>
      <c r="G25" s="54">
        <v>278345.41</v>
      </c>
      <c r="H25" s="54">
        <v>0</v>
      </c>
      <c r="I25" s="55">
        <v>0</v>
      </c>
    </row>
    <row r="26" spans="1:9" ht="12.75" customHeight="1">
      <c r="A26" s="20" t="s">
        <v>349</v>
      </c>
      <c r="B26" s="20" t="s">
        <v>3104</v>
      </c>
      <c r="C26" s="20" t="s">
        <v>3105</v>
      </c>
      <c r="D26" s="20" t="s">
        <v>3062</v>
      </c>
      <c r="E26" s="24">
        <v>47839</v>
      </c>
      <c r="F26" s="54">
        <v>11.51</v>
      </c>
      <c r="G26" s="54">
        <v>550433.79</v>
      </c>
      <c r="H26" s="54">
        <v>0</v>
      </c>
      <c r="I26" s="55">
        <v>0</v>
      </c>
    </row>
    <row r="27" spans="1:9" ht="12.75" customHeight="1">
      <c r="A27" s="20" t="s">
        <v>349</v>
      </c>
      <c r="B27" s="20" t="s">
        <v>248</v>
      </c>
      <c r="C27" s="20" t="s">
        <v>249</v>
      </c>
      <c r="D27" s="20" t="s">
        <v>3073</v>
      </c>
      <c r="E27" s="24">
        <v>131905</v>
      </c>
      <c r="F27" s="54">
        <v>6.8</v>
      </c>
      <c r="G27" s="54">
        <v>897153.05</v>
      </c>
      <c r="H27" s="54">
        <v>11700.47</v>
      </c>
      <c r="I27" s="55">
        <v>0</v>
      </c>
    </row>
    <row r="28" spans="1:9" ht="12.75" customHeight="1">
      <c r="A28" s="20" t="s">
        <v>349</v>
      </c>
      <c r="B28" s="20" t="s">
        <v>3106</v>
      </c>
      <c r="C28" s="20" t="s">
        <v>3107</v>
      </c>
      <c r="D28" s="20" t="s">
        <v>3108</v>
      </c>
      <c r="E28" s="24">
        <v>144326</v>
      </c>
      <c r="F28" s="54">
        <v>9.14</v>
      </c>
      <c r="G28" s="54">
        <v>1318443.74</v>
      </c>
      <c r="H28" s="54">
        <v>0</v>
      </c>
      <c r="I28" s="55">
        <v>0</v>
      </c>
    </row>
    <row r="29" spans="1:9" ht="12.75" customHeight="1">
      <c r="A29" s="20" t="s">
        <v>349</v>
      </c>
      <c r="B29" s="20" t="s">
        <v>505</v>
      </c>
      <c r="C29" s="20" t="s">
        <v>506</v>
      </c>
      <c r="D29" s="20" t="s">
        <v>507</v>
      </c>
      <c r="E29" s="24">
        <v>76360</v>
      </c>
      <c r="F29" s="54">
        <v>26.74</v>
      </c>
      <c r="G29" s="54">
        <v>2042025.72</v>
      </c>
      <c r="H29" s="54">
        <v>0</v>
      </c>
      <c r="I29" s="55">
        <v>0</v>
      </c>
    </row>
    <row r="30" spans="1:9" ht="12.75" customHeight="1">
      <c r="A30" s="20" t="s">
        <v>349</v>
      </c>
      <c r="B30" s="20" t="s">
        <v>3109</v>
      </c>
      <c r="C30" s="20" t="s">
        <v>3110</v>
      </c>
      <c r="D30" s="20" t="s">
        <v>3111</v>
      </c>
      <c r="E30" s="24">
        <v>4892920</v>
      </c>
      <c r="F30" s="54">
        <v>2.49</v>
      </c>
      <c r="G30" s="54">
        <v>12190280.99</v>
      </c>
      <c r="H30" s="54">
        <v>0</v>
      </c>
      <c r="I30" s="55">
        <v>0</v>
      </c>
    </row>
    <row r="31" spans="1:9" ht="12.75" customHeight="1">
      <c r="A31" s="20" t="s">
        <v>349</v>
      </c>
      <c r="B31" s="20" t="s">
        <v>1007</v>
      </c>
      <c r="C31" s="20" t="s">
        <v>1008</v>
      </c>
      <c r="D31" s="20" t="s">
        <v>1009</v>
      </c>
      <c r="E31" s="24">
        <v>43740</v>
      </c>
      <c r="F31" s="54">
        <v>26.09</v>
      </c>
      <c r="G31" s="54">
        <v>1141288.41</v>
      </c>
      <c r="H31" s="54">
        <v>0</v>
      </c>
      <c r="I31" s="55">
        <v>0</v>
      </c>
    </row>
    <row r="32" spans="1:9" ht="12.75" customHeight="1">
      <c r="A32" s="20" t="s">
        <v>349</v>
      </c>
      <c r="B32" s="20" t="s">
        <v>3411</v>
      </c>
      <c r="C32" s="20" t="s">
        <v>3412</v>
      </c>
      <c r="D32" s="20" t="s">
        <v>3062</v>
      </c>
      <c r="E32" s="24">
        <v>72360</v>
      </c>
      <c r="F32" s="54">
        <v>8.39</v>
      </c>
      <c r="G32" s="54">
        <v>607307.21</v>
      </c>
      <c r="H32" s="54">
        <v>0</v>
      </c>
      <c r="I32" s="55">
        <v>0</v>
      </c>
    </row>
    <row r="33" spans="1:9" ht="12.75" customHeight="1">
      <c r="A33" s="20" t="s">
        <v>349</v>
      </c>
      <c r="B33" s="20" t="s">
        <v>3112</v>
      </c>
      <c r="C33" s="20" t="s">
        <v>3113</v>
      </c>
      <c r="D33" s="20" t="s">
        <v>3103</v>
      </c>
      <c r="E33" s="24">
        <v>90116</v>
      </c>
      <c r="F33" s="54">
        <v>9.2</v>
      </c>
      <c r="G33" s="54">
        <v>829079.04</v>
      </c>
      <c r="H33" s="54">
        <v>0</v>
      </c>
      <c r="I33" s="55">
        <v>0</v>
      </c>
    </row>
    <row r="34" spans="1:9" ht="12.75" customHeight="1">
      <c r="A34" s="20" t="s">
        <v>349</v>
      </c>
      <c r="B34" s="20" t="s">
        <v>3114</v>
      </c>
      <c r="C34" s="20" t="s">
        <v>3115</v>
      </c>
      <c r="D34" s="20" t="s">
        <v>3097</v>
      </c>
      <c r="E34" s="24">
        <v>133545</v>
      </c>
      <c r="F34" s="54">
        <v>3.63</v>
      </c>
      <c r="G34" s="54">
        <v>484513.29</v>
      </c>
      <c r="H34" s="54">
        <v>0</v>
      </c>
      <c r="I34" s="55">
        <v>0</v>
      </c>
    </row>
    <row r="35" spans="1:9" ht="12.75" customHeight="1">
      <c r="A35" s="20" t="s">
        <v>349</v>
      </c>
      <c r="B35" s="20" t="s">
        <v>3116</v>
      </c>
      <c r="C35" s="20" t="s">
        <v>3117</v>
      </c>
      <c r="D35" s="20" t="s">
        <v>3062</v>
      </c>
      <c r="E35" s="24">
        <v>197967</v>
      </c>
      <c r="F35" s="54">
        <v>31.62</v>
      </c>
      <c r="G35" s="54">
        <v>6260279.15</v>
      </c>
      <c r="H35" s="54">
        <v>0</v>
      </c>
      <c r="I35" s="55">
        <v>0</v>
      </c>
    </row>
    <row r="36" spans="1:9" ht="12.75" customHeight="1">
      <c r="A36" s="20" t="s">
        <v>349</v>
      </c>
      <c r="B36" s="20" t="s">
        <v>3656</v>
      </c>
      <c r="C36" s="20" t="s">
        <v>3657</v>
      </c>
      <c r="D36" s="20" t="s">
        <v>3062</v>
      </c>
      <c r="E36" s="24">
        <v>89527</v>
      </c>
      <c r="F36" s="54">
        <v>5.55</v>
      </c>
      <c r="G36" s="54">
        <v>497186.7</v>
      </c>
      <c r="H36" s="54">
        <v>0</v>
      </c>
      <c r="I36" s="55">
        <v>0</v>
      </c>
    </row>
    <row r="37" spans="1:9" ht="12.75" customHeight="1">
      <c r="A37" s="20" t="s">
        <v>349</v>
      </c>
      <c r="B37" s="20" t="s">
        <v>210</v>
      </c>
      <c r="C37" s="20" t="s">
        <v>211</v>
      </c>
      <c r="D37" s="20" t="s">
        <v>3554</v>
      </c>
      <c r="E37" s="24">
        <v>63793</v>
      </c>
      <c r="F37" s="54">
        <v>7.89</v>
      </c>
      <c r="G37" s="54">
        <v>503145.12</v>
      </c>
      <c r="H37" s="54">
        <v>0</v>
      </c>
      <c r="I37" s="55">
        <v>0</v>
      </c>
    </row>
    <row r="38" spans="1:9" ht="12.75" customHeight="1">
      <c r="A38" s="20" t="s">
        <v>349</v>
      </c>
      <c r="B38" s="20" t="s">
        <v>3077</v>
      </c>
      <c r="C38" s="20" t="s">
        <v>3078</v>
      </c>
      <c r="D38" s="20" t="s">
        <v>3073</v>
      </c>
      <c r="E38" s="24">
        <v>61070</v>
      </c>
      <c r="F38" s="54">
        <v>12.7</v>
      </c>
      <c r="G38" s="54">
        <v>775769.46</v>
      </c>
      <c r="H38" s="54">
        <v>0</v>
      </c>
      <c r="I38" s="55">
        <v>0</v>
      </c>
    </row>
    <row r="39" spans="1:9" ht="12.75" customHeight="1">
      <c r="A39" s="20" t="s">
        <v>349</v>
      </c>
      <c r="B39" s="20" t="s">
        <v>3118</v>
      </c>
      <c r="C39" s="20" t="s">
        <v>3119</v>
      </c>
      <c r="D39" s="20" t="s">
        <v>3120</v>
      </c>
      <c r="E39" s="24">
        <v>1590944</v>
      </c>
      <c r="F39" s="54">
        <v>8.03</v>
      </c>
      <c r="G39" s="54">
        <v>12776834.71</v>
      </c>
      <c r="H39" s="54">
        <v>111340.86</v>
      </c>
      <c r="I39" s="55">
        <v>0</v>
      </c>
    </row>
    <row r="40" spans="1:9" ht="12.75" customHeight="1">
      <c r="A40" s="20" t="s">
        <v>349</v>
      </c>
      <c r="B40" s="20" t="s">
        <v>3370</v>
      </c>
      <c r="C40" s="20" t="s">
        <v>3371</v>
      </c>
      <c r="D40" s="20" t="s">
        <v>3372</v>
      </c>
      <c r="E40" s="24">
        <v>693806</v>
      </c>
      <c r="F40" s="54">
        <v>6.83</v>
      </c>
      <c r="G40" s="54">
        <v>4738241.33</v>
      </c>
      <c r="H40" s="54">
        <v>0</v>
      </c>
      <c r="I40" s="55">
        <v>0</v>
      </c>
    </row>
    <row r="41" spans="1:9" ht="12.75" customHeight="1">
      <c r="A41" s="20" t="s">
        <v>349</v>
      </c>
      <c r="B41" s="20" t="s">
        <v>3121</v>
      </c>
      <c r="C41" s="20" t="s">
        <v>3122</v>
      </c>
      <c r="D41" s="20" t="s">
        <v>3062</v>
      </c>
      <c r="E41" s="24">
        <v>35633</v>
      </c>
      <c r="F41" s="54">
        <v>12.36</v>
      </c>
      <c r="G41" s="54">
        <v>440410.76</v>
      </c>
      <c r="H41" s="54">
        <v>0</v>
      </c>
      <c r="I41" s="55">
        <v>0</v>
      </c>
    </row>
    <row r="42" spans="1:9" ht="12.75" customHeight="1">
      <c r="A42" s="20" t="s">
        <v>349</v>
      </c>
      <c r="B42" s="20" t="s">
        <v>3123</v>
      </c>
      <c r="C42" s="20" t="s">
        <v>3124</v>
      </c>
      <c r="D42" s="20" t="s">
        <v>3062</v>
      </c>
      <c r="E42" s="24">
        <v>399377</v>
      </c>
      <c r="F42" s="54">
        <v>8.31</v>
      </c>
      <c r="G42" s="54">
        <v>3318562.13</v>
      </c>
      <c r="H42" s="54">
        <v>0</v>
      </c>
      <c r="I42" s="55">
        <v>0</v>
      </c>
    </row>
    <row r="43" spans="1:9" ht="12.75" customHeight="1">
      <c r="A43" s="20" t="s">
        <v>349</v>
      </c>
      <c r="B43" s="20" t="s">
        <v>508</v>
      </c>
      <c r="C43" s="20" t="s">
        <v>509</v>
      </c>
      <c r="D43" s="20" t="s">
        <v>3129</v>
      </c>
      <c r="E43" s="24">
        <v>253839</v>
      </c>
      <c r="F43" s="54">
        <v>5.88</v>
      </c>
      <c r="G43" s="54">
        <v>1493306.37</v>
      </c>
      <c r="H43" s="54">
        <v>0</v>
      </c>
      <c r="I43" s="55">
        <v>0</v>
      </c>
    </row>
    <row r="44" spans="1:9" ht="12.75" customHeight="1">
      <c r="A44" s="20" t="s">
        <v>349</v>
      </c>
      <c r="B44" s="20" t="s">
        <v>3125</v>
      </c>
      <c r="C44" s="20" t="s">
        <v>3126</v>
      </c>
      <c r="D44" s="20" t="s">
        <v>3108</v>
      </c>
      <c r="E44" s="24">
        <v>518258</v>
      </c>
      <c r="F44" s="54">
        <v>4.78</v>
      </c>
      <c r="G44" s="54">
        <v>2476592.51</v>
      </c>
      <c r="H44" s="54">
        <v>0</v>
      </c>
      <c r="I44" s="55">
        <v>0</v>
      </c>
    </row>
    <row r="45" spans="1:9" ht="12.75" customHeight="1">
      <c r="A45" s="20" t="s">
        <v>349</v>
      </c>
      <c r="B45" s="20" t="s">
        <v>510</v>
      </c>
      <c r="C45" s="20" t="s">
        <v>511</v>
      </c>
      <c r="D45" s="20" t="s">
        <v>3073</v>
      </c>
      <c r="E45" s="24">
        <v>43424</v>
      </c>
      <c r="F45" s="54">
        <v>12.05</v>
      </c>
      <c r="G45" s="54">
        <v>523407.92</v>
      </c>
      <c r="H45" s="54">
        <v>0</v>
      </c>
      <c r="I45" s="55">
        <v>0</v>
      </c>
    </row>
    <row r="46" spans="1:9" ht="12.75" customHeight="1">
      <c r="A46" s="20" t="s">
        <v>349</v>
      </c>
      <c r="B46" s="20" t="s">
        <v>3486</v>
      </c>
      <c r="C46" s="20" t="s">
        <v>3487</v>
      </c>
      <c r="D46" s="20" t="s">
        <v>3062</v>
      </c>
      <c r="E46" s="24">
        <v>430024</v>
      </c>
      <c r="F46" s="54">
        <v>20.8</v>
      </c>
      <c r="G46" s="54">
        <v>8946014.84</v>
      </c>
      <c r="H46" s="54">
        <v>114678.31</v>
      </c>
      <c r="I46" s="55">
        <v>0</v>
      </c>
    </row>
    <row r="47" spans="1:9" ht="12.75" customHeight="1">
      <c r="A47" s="20" t="s">
        <v>349</v>
      </c>
      <c r="B47" s="20" t="s">
        <v>3127</v>
      </c>
      <c r="C47" s="20" t="s">
        <v>3128</v>
      </c>
      <c r="D47" s="20" t="s">
        <v>3129</v>
      </c>
      <c r="E47" s="24">
        <v>82014</v>
      </c>
      <c r="F47" s="54">
        <v>11.17</v>
      </c>
      <c r="G47" s="54">
        <v>916253.81</v>
      </c>
      <c r="H47" s="54">
        <v>0</v>
      </c>
      <c r="I47" s="55">
        <v>0</v>
      </c>
    </row>
    <row r="48" spans="1:9" ht="12.75" customHeight="1">
      <c r="A48" s="20" t="s">
        <v>349</v>
      </c>
      <c r="B48" s="20" t="s">
        <v>3130</v>
      </c>
      <c r="C48" s="20" t="s">
        <v>3131</v>
      </c>
      <c r="D48" s="20" t="s">
        <v>3132</v>
      </c>
      <c r="E48" s="24">
        <v>106848</v>
      </c>
      <c r="F48" s="54">
        <v>47.36</v>
      </c>
      <c r="G48" s="54">
        <v>5060324.58</v>
      </c>
      <c r="H48" s="54">
        <v>57697.92</v>
      </c>
      <c r="I48" s="55">
        <v>0</v>
      </c>
    </row>
    <row r="49" spans="1:9" ht="12.75" customHeight="1">
      <c r="A49" s="20" t="s">
        <v>349</v>
      </c>
      <c r="B49" s="20" t="s">
        <v>3037</v>
      </c>
      <c r="C49" s="20" t="s">
        <v>3038</v>
      </c>
      <c r="D49" s="20" t="s">
        <v>3035</v>
      </c>
      <c r="E49" s="24">
        <v>29564</v>
      </c>
      <c r="F49" s="54">
        <v>100</v>
      </c>
      <c r="G49" s="54">
        <v>29564.12</v>
      </c>
      <c r="H49" s="54">
        <v>27.16</v>
      </c>
      <c r="I49" s="55">
        <v>0</v>
      </c>
    </row>
    <row r="50" spans="1:9" ht="12.75" customHeight="1">
      <c r="A50" s="20" t="s">
        <v>349</v>
      </c>
      <c r="B50" s="20" t="s">
        <v>290</v>
      </c>
      <c r="C50" s="20" t="s">
        <v>291</v>
      </c>
      <c r="D50" s="20" t="s">
        <v>3062</v>
      </c>
      <c r="E50" s="24">
        <v>279220</v>
      </c>
      <c r="F50" s="54">
        <v>13.56</v>
      </c>
      <c r="G50" s="54">
        <v>3785280.35</v>
      </c>
      <c r="H50" s="54">
        <v>0</v>
      </c>
      <c r="I50" s="55">
        <v>0</v>
      </c>
    </row>
    <row r="51" spans="1:9" ht="12.75" customHeight="1">
      <c r="A51" s="20" t="s">
        <v>349</v>
      </c>
      <c r="B51" s="20" t="s">
        <v>3032</v>
      </c>
      <c r="C51" s="20" t="s">
        <v>3033</v>
      </c>
      <c r="D51" s="20" t="s">
        <v>3034</v>
      </c>
      <c r="E51" s="24">
        <v>30213</v>
      </c>
      <c r="F51" s="54">
        <v>0</v>
      </c>
      <c r="G51" s="54">
        <v>0</v>
      </c>
      <c r="H51" s="54">
        <v>0</v>
      </c>
      <c r="I51" s="55">
        <v>0</v>
      </c>
    </row>
    <row r="52" spans="1:9" ht="12.75" customHeight="1">
      <c r="A52" s="20" t="s">
        <v>349</v>
      </c>
      <c r="B52" s="20" t="s">
        <v>289</v>
      </c>
      <c r="C52" s="20" t="s">
        <v>3522</v>
      </c>
      <c r="D52" s="20" t="s">
        <v>3523</v>
      </c>
      <c r="E52" s="24">
        <v>73883</v>
      </c>
      <c r="F52" s="54">
        <v>13.08</v>
      </c>
      <c r="G52" s="54">
        <v>966650.05</v>
      </c>
      <c r="H52" s="54">
        <v>0</v>
      </c>
      <c r="I52" s="55">
        <v>0</v>
      </c>
    </row>
    <row r="53" spans="1:9" ht="12.75" customHeight="1">
      <c r="A53" s="20" t="s">
        <v>349</v>
      </c>
      <c r="B53" s="20" t="s">
        <v>1119</v>
      </c>
      <c r="C53" s="20" t="s">
        <v>1120</v>
      </c>
      <c r="D53" s="20" t="s">
        <v>1121</v>
      </c>
      <c r="E53" s="24">
        <v>544390</v>
      </c>
      <c r="F53" s="54">
        <v>1.97</v>
      </c>
      <c r="G53" s="54">
        <v>1070896.04</v>
      </c>
      <c r="H53" s="54">
        <v>0</v>
      </c>
      <c r="I53" s="55">
        <v>0</v>
      </c>
    </row>
    <row r="54" spans="1:9" ht="12.75" customHeight="1">
      <c r="A54" s="20" t="s">
        <v>349</v>
      </c>
      <c r="B54" s="20" t="s">
        <v>295</v>
      </c>
      <c r="C54" s="20" t="s">
        <v>296</v>
      </c>
      <c r="D54" s="20" t="s">
        <v>3108</v>
      </c>
      <c r="E54" s="24">
        <v>620764</v>
      </c>
      <c r="F54" s="54">
        <v>3.28</v>
      </c>
      <c r="G54" s="54">
        <v>2036185.09</v>
      </c>
      <c r="H54" s="54">
        <v>0</v>
      </c>
      <c r="I54" s="55">
        <v>0</v>
      </c>
    </row>
    <row r="55" spans="1:9" ht="12.75" customHeight="1">
      <c r="A55" s="20" t="s">
        <v>349</v>
      </c>
      <c r="B55" s="20" t="s">
        <v>1131</v>
      </c>
      <c r="C55" s="20" t="s">
        <v>1132</v>
      </c>
      <c r="D55" s="20" t="s">
        <v>1133</v>
      </c>
      <c r="E55" s="24">
        <v>21227</v>
      </c>
      <c r="F55" s="54">
        <v>5.9</v>
      </c>
      <c r="G55" s="54">
        <v>125279.1</v>
      </c>
      <c r="H55" s="54">
        <v>0</v>
      </c>
      <c r="I55" s="55">
        <v>0</v>
      </c>
    </row>
    <row r="56" spans="1:9" ht="12.75" customHeight="1">
      <c r="A56" s="20" t="s">
        <v>349</v>
      </c>
      <c r="B56" s="20" t="s">
        <v>3539</v>
      </c>
      <c r="C56" s="20" t="s">
        <v>3540</v>
      </c>
      <c r="D56" s="20" t="s">
        <v>3129</v>
      </c>
      <c r="E56" s="24">
        <v>220520</v>
      </c>
      <c r="F56" s="54">
        <v>8</v>
      </c>
      <c r="G56" s="54">
        <v>1763829.33</v>
      </c>
      <c r="H56" s="54">
        <v>0</v>
      </c>
      <c r="I56" s="55">
        <v>0</v>
      </c>
    </row>
    <row r="57" spans="1:9" ht="12.75" customHeight="1">
      <c r="A57" s="20" t="s">
        <v>349</v>
      </c>
      <c r="B57" s="20" t="s">
        <v>3543</v>
      </c>
      <c r="C57" s="20" t="s">
        <v>3544</v>
      </c>
      <c r="D57" s="20" t="s">
        <v>3062</v>
      </c>
      <c r="E57" s="24">
        <v>165379</v>
      </c>
      <c r="F57" s="54">
        <v>5.44</v>
      </c>
      <c r="G57" s="54">
        <v>899247.6</v>
      </c>
      <c r="H57" s="54">
        <v>0</v>
      </c>
      <c r="I57" s="55">
        <v>0</v>
      </c>
    </row>
    <row r="58" spans="1:9" ht="12.75" customHeight="1">
      <c r="A58" s="20" t="s">
        <v>349</v>
      </c>
      <c r="B58" s="20" t="s">
        <v>3545</v>
      </c>
      <c r="C58" s="20" t="s">
        <v>3546</v>
      </c>
      <c r="D58" s="20" t="s">
        <v>3062</v>
      </c>
      <c r="E58" s="24">
        <v>476378</v>
      </c>
      <c r="F58" s="54">
        <v>8.98</v>
      </c>
      <c r="G58" s="54">
        <v>4276652.67</v>
      </c>
      <c r="H58" s="54">
        <v>120623.6</v>
      </c>
      <c r="I58" s="55">
        <v>0</v>
      </c>
    </row>
    <row r="59" spans="1:9" ht="12.75" customHeight="1">
      <c r="A59" s="20" t="s">
        <v>349</v>
      </c>
      <c r="B59" s="20" t="s">
        <v>307</v>
      </c>
      <c r="C59" s="20" t="s">
        <v>308</v>
      </c>
      <c r="D59" s="20" t="s">
        <v>309</v>
      </c>
      <c r="E59" s="24">
        <v>33090</v>
      </c>
      <c r="F59" s="54">
        <v>20.45</v>
      </c>
      <c r="G59" s="54">
        <v>676721.02</v>
      </c>
      <c r="H59" s="54">
        <v>0</v>
      </c>
      <c r="I59" s="55">
        <v>0</v>
      </c>
    </row>
    <row r="60" spans="1:9" ht="12.75" customHeight="1">
      <c r="A60" s="20" t="s">
        <v>349</v>
      </c>
      <c r="B60" s="20" t="s">
        <v>321</v>
      </c>
      <c r="C60" s="20" t="s">
        <v>322</v>
      </c>
      <c r="D60" s="20" t="s">
        <v>3062</v>
      </c>
      <c r="E60" s="24">
        <v>57837</v>
      </c>
      <c r="F60" s="54">
        <v>13.78</v>
      </c>
      <c r="G60" s="54">
        <v>796954.48</v>
      </c>
      <c r="H60" s="54">
        <v>0</v>
      </c>
      <c r="I60" s="55">
        <v>0</v>
      </c>
    </row>
    <row r="61" spans="1:9" ht="12.75" customHeight="1">
      <c r="A61" s="20" t="s">
        <v>349</v>
      </c>
      <c r="B61" s="20" t="s">
        <v>2991</v>
      </c>
      <c r="C61" s="20" t="s">
        <v>2992</v>
      </c>
      <c r="D61" s="20" t="s">
        <v>2993</v>
      </c>
      <c r="E61" s="24">
        <v>162492</v>
      </c>
      <c r="F61" s="54">
        <v>5.56</v>
      </c>
      <c r="G61" s="54">
        <v>903150.48</v>
      </c>
      <c r="H61" s="54">
        <v>0</v>
      </c>
      <c r="I61" s="55">
        <v>0</v>
      </c>
    </row>
    <row r="62" spans="1:9" ht="12.75" customHeight="1">
      <c r="A62" s="20" t="s">
        <v>349</v>
      </c>
      <c r="B62" s="20" t="s">
        <v>3566</v>
      </c>
      <c r="C62" s="20" t="s">
        <v>3567</v>
      </c>
      <c r="D62" s="20" t="s">
        <v>3129</v>
      </c>
      <c r="E62" s="24">
        <v>196721</v>
      </c>
      <c r="F62" s="54">
        <v>2.57</v>
      </c>
      <c r="G62" s="54">
        <v>505628.79</v>
      </c>
      <c r="H62" s="54">
        <v>0</v>
      </c>
      <c r="I62" s="55">
        <v>0</v>
      </c>
    </row>
    <row r="63" spans="1:9" ht="12.75" customHeight="1">
      <c r="A63" s="20" t="s">
        <v>349</v>
      </c>
      <c r="B63" s="20" t="s">
        <v>1020</v>
      </c>
      <c r="C63" s="20" t="s">
        <v>1021</v>
      </c>
      <c r="D63" s="20" t="s">
        <v>3059</v>
      </c>
      <c r="E63" s="24">
        <v>16392</v>
      </c>
      <c r="F63" s="54">
        <v>36.83</v>
      </c>
      <c r="G63" s="54">
        <v>603679.64</v>
      </c>
      <c r="H63" s="54">
        <v>0</v>
      </c>
      <c r="I63" s="55">
        <v>261.46</v>
      </c>
    </row>
    <row r="64" spans="1:9" ht="12.75" customHeight="1">
      <c r="A64" s="20" t="s">
        <v>349</v>
      </c>
      <c r="B64" s="20" t="s">
        <v>512</v>
      </c>
      <c r="C64" s="20" t="s">
        <v>513</v>
      </c>
      <c r="D64" s="20" t="s">
        <v>514</v>
      </c>
      <c r="E64" s="24">
        <v>6587</v>
      </c>
      <c r="F64" s="54">
        <v>177.18</v>
      </c>
      <c r="G64" s="54">
        <v>1167087.92</v>
      </c>
      <c r="H64" s="54">
        <v>0</v>
      </c>
      <c r="I64" s="55">
        <v>1427.73</v>
      </c>
    </row>
    <row r="65" spans="1:9" ht="12.75" customHeight="1">
      <c r="A65" s="20" t="s">
        <v>349</v>
      </c>
      <c r="B65" s="20" t="s">
        <v>3042</v>
      </c>
      <c r="C65" s="20" t="s">
        <v>3043</v>
      </c>
      <c r="D65" s="20" t="s">
        <v>3044</v>
      </c>
      <c r="E65" s="24">
        <v>18266</v>
      </c>
      <c r="F65" s="54">
        <v>23.12</v>
      </c>
      <c r="G65" s="54">
        <v>422363.33</v>
      </c>
      <c r="H65" s="54">
        <v>0</v>
      </c>
      <c r="I65" s="55">
        <v>3087.51</v>
      </c>
    </row>
    <row r="66" spans="1:9" ht="12.75" customHeight="1">
      <c r="A66" s="20" t="s">
        <v>349</v>
      </c>
      <c r="B66" s="20" t="s">
        <v>462</v>
      </c>
      <c r="C66" s="20" t="s">
        <v>463</v>
      </c>
      <c r="D66" s="20" t="s">
        <v>464</v>
      </c>
      <c r="E66" s="24">
        <v>32822</v>
      </c>
      <c r="F66" s="54">
        <v>11.74</v>
      </c>
      <c r="G66" s="54">
        <v>385383.6</v>
      </c>
      <c r="H66" s="54">
        <v>0</v>
      </c>
      <c r="I66" s="55">
        <v>0</v>
      </c>
    </row>
    <row r="67" spans="1:9" ht="12.75" customHeight="1">
      <c r="A67" s="20" t="s">
        <v>349</v>
      </c>
      <c r="B67" s="20" t="s">
        <v>3658</v>
      </c>
      <c r="C67" s="20" t="s">
        <v>3446</v>
      </c>
      <c r="D67" s="20" t="s">
        <v>3659</v>
      </c>
      <c r="E67" s="24">
        <v>63326</v>
      </c>
      <c r="F67" s="54">
        <v>15.18</v>
      </c>
      <c r="G67" s="54">
        <v>961500.79</v>
      </c>
      <c r="H67" s="54">
        <v>0</v>
      </c>
      <c r="I67" s="55">
        <v>0</v>
      </c>
    </row>
    <row r="68" spans="1:9" ht="12.75" customHeight="1">
      <c r="A68" s="20" t="s">
        <v>349</v>
      </c>
      <c r="B68" s="20" t="s">
        <v>3578</v>
      </c>
      <c r="C68" s="20" t="s">
        <v>3579</v>
      </c>
      <c r="D68" s="20" t="s">
        <v>3031</v>
      </c>
      <c r="E68" s="24">
        <v>4498</v>
      </c>
      <c r="F68" s="54">
        <v>60.99</v>
      </c>
      <c r="G68" s="54">
        <v>274352.46</v>
      </c>
      <c r="H68" s="54">
        <v>0</v>
      </c>
      <c r="I68" s="55">
        <v>0</v>
      </c>
    </row>
    <row r="69" spans="1:9" ht="12.75" customHeight="1">
      <c r="A69" s="20" t="s">
        <v>349</v>
      </c>
      <c r="B69" s="20" t="s">
        <v>360</v>
      </c>
      <c r="C69" s="20" t="s">
        <v>361</v>
      </c>
      <c r="D69" s="20" t="s">
        <v>362</v>
      </c>
      <c r="E69" s="24">
        <v>20188</v>
      </c>
      <c r="F69" s="54">
        <v>29.88</v>
      </c>
      <c r="G69" s="54">
        <v>603260.32</v>
      </c>
      <c r="H69" s="54">
        <v>0</v>
      </c>
      <c r="I69" s="55">
        <v>0</v>
      </c>
    </row>
    <row r="70" spans="1:9" ht="12.75" customHeight="1">
      <c r="A70" s="20" t="s">
        <v>349</v>
      </c>
      <c r="B70" s="20" t="s">
        <v>515</v>
      </c>
      <c r="C70" s="20" t="s">
        <v>516</v>
      </c>
      <c r="D70" s="20" t="s">
        <v>517</v>
      </c>
      <c r="E70" s="24">
        <v>7930</v>
      </c>
      <c r="F70" s="54">
        <v>35.8</v>
      </c>
      <c r="G70" s="54">
        <v>283891.49</v>
      </c>
      <c r="H70" s="54">
        <v>0</v>
      </c>
      <c r="I70" s="55">
        <v>0</v>
      </c>
    </row>
    <row r="71" spans="1:9" ht="12.75" customHeight="1">
      <c r="A71" s="20" t="s">
        <v>349</v>
      </c>
      <c r="B71" s="20" t="s">
        <v>518</v>
      </c>
      <c r="C71" s="20" t="s">
        <v>516</v>
      </c>
      <c r="D71" s="20" t="s">
        <v>519</v>
      </c>
      <c r="E71" s="24">
        <v>4369</v>
      </c>
      <c r="F71" s="54">
        <v>32.64</v>
      </c>
      <c r="G71" s="54">
        <v>142616.67</v>
      </c>
      <c r="H71" s="54">
        <v>0</v>
      </c>
      <c r="I71" s="55">
        <v>0</v>
      </c>
    </row>
    <row r="72" spans="1:9" ht="12.75" customHeight="1">
      <c r="A72" s="20" t="s">
        <v>349</v>
      </c>
      <c r="B72" s="20" t="s">
        <v>520</v>
      </c>
      <c r="C72" s="20" t="s">
        <v>521</v>
      </c>
      <c r="D72" s="20" t="s">
        <v>522</v>
      </c>
      <c r="E72" s="24">
        <v>69298</v>
      </c>
      <c r="F72" s="54">
        <v>27.02</v>
      </c>
      <c r="G72" s="54">
        <v>1872735.08</v>
      </c>
      <c r="H72" s="54">
        <v>0</v>
      </c>
      <c r="I72" s="55">
        <v>0</v>
      </c>
    </row>
    <row r="73" spans="1:10" ht="12.75" customHeight="1">
      <c r="A73" s="20" t="s">
        <v>349</v>
      </c>
      <c r="B73" s="20" t="s">
        <v>3458</v>
      </c>
      <c r="C73" s="20" t="s">
        <v>3459</v>
      </c>
      <c r="D73" s="20" t="s">
        <v>3460</v>
      </c>
      <c r="E73" s="24">
        <v>22217</v>
      </c>
      <c r="F73" s="54">
        <v>82.19</v>
      </c>
      <c r="G73" s="54">
        <v>1826045.72</v>
      </c>
      <c r="H73" s="54">
        <v>0</v>
      </c>
      <c r="I73" s="55">
        <v>1417.59</v>
      </c>
      <c r="J73" s="28" t="s">
        <v>3035</v>
      </c>
    </row>
    <row r="74" spans="1:9" ht="12.75" customHeight="1">
      <c r="A74" s="20" t="s">
        <v>349</v>
      </c>
      <c r="B74" s="20" t="s">
        <v>523</v>
      </c>
      <c r="C74" s="20" t="s">
        <v>524</v>
      </c>
      <c r="D74" s="20" t="s">
        <v>525</v>
      </c>
      <c r="E74" s="24">
        <v>9858</v>
      </c>
      <c r="F74" s="54">
        <v>17.67</v>
      </c>
      <c r="G74" s="54">
        <v>174174.59</v>
      </c>
      <c r="H74" s="54">
        <v>0</v>
      </c>
      <c r="I74" s="55">
        <v>0</v>
      </c>
    </row>
    <row r="75" spans="1:9" ht="12.75" customHeight="1">
      <c r="A75" s="20" t="s">
        <v>349</v>
      </c>
      <c r="B75" s="20" t="s">
        <v>1022</v>
      </c>
      <c r="C75" s="20" t="s">
        <v>1023</v>
      </c>
      <c r="D75" s="20" t="s">
        <v>411</v>
      </c>
      <c r="E75" s="24">
        <v>14231</v>
      </c>
      <c r="F75" s="54">
        <v>76.41</v>
      </c>
      <c r="G75" s="54">
        <v>1087444.04</v>
      </c>
      <c r="H75" s="54">
        <v>0</v>
      </c>
      <c r="I75" s="55">
        <v>563.89</v>
      </c>
    </row>
    <row r="76" spans="1:9" ht="12.75" customHeight="1">
      <c r="A76" s="20" t="s">
        <v>349</v>
      </c>
      <c r="B76" s="20" t="s">
        <v>460</v>
      </c>
      <c r="C76" s="20" t="s">
        <v>461</v>
      </c>
      <c r="D76" s="20" t="s">
        <v>3031</v>
      </c>
      <c r="E76" s="24">
        <v>1117</v>
      </c>
      <c r="F76" s="54">
        <v>69.33</v>
      </c>
      <c r="G76" s="54">
        <v>77443.28</v>
      </c>
      <c r="H76" s="54">
        <v>0</v>
      </c>
      <c r="I76" s="55">
        <v>0</v>
      </c>
    </row>
    <row r="77" spans="1:9" ht="12.75" customHeight="1">
      <c r="A77" s="20" t="s">
        <v>349</v>
      </c>
      <c r="B77" s="20" t="s">
        <v>465</v>
      </c>
      <c r="C77" s="20" t="s">
        <v>466</v>
      </c>
      <c r="D77" s="20" t="s">
        <v>411</v>
      </c>
      <c r="E77" s="24">
        <v>22083</v>
      </c>
      <c r="F77" s="54">
        <v>10.9</v>
      </c>
      <c r="G77" s="54">
        <v>240632.37</v>
      </c>
      <c r="H77" s="54">
        <v>0</v>
      </c>
      <c r="I77" s="55">
        <v>0</v>
      </c>
    </row>
    <row r="78" spans="1:9" ht="12.75" customHeight="1">
      <c r="A78" s="20" t="s">
        <v>349</v>
      </c>
      <c r="B78" s="20" t="s">
        <v>3350</v>
      </c>
      <c r="C78" s="14" t="s">
        <v>1545</v>
      </c>
      <c r="D78" s="20" t="s">
        <v>1727</v>
      </c>
      <c r="E78" s="24">
        <v>0</v>
      </c>
      <c r="F78" s="54">
        <v>0</v>
      </c>
      <c r="G78" s="54">
        <v>0</v>
      </c>
      <c r="H78" s="54">
        <v>0</v>
      </c>
      <c r="I78" s="55">
        <v>418.37</v>
      </c>
    </row>
    <row r="79" spans="1:10" ht="12.75" customHeight="1">
      <c r="A79" s="20" t="s">
        <v>349</v>
      </c>
      <c r="B79" s="20" t="s">
        <v>1574</v>
      </c>
      <c r="C79" s="14" t="s">
        <v>1599</v>
      </c>
      <c r="D79" s="20" t="s">
        <v>3059</v>
      </c>
      <c r="E79" s="24">
        <v>0</v>
      </c>
      <c r="F79" s="54">
        <v>0</v>
      </c>
      <c r="G79" s="54">
        <v>0</v>
      </c>
      <c r="H79" s="54">
        <v>0</v>
      </c>
      <c r="I79" s="55">
        <v>89.56</v>
      </c>
      <c r="J79" s="28" t="s">
        <v>3035</v>
      </c>
    </row>
    <row r="80" spans="1:9" ht="12.75" customHeight="1">
      <c r="A80" s="20" t="s">
        <v>349</v>
      </c>
      <c r="B80" s="20" t="s">
        <v>3660</v>
      </c>
      <c r="C80" s="20" t="s">
        <v>3661</v>
      </c>
      <c r="D80" s="20" t="s">
        <v>3662</v>
      </c>
      <c r="E80" s="24">
        <v>270173</v>
      </c>
      <c r="F80" s="54">
        <v>3.72</v>
      </c>
      <c r="G80" s="54">
        <v>1003712.93</v>
      </c>
      <c r="H80" s="54">
        <v>0</v>
      </c>
      <c r="I80" s="55">
        <v>114.49</v>
      </c>
    </row>
    <row r="81" spans="1:9" ht="12.75" customHeight="1">
      <c r="A81" s="20" t="s">
        <v>349</v>
      </c>
      <c r="B81" s="20" t="s">
        <v>3663</v>
      </c>
      <c r="C81" s="20" t="s">
        <v>3661</v>
      </c>
      <c r="D81" s="20" t="s">
        <v>3664</v>
      </c>
      <c r="E81" s="24">
        <v>68750</v>
      </c>
      <c r="F81" s="54">
        <v>2.84</v>
      </c>
      <c r="G81" s="54">
        <v>195188.98</v>
      </c>
      <c r="H81" s="54">
        <v>0</v>
      </c>
      <c r="I81" s="55">
        <v>0</v>
      </c>
    </row>
    <row r="82" spans="1:9" ht="12.75" customHeight="1">
      <c r="A82" s="20" t="s">
        <v>349</v>
      </c>
      <c r="B82" s="20" t="s">
        <v>488</v>
      </c>
      <c r="C82" s="20" t="s">
        <v>489</v>
      </c>
      <c r="D82" s="20" t="s">
        <v>490</v>
      </c>
      <c r="E82" s="24">
        <v>16886</v>
      </c>
      <c r="F82" s="54">
        <v>6.25</v>
      </c>
      <c r="G82" s="54">
        <v>105533.7</v>
      </c>
      <c r="H82" s="54">
        <v>0</v>
      </c>
      <c r="I82" s="55">
        <v>0</v>
      </c>
    </row>
    <row r="83" spans="1:9" ht="12.75" customHeight="1">
      <c r="A83" s="20" t="s">
        <v>349</v>
      </c>
      <c r="B83" s="20" t="s">
        <v>945</v>
      </c>
      <c r="C83" s="20" t="s">
        <v>946</v>
      </c>
      <c r="D83" s="20" t="s">
        <v>544</v>
      </c>
      <c r="E83" s="24">
        <v>220</v>
      </c>
      <c r="F83" s="54">
        <v>93.81</v>
      </c>
      <c r="G83" s="54">
        <v>20637.92</v>
      </c>
      <c r="H83" s="54">
        <v>0</v>
      </c>
      <c r="I83" s="55">
        <v>0</v>
      </c>
    </row>
    <row r="84" spans="1:9" ht="12.75" customHeight="1">
      <c r="A84" s="20" t="s">
        <v>349</v>
      </c>
      <c r="B84" s="20" t="s">
        <v>3009</v>
      </c>
      <c r="C84" s="20" t="s">
        <v>3010</v>
      </c>
      <c r="D84" s="20" t="s">
        <v>3031</v>
      </c>
      <c r="E84" s="24">
        <v>102</v>
      </c>
      <c r="F84" s="54">
        <v>125.75</v>
      </c>
      <c r="G84" s="54">
        <v>12826.85</v>
      </c>
      <c r="H84" s="54">
        <v>0</v>
      </c>
      <c r="I84" s="55">
        <v>0</v>
      </c>
    </row>
    <row r="85" spans="1:9" ht="12.75" customHeight="1">
      <c r="A85" s="20" t="s">
        <v>349</v>
      </c>
      <c r="B85" s="20" t="s">
        <v>449</v>
      </c>
      <c r="C85" s="20" t="s">
        <v>450</v>
      </c>
      <c r="D85" s="20" t="s">
        <v>3059</v>
      </c>
      <c r="E85" s="24">
        <v>127209</v>
      </c>
      <c r="F85" s="54">
        <v>2.83</v>
      </c>
      <c r="G85" s="54">
        <v>360370.36</v>
      </c>
      <c r="H85" s="54">
        <v>0</v>
      </c>
      <c r="I85" s="55">
        <v>0</v>
      </c>
    </row>
    <row r="86" spans="1:9" ht="12.75" customHeight="1">
      <c r="A86" s="20" t="s">
        <v>349</v>
      </c>
      <c r="B86" s="20" t="s">
        <v>1575</v>
      </c>
      <c r="C86" s="14" t="s">
        <v>1827</v>
      </c>
      <c r="D86" s="20" t="s">
        <v>1668</v>
      </c>
      <c r="E86" s="24">
        <v>0</v>
      </c>
      <c r="F86" s="54">
        <v>0</v>
      </c>
      <c r="G86" s="54">
        <v>0</v>
      </c>
      <c r="H86" s="54">
        <v>0</v>
      </c>
      <c r="I86" s="55">
        <v>838.86</v>
      </c>
    </row>
    <row r="87" spans="1:10" ht="12.75" customHeight="1">
      <c r="A87" s="20" t="s">
        <v>349</v>
      </c>
      <c r="B87" s="20" t="s">
        <v>3349</v>
      </c>
      <c r="C87" s="14" t="s">
        <v>1021</v>
      </c>
      <c r="D87" s="20" t="s">
        <v>3070</v>
      </c>
      <c r="E87" s="24">
        <v>0</v>
      </c>
      <c r="F87" s="54">
        <v>0</v>
      </c>
      <c r="G87" s="54">
        <v>0</v>
      </c>
      <c r="H87" s="54">
        <v>0</v>
      </c>
      <c r="I87" s="55">
        <v>4503.14</v>
      </c>
      <c r="J87" s="28" t="s">
        <v>3035</v>
      </c>
    </row>
    <row r="88" spans="1:9" ht="12.75" customHeight="1">
      <c r="A88" s="20" t="s">
        <v>349</v>
      </c>
      <c r="B88" s="20" t="s">
        <v>1576</v>
      </c>
      <c r="C88" s="14" t="s">
        <v>1600</v>
      </c>
      <c r="D88" s="20" t="s">
        <v>3031</v>
      </c>
      <c r="E88" s="24">
        <v>0</v>
      </c>
      <c r="F88" s="54">
        <v>0</v>
      </c>
      <c r="G88" s="54">
        <v>0</v>
      </c>
      <c r="H88" s="54">
        <v>0</v>
      </c>
      <c r="I88" s="55">
        <v>26.56</v>
      </c>
    </row>
    <row r="89" spans="1:9" ht="12.75" customHeight="1">
      <c r="A89" s="20" t="s">
        <v>349</v>
      </c>
      <c r="B89" s="20" t="s">
        <v>1577</v>
      </c>
      <c r="C89" s="14" t="s">
        <v>1601</v>
      </c>
      <c r="D89" s="20" t="s">
        <v>3031</v>
      </c>
      <c r="E89" s="24">
        <v>0</v>
      </c>
      <c r="F89" s="54">
        <v>0</v>
      </c>
      <c r="G89" s="54">
        <v>0</v>
      </c>
      <c r="H89" s="54">
        <v>0</v>
      </c>
      <c r="I89" s="55">
        <v>34.78</v>
      </c>
    </row>
    <row r="90" spans="1:9" ht="12.75" customHeight="1">
      <c r="A90" s="20" t="s">
        <v>349</v>
      </c>
      <c r="B90" s="20" t="s">
        <v>858</v>
      </c>
      <c r="C90" s="20" t="s">
        <v>859</v>
      </c>
      <c r="D90" s="20" t="s">
        <v>860</v>
      </c>
      <c r="E90" s="24">
        <v>10724</v>
      </c>
      <c r="F90" s="54">
        <v>12.08</v>
      </c>
      <c r="G90" s="54">
        <v>129514.82</v>
      </c>
      <c r="H90" s="54">
        <v>0</v>
      </c>
      <c r="I90" s="55">
        <v>0</v>
      </c>
    </row>
    <row r="91" spans="1:9" ht="12.75" customHeight="1">
      <c r="A91" s="20" t="s">
        <v>349</v>
      </c>
      <c r="B91" s="20" t="s">
        <v>1578</v>
      </c>
      <c r="C91" s="14" t="s">
        <v>3542</v>
      </c>
      <c r="D91" s="20" t="s">
        <v>3166</v>
      </c>
      <c r="E91" s="24">
        <v>0</v>
      </c>
      <c r="F91" s="54">
        <v>0</v>
      </c>
      <c r="G91" s="54">
        <v>0</v>
      </c>
      <c r="H91" s="54">
        <v>0</v>
      </c>
      <c r="I91" s="55">
        <v>9962.21</v>
      </c>
    </row>
    <row r="92" spans="1:9" ht="12.75" customHeight="1">
      <c r="A92" s="20" t="s">
        <v>349</v>
      </c>
      <c r="B92" s="20" t="s">
        <v>526</v>
      </c>
      <c r="C92" s="20" t="s">
        <v>527</v>
      </c>
      <c r="D92" s="20" t="s">
        <v>528</v>
      </c>
      <c r="E92" s="24">
        <v>3467</v>
      </c>
      <c r="F92" s="54">
        <v>49.19</v>
      </c>
      <c r="G92" s="54">
        <v>170529.04</v>
      </c>
      <c r="H92" s="54">
        <v>0</v>
      </c>
      <c r="I92" s="55">
        <v>38.49</v>
      </c>
    </row>
    <row r="93" spans="1:9" ht="12.75" customHeight="1">
      <c r="A93" s="20" t="s">
        <v>349</v>
      </c>
      <c r="B93" s="20" t="s">
        <v>1579</v>
      </c>
      <c r="C93" s="14" t="s">
        <v>1602</v>
      </c>
      <c r="D93" s="20" t="s">
        <v>1669</v>
      </c>
      <c r="E93" s="24">
        <v>0</v>
      </c>
      <c r="F93" s="54">
        <v>0</v>
      </c>
      <c r="G93" s="54">
        <v>0</v>
      </c>
      <c r="H93" s="54">
        <v>0</v>
      </c>
      <c r="I93" s="55">
        <v>206.94</v>
      </c>
    </row>
    <row r="94" spans="1:9" ht="12.75" customHeight="1">
      <c r="A94" s="20" t="s">
        <v>349</v>
      </c>
      <c r="B94" s="20" t="s">
        <v>1580</v>
      </c>
      <c r="C94" s="14" t="s">
        <v>530</v>
      </c>
      <c r="D94" s="20" t="s">
        <v>1670</v>
      </c>
      <c r="E94" s="24">
        <v>0</v>
      </c>
      <c r="F94" s="54">
        <v>0</v>
      </c>
      <c r="G94" s="54">
        <v>0</v>
      </c>
      <c r="H94" s="54">
        <v>0</v>
      </c>
      <c r="I94" s="55">
        <v>25.76</v>
      </c>
    </row>
    <row r="95" spans="1:9" ht="12.75" customHeight="1">
      <c r="A95" s="20" t="s">
        <v>349</v>
      </c>
      <c r="B95" s="20" t="s">
        <v>529</v>
      </c>
      <c r="C95" s="20" t="s">
        <v>530</v>
      </c>
      <c r="D95" s="20" t="s">
        <v>531</v>
      </c>
      <c r="E95" s="24">
        <v>2067</v>
      </c>
      <c r="F95" s="54">
        <v>49.02</v>
      </c>
      <c r="G95" s="54">
        <v>101323.53</v>
      </c>
      <c r="H95" s="54">
        <v>0</v>
      </c>
      <c r="I95" s="55">
        <v>20.94</v>
      </c>
    </row>
    <row r="96" spans="1:9" ht="12.75" customHeight="1">
      <c r="A96" s="20" t="s">
        <v>349</v>
      </c>
      <c r="B96" s="20" t="s">
        <v>1581</v>
      </c>
      <c r="C96" s="14" t="s">
        <v>1546</v>
      </c>
      <c r="D96" s="20" t="s">
        <v>1671</v>
      </c>
      <c r="E96" s="24">
        <v>0</v>
      </c>
      <c r="F96" s="54">
        <v>0</v>
      </c>
      <c r="G96" s="54">
        <v>0</v>
      </c>
      <c r="H96" s="54">
        <v>0</v>
      </c>
      <c r="I96" s="55">
        <v>298.52</v>
      </c>
    </row>
    <row r="97" spans="1:9" ht="12.75" customHeight="1">
      <c r="A97" s="20" t="s">
        <v>349</v>
      </c>
      <c r="B97" s="20" t="s">
        <v>3665</v>
      </c>
      <c r="C97" s="20" t="s">
        <v>3666</v>
      </c>
      <c r="D97" s="20" t="s">
        <v>3667</v>
      </c>
      <c r="E97" s="24">
        <v>38600</v>
      </c>
      <c r="F97" s="54">
        <v>20.87</v>
      </c>
      <c r="G97" s="54">
        <v>805736.37</v>
      </c>
      <c r="H97" s="54">
        <v>0</v>
      </c>
      <c r="I97" s="55">
        <v>0</v>
      </c>
    </row>
    <row r="98" spans="1:9" ht="12.75" customHeight="1">
      <c r="A98" s="20" t="s">
        <v>349</v>
      </c>
      <c r="B98" s="20" t="s">
        <v>1582</v>
      </c>
      <c r="C98" s="14" t="s">
        <v>1603</v>
      </c>
      <c r="D98" s="20" t="s">
        <v>1672</v>
      </c>
      <c r="E98" s="24">
        <v>0</v>
      </c>
      <c r="F98" s="54">
        <v>0</v>
      </c>
      <c r="G98" s="54">
        <v>0</v>
      </c>
      <c r="H98" s="54">
        <v>0</v>
      </c>
      <c r="I98" s="55">
        <v>68.66</v>
      </c>
    </row>
    <row r="99" spans="1:9" ht="12.75" customHeight="1">
      <c r="A99" s="20" t="s">
        <v>349</v>
      </c>
      <c r="B99" s="20" t="s">
        <v>861</v>
      </c>
      <c r="C99" s="20" t="s">
        <v>862</v>
      </c>
      <c r="D99" s="20" t="s">
        <v>863</v>
      </c>
      <c r="E99" s="24">
        <v>4485</v>
      </c>
      <c r="F99" s="54">
        <v>5.44</v>
      </c>
      <c r="G99" s="54">
        <v>24408.04</v>
      </c>
      <c r="H99" s="54">
        <v>0</v>
      </c>
      <c r="I99" s="55">
        <v>0</v>
      </c>
    </row>
    <row r="100" spans="1:9" ht="12.75" customHeight="1">
      <c r="A100" s="20" t="s">
        <v>349</v>
      </c>
      <c r="B100" s="20" t="s">
        <v>864</v>
      </c>
      <c r="C100" s="20" t="s">
        <v>865</v>
      </c>
      <c r="D100" s="20" t="s">
        <v>866</v>
      </c>
      <c r="E100" s="24">
        <v>3399</v>
      </c>
      <c r="F100" s="54">
        <v>26.09</v>
      </c>
      <c r="G100" s="54">
        <v>88688.4</v>
      </c>
      <c r="H100" s="54">
        <v>0</v>
      </c>
      <c r="I100" s="55">
        <v>0</v>
      </c>
    </row>
    <row r="101" spans="1:9" ht="12.75" customHeight="1">
      <c r="A101" s="20" t="s">
        <v>349</v>
      </c>
      <c r="B101" s="20" t="s">
        <v>1583</v>
      </c>
      <c r="C101" s="14" t="s">
        <v>991</v>
      </c>
      <c r="D101" s="20" t="s">
        <v>1673</v>
      </c>
      <c r="E101" s="24">
        <v>0</v>
      </c>
      <c r="F101" s="54">
        <v>0</v>
      </c>
      <c r="G101" s="54">
        <v>0</v>
      </c>
      <c r="H101" s="54">
        <v>0</v>
      </c>
      <c r="I101" s="55">
        <v>2922.61</v>
      </c>
    </row>
    <row r="102" spans="1:9" ht="12.75" customHeight="1">
      <c r="A102" s="20" t="s">
        <v>349</v>
      </c>
      <c r="B102" s="20" t="s">
        <v>3136</v>
      </c>
      <c r="C102" s="20" t="s">
        <v>3137</v>
      </c>
      <c r="D102" s="20" t="s">
        <v>3138</v>
      </c>
      <c r="E102" s="24">
        <v>369500</v>
      </c>
      <c r="F102" s="54">
        <v>5.27</v>
      </c>
      <c r="G102" s="54">
        <v>1946599.84</v>
      </c>
      <c r="H102" s="54">
        <v>0</v>
      </c>
      <c r="I102" s="55">
        <v>0</v>
      </c>
    </row>
    <row r="103" spans="1:9" ht="12.75" customHeight="1">
      <c r="A103" s="20" t="s">
        <v>349</v>
      </c>
      <c r="B103" s="20" t="s">
        <v>194</v>
      </c>
      <c r="C103" s="20" t="s">
        <v>195</v>
      </c>
      <c r="D103" s="20" t="s">
        <v>196</v>
      </c>
      <c r="E103" s="24">
        <v>11184</v>
      </c>
      <c r="F103" s="54">
        <v>30.29</v>
      </c>
      <c r="G103" s="54">
        <v>338787.39</v>
      </c>
      <c r="H103" s="54">
        <v>0</v>
      </c>
      <c r="I103" s="55">
        <v>0</v>
      </c>
    </row>
    <row r="104" spans="1:9" ht="12.75" customHeight="1">
      <c r="A104" s="20" t="s">
        <v>349</v>
      </c>
      <c r="B104" s="20" t="s">
        <v>1595</v>
      </c>
      <c r="C104" s="14" t="s">
        <v>1604</v>
      </c>
      <c r="D104" s="20" t="s">
        <v>1674</v>
      </c>
      <c r="E104" s="24">
        <v>0</v>
      </c>
      <c r="F104" s="54">
        <v>0</v>
      </c>
      <c r="G104" s="54">
        <v>0</v>
      </c>
      <c r="H104" s="54">
        <v>0</v>
      </c>
      <c r="I104" s="55">
        <v>41.61</v>
      </c>
    </row>
    <row r="105" spans="1:9" ht="12.75" customHeight="1">
      <c r="A105" s="20" t="s">
        <v>349</v>
      </c>
      <c r="B105" s="20" t="s">
        <v>3668</v>
      </c>
      <c r="C105" s="20" t="s">
        <v>3669</v>
      </c>
      <c r="D105" s="20" t="s">
        <v>3670</v>
      </c>
      <c r="E105" s="24">
        <v>152</v>
      </c>
      <c r="F105" s="54">
        <v>8403.36</v>
      </c>
      <c r="G105" s="54">
        <v>1277310.92</v>
      </c>
      <c r="H105" s="54">
        <v>0</v>
      </c>
      <c r="I105" s="55">
        <v>48.28</v>
      </c>
    </row>
    <row r="106" spans="1:9" ht="12.75" customHeight="1">
      <c r="A106" s="20" t="s">
        <v>349</v>
      </c>
      <c r="B106" s="20" t="s">
        <v>3139</v>
      </c>
      <c r="C106" s="20" t="s">
        <v>3140</v>
      </c>
      <c r="D106" s="20" t="s">
        <v>3141</v>
      </c>
      <c r="E106" s="24">
        <v>47975</v>
      </c>
      <c r="F106" s="54">
        <v>6.31</v>
      </c>
      <c r="G106" s="54">
        <v>302593.24</v>
      </c>
      <c r="H106" s="54">
        <v>0</v>
      </c>
      <c r="I106" s="55">
        <v>0</v>
      </c>
    </row>
    <row r="107" spans="1:9" ht="12.75" customHeight="1">
      <c r="A107" s="20" t="s">
        <v>349</v>
      </c>
      <c r="B107" s="20" t="s">
        <v>3673</v>
      </c>
      <c r="C107" s="20" t="s">
        <v>3674</v>
      </c>
      <c r="D107" s="20" t="s">
        <v>3031</v>
      </c>
      <c r="E107" s="24">
        <v>2100</v>
      </c>
      <c r="F107" s="54">
        <v>331.13</v>
      </c>
      <c r="G107" s="54">
        <v>695365.1</v>
      </c>
      <c r="H107" s="54">
        <v>0</v>
      </c>
      <c r="I107" s="55">
        <v>0</v>
      </c>
    </row>
    <row r="108" spans="1:9" ht="12.75" customHeight="1">
      <c r="A108" s="20" t="s">
        <v>349</v>
      </c>
      <c r="B108" s="20" t="s">
        <v>486</v>
      </c>
      <c r="C108" s="20" t="s">
        <v>487</v>
      </c>
      <c r="D108" s="20" t="s">
        <v>3031</v>
      </c>
      <c r="E108" s="24">
        <v>696</v>
      </c>
      <c r="F108" s="54">
        <v>55.85</v>
      </c>
      <c r="G108" s="54">
        <v>38871.86</v>
      </c>
      <c r="H108" s="54">
        <v>0</v>
      </c>
      <c r="I108" s="55">
        <v>65.71</v>
      </c>
    </row>
    <row r="109" spans="1:9" ht="12.75" customHeight="1">
      <c r="A109" s="20" t="s">
        <v>349</v>
      </c>
      <c r="B109" s="20" t="s">
        <v>1585</v>
      </c>
      <c r="C109" s="14" t="s">
        <v>1605</v>
      </c>
      <c r="D109" s="20" t="s">
        <v>8</v>
      </c>
      <c r="E109" s="24">
        <v>0</v>
      </c>
      <c r="F109" s="54">
        <v>0</v>
      </c>
      <c r="G109" s="54">
        <v>0</v>
      </c>
      <c r="H109" s="54">
        <v>0</v>
      </c>
      <c r="I109" s="55">
        <v>139.79</v>
      </c>
    </row>
    <row r="110" spans="1:9" ht="12.75" customHeight="1">
      <c r="A110" s="20" t="s">
        <v>349</v>
      </c>
      <c r="B110" s="20" t="s">
        <v>3675</v>
      </c>
      <c r="C110" s="20" t="s">
        <v>3676</v>
      </c>
      <c r="D110" s="20" t="s">
        <v>3041</v>
      </c>
      <c r="E110" s="24">
        <v>28864</v>
      </c>
      <c r="F110" s="54">
        <v>21.94</v>
      </c>
      <c r="G110" s="54">
        <v>633349.74</v>
      </c>
      <c r="H110" s="54">
        <v>0</v>
      </c>
      <c r="I110" s="55">
        <v>0</v>
      </c>
    </row>
    <row r="111" spans="1:9" ht="12.75" customHeight="1">
      <c r="A111" s="20" t="s">
        <v>349</v>
      </c>
      <c r="B111" s="20" t="s">
        <v>215</v>
      </c>
      <c r="C111" s="20" t="s">
        <v>216</v>
      </c>
      <c r="D111" s="20" t="s">
        <v>3031</v>
      </c>
      <c r="E111" s="24">
        <v>27700</v>
      </c>
      <c r="F111" s="54">
        <v>19.42</v>
      </c>
      <c r="G111" s="54">
        <v>537941.6</v>
      </c>
      <c r="H111" s="54">
        <v>0</v>
      </c>
      <c r="I111" s="55">
        <v>0</v>
      </c>
    </row>
    <row r="112" spans="1:9" ht="12.75" customHeight="1">
      <c r="A112" s="20" t="s">
        <v>349</v>
      </c>
      <c r="B112" s="20" t="s">
        <v>1573</v>
      </c>
      <c r="C112" s="14" t="s">
        <v>33</v>
      </c>
      <c r="D112" s="20" t="s">
        <v>1660</v>
      </c>
      <c r="E112" s="24">
        <v>0</v>
      </c>
      <c r="F112" s="54">
        <v>0</v>
      </c>
      <c r="G112" s="54">
        <v>0</v>
      </c>
      <c r="H112" s="54">
        <v>0</v>
      </c>
      <c r="I112" s="55">
        <v>1820.81</v>
      </c>
    </row>
    <row r="113" spans="1:9" ht="12.75" customHeight="1">
      <c r="A113" s="20" t="s">
        <v>349</v>
      </c>
      <c r="B113" s="20" t="s">
        <v>3346</v>
      </c>
      <c r="C113" s="14" t="s">
        <v>33</v>
      </c>
      <c r="D113" s="20" t="s">
        <v>1660</v>
      </c>
      <c r="E113" s="24">
        <v>0</v>
      </c>
      <c r="F113" s="54">
        <v>0</v>
      </c>
      <c r="G113" s="54">
        <v>0</v>
      </c>
      <c r="H113" s="54">
        <v>0</v>
      </c>
      <c r="I113" s="55">
        <v>477.21</v>
      </c>
    </row>
    <row r="114" spans="1:9" ht="12.75" customHeight="1">
      <c r="A114" s="20" t="s">
        <v>349</v>
      </c>
      <c r="B114" s="20" t="s">
        <v>3680</v>
      </c>
      <c r="C114" s="20" t="s">
        <v>3681</v>
      </c>
      <c r="D114" s="20" t="s">
        <v>3031</v>
      </c>
      <c r="E114" s="24">
        <v>611</v>
      </c>
      <c r="F114" s="54">
        <v>55.29</v>
      </c>
      <c r="G114" s="54">
        <v>33782.95</v>
      </c>
      <c r="H114" s="54">
        <v>0</v>
      </c>
      <c r="I114" s="55">
        <v>0</v>
      </c>
    </row>
    <row r="115" spans="1:9" ht="12.75" customHeight="1">
      <c r="A115" s="20" t="s">
        <v>349</v>
      </c>
      <c r="B115" s="20" t="s">
        <v>532</v>
      </c>
      <c r="C115" s="20" t="s">
        <v>533</v>
      </c>
      <c r="D115" s="20" t="s">
        <v>3031</v>
      </c>
      <c r="E115" s="24">
        <v>487</v>
      </c>
      <c r="F115" s="54">
        <v>36.28</v>
      </c>
      <c r="G115" s="54">
        <v>17668.85</v>
      </c>
      <c r="H115" s="54">
        <v>0</v>
      </c>
      <c r="I115" s="55">
        <v>0</v>
      </c>
    </row>
    <row r="116" spans="1:9" ht="12.75" customHeight="1">
      <c r="A116" s="20" t="s">
        <v>349</v>
      </c>
      <c r="B116" s="20" t="s">
        <v>1587</v>
      </c>
      <c r="C116" s="14" t="s">
        <v>1606</v>
      </c>
      <c r="D116" s="20" t="s">
        <v>1675</v>
      </c>
      <c r="E116" s="24">
        <v>0</v>
      </c>
      <c r="F116" s="54">
        <v>0</v>
      </c>
      <c r="G116" s="54">
        <v>0</v>
      </c>
      <c r="H116" s="54">
        <v>0</v>
      </c>
      <c r="I116" s="55">
        <v>102.42</v>
      </c>
    </row>
    <row r="117" spans="1:9" ht="12.75" customHeight="1">
      <c r="A117" s="20" t="s">
        <v>349</v>
      </c>
      <c r="B117" s="20" t="s">
        <v>1588</v>
      </c>
      <c r="C117" s="14" t="s">
        <v>2219</v>
      </c>
      <c r="D117" s="20" t="s">
        <v>1668</v>
      </c>
      <c r="E117" s="24">
        <v>0</v>
      </c>
      <c r="F117" s="54">
        <v>0</v>
      </c>
      <c r="G117" s="54">
        <v>0</v>
      </c>
      <c r="H117" s="54">
        <v>0</v>
      </c>
      <c r="I117" s="55">
        <v>259.29</v>
      </c>
    </row>
    <row r="118" spans="1:9" ht="12.75" customHeight="1">
      <c r="A118" s="20" t="s">
        <v>349</v>
      </c>
      <c r="B118" s="20" t="s">
        <v>867</v>
      </c>
      <c r="C118" s="20" t="s">
        <v>868</v>
      </c>
      <c r="D118" s="20" t="s">
        <v>869</v>
      </c>
      <c r="E118" s="24">
        <v>5540</v>
      </c>
      <c r="F118" s="54">
        <v>23.61</v>
      </c>
      <c r="G118" s="54">
        <v>130785.55</v>
      </c>
      <c r="H118" s="54">
        <v>0</v>
      </c>
      <c r="I118" s="55">
        <v>0</v>
      </c>
    </row>
    <row r="119" spans="1:9" ht="12.75" customHeight="1">
      <c r="A119" s="20" t="s">
        <v>349</v>
      </c>
      <c r="B119" s="20" t="s">
        <v>1117</v>
      </c>
      <c r="C119" s="20" t="s">
        <v>1118</v>
      </c>
      <c r="D119" s="20" t="s">
        <v>3031</v>
      </c>
      <c r="E119" s="24">
        <v>1801</v>
      </c>
      <c r="F119" s="54">
        <v>13.02</v>
      </c>
      <c r="G119" s="54">
        <v>23451.54</v>
      </c>
      <c r="H119" s="54">
        <v>0</v>
      </c>
      <c r="I119" s="55">
        <v>0</v>
      </c>
    </row>
    <row r="120" spans="1:9" ht="12.75" customHeight="1">
      <c r="A120" s="20" t="s">
        <v>349</v>
      </c>
      <c r="B120" s="20" t="s">
        <v>1589</v>
      </c>
      <c r="C120" s="14" t="s">
        <v>1607</v>
      </c>
      <c r="D120" s="20" t="s">
        <v>1676</v>
      </c>
      <c r="E120" s="24">
        <v>0</v>
      </c>
      <c r="F120" s="54">
        <v>0</v>
      </c>
      <c r="G120" s="54">
        <v>0</v>
      </c>
      <c r="H120" s="54">
        <v>0</v>
      </c>
      <c r="I120" s="55">
        <v>453.56</v>
      </c>
    </row>
    <row r="121" spans="1:9" ht="12.75" customHeight="1">
      <c r="A121" s="20" t="s">
        <v>349</v>
      </c>
      <c r="B121" s="20" t="s">
        <v>3682</v>
      </c>
      <c r="C121" s="20" t="s">
        <v>3683</v>
      </c>
      <c r="D121" s="20" t="s">
        <v>3684</v>
      </c>
      <c r="E121" s="24">
        <v>48564</v>
      </c>
      <c r="F121" s="54">
        <v>20.63</v>
      </c>
      <c r="G121" s="54">
        <v>1001656.75</v>
      </c>
      <c r="H121" s="54">
        <v>0</v>
      </c>
      <c r="I121" s="55">
        <v>548.95</v>
      </c>
    </row>
    <row r="122" spans="1:9" ht="12.75" customHeight="1">
      <c r="A122" s="20" t="s">
        <v>349</v>
      </c>
      <c r="B122" s="20" t="s">
        <v>1590</v>
      </c>
      <c r="C122" s="14" t="s">
        <v>2219</v>
      </c>
      <c r="D122" s="20" t="s">
        <v>1677</v>
      </c>
      <c r="E122" s="24">
        <v>0</v>
      </c>
      <c r="F122" s="54">
        <v>0</v>
      </c>
      <c r="G122" s="54">
        <v>0</v>
      </c>
      <c r="H122" s="54">
        <v>0</v>
      </c>
      <c r="I122" s="55">
        <v>335.38</v>
      </c>
    </row>
    <row r="123" spans="1:9" ht="12.75" customHeight="1">
      <c r="A123" s="20" t="s">
        <v>349</v>
      </c>
      <c r="B123" s="20" t="s">
        <v>1591</v>
      </c>
      <c r="C123" s="14" t="s">
        <v>1608</v>
      </c>
      <c r="D123" s="20" t="s">
        <v>1678</v>
      </c>
      <c r="E123" s="24">
        <v>0</v>
      </c>
      <c r="F123" s="54">
        <v>0</v>
      </c>
      <c r="G123" s="54">
        <v>0</v>
      </c>
      <c r="H123" s="54">
        <v>0</v>
      </c>
      <c r="I123" s="55">
        <v>84.73</v>
      </c>
    </row>
    <row r="124" spans="1:9" ht="12.75" customHeight="1">
      <c r="A124" s="20" t="s">
        <v>349</v>
      </c>
      <c r="B124" s="20" t="s">
        <v>534</v>
      </c>
      <c r="C124" s="20" t="s">
        <v>535</v>
      </c>
      <c r="D124" s="20" t="s">
        <v>3447</v>
      </c>
      <c r="E124" s="24">
        <v>18954</v>
      </c>
      <c r="F124" s="54">
        <v>16.28</v>
      </c>
      <c r="G124" s="54">
        <v>308509.51</v>
      </c>
      <c r="H124" s="54">
        <v>0</v>
      </c>
      <c r="I124" s="55">
        <v>0</v>
      </c>
    </row>
    <row r="125" spans="1:9" ht="12.75" customHeight="1">
      <c r="A125" s="20" t="s">
        <v>349</v>
      </c>
      <c r="B125" s="20" t="s">
        <v>3685</v>
      </c>
      <c r="C125" s="14" t="s">
        <v>3686</v>
      </c>
      <c r="D125" s="20" t="s">
        <v>3152</v>
      </c>
      <c r="E125" s="24">
        <v>0</v>
      </c>
      <c r="F125" s="54">
        <v>0</v>
      </c>
      <c r="G125" s="54">
        <v>0</v>
      </c>
      <c r="H125" s="54">
        <v>0</v>
      </c>
      <c r="I125" s="55">
        <v>147.58</v>
      </c>
    </row>
    <row r="126" spans="1:9" ht="12.75" customHeight="1">
      <c r="A126" s="20" t="s">
        <v>349</v>
      </c>
      <c r="B126" s="20" t="s">
        <v>3687</v>
      </c>
      <c r="C126" s="20" t="s">
        <v>3688</v>
      </c>
      <c r="D126" s="20" t="s">
        <v>3031</v>
      </c>
      <c r="E126" s="24">
        <v>7378</v>
      </c>
      <c r="F126" s="54">
        <v>57.11</v>
      </c>
      <c r="G126" s="54">
        <v>421322.89</v>
      </c>
      <c r="H126" s="54">
        <v>0</v>
      </c>
      <c r="I126" s="55">
        <v>0</v>
      </c>
    </row>
    <row r="127" spans="1:9" ht="12.75" customHeight="1">
      <c r="A127" s="20" t="s">
        <v>349</v>
      </c>
      <c r="B127" s="20" t="s">
        <v>1041</v>
      </c>
      <c r="C127" s="20" t="s">
        <v>1042</v>
      </c>
      <c r="D127" s="20" t="s">
        <v>1043</v>
      </c>
      <c r="E127" s="24">
        <v>7132</v>
      </c>
      <c r="F127" s="54">
        <v>16.35</v>
      </c>
      <c r="G127" s="54">
        <v>116617.47</v>
      </c>
      <c r="H127" s="54">
        <v>0</v>
      </c>
      <c r="I127" s="55">
        <v>0</v>
      </c>
    </row>
    <row r="128" spans="1:9" ht="12.75" customHeight="1">
      <c r="A128" s="20" t="s">
        <v>349</v>
      </c>
      <c r="B128" s="20" t="s">
        <v>536</v>
      </c>
      <c r="C128" s="20" t="s">
        <v>537</v>
      </c>
      <c r="D128" s="20" t="s">
        <v>538</v>
      </c>
      <c r="E128" s="24">
        <v>10730</v>
      </c>
      <c r="F128" s="54">
        <v>86.11</v>
      </c>
      <c r="G128" s="54">
        <v>923909.3</v>
      </c>
      <c r="H128" s="54">
        <v>0</v>
      </c>
      <c r="I128" s="55">
        <v>1990.5</v>
      </c>
    </row>
    <row r="129" spans="1:9" ht="12.75" customHeight="1">
      <c r="A129" s="20" t="s">
        <v>349</v>
      </c>
      <c r="B129" s="20" t="s">
        <v>870</v>
      </c>
      <c r="C129" s="20" t="s">
        <v>871</v>
      </c>
      <c r="D129" s="20" t="s">
        <v>872</v>
      </c>
      <c r="E129" s="24">
        <v>1082</v>
      </c>
      <c r="F129" s="54">
        <v>111.62</v>
      </c>
      <c r="G129" s="54">
        <v>120773.51</v>
      </c>
      <c r="H129" s="54">
        <v>0</v>
      </c>
      <c r="I129" s="55">
        <v>0</v>
      </c>
    </row>
    <row r="130" spans="1:9" ht="12.75" customHeight="1">
      <c r="A130" s="20" t="s">
        <v>349</v>
      </c>
      <c r="B130" s="20" t="s">
        <v>539</v>
      </c>
      <c r="C130" s="20" t="s">
        <v>540</v>
      </c>
      <c r="D130" s="20" t="s">
        <v>541</v>
      </c>
      <c r="E130" s="24">
        <v>9396</v>
      </c>
      <c r="F130" s="54">
        <v>18.89</v>
      </c>
      <c r="G130" s="54">
        <v>177452.85</v>
      </c>
      <c r="H130" s="54">
        <v>0</v>
      </c>
      <c r="I130" s="55">
        <v>0</v>
      </c>
    </row>
    <row r="131" spans="1:10" ht="12.75" customHeight="1">
      <c r="A131" s="20" t="s">
        <v>349</v>
      </c>
      <c r="B131" s="20" t="s">
        <v>1592</v>
      </c>
      <c r="C131" s="14" t="s">
        <v>272</v>
      </c>
      <c r="D131" s="20" t="s">
        <v>1679</v>
      </c>
      <c r="E131" s="24">
        <v>0</v>
      </c>
      <c r="F131" s="54">
        <v>0</v>
      </c>
      <c r="G131" s="54">
        <v>0</v>
      </c>
      <c r="H131" s="54">
        <v>0</v>
      </c>
      <c r="I131" s="55">
        <v>1105.04</v>
      </c>
      <c r="J131" s="28" t="s">
        <v>3035</v>
      </c>
    </row>
    <row r="132" spans="1:9" ht="12.75" customHeight="1">
      <c r="A132" s="20" t="s">
        <v>349</v>
      </c>
      <c r="B132" s="20" t="s">
        <v>1593</v>
      </c>
      <c r="C132" s="14" t="s">
        <v>1609</v>
      </c>
      <c r="D132" s="20" t="s">
        <v>1680</v>
      </c>
      <c r="E132" s="24">
        <v>0</v>
      </c>
      <c r="F132" s="54">
        <v>0</v>
      </c>
      <c r="G132" s="54">
        <v>0</v>
      </c>
      <c r="H132" s="54">
        <v>0</v>
      </c>
      <c r="I132" s="55">
        <v>476.56</v>
      </c>
    </row>
    <row r="133" spans="1:9" ht="12.75" customHeight="1">
      <c r="A133" s="20" t="s">
        <v>349</v>
      </c>
      <c r="B133" s="20" t="s">
        <v>542</v>
      </c>
      <c r="C133" s="20" t="s">
        <v>543</v>
      </c>
      <c r="D133" s="20" t="s">
        <v>544</v>
      </c>
      <c r="E133" s="24">
        <v>661</v>
      </c>
      <c r="F133" s="54">
        <v>121.83</v>
      </c>
      <c r="G133" s="54">
        <v>80527.73</v>
      </c>
      <c r="H133" s="54">
        <v>0</v>
      </c>
      <c r="I133" s="55">
        <v>0</v>
      </c>
    </row>
    <row r="134" spans="1:9" ht="12.75" customHeight="1">
      <c r="A134" s="20" t="s">
        <v>349</v>
      </c>
      <c r="B134" s="20" t="s">
        <v>545</v>
      </c>
      <c r="C134" s="20" t="s">
        <v>546</v>
      </c>
      <c r="D134" s="20" t="s">
        <v>464</v>
      </c>
      <c r="E134" s="24">
        <v>35300</v>
      </c>
      <c r="F134" s="54">
        <v>12.11</v>
      </c>
      <c r="G134" s="54">
        <v>427637.42</v>
      </c>
      <c r="H134" s="54">
        <v>0</v>
      </c>
      <c r="I134" s="55">
        <v>0</v>
      </c>
    </row>
    <row r="135" spans="1:9" ht="12.75" customHeight="1">
      <c r="A135" s="20" t="s">
        <v>349</v>
      </c>
      <c r="B135" s="20" t="s">
        <v>873</v>
      </c>
      <c r="C135" s="20" t="s">
        <v>874</v>
      </c>
      <c r="D135" s="20" t="s">
        <v>875</v>
      </c>
      <c r="E135" s="24">
        <v>31328</v>
      </c>
      <c r="F135" s="54">
        <v>3.92</v>
      </c>
      <c r="G135" s="54">
        <v>122825.38</v>
      </c>
      <c r="H135" s="54">
        <v>0</v>
      </c>
      <c r="I135" s="55">
        <v>0</v>
      </c>
    </row>
    <row r="136" spans="1:9" ht="12.75" customHeight="1">
      <c r="A136" s="20" t="s">
        <v>349</v>
      </c>
      <c r="B136" s="20" t="s">
        <v>1520</v>
      </c>
      <c r="C136" s="14" t="s">
        <v>1521</v>
      </c>
      <c r="D136" s="20" t="s">
        <v>1681</v>
      </c>
      <c r="E136" s="24">
        <v>0</v>
      </c>
      <c r="F136" s="54">
        <v>0</v>
      </c>
      <c r="G136" s="54">
        <v>0</v>
      </c>
      <c r="H136" s="54">
        <v>0</v>
      </c>
      <c r="I136" s="55">
        <v>225.35</v>
      </c>
    </row>
    <row r="137" spans="1:9" ht="12.75" customHeight="1">
      <c r="A137" s="20" t="s">
        <v>349</v>
      </c>
      <c r="B137" s="20" t="s">
        <v>1378</v>
      </c>
      <c r="C137" s="14" t="s">
        <v>1379</v>
      </c>
      <c r="D137" s="20" t="s">
        <v>1380</v>
      </c>
      <c r="E137" s="24">
        <v>0</v>
      </c>
      <c r="F137" s="54">
        <v>0</v>
      </c>
      <c r="G137" s="54">
        <v>0</v>
      </c>
      <c r="H137" s="54">
        <v>0</v>
      </c>
      <c r="I137" s="55">
        <v>554.43</v>
      </c>
    </row>
    <row r="138" spans="1:9" ht="12.75" customHeight="1">
      <c r="A138" s="20" t="s">
        <v>349</v>
      </c>
      <c r="B138" s="20" t="s">
        <v>3478</v>
      </c>
      <c r="C138" s="20" t="s">
        <v>3479</v>
      </c>
      <c r="D138" s="20" t="s">
        <v>3480</v>
      </c>
      <c r="E138" s="24">
        <v>39646</v>
      </c>
      <c r="F138" s="54">
        <v>23.43</v>
      </c>
      <c r="G138" s="54">
        <v>928748.67</v>
      </c>
      <c r="H138" s="54">
        <v>0</v>
      </c>
      <c r="I138" s="55">
        <v>8029.98</v>
      </c>
    </row>
    <row r="139" spans="1:9" ht="12.75" customHeight="1">
      <c r="A139" s="20" t="s">
        <v>349</v>
      </c>
      <c r="B139" s="20" t="s">
        <v>255</v>
      </c>
      <c r="C139" s="20" t="s">
        <v>256</v>
      </c>
      <c r="D139" s="20" t="s">
        <v>257</v>
      </c>
      <c r="E139" s="24">
        <v>32100</v>
      </c>
      <c r="F139" s="54">
        <v>23.76</v>
      </c>
      <c r="G139" s="54">
        <v>762586.84</v>
      </c>
      <c r="H139" s="54">
        <v>0</v>
      </c>
      <c r="I139" s="55">
        <v>0</v>
      </c>
    </row>
    <row r="140" spans="1:9" ht="12.75" customHeight="1">
      <c r="A140" s="20" t="s">
        <v>349</v>
      </c>
      <c r="B140" s="20" t="s">
        <v>1594</v>
      </c>
      <c r="C140" s="14" t="s">
        <v>1610</v>
      </c>
      <c r="D140" s="20" t="s">
        <v>544</v>
      </c>
      <c r="E140" s="24">
        <v>0</v>
      </c>
      <c r="F140" s="54">
        <v>0</v>
      </c>
      <c r="G140" s="54">
        <v>0</v>
      </c>
      <c r="H140" s="54">
        <v>0</v>
      </c>
      <c r="I140" s="55">
        <v>13.14</v>
      </c>
    </row>
    <row r="141" spans="1:9" ht="12.75" customHeight="1">
      <c r="A141" s="20" t="s">
        <v>349</v>
      </c>
      <c r="B141" s="20" t="s">
        <v>197</v>
      </c>
      <c r="C141" s="20" t="s">
        <v>198</v>
      </c>
      <c r="D141" s="20" t="s">
        <v>199</v>
      </c>
      <c r="E141" s="24">
        <v>14507</v>
      </c>
      <c r="F141" s="54">
        <v>27.31</v>
      </c>
      <c r="G141" s="54">
        <v>396188.33</v>
      </c>
      <c r="H141" s="54">
        <v>0</v>
      </c>
      <c r="I141" s="55">
        <v>0</v>
      </c>
    </row>
    <row r="142" spans="1:9" ht="12.75" customHeight="1">
      <c r="A142" s="20" t="s">
        <v>349</v>
      </c>
      <c r="B142" s="20" t="s">
        <v>1051</v>
      </c>
      <c r="C142" s="20" t="s">
        <v>1052</v>
      </c>
      <c r="D142" s="20" t="s">
        <v>3031</v>
      </c>
      <c r="E142" s="24">
        <v>12773</v>
      </c>
      <c r="F142" s="54">
        <v>14.48</v>
      </c>
      <c r="G142" s="54">
        <v>184890.77</v>
      </c>
      <c r="H142" s="54">
        <v>0</v>
      </c>
      <c r="I142" s="55">
        <v>0</v>
      </c>
    </row>
    <row r="143" spans="1:9" ht="12.75" customHeight="1">
      <c r="A143" s="20" t="s">
        <v>349</v>
      </c>
      <c r="B143" s="20" t="s">
        <v>1562</v>
      </c>
      <c r="C143" s="14" t="s">
        <v>1611</v>
      </c>
      <c r="D143" s="20" t="s">
        <v>1682</v>
      </c>
      <c r="E143" s="24">
        <v>0</v>
      </c>
      <c r="F143" s="54">
        <v>0</v>
      </c>
      <c r="G143" s="54">
        <v>0</v>
      </c>
      <c r="H143" s="54">
        <v>0</v>
      </c>
      <c r="I143" s="55">
        <v>14.07</v>
      </c>
    </row>
    <row r="144" spans="1:9" ht="12.75" customHeight="1">
      <c r="A144" s="20" t="s">
        <v>349</v>
      </c>
      <c r="B144" s="20" t="s">
        <v>3691</v>
      </c>
      <c r="C144" s="20" t="s">
        <v>3692</v>
      </c>
      <c r="D144" s="20" t="s">
        <v>3693</v>
      </c>
      <c r="E144" s="24">
        <v>9200</v>
      </c>
      <c r="F144" s="54">
        <v>71.81</v>
      </c>
      <c r="G144" s="54">
        <v>660648.2</v>
      </c>
      <c r="H144" s="54">
        <v>0</v>
      </c>
      <c r="I144" s="55">
        <v>0</v>
      </c>
    </row>
    <row r="145" spans="1:9" ht="12.75" customHeight="1">
      <c r="A145" s="20" t="s">
        <v>349</v>
      </c>
      <c r="B145" s="20" t="s">
        <v>3694</v>
      </c>
      <c r="C145" s="20" t="s">
        <v>3695</v>
      </c>
      <c r="D145" s="20" t="s">
        <v>3696</v>
      </c>
      <c r="E145" s="24">
        <v>888</v>
      </c>
      <c r="F145" s="54">
        <v>161.21</v>
      </c>
      <c r="G145" s="54">
        <v>143158.36</v>
      </c>
      <c r="H145" s="54">
        <v>0</v>
      </c>
      <c r="I145" s="55">
        <v>0</v>
      </c>
    </row>
    <row r="146" spans="1:9" ht="12.75" customHeight="1">
      <c r="A146" s="20" t="s">
        <v>349</v>
      </c>
      <c r="B146" s="20" t="s">
        <v>1048</v>
      </c>
      <c r="C146" s="20" t="s">
        <v>1049</v>
      </c>
      <c r="D146" s="20" t="s">
        <v>1050</v>
      </c>
      <c r="E146" s="24">
        <v>4094</v>
      </c>
      <c r="F146" s="54">
        <v>41.18</v>
      </c>
      <c r="G146" s="54">
        <v>168603.77</v>
      </c>
      <c r="H146" s="54">
        <v>0</v>
      </c>
      <c r="I146" s="55">
        <v>15.36</v>
      </c>
    </row>
    <row r="147" spans="1:9" ht="12.75" customHeight="1">
      <c r="A147" s="20" t="s">
        <v>349</v>
      </c>
      <c r="B147" s="20" t="s">
        <v>547</v>
      </c>
      <c r="C147" s="20" t="s">
        <v>548</v>
      </c>
      <c r="D147" s="20" t="s">
        <v>549</v>
      </c>
      <c r="E147" s="24">
        <v>454</v>
      </c>
      <c r="F147" s="54">
        <v>149.1</v>
      </c>
      <c r="G147" s="54">
        <v>67691.4</v>
      </c>
      <c r="H147" s="54">
        <v>0</v>
      </c>
      <c r="I147" s="55">
        <v>0</v>
      </c>
    </row>
    <row r="148" spans="1:10" ht="12.75" customHeight="1">
      <c r="A148" s="20" t="s">
        <v>349</v>
      </c>
      <c r="B148" s="20" t="s">
        <v>2265</v>
      </c>
      <c r="C148" s="14" t="s">
        <v>2266</v>
      </c>
      <c r="D148" s="20" t="s">
        <v>3031</v>
      </c>
      <c r="E148" s="24">
        <v>0</v>
      </c>
      <c r="F148" s="54">
        <v>0</v>
      </c>
      <c r="G148" s="54">
        <v>0</v>
      </c>
      <c r="H148" s="54">
        <v>0</v>
      </c>
      <c r="I148" s="55">
        <v>355.57</v>
      </c>
      <c r="J148" s="28" t="s">
        <v>3035</v>
      </c>
    </row>
    <row r="149" spans="1:9" ht="12.75" customHeight="1">
      <c r="A149" s="20" t="s">
        <v>349</v>
      </c>
      <c r="B149" s="20" t="s">
        <v>1584</v>
      </c>
      <c r="C149" s="14" t="s">
        <v>1612</v>
      </c>
      <c r="D149" s="20" t="s">
        <v>3662</v>
      </c>
      <c r="E149" s="24">
        <v>0</v>
      </c>
      <c r="F149" s="54">
        <v>0</v>
      </c>
      <c r="G149" s="54">
        <v>0</v>
      </c>
      <c r="H149" s="54">
        <v>0</v>
      </c>
      <c r="I149" s="55">
        <v>103.7</v>
      </c>
    </row>
    <row r="150" spans="1:9" ht="12.75" customHeight="1">
      <c r="A150" s="20" t="s">
        <v>349</v>
      </c>
      <c r="B150" s="20" t="s">
        <v>1053</v>
      </c>
      <c r="C150" s="20" t="s">
        <v>1054</v>
      </c>
      <c r="D150" s="20" t="s">
        <v>464</v>
      </c>
      <c r="E150" s="24">
        <v>20132</v>
      </c>
      <c r="F150" s="54">
        <v>11.43</v>
      </c>
      <c r="G150" s="54">
        <v>230128.88</v>
      </c>
      <c r="H150" s="54">
        <v>0</v>
      </c>
      <c r="I150" s="55">
        <v>0</v>
      </c>
    </row>
    <row r="151" spans="1:9" ht="12.75" customHeight="1">
      <c r="A151" s="20" t="s">
        <v>349</v>
      </c>
      <c r="B151" s="20" t="s">
        <v>832</v>
      </c>
      <c r="C151" s="20" t="s">
        <v>833</v>
      </c>
      <c r="D151" s="20" t="s">
        <v>834</v>
      </c>
      <c r="E151" s="24">
        <v>12919</v>
      </c>
      <c r="F151" s="54">
        <v>69.77</v>
      </c>
      <c r="G151" s="54">
        <v>901311.77</v>
      </c>
      <c r="H151" s="54">
        <v>0</v>
      </c>
      <c r="I151" s="55">
        <v>784.83</v>
      </c>
    </row>
    <row r="152" spans="1:9" ht="12.75" customHeight="1">
      <c r="A152" s="20" t="s">
        <v>349</v>
      </c>
      <c r="B152" s="20" t="s">
        <v>550</v>
      </c>
      <c r="C152" s="20" t="s">
        <v>551</v>
      </c>
      <c r="D152" s="20" t="s">
        <v>552</v>
      </c>
      <c r="E152" s="24">
        <v>21946</v>
      </c>
      <c r="F152" s="54">
        <v>18.17</v>
      </c>
      <c r="G152" s="54">
        <v>398656.76</v>
      </c>
      <c r="H152" s="54">
        <v>0</v>
      </c>
      <c r="I152" s="55">
        <v>158.27</v>
      </c>
    </row>
    <row r="153" spans="1:9" ht="12.75" customHeight="1">
      <c r="A153" s="20" t="s">
        <v>349</v>
      </c>
      <c r="B153" s="20" t="s">
        <v>1057</v>
      </c>
      <c r="C153" s="20" t="s">
        <v>1058</v>
      </c>
      <c r="D153" s="20" t="s">
        <v>557</v>
      </c>
      <c r="E153" s="24">
        <v>11070</v>
      </c>
      <c r="F153" s="54">
        <v>6.52</v>
      </c>
      <c r="G153" s="54">
        <v>72180.78</v>
      </c>
      <c r="H153" s="54">
        <v>0</v>
      </c>
      <c r="I153" s="55">
        <v>0</v>
      </c>
    </row>
    <row r="154" spans="1:9" ht="12.75" customHeight="1">
      <c r="A154" s="20" t="s">
        <v>349</v>
      </c>
      <c r="B154" s="20" t="s">
        <v>3483</v>
      </c>
      <c r="C154" s="20" t="s">
        <v>3484</v>
      </c>
      <c r="D154" s="20" t="s">
        <v>3485</v>
      </c>
      <c r="E154" s="24">
        <v>23235</v>
      </c>
      <c r="F154" s="54">
        <v>6.88</v>
      </c>
      <c r="G154" s="54">
        <v>159753.11</v>
      </c>
      <c r="H154" s="54">
        <v>0</v>
      </c>
      <c r="I154" s="55">
        <v>0</v>
      </c>
    </row>
    <row r="155" spans="1:10" ht="12.75" customHeight="1">
      <c r="A155" s="20" t="s">
        <v>349</v>
      </c>
      <c r="B155" s="20" t="s">
        <v>3142</v>
      </c>
      <c r="C155" s="20" t="s">
        <v>3143</v>
      </c>
      <c r="D155" s="20" t="s">
        <v>3144</v>
      </c>
      <c r="E155" s="24">
        <v>48987</v>
      </c>
      <c r="F155" s="54">
        <v>76.54</v>
      </c>
      <c r="G155" s="54">
        <v>3749366.88</v>
      </c>
      <c r="H155" s="54">
        <v>0</v>
      </c>
      <c r="I155" s="55">
        <v>2023.75</v>
      </c>
      <c r="J155" s="28" t="s">
        <v>3035</v>
      </c>
    </row>
    <row r="156" spans="1:9" ht="12.75" customHeight="1">
      <c r="A156" s="20" t="s">
        <v>349</v>
      </c>
      <c r="B156" s="20" t="s">
        <v>2719</v>
      </c>
      <c r="C156" s="14" t="s">
        <v>2720</v>
      </c>
      <c r="D156" s="20" t="s">
        <v>3041</v>
      </c>
      <c r="E156" s="24">
        <v>0</v>
      </c>
      <c r="F156" s="54">
        <v>0</v>
      </c>
      <c r="G156" s="54">
        <v>0</v>
      </c>
      <c r="H156" s="54">
        <v>0</v>
      </c>
      <c r="I156" s="55">
        <v>718.19</v>
      </c>
    </row>
    <row r="157" spans="1:9" ht="12.75" customHeight="1">
      <c r="A157" s="20" t="s">
        <v>349</v>
      </c>
      <c r="B157" s="20" t="s">
        <v>876</v>
      </c>
      <c r="C157" s="20" t="s">
        <v>877</v>
      </c>
      <c r="D157" s="20" t="s">
        <v>878</v>
      </c>
      <c r="E157" s="24">
        <v>4710</v>
      </c>
      <c r="F157" s="54">
        <v>32.91</v>
      </c>
      <c r="G157" s="54">
        <v>155024.46</v>
      </c>
      <c r="H157" s="54">
        <v>0</v>
      </c>
      <c r="I157" s="55">
        <v>0</v>
      </c>
    </row>
    <row r="158" spans="1:10" ht="12.75" customHeight="1">
      <c r="A158" s="20" t="s">
        <v>349</v>
      </c>
      <c r="B158" s="20" t="s">
        <v>1554</v>
      </c>
      <c r="C158" s="14" t="s">
        <v>1090</v>
      </c>
      <c r="D158" s="20" t="s">
        <v>1683</v>
      </c>
      <c r="E158" s="24">
        <v>0</v>
      </c>
      <c r="F158" s="54">
        <v>0</v>
      </c>
      <c r="G158" s="54">
        <v>0</v>
      </c>
      <c r="H158" s="54">
        <v>0</v>
      </c>
      <c r="I158" s="55">
        <v>356.68</v>
      </c>
      <c r="J158" s="28" t="s">
        <v>3035</v>
      </c>
    </row>
    <row r="159" spans="1:9" ht="12.75" customHeight="1">
      <c r="A159" s="20" t="s">
        <v>349</v>
      </c>
      <c r="B159" s="20" t="s">
        <v>1059</v>
      </c>
      <c r="C159" s="20" t="s">
        <v>1060</v>
      </c>
      <c r="D159" s="20" t="s">
        <v>3031</v>
      </c>
      <c r="E159" s="24">
        <v>11964</v>
      </c>
      <c r="F159" s="54">
        <v>30.07</v>
      </c>
      <c r="G159" s="54">
        <v>359739.52</v>
      </c>
      <c r="H159" s="54">
        <v>0</v>
      </c>
      <c r="I159" s="55">
        <v>0</v>
      </c>
    </row>
    <row r="160" spans="1:9" ht="12.75" customHeight="1">
      <c r="A160" s="20" t="s">
        <v>349</v>
      </c>
      <c r="B160" s="20" t="s">
        <v>3145</v>
      </c>
      <c r="C160" s="20" t="s">
        <v>3146</v>
      </c>
      <c r="D160" s="20" t="s">
        <v>3147</v>
      </c>
      <c r="E160" s="24">
        <v>5900</v>
      </c>
      <c r="F160" s="54">
        <v>36.94</v>
      </c>
      <c r="G160" s="54">
        <v>217954.92</v>
      </c>
      <c r="H160" s="54">
        <v>0</v>
      </c>
      <c r="I160" s="55">
        <v>0</v>
      </c>
    </row>
    <row r="161" spans="1:9" ht="12.75" customHeight="1">
      <c r="A161" s="20" t="s">
        <v>349</v>
      </c>
      <c r="B161" s="20" t="s">
        <v>553</v>
      </c>
      <c r="C161" s="20" t="s">
        <v>3146</v>
      </c>
      <c r="D161" s="20" t="s">
        <v>554</v>
      </c>
      <c r="E161" s="24">
        <v>700</v>
      </c>
      <c r="F161" s="54">
        <v>37.01</v>
      </c>
      <c r="G161" s="54">
        <v>25906.07</v>
      </c>
      <c r="H161" s="54">
        <v>0</v>
      </c>
      <c r="I161" s="55">
        <v>0</v>
      </c>
    </row>
    <row r="162" spans="1:9" ht="12.75" customHeight="1">
      <c r="A162" s="20" t="s">
        <v>349</v>
      </c>
      <c r="B162" s="20" t="s">
        <v>258</v>
      </c>
      <c r="C162" s="20" t="s">
        <v>259</v>
      </c>
      <c r="D162" s="20" t="s">
        <v>260</v>
      </c>
      <c r="E162" s="24">
        <v>27976</v>
      </c>
      <c r="F162" s="54">
        <v>44.16</v>
      </c>
      <c r="G162" s="54">
        <v>1235376.76</v>
      </c>
      <c r="H162" s="54">
        <v>0</v>
      </c>
      <c r="I162" s="55">
        <v>0</v>
      </c>
    </row>
    <row r="163" spans="1:9" ht="12.75" customHeight="1">
      <c r="A163" s="20" t="s">
        <v>349</v>
      </c>
      <c r="B163" s="20" t="s">
        <v>1055</v>
      </c>
      <c r="C163" s="20" t="s">
        <v>259</v>
      </c>
      <c r="D163" s="20" t="s">
        <v>1056</v>
      </c>
      <c r="E163" s="24">
        <v>2935</v>
      </c>
      <c r="F163" s="54">
        <v>38.1</v>
      </c>
      <c r="G163" s="54">
        <v>111808.97</v>
      </c>
      <c r="H163" s="54">
        <v>0</v>
      </c>
      <c r="I163" s="55">
        <v>0</v>
      </c>
    </row>
    <row r="164" spans="1:9" ht="12.75" customHeight="1">
      <c r="A164" s="20" t="s">
        <v>349</v>
      </c>
      <c r="B164" s="20" t="s">
        <v>555</v>
      </c>
      <c r="C164" s="20" t="s">
        <v>556</v>
      </c>
      <c r="D164" s="20" t="s">
        <v>557</v>
      </c>
      <c r="E164" s="24">
        <v>3000</v>
      </c>
      <c r="F164" s="54">
        <v>19.6</v>
      </c>
      <c r="G164" s="54">
        <v>58811.41</v>
      </c>
      <c r="H164" s="54">
        <v>0</v>
      </c>
      <c r="I164" s="55">
        <v>0</v>
      </c>
    </row>
    <row r="165" spans="1:9" ht="12.75" customHeight="1">
      <c r="A165" s="20" t="s">
        <v>349</v>
      </c>
      <c r="B165" s="20" t="s">
        <v>1067</v>
      </c>
      <c r="C165" s="20" t="s">
        <v>1068</v>
      </c>
      <c r="D165" s="20" t="s">
        <v>3438</v>
      </c>
      <c r="E165" s="24">
        <v>10333</v>
      </c>
      <c r="F165" s="54">
        <v>17.02</v>
      </c>
      <c r="G165" s="54">
        <v>175890.9</v>
      </c>
      <c r="H165" s="54">
        <v>0</v>
      </c>
      <c r="I165" s="55">
        <v>0</v>
      </c>
    </row>
    <row r="166" spans="1:9" ht="12.75" customHeight="1">
      <c r="A166" s="20" t="s">
        <v>349</v>
      </c>
      <c r="B166" s="20" t="s">
        <v>1555</v>
      </c>
      <c r="C166" s="14" t="s">
        <v>1613</v>
      </c>
      <c r="D166" s="20" t="s">
        <v>1684</v>
      </c>
      <c r="E166" s="24">
        <v>0</v>
      </c>
      <c r="F166" s="54">
        <v>0</v>
      </c>
      <c r="G166" s="54">
        <v>0</v>
      </c>
      <c r="H166" s="54">
        <v>0</v>
      </c>
      <c r="I166" s="55">
        <v>804.16</v>
      </c>
    </row>
    <row r="167" spans="1:9" ht="12.75" customHeight="1">
      <c r="A167" s="20" t="s">
        <v>349</v>
      </c>
      <c r="B167" s="20" t="s">
        <v>1556</v>
      </c>
      <c r="C167" s="14" t="s">
        <v>1614</v>
      </c>
      <c r="D167" s="20" t="s">
        <v>3662</v>
      </c>
      <c r="E167" s="24">
        <v>0</v>
      </c>
      <c r="F167" s="54">
        <v>0</v>
      </c>
      <c r="G167" s="54">
        <v>0</v>
      </c>
      <c r="H167" s="54">
        <v>0</v>
      </c>
      <c r="I167" s="55">
        <v>161.78</v>
      </c>
    </row>
    <row r="168" spans="1:9" ht="12.75" customHeight="1">
      <c r="A168" s="20" t="s">
        <v>349</v>
      </c>
      <c r="B168" s="20" t="s">
        <v>558</v>
      </c>
      <c r="C168" s="20" t="s">
        <v>559</v>
      </c>
      <c r="D168" s="20" t="s">
        <v>560</v>
      </c>
      <c r="E168" s="24">
        <v>36234</v>
      </c>
      <c r="F168" s="54">
        <v>14.84</v>
      </c>
      <c r="G168" s="54">
        <v>537849.2</v>
      </c>
      <c r="H168" s="54">
        <v>0</v>
      </c>
      <c r="I168" s="55">
        <v>0</v>
      </c>
    </row>
    <row r="169" spans="1:9" ht="12.75" customHeight="1">
      <c r="A169" s="20" t="s">
        <v>349</v>
      </c>
      <c r="B169" s="20" t="s">
        <v>3068</v>
      </c>
      <c r="C169" s="14" t="s">
        <v>3069</v>
      </c>
      <c r="D169" s="20" t="s">
        <v>1679</v>
      </c>
      <c r="E169" s="24">
        <v>0</v>
      </c>
      <c r="F169" s="54">
        <v>0</v>
      </c>
      <c r="G169" s="54">
        <v>0</v>
      </c>
      <c r="H169" s="54">
        <v>0</v>
      </c>
      <c r="I169" s="55">
        <v>503.47</v>
      </c>
    </row>
    <row r="170" spans="1:9" ht="12.75" customHeight="1">
      <c r="A170" s="20" t="s">
        <v>349</v>
      </c>
      <c r="B170" s="20" t="s">
        <v>1557</v>
      </c>
      <c r="C170" s="14" t="s">
        <v>1615</v>
      </c>
      <c r="D170" s="20" t="s">
        <v>3662</v>
      </c>
      <c r="E170" s="24">
        <v>0</v>
      </c>
      <c r="F170" s="54">
        <v>0</v>
      </c>
      <c r="G170" s="54">
        <v>0</v>
      </c>
      <c r="H170" s="54">
        <v>0</v>
      </c>
      <c r="I170" s="55">
        <v>60.3</v>
      </c>
    </row>
    <row r="171" spans="1:9" ht="12.75" customHeight="1">
      <c r="A171" s="20" t="s">
        <v>349</v>
      </c>
      <c r="B171" s="20" t="s">
        <v>3148</v>
      </c>
      <c r="C171" s="20" t="s">
        <v>3149</v>
      </c>
      <c r="D171" s="20" t="s">
        <v>3031</v>
      </c>
      <c r="E171" s="24">
        <v>4791</v>
      </c>
      <c r="F171" s="54">
        <v>84.49</v>
      </c>
      <c r="G171" s="54">
        <v>404791.58</v>
      </c>
      <c r="H171" s="54">
        <v>0</v>
      </c>
      <c r="I171" s="55">
        <v>0</v>
      </c>
    </row>
    <row r="172" spans="1:10" ht="12.75" customHeight="1">
      <c r="A172" s="20" t="s">
        <v>349</v>
      </c>
      <c r="B172" s="20" t="s">
        <v>3150</v>
      </c>
      <c r="C172" s="20" t="s">
        <v>3151</v>
      </c>
      <c r="D172" s="20" t="s">
        <v>3152</v>
      </c>
      <c r="E172" s="24">
        <v>12701</v>
      </c>
      <c r="F172" s="54">
        <v>66.47</v>
      </c>
      <c r="G172" s="54">
        <v>844283.07</v>
      </c>
      <c r="H172" s="54">
        <v>0</v>
      </c>
      <c r="I172" s="55">
        <v>2296.32</v>
      </c>
      <c r="J172" s="28" t="s">
        <v>3035</v>
      </c>
    </row>
    <row r="173" spans="1:9" ht="12.75" customHeight="1">
      <c r="A173" s="20" t="s">
        <v>349</v>
      </c>
      <c r="B173" s="20" t="s">
        <v>261</v>
      </c>
      <c r="C173" s="20" t="s">
        <v>262</v>
      </c>
      <c r="D173" s="20" t="s">
        <v>263</v>
      </c>
      <c r="E173" s="24">
        <v>67217</v>
      </c>
      <c r="F173" s="54">
        <v>28.64</v>
      </c>
      <c r="G173" s="54">
        <v>1925069.61</v>
      </c>
      <c r="H173" s="54">
        <v>0</v>
      </c>
      <c r="I173" s="55">
        <v>0</v>
      </c>
    </row>
    <row r="174" spans="1:9" ht="12.75" customHeight="1">
      <c r="A174" s="20" t="s">
        <v>349</v>
      </c>
      <c r="B174" s="20" t="s">
        <v>561</v>
      </c>
      <c r="C174" s="20" t="s">
        <v>562</v>
      </c>
      <c r="D174" s="20" t="s">
        <v>3041</v>
      </c>
      <c r="E174" s="24">
        <v>12400</v>
      </c>
      <c r="F174" s="54">
        <v>49.5</v>
      </c>
      <c r="G174" s="54">
        <v>613814.86</v>
      </c>
      <c r="H174" s="54">
        <v>0</v>
      </c>
      <c r="I174" s="55">
        <v>0</v>
      </c>
    </row>
    <row r="175" spans="1:9" ht="12.75" customHeight="1">
      <c r="A175" s="20" t="s">
        <v>349</v>
      </c>
      <c r="B175" s="20" t="s">
        <v>3153</v>
      </c>
      <c r="C175" s="20" t="s">
        <v>3154</v>
      </c>
      <c r="D175" s="20" t="s">
        <v>3031</v>
      </c>
      <c r="E175" s="24">
        <v>14141</v>
      </c>
      <c r="F175" s="54">
        <v>157.8</v>
      </c>
      <c r="G175" s="54">
        <v>2231414.37</v>
      </c>
      <c r="H175" s="54">
        <v>0</v>
      </c>
      <c r="I175" s="55">
        <v>0</v>
      </c>
    </row>
    <row r="176" spans="1:9" ht="12.75" customHeight="1">
      <c r="A176" s="20" t="s">
        <v>349</v>
      </c>
      <c r="B176" s="20" t="s">
        <v>563</v>
      </c>
      <c r="C176" s="20" t="s">
        <v>564</v>
      </c>
      <c r="D176" s="20" t="s">
        <v>565</v>
      </c>
      <c r="E176" s="24">
        <v>25200</v>
      </c>
      <c r="F176" s="54">
        <v>18.94</v>
      </c>
      <c r="G176" s="54">
        <v>477311.2</v>
      </c>
      <c r="H176" s="54">
        <v>0</v>
      </c>
      <c r="I176" s="55">
        <v>0</v>
      </c>
    </row>
    <row r="177" spans="1:9" ht="12.75" customHeight="1">
      <c r="A177" s="20" t="s">
        <v>349</v>
      </c>
      <c r="B177" s="20" t="s">
        <v>3697</v>
      </c>
      <c r="C177" s="20" t="s">
        <v>3698</v>
      </c>
      <c r="D177" s="20" t="s">
        <v>3699</v>
      </c>
      <c r="E177" s="24">
        <v>12200</v>
      </c>
      <c r="F177" s="54">
        <v>6.8</v>
      </c>
      <c r="G177" s="54">
        <v>83015.01</v>
      </c>
      <c r="H177" s="54">
        <v>0</v>
      </c>
      <c r="I177" s="55">
        <v>0</v>
      </c>
    </row>
    <row r="178" spans="1:9" ht="12.75" customHeight="1">
      <c r="A178" s="20" t="s">
        <v>349</v>
      </c>
      <c r="B178" s="20" t="s">
        <v>957</v>
      </c>
      <c r="C178" s="20" t="s">
        <v>567</v>
      </c>
      <c r="D178" s="20" t="s">
        <v>958</v>
      </c>
      <c r="E178" s="24">
        <v>1191</v>
      </c>
      <c r="F178" s="54">
        <v>39.56</v>
      </c>
      <c r="G178" s="54">
        <v>47117.15</v>
      </c>
      <c r="H178" s="54">
        <v>0</v>
      </c>
      <c r="I178" s="55">
        <v>0</v>
      </c>
    </row>
    <row r="179" spans="1:9" ht="12.75" customHeight="1">
      <c r="A179" s="20" t="s">
        <v>349</v>
      </c>
      <c r="B179" s="20" t="s">
        <v>566</v>
      </c>
      <c r="C179" s="20" t="s">
        <v>567</v>
      </c>
      <c r="D179" s="20" t="s">
        <v>568</v>
      </c>
      <c r="E179" s="24">
        <v>13665</v>
      </c>
      <c r="F179" s="54">
        <v>39.7</v>
      </c>
      <c r="G179" s="54">
        <v>542436.73</v>
      </c>
      <c r="H179" s="54">
        <v>0</v>
      </c>
      <c r="I179" s="55">
        <v>0</v>
      </c>
    </row>
    <row r="180" spans="1:9" ht="12.75" customHeight="1">
      <c r="A180" s="20" t="s">
        <v>349</v>
      </c>
      <c r="B180" s="20" t="s">
        <v>3155</v>
      </c>
      <c r="C180" s="14" t="s">
        <v>3156</v>
      </c>
      <c r="D180" s="20" t="s">
        <v>1685</v>
      </c>
      <c r="E180" s="24">
        <v>0</v>
      </c>
      <c r="F180" s="54">
        <v>0</v>
      </c>
      <c r="G180" s="54">
        <v>0</v>
      </c>
      <c r="H180" s="54">
        <v>0</v>
      </c>
      <c r="I180" s="55">
        <v>271.34</v>
      </c>
    </row>
    <row r="181" spans="1:9" ht="12.75" customHeight="1">
      <c r="A181" s="20" t="s">
        <v>349</v>
      </c>
      <c r="B181" s="20" t="s">
        <v>569</v>
      </c>
      <c r="C181" s="20" t="s">
        <v>570</v>
      </c>
      <c r="D181" s="20" t="s">
        <v>3438</v>
      </c>
      <c r="E181" s="24">
        <v>275250</v>
      </c>
      <c r="F181" s="54">
        <v>5.65</v>
      </c>
      <c r="G181" s="54">
        <v>1556091.42</v>
      </c>
      <c r="H181" s="54">
        <v>0</v>
      </c>
      <c r="I181" s="55">
        <v>0</v>
      </c>
    </row>
    <row r="182" spans="1:9" ht="12.75" customHeight="1">
      <c r="A182" s="20" t="s">
        <v>349</v>
      </c>
      <c r="B182" s="20" t="s">
        <v>879</v>
      </c>
      <c r="C182" s="20" t="s">
        <v>880</v>
      </c>
      <c r="D182" s="20" t="s">
        <v>881</v>
      </c>
      <c r="E182" s="24">
        <v>1906</v>
      </c>
      <c r="F182" s="54">
        <v>43.54</v>
      </c>
      <c r="G182" s="54">
        <v>82981.9</v>
      </c>
      <c r="H182" s="54">
        <v>0</v>
      </c>
      <c r="I182" s="55">
        <v>0</v>
      </c>
    </row>
    <row r="183" spans="1:10" ht="12.75" customHeight="1">
      <c r="A183" s="20" t="s">
        <v>349</v>
      </c>
      <c r="B183" s="20" t="s">
        <v>3157</v>
      </c>
      <c r="C183" s="20" t="s">
        <v>3158</v>
      </c>
      <c r="D183" s="20" t="s">
        <v>3159</v>
      </c>
      <c r="E183" s="24">
        <v>39532</v>
      </c>
      <c r="F183" s="54">
        <v>182.65</v>
      </c>
      <c r="G183" s="54">
        <v>7220420.74</v>
      </c>
      <c r="H183" s="54">
        <v>0</v>
      </c>
      <c r="I183" s="55">
        <v>16328.03</v>
      </c>
      <c r="J183" s="28" t="s">
        <v>3035</v>
      </c>
    </row>
    <row r="184" spans="1:9" ht="12.75" customHeight="1">
      <c r="A184" s="20" t="s">
        <v>349</v>
      </c>
      <c r="B184" s="20" t="s">
        <v>1558</v>
      </c>
      <c r="C184" s="14" t="s">
        <v>1616</v>
      </c>
      <c r="D184" s="20" t="s">
        <v>1686</v>
      </c>
      <c r="E184" s="24">
        <v>0</v>
      </c>
      <c r="F184" s="54">
        <v>0</v>
      </c>
      <c r="G184" s="54">
        <v>0</v>
      </c>
      <c r="H184" s="54">
        <v>0</v>
      </c>
      <c r="I184" s="55">
        <v>19.78</v>
      </c>
    </row>
    <row r="185" spans="1:9" ht="12.75" customHeight="1">
      <c r="A185" s="20" t="s">
        <v>349</v>
      </c>
      <c r="B185" s="20" t="s">
        <v>1559</v>
      </c>
      <c r="C185" s="14" t="s">
        <v>1617</v>
      </c>
      <c r="D185" s="20" t="s">
        <v>2039</v>
      </c>
      <c r="E185" s="24">
        <v>0</v>
      </c>
      <c r="F185" s="54">
        <v>0</v>
      </c>
      <c r="G185" s="54">
        <v>0</v>
      </c>
      <c r="H185" s="54">
        <v>0</v>
      </c>
      <c r="I185" s="55">
        <v>2045.06</v>
      </c>
    </row>
    <row r="186" spans="1:9" ht="12.75" customHeight="1">
      <c r="A186" s="20" t="s">
        <v>349</v>
      </c>
      <c r="B186" s="20" t="s">
        <v>409</v>
      </c>
      <c r="C186" s="20" t="s">
        <v>410</v>
      </c>
      <c r="D186" s="20" t="s">
        <v>411</v>
      </c>
      <c r="E186" s="24">
        <v>6952</v>
      </c>
      <c r="F186" s="54">
        <v>6.76</v>
      </c>
      <c r="G186" s="54">
        <v>46989.96</v>
      </c>
      <c r="H186" s="54">
        <v>0</v>
      </c>
      <c r="I186" s="55">
        <v>0</v>
      </c>
    </row>
    <row r="187" spans="1:9" ht="12.75" customHeight="1">
      <c r="A187" s="20" t="s">
        <v>349</v>
      </c>
      <c r="B187" s="20" t="s">
        <v>1560</v>
      </c>
      <c r="C187" s="14" t="s">
        <v>1618</v>
      </c>
      <c r="D187" s="20" t="s">
        <v>3684</v>
      </c>
      <c r="E187" s="24">
        <v>0</v>
      </c>
      <c r="F187" s="54">
        <v>0</v>
      </c>
      <c r="G187" s="54">
        <v>0</v>
      </c>
      <c r="H187" s="54">
        <v>0</v>
      </c>
      <c r="I187" s="55">
        <v>318.42</v>
      </c>
    </row>
    <row r="188" spans="1:9" ht="12.75" customHeight="1">
      <c r="A188" s="20" t="s">
        <v>349</v>
      </c>
      <c r="B188" s="20" t="s">
        <v>571</v>
      </c>
      <c r="C188" s="20" t="s">
        <v>572</v>
      </c>
      <c r="D188" s="20" t="s">
        <v>573</v>
      </c>
      <c r="E188" s="24">
        <v>6340</v>
      </c>
      <c r="F188" s="54">
        <v>30.16</v>
      </c>
      <c r="G188" s="54">
        <v>191199.86</v>
      </c>
      <c r="H188" s="54">
        <v>0</v>
      </c>
      <c r="I188" s="55">
        <v>0</v>
      </c>
    </row>
    <row r="189" spans="1:9" ht="12.75" customHeight="1">
      <c r="A189" s="20" t="s">
        <v>349</v>
      </c>
      <c r="B189" s="20" t="s">
        <v>574</v>
      </c>
      <c r="C189" s="20" t="s">
        <v>575</v>
      </c>
      <c r="D189" s="20" t="s">
        <v>576</v>
      </c>
      <c r="E189" s="24">
        <v>16881</v>
      </c>
      <c r="F189" s="54">
        <v>31.43</v>
      </c>
      <c r="G189" s="54">
        <v>530635.13</v>
      </c>
      <c r="H189" s="54">
        <v>0</v>
      </c>
      <c r="I189" s="55">
        <v>0</v>
      </c>
    </row>
    <row r="190" spans="1:9" ht="12.75" customHeight="1">
      <c r="A190" s="20" t="s">
        <v>349</v>
      </c>
      <c r="B190" s="20" t="s">
        <v>3160</v>
      </c>
      <c r="C190" s="20" t="s">
        <v>3161</v>
      </c>
      <c r="D190" s="20" t="s">
        <v>3031</v>
      </c>
      <c r="E190" s="24">
        <v>42890</v>
      </c>
      <c r="F190" s="54">
        <v>67.59</v>
      </c>
      <c r="G190" s="54">
        <v>2899020.79</v>
      </c>
      <c r="H190" s="54">
        <v>0</v>
      </c>
      <c r="I190" s="55">
        <v>0</v>
      </c>
    </row>
    <row r="191" spans="1:9" ht="12.75" customHeight="1">
      <c r="A191" s="20" t="s">
        <v>349</v>
      </c>
      <c r="B191" s="20" t="s">
        <v>167</v>
      </c>
      <c r="C191" s="20" t="s">
        <v>168</v>
      </c>
      <c r="D191" s="20" t="s">
        <v>3031</v>
      </c>
      <c r="E191" s="24">
        <v>1453</v>
      </c>
      <c r="F191" s="54">
        <v>45.79</v>
      </c>
      <c r="G191" s="54">
        <v>66527.24</v>
      </c>
      <c r="H191" s="54">
        <v>0</v>
      </c>
      <c r="I191" s="55">
        <v>0</v>
      </c>
    </row>
    <row r="192" spans="1:9" ht="12.75" customHeight="1">
      <c r="A192" s="20" t="s">
        <v>349</v>
      </c>
      <c r="B192" s="20" t="s">
        <v>1572</v>
      </c>
      <c r="C192" s="14" t="s">
        <v>1619</v>
      </c>
      <c r="D192" s="20" t="s">
        <v>1687</v>
      </c>
      <c r="E192" s="24">
        <v>0</v>
      </c>
      <c r="F192" s="54">
        <v>0</v>
      </c>
      <c r="G192" s="54">
        <v>0</v>
      </c>
      <c r="H192" s="54">
        <v>0</v>
      </c>
      <c r="I192" s="55">
        <v>298.46</v>
      </c>
    </row>
    <row r="193" spans="1:9" ht="12.75" customHeight="1">
      <c r="A193" s="20" t="s">
        <v>349</v>
      </c>
      <c r="B193" s="20" t="s">
        <v>1561</v>
      </c>
      <c r="C193" s="14" t="s">
        <v>1779</v>
      </c>
      <c r="D193" s="20" t="s">
        <v>273</v>
      </c>
      <c r="E193" s="24">
        <v>0</v>
      </c>
      <c r="F193" s="54">
        <v>0</v>
      </c>
      <c r="G193" s="54">
        <v>0</v>
      </c>
      <c r="H193" s="54">
        <v>0</v>
      </c>
      <c r="I193" s="55">
        <v>80.25</v>
      </c>
    </row>
    <row r="194" spans="1:9" ht="12.75" customHeight="1">
      <c r="A194" s="20" t="s">
        <v>349</v>
      </c>
      <c r="B194" s="20" t="s">
        <v>373</v>
      </c>
      <c r="C194" s="20" t="s">
        <v>374</v>
      </c>
      <c r="D194" s="20" t="s">
        <v>375</v>
      </c>
      <c r="E194" s="24">
        <v>2000</v>
      </c>
      <c r="F194" s="54">
        <v>32.37</v>
      </c>
      <c r="G194" s="54">
        <v>64748.39</v>
      </c>
      <c r="H194" s="54">
        <v>0</v>
      </c>
      <c r="I194" s="55">
        <v>0</v>
      </c>
    </row>
    <row r="195" spans="1:9" ht="12.75" customHeight="1">
      <c r="A195" s="20" t="s">
        <v>349</v>
      </c>
      <c r="B195" s="20" t="s">
        <v>3703</v>
      </c>
      <c r="C195" s="20" t="s">
        <v>3704</v>
      </c>
      <c r="D195" s="20" t="s">
        <v>3041</v>
      </c>
      <c r="E195" s="24">
        <v>13762</v>
      </c>
      <c r="F195" s="54">
        <v>44.74</v>
      </c>
      <c r="G195" s="54">
        <v>615745.23</v>
      </c>
      <c r="H195" s="54">
        <v>0</v>
      </c>
      <c r="I195" s="55">
        <v>0</v>
      </c>
    </row>
    <row r="196" spans="1:9" ht="12.75" customHeight="1">
      <c r="A196" s="20" t="s">
        <v>349</v>
      </c>
      <c r="B196" s="20" t="s">
        <v>3353</v>
      </c>
      <c r="C196" s="14" t="s">
        <v>1552</v>
      </c>
      <c r="D196" s="20" t="s">
        <v>1688</v>
      </c>
      <c r="E196" s="24">
        <v>0</v>
      </c>
      <c r="F196" s="54">
        <v>0</v>
      </c>
      <c r="G196" s="54">
        <v>0</v>
      </c>
      <c r="H196" s="54">
        <v>0</v>
      </c>
      <c r="I196" s="55">
        <v>152.24</v>
      </c>
    </row>
    <row r="197" spans="1:9" ht="12.75" customHeight="1">
      <c r="A197" s="20" t="s">
        <v>349</v>
      </c>
      <c r="B197" s="20" t="s">
        <v>3705</v>
      </c>
      <c r="C197" s="20" t="s">
        <v>3706</v>
      </c>
      <c r="D197" s="20" t="s">
        <v>3707</v>
      </c>
      <c r="E197" s="24">
        <v>21940</v>
      </c>
      <c r="F197" s="54">
        <v>9.54</v>
      </c>
      <c r="G197" s="54">
        <v>209255.53</v>
      </c>
      <c r="H197" s="54">
        <v>0</v>
      </c>
      <c r="I197" s="55">
        <v>0</v>
      </c>
    </row>
    <row r="198" spans="1:9" ht="12.75" customHeight="1">
      <c r="A198" s="20" t="s">
        <v>349</v>
      </c>
      <c r="B198" s="20" t="s">
        <v>3708</v>
      </c>
      <c r="C198" s="20" t="s">
        <v>3709</v>
      </c>
      <c r="D198" s="20" t="s">
        <v>3031</v>
      </c>
      <c r="E198" s="24">
        <v>37360</v>
      </c>
      <c r="F198" s="54">
        <v>19.69</v>
      </c>
      <c r="G198" s="54">
        <v>735753.81</v>
      </c>
      <c r="H198" s="54">
        <v>0</v>
      </c>
      <c r="I198" s="55">
        <v>0</v>
      </c>
    </row>
    <row r="199" spans="1:9" ht="12.75" customHeight="1">
      <c r="A199" s="20" t="s">
        <v>349</v>
      </c>
      <c r="B199" s="20" t="s">
        <v>882</v>
      </c>
      <c r="C199" s="20" t="s">
        <v>883</v>
      </c>
      <c r="D199" s="20" t="s">
        <v>884</v>
      </c>
      <c r="E199" s="24">
        <v>18931</v>
      </c>
      <c r="F199" s="54">
        <v>15.28</v>
      </c>
      <c r="G199" s="54">
        <v>289317.73</v>
      </c>
      <c r="H199" s="54">
        <v>0</v>
      </c>
      <c r="I199" s="55">
        <v>0</v>
      </c>
    </row>
    <row r="200" spans="1:9" ht="12.75" customHeight="1">
      <c r="A200" s="20" t="s">
        <v>349</v>
      </c>
      <c r="B200" s="20" t="s">
        <v>577</v>
      </c>
      <c r="C200" s="20" t="s">
        <v>578</v>
      </c>
      <c r="D200" s="20" t="s">
        <v>579</v>
      </c>
      <c r="E200" s="24">
        <v>6090</v>
      </c>
      <c r="F200" s="54">
        <v>48.23</v>
      </c>
      <c r="G200" s="54">
        <v>293693.08</v>
      </c>
      <c r="H200" s="54">
        <v>0</v>
      </c>
      <c r="I200" s="55">
        <v>0</v>
      </c>
    </row>
    <row r="201" spans="1:9" ht="12.75" customHeight="1">
      <c r="A201" s="20" t="s">
        <v>349</v>
      </c>
      <c r="B201" s="20" t="s">
        <v>3710</v>
      </c>
      <c r="C201" s="20" t="s">
        <v>3711</v>
      </c>
      <c r="D201" s="20" t="s">
        <v>3041</v>
      </c>
      <c r="E201" s="24">
        <v>47141</v>
      </c>
      <c r="F201" s="54">
        <v>28.33</v>
      </c>
      <c r="G201" s="54">
        <v>1335457.35</v>
      </c>
      <c r="H201" s="54">
        <v>0</v>
      </c>
      <c r="I201" s="55">
        <v>0</v>
      </c>
    </row>
    <row r="202" spans="1:9" ht="12.75" customHeight="1">
      <c r="A202" s="20" t="s">
        <v>349</v>
      </c>
      <c r="B202" s="20" t="s">
        <v>959</v>
      </c>
      <c r="C202" s="20" t="s">
        <v>960</v>
      </c>
      <c r="D202" s="20" t="s">
        <v>961</v>
      </c>
      <c r="E202" s="24">
        <v>48988</v>
      </c>
      <c r="F202" s="54">
        <v>13.28</v>
      </c>
      <c r="G202" s="54">
        <v>650674.52</v>
      </c>
      <c r="H202" s="54">
        <v>0</v>
      </c>
      <c r="I202" s="55">
        <v>0</v>
      </c>
    </row>
    <row r="203" spans="1:9" ht="12.75" customHeight="1">
      <c r="A203" s="20" t="s">
        <v>349</v>
      </c>
      <c r="B203" s="20" t="s">
        <v>580</v>
      </c>
      <c r="C203" s="20" t="s">
        <v>581</v>
      </c>
      <c r="D203" s="20" t="s">
        <v>3662</v>
      </c>
      <c r="E203" s="24">
        <v>43300</v>
      </c>
      <c r="F203" s="54">
        <v>11.49</v>
      </c>
      <c r="G203" s="54">
        <v>497652.3</v>
      </c>
      <c r="H203" s="54">
        <v>0</v>
      </c>
      <c r="I203" s="55">
        <v>317.5</v>
      </c>
    </row>
    <row r="204" spans="1:9" ht="12.75" customHeight="1">
      <c r="A204" s="20" t="s">
        <v>349</v>
      </c>
      <c r="B204" s="20" t="s">
        <v>582</v>
      </c>
      <c r="C204" s="20" t="s">
        <v>583</v>
      </c>
      <c r="D204" s="20" t="s">
        <v>3031</v>
      </c>
      <c r="E204" s="24">
        <v>35379</v>
      </c>
      <c r="F204" s="54">
        <v>53.18</v>
      </c>
      <c r="G204" s="54">
        <v>1881419.78</v>
      </c>
      <c r="H204" s="54">
        <v>0</v>
      </c>
      <c r="I204" s="55">
        <v>0</v>
      </c>
    </row>
    <row r="205" spans="1:9" ht="12.75" customHeight="1">
      <c r="A205" s="20" t="s">
        <v>349</v>
      </c>
      <c r="B205" s="20" t="s">
        <v>584</v>
      </c>
      <c r="C205" s="20" t="s">
        <v>585</v>
      </c>
      <c r="D205" s="20" t="s">
        <v>586</v>
      </c>
      <c r="E205" s="24">
        <v>1523</v>
      </c>
      <c r="F205" s="54">
        <v>109.84</v>
      </c>
      <c r="G205" s="54">
        <v>167281.75</v>
      </c>
      <c r="H205" s="54">
        <v>0</v>
      </c>
      <c r="I205" s="55">
        <v>0</v>
      </c>
    </row>
    <row r="206" spans="1:9" ht="12.75" customHeight="1">
      <c r="A206" s="20" t="s">
        <v>349</v>
      </c>
      <c r="B206" s="20" t="s">
        <v>1563</v>
      </c>
      <c r="C206" s="14" t="s">
        <v>1620</v>
      </c>
      <c r="D206" s="20" t="s">
        <v>3041</v>
      </c>
      <c r="E206" s="24">
        <v>0</v>
      </c>
      <c r="F206" s="54">
        <v>0</v>
      </c>
      <c r="G206" s="54">
        <v>0</v>
      </c>
      <c r="H206" s="54">
        <v>0</v>
      </c>
      <c r="I206" s="55">
        <v>18.91</v>
      </c>
    </row>
    <row r="207" spans="1:9" ht="12.75" customHeight="1">
      <c r="A207" s="20" t="s">
        <v>349</v>
      </c>
      <c r="B207" s="20" t="s">
        <v>1564</v>
      </c>
      <c r="C207" s="14" t="s">
        <v>1621</v>
      </c>
      <c r="D207" s="20" t="s">
        <v>1689</v>
      </c>
      <c r="E207" s="24">
        <v>0</v>
      </c>
      <c r="F207" s="54">
        <v>0</v>
      </c>
      <c r="G207" s="54">
        <v>0</v>
      </c>
      <c r="H207" s="54">
        <v>0</v>
      </c>
      <c r="I207" s="55">
        <v>18.38</v>
      </c>
    </row>
    <row r="208" spans="1:9" ht="12.75" customHeight="1">
      <c r="A208" s="20" t="s">
        <v>349</v>
      </c>
      <c r="B208" s="20" t="s">
        <v>3164</v>
      </c>
      <c r="C208" s="20" t="s">
        <v>3165</v>
      </c>
      <c r="D208" s="20" t="s">
        <v>3166</v>
      </c>
      <c r="E208" s="24">
        <v>77913</v>
      </c>
      <c r="F208" s="54">
        <v>27.55</v>
      </c>
      <c r="G208" s="54">
        <v>2146208.96</v>
      </c>
      <c r="H208" s="54">
        <v>0</v>
      </c>
      <c r="I208" s="55">
        <v>0</v>
      </c>
    </row>
    <row r="209" spans="1:9" ht="12.75" customHeight="1">
      <c r="A209" s="20" t="s">
        <v>349</v>
      </c>
      <c r="B209" s="20" t="s">
        <v>3167</v>
      </c>
      <c r="C209" s="20" t="s">
        <v>3168</v>
      </c>
      <c r="D209" s="20" t="s">
        <v>3169</v>
      </c>
      <c r="E209" s="24">
        <v>149433</v>
      </c>
      <c r="F209" s="54">
        <v>49.33</v>
      </c>
      <c r="G209" s="54">
        <v>7371118.71</v>
      </c>
      <c r="H209" s="54">
        <v>0</v>
      </c>
      <c r="I209" s="55">
        <v>0</v>
      </c>
    </row>
    <row r="210" spans="1:9" ht="12.75" customHeight="1">
      <c r="A210" s="20" t="s">
        <v>349</v>
      </c>
      <c r="B210" s="20" t="s">
        <v>3170</v>
      </c>
      <c r="C210" s="20" t="s">
        <v>3171</v>
      </c>
      <c r="D210" s="20" t="s">
        <v>3172</v>
      </c>
      <c r="E210" s="24">
        <v>23400</v>
      </c>
      <c r="F210" s="54">
        <v>11.22</v>
      </c>
      <c r="G210" s="54">
        <v>262542.73</v>
      </c>
      <c r="H210" s="54">
        <v>0</v>
      </c>
      <c r="I210" s="55">
        <v>0</v>
      </c>
    </row>
    <row r="211" spans="1:9" ht="12.75" customHeight="1">
      <c r="A211" s="20" t="s">
        <v>349</v>
      </c>
      <c r="B211" s="20" t="s">
        <v>3173</v>
      </c>
      <c r="C211" s="20" t="s">
        <v>3174</v>
      </c>
      <c r="D211" s="20" t="s">
        <v>3175</v>
      </c>
      <c r="E211" s="24">
        <v>17624</v>
      </c>
      <c r="F211" s="54">
        <v>124.57</v>
      </c>
      <c r="G211" s="54">
        <v>2195475.36</v>
      </c>
      <c r="H211" s="54">
        <v>0</v>
      </c>
      <c r="I211" s="55">
        <v>0</v>
      </c>
    </row>
    <row r="212" spans="1:9" ht="12.75" customHeight="1">
      <c r="A212" s="20" t="s">
        <v>349</v>
      </c>
      <c r="B212" s="20" t="s">
        <v>3712</v>
      </c>
      <c r="C212" s="20" t="s">
        <v>3713</v>
      </c>
      <c r="D212" s="20" t="s">
        <v>3714</v>
      </c>
      <c r="E212" s="24">
        <v>101571</v>
      </c>
      <c r="F212" s="54">
        <v>23.1</v>
      </c>
      <c r="G212" s="54">
        <v>2346094.5</v>
      </c>
      <c r="H212" s="54">
        <v>0</v>
      </c>
      <c r="I212" s="55">
        <v>0</v>
      </c>
    </row>
    <row r="213" spans="1:9" ht="12.75" customHeight="1">
      <c r="A213" s="20" t="s">
        <v>349</v>
      </c>
      <c r="B213" s="20" t="s">
        <v>1565</v>
      </c>
      <c r="C213" s="14" t="s">
        <v>1622</v>
      </c>
      <c r="D213" s="20" t="s">
        <v>1690</v>
      </c>
      <c r="E213" s="24">
        <v>0</v>
      </c>
      <c r="F213" s="54">
        <v>0</v>
      </c>
      <c r="G213" s="54">
        <v>0</v>
      </c>
      <c r="H213" s="54">
        <v>0</v>
      </c>
      <c r="I213" s="55">
        <v>65.98</v>
      </c>
    </row>
    <row r="214" spans="1:9" ht="12.75" customHeight="1">
      <c r="A214" s="20" t="s">
        <v>349</v>
      </c>
      <c r="B214" s="20" t="s">
        <v>3715</v>
      </c>
      <c r="C214" s="20" t="s">
        <v>3716</v>
      </c>
      <c r="D214" s="20" t="s">
        <v>3717</v>
      </c>
      <c r="E214" s="24">
        <v>67149</v>
      </c>
      <c r="F214" s="54">
        <v>19.57</v>
      </c>
      <c r="G214" s="54">
        <v>1314063.92</v>
      </c>
      <c r="H214" s="54">
        <v>0</v>
      </c>
      <c r="I214" s="55">
        <v>0</v>
      </c>
    </row>
    <row r="215" spans="1:9" ht="12.75" customHeight="1">
      <c r="A215" s="20" t="s">
        <v>349</v>
      </c>
      <c r="B215" s="20" t="s">
        <v>885</v>
      </c>
      <c r="C215" s="20" t="s">
        <v>886</v>
      </c>
      <c r="D215" s="20" t="s">
        <v>887</v>
      </c>
      <c r="E215" s="24">
        <v>3537</v>
      </c>
      <c r="F215" s="54">
        <v>12.55</v>
      </c>
      <c r="G215" s="54">
        <v>44400.03</v>
      </c>
      <c r="H215" s="54">
        <v>0</v>
      </c>
      <c r="I215" s="55">
        <v>0</v>
      </c>
    </row>
    <row r="216" spans="1:9" ht="12.75" customHeight="1">
      <c r="A216" s="20" t="s">
        <v>349</v>
      </c>
      <c r="B216" s="20" t="s">
        <v>1413</v>
      </c>
      <c r="C216" s="14" t="s">
        <v>1414</v>
      </c>
      <c r="D216" s="20" t="s">
        <v>1415</v>
      </c>
      <c r="E216" s="24">
        <v>0</v>
      </c>
      <c r="F216" s="54">
        <v>0</v>
      </c>
      <c r="G216" s="54">
        <v>0</v>
      </c>
      <c r="H216" s="54">
        <v>0</v>
      </c>
      <c r="I216" s="55">
        <v>20.14</v>
      </c>
    </row>
    <row r="217" spans="1:9" ht="12.75" customHeight="1">
      <c r="A217" s="20" t="s">
        <v>349</v>
      </c>
      <c r="B217" s="20" t="s">
        <v>3580</v>
      </c>
      <c r="C217" s="20" t="s">
        <v>3581</v>
      </c>
      <c r="D217" s="20" t="s">
        <v>3031</v>
      </c>
      <c r="E217" s="24">
        <v>2834</v>
      </c>
      <c r="F217" s="54">
        <v>139.66</v>
      </c>
      <c r="G217" s="54">
        <v>395787.93</v>
      </c>
      <c r="H217" s="54">
        <v>0</v>
      </c>
      <c r="I217" s="55">
        <v>0</v>
      </c>
    </row>
    <row r="218" spans="1:9" ht="12.75" customHeight="1">
      <c r="A218" s="20" t="s">
        <v>349</v>
      </c>
      <c r="B218" s="20" t="s">
        <v>587</v>
      </c>
      <c r="C218" s="20" t="s">
        <v>588</v>
      </c>
      <c r="D218" s="20" t="s">
        <v>3210</v>
      </c>
      <c r="E218" s="24">
        <v>10428</v>
      </c>
      <c r="F218" s="54">
        <v>116.61</v>
      </c>
      <c r="G218" s="54">
        <v>1215994.7</v>
      </c>
      <c r="H218" s="54">
        <v>0</v>
      </c>
      <c r="I218" s="55">
        <v>0</v>
      </c>
    </row>
    <row r="219" spans="1:9" ht="12.75" customHeight="1">
      <c r="A219" s="20" t="s">
        <v>349</v>
      </c>
      <c r="B219" s="20" t="s">
        <v>1566</v>
      </c>
      <c r="C219" s="14" t="s">
        <v>1623</v>
      </c>
      <c r="D219" s="20" t="s">
        <v>1691</v>
      </c>
      <c r="E219" s="24">
        <v>0</v>
      </c>
      <c r="F219" s="54">
        <v>0</v>
      </c>
      <c r="G219" s="54">
        <v>0</v>
      </c>
      <c r="H219" s="54">
        <v>0</v>
      </c>
      <c r="I219" s="55">
        <v>125.9</v>
      </c>
    </row>
    <row r="220" spans="1:9" ht="12.75" customHeight="1">
      <c r="A220" s="20" t="s">
        <v>349</v>
      </c>
      <c r="B220" s="20" t="s">
        <v>1567</v>
      </c>
      <c r="C220" s="14" t="s">
        <v>1624</v>
      </c>
      <c r="D220" s="20" t="s">
        <v>1692</v>
      </c>
      <c r="E220" s="24">
        <v>0</v>
      </c>
      <c r="F220" s="54">
        <v>0</v>
      </c>
      <c r="G220" s="54">
        <v>0</v>
      </c>
      <c r="H220" s="54">
        <v>0</v>
      </c>
      <c r="I220" s="55">
        <v>57.72</v>
      </c>
    </row>
    <row r="221" spans="1:9" ht="12.75" customHeight="1">
      <c r="A221" s="20" t="s">
        <v>349</v>
      </c>
      <c r="B221" s="20" t="s">
        <v>169</v>
      </c>
      <c r="C221" s="20" t="s">
        <v>170</v>
      </c>
      <c r="D221" s="20" t="s">
        <v>171</v>
      </c>
      <c r="E221" s="24">
        <v>169617</v>
      </c>
      <c r="F221" s="54">
        <v>6.92</v>
      </c>
      <c r="G221" s="54">
        <v>1173433.75</v>
      </c>
      <c r="H221" s="54">
        <v>0</v>
      </c>
      <c r="I221" s="55">
        <v>0</v>
      </c>
    </row>
    <row r="222" spans="1:9" ht="12.75" customHeight="1">
      <c r="A222" s="20" t="s">
        <v>349</v>
      </c>
      <c r="B222" s="20" t="s">
        <v>3011</v>
      </c>
      <c r="C222" s="20" t="s">
        <v>3012</v>
      </c>
      <c r="D222" s="20" t="s">
        <v>3013</v>
      </c>
      <c r="E222" s="24">
        <v>1200</v>
      </c>
      <c r="F222" s="54">
        <v>20.43</v>
      </c>
      <c r="G222" s="54">
        <v>24512.04</v>
      </c>
      <c r="H222" s="54">
        <v>0</v>
      </c>
      <c r="I222" s="55">
        <v>0</v>
      </c>
    </row>
    <row r="223" spans="1:9" ht="12.75" customHeight="1">
      <c r="A223" s="20" t="s">
        <v>349</v>
      </c>
      <c r="B223" s="20" t="s">
        <v>3720</v>
      </c>
      <c r="C223" s="20" t="s">
        <v>0</v>
      </c>
      <c r="D223" s="20" t="s">
        <v>1</v>
      </c>
      <c r="E223" s="24">
        <v>17260</v>
      </c>
      <c r="F223" s="54">
        <v>32.18</v>
      </c>
      <c r="G223" s="54">
        <v>555439.73</v>
      </c>
      <c r="H223" s="54">
        <v>0</v>
      </c>
      <c r="I223" s="55">
        <v>0</v>
      </c>
    </row>
    <row r="224" spans="1:9" ht="12.75" customHeight="1">
      <c r="A224" s="20" t="s">
        <v>349</v>
      </c>
      <c r="B224" s="20" t="s">
        <v>589</v>
      </c>
      <c r="C224" s="20" t="s">
        <v>590</v>
      </c>
      <c r="D224" s="20" t="s">
        <v>3499</v>
      </c>
      <c r="E224" s="24">
        <v>20368</v>
      </c>
      <c r="F224" s="54">
        <v>38.51</v>
      </c>
      <c r="G224" s="54">
        <v>784271.34</v>
      </c>
      <c r="H224" s="54">
        <v>0</v>
      </c>
      <c r="I224" s="55">
        <v>0</v>
      </c>
    </row>
    <row r="225" spans="1:9" ht="12.75" customHeight="1">
      <c r="A225" s="20" t="s">
        <v>349</v>
      </c>
      <c r="B225" s="20" t="s">
        <v>2</v>
      </c>
      <c r="C225" s="20" t="s">
        <v>3</v>
      </c>
      <c r="D225" s="20" t="s">
        <v>4</v>
      </c>
      <c r="E225" s="24">
        <v>13471</v>
      </c>
      <c r="F225" s="54">
        <v>28.41</v>
      </c>
      <c r="G225" s="54">
        <v>382728.76</v>
      </c>
      <c r="H225" s="54">
        <v>0</v>
      </c>
      <c r="I225" s="55">
        <v>0</v>
      </c>
    </row>
    <row r="226" spans="1:9" ht="12.75" customHeight="1">
      <c r="A226" s="20" t="s">
        <v>349</v>
      </c>
      <c r="B226" s="20" t="s">
        <v>591</v>
      </c>
      <c r="C226" s="20" t="s">
        <v>592</v>
      </c>
      <c r="D226" s="20" t="s">
        <v>593</v>
      </c>
      <c r="E226" s="24">
        <v>68950</v>
      </c>
      <c r="F226" s="54">
        <v>4.42</v>
      </c>
      <c r="G226" s="54">
        <v>304727.84</v>
      </c>
      <c r="H226" s="54">
        <v>0</v>
      </c>
      <c r="I226" s="55">
        <v>0</v>
      </c>
    </row>
    <row r="227" spans="1:9" ht="12.75" customHeight="1">
      <c r="A227" s="20" t="s">
        <v>349</v>
      </c>
      <c r="B227" s="20" t="s">
        <v>3179</v>
      </c>
      <c r="C227" s="20" t="s">
        <v>3180</v>
      </c>
      <c r="D227" s="20" t="s">
        <v>3181</v>
      </c>
      <c r="E227" s="24">
        <v>22326</v>
      </c>
      <c r="F227" s="54">
        <v>21.09</v>
      </c>
      <c r="G227" s="54">
        <v>470860.8</v>
      </c>
      <c r="H227" s="54">
        <v>0</v>
      </c>
      <c r="I227" s="55">
        <v>0</v>
      </c>
    </row>
    <row r="228" spans="1:9" ht="12.75" customHeight="1">
      <c r="A228" s="20" t="s">
        <v>349</v>
      </c>
      <c r="B228" s="20" t="s">
        <v>888</v>
      </c>
      <c r="C228" s="20" t="s">
        <v>889</v>
      </c>
      <c r="D228" s="20" t="s">
        <v>890</v>
      </c>
      <c r="E228" s="24">
        <v>5949</v>
      </c>
      <c r="F228" s="54">
        <v>9.54</v>
      </c>
      <c r="G228" s="54">
        <v>56767.74</v>
      </c>
      <c r="H228" s="54">
        <v>0</v>
      </c>
      <c r="I228" s="55">
        <v>0</v>
      </c>
    </row>
    <row r="229" spans="1:9" ht="12.75" customHeight="1">
      <c r="A229" s="20" t="s">
        <v>349</v>
      </c>
      <c r="B229" s="20" t="s">
        <v>891</v>
      </c>
      <c r="C229" s="20" t="s">
        <v>892</v>
      </c>
      <c r="D229" s="20" t="s">
        <v>893</v>
      </c>
      <c r="E229" s="24">
        <v>4943</v>
      </c>
      <c r="F229" s="54">
        <v>6.39</v>
      </c>
      <c r="G229" s="54">
        <v>31568.22</v>
      </c>
      <c r="H229" s="54">
        <v>0</v>
      </c>
      <c r="I229" s="55">
        <v>0</v>
      </c>
    </row>
    <row r="230" spans="1:9" ht="12.75" customHeight="1">
      <c r="A230" s="20" t="s">
        <v>349</v>
      </c>
      <c r="B230" s="20" t="s">
        <v>389</v>
      </c>
      <c r="C230" s="20" t="s">
        <v>390</v>
      </c>
      <c r="D230" s="20" t="s">
        <v>391</v>
      </c>
      <c r="E230" s="24">
        <v>17579</v>
      </c>
      <c r="F230" s="54">
        <v>9.32</v>
      </c>
      <c r="G230" s="54">
        <v>163814.3</v>
      </c>
      <c r="H230" s="54">
        <v>0</v>
      </c>
      <c r="I230" s="55">
        <v>0</v>
      </c>
    </row>
    <row r="231" spans="1:9" ht="12.75" customHeight="1">
      <c r="A231" s="20" t="s">
        <v>349</v>
      </c>
      <c r="B231" s="20" t="s">
        <v>5</v>
      </c>
      <c r="C231" s="20" t="s">
        <v>6</v>
      </c>
      <c r="D231" s="20" t="s">
        <v>3041</v>
      </c>
      <c r="E231" s="24">
        <v>15454</v>
      </c>
      <c r="F231" s="54">
        <v>46.97</v>
      </c>
      <c r="G231" s="54">
        <v>725820.27</v>
      </c>
      <c r="H231" s="54">
        <v>0</v>
      </c>
      <c r="I231" s="55">
        <v>0</v>
      </c>
    </row>
    <row r="232" spans="1:9" ht="12.75" customHeight="1">
      <c r="A232" s="20" t="s">
        <v>349</v>
      </c>
      <c r="B232" s="20" t="s">
        <v>7</v>
      </c>
      <c r="C232" s="20" t="s">
        <v>6</v>
      </c>
      <c r="D232" s="20" t="s">
        <v>8</v>
      </c>
      <c r="E232" s="24">
        <v>7900</v>
      </c>
      <c r="F232" s="54">
        <v>31.94</v>
      </c>
      <c r="G232" s="54">
        <v>252362.92</v>
      </c>
      <c r="H232" s="54">
        <v>0</v>
      </c>
      <c r="I232" s="55">
        <v>0</v>
      </c>
    </row>
    <row r="233" spans="1:9" ht="12.75" customHeight="1">
      <c r="A233" s="20" t="s">
        <v>349</v>
      </c>
      <c r="B233" s="20" t="s">
        <v>3184</v>
      </c>
      <c r="C233" s="20" t="s">
        <v>3185</v>
      </c>
      <c r="D233" s="20" t="s">
        <v>3186</v>
      </c>
      <c r="E233" s="24">
        <v>226947</v>
      </c>
      <c r="F233" s="54">
        <v>13.79</v>
      </c>
      <c r="G233" s="54">
        <v>3129996.19</v>
      </c>
      <c r="H233" s="54">
        <v>0</v>
      </c>
      <c r="I233" s="55">
        <v>0</v>
      </c>
    </row>
    <row r="234" spans="1:9" ht="12.75" customHeight="1">
      <c r="A234" s="20" t="s">
        <v>349</v>
      </c>
      <c r="B234" s="20" t="s">
        <v>594</v>
      </c>
      <c r="C234" s="20" t="s">
        <v>595</v>
      </c>
      <c r="D234" s="20" t="s">
        <v>3166</v>
      </c>
      <c r="E234" s="24">
        <v>4825</v>
      </c>
      <c r="F234" s="54">
        <v>107.97</v>
      </c>
      <c r="G234" s="54">
        <v>520970.91</v>
      </c>
      <c r="H234" s="54">
        <v>0</v>
      </c>
      <c r="I234" s="55">
        <v>685.97</v>
      </c>
    </row>
    <row r="235" spans="1:9" ht="12.75" customHeight="1">
      <c r="A235" s="20" t="s">
        <v>349</v>
      </c>
      <c r="B235" s="20" t="s">
        <v>471</v>
      </c>
      <c r="C235" s="20" t="s">
        <v>472</v>
      </c>
      <c r="D235" s="20" t="s">
        <v>3138</v>
      </c>
      <c r="E235" s="24">
        <v>115993</v>
      </c>
      <c r="F235" s="54">
        <v>2.61</v>
      </c>
      <c r="G235" s="54">
        <v>302654.73</v>
      </c>
      <c r="H235" s="54">
        <v>0</v>
      </c>
      <c r="I235" s="55">
        <v>0</v>
      </c>
    </row>
    <row r="236" spans="1:9" ht="12.75" customHeight="1">
      <c r="A236" s="20" t="s">
        <v>349</v>
      </c>
      <c r="B236" s="20" t="s">
        <v>9</v>
      </c>
      <c r="C236" s="20" t="s">
        <v>10</v>
      </c>
      <c r="D236" s="20" t="s">
        <v>11</v>
      </c>
      <c r="E236" s="24">
        <v>58820</v>
      </c>
      <c r="F236" s="54">
        <v>44.92</v>
      </c>
      <c r="G236" s="54">
        <v>2641981.09</v>
      </c>
      <c r="H236" s="54">
        <v>0</v>
      </c>
      <c r="I236" s="55">
        <v>0</v>
      </c>
    </row>
    <row r="237" spans="1:9" ht="12.75" customHeight="1">
      <c r="A237" s="20" t="s">
        <v>349</v>
      </c>
      <c r="B237" s="20" t="s">
        <v>3187</v>
      </c>
      <c r="C237" s="20" t="s">
        <v>3188</v>
      </c>
      <c r="D237" s="20" t="s">
        <v>3189</v>
      </c>
      <c r="E237" s="24">
        <v>1750</v>
      </c>
      <c r="F237" s="54">
        <v>332.66</v>
      </c>
      <c r="G237" s="54">
        <v>582162.12</v>
      </c>
      <c r="H237" s="54">
        <v>0</v>
      </c>
      <c r="I237" s="55">
        <v>0</v>
      </c>
    </row>
    <row r="238" spans="1:9" ht="12.75" customHeight="1">
      <c r="A238" s="20" t="s">
        <v>349</v>
      </c>
      <c r="B238" s="20" t="s">
        <v>473</v>
      </c>
      <c r="C238" s="20" t="s">
        <v>474</v>
      </c>
      <c r="D238" s="20" t="s">
        <v>475</v>
      </c>
      <c r="E238" s="24">
        <v>18817</v>
      </c>
      <c r="F238" s="54">
        <v>7.26</v>
      </c>
      <c r="G238" s="54">
        <v>136539.91</v>
      </c>
      <c r="H238" s="54">
        <v>0</v>
      </c>
      <c r="I238" s="55">
        <v>0</v>
      </c>
    </row>
    <row r="239" spans="1:9" ht="12.75" customHeight="1">
      <c r="A239" s="20" t="s">
        <v>349</v>
      </c>
      <c r="B239" s="20" t="s">
        <v>2710</v>
      </c>
      <c r="C239" s="14" t="s">
        <v>2711</v>
      </c>
      <c r="D239" s="20" t="s">
        <v>1693</v>
      </c>
      <c r="E239" s="24">
        <v>0</v>
      </c>
      <c r="F239" s="54">
        <v>0</v>
      </c>
      <c r="G239" s="54">
        <v>0</v>
      </c>
      <c r="H239" s="54">
        <v>0</v>
      </c>
      <c r="I239" s="55">
        <v>223.08</v>
      </c>
    </row>
    <row r="240" spans="1:9" ht="12.75" customHeight="1">
      <c r="A240" s="20" t="s">
        <v>349</v>
      </c>
      <c r="B240" s="20" t="s">
        <v>3190</v>
      </c>
      <c r="C240" s="20" t="s">
        <v>3191</v>
      </c>
      <c r="D240" s="20" t="s">
        <v>3192</v>
      </c>
      <c r="E240" s="24">
        <v>22918</v>
      </c>
      <c r="F240" s="54">
        <v>15.31</v>
      </c>
      <c r="G240" s="54">
        <v>350964.78</v>
      </c>
      <c r="H240" s="54">
        <v>0</v>
      </c>
      <c r="I240" s="55">
        <v>0</v>
      </c>
    </row>
    <row r="241" spans="1:9" ht="12.75" customHeight="1">
      <c r="A241" s="20" t="s">
        <v>349</v>
      </c>
      <c r="B241" s="20" t="s">
        <v>12</v>
      </c>
      <c r="C241" s="20" t="s">
        <v>13</v>
      </c>
      <c r="D241" s="20" t="s">
        <v>14</v>
      </c>
      <c r="E241" s="24">
        <v>64045</v>
      </c>
      <c r="F241" s="54">
        <v>12.86</v>
      </c>
      <c r="G241" s="54">
        <v>823610.67</v>
      </c>
      <c r="H241" s="54">
        <v>0</v>
      </c>
      <c r="I241" s="55">
        <v>0</v>
      </c>
    </row>
    <row r="242" spans="1:9" ht="12.75" customHeight="1">
      <c r="A242" s="20" t="s">
        <v>349</v>
      </c>
      <c r="B242" s="20" t="s">
        <v>3611</v>
      </c>
      <c r="C242" s="20" t="s">
        <v>3612</v>
      </c>
      <c r="D242" s="20" t="s">
        <v>3613</v>
      </c>
      <c r="E242" s="24">
        <v>2702</v>
      </c>
      <c r="F242" s="54">
        <v>31.96</v>
      </c>
      <c r="G242" s="54">
        <v>86363.28</v>
      </c>
      <c r="H242" s="54">
        <v>0</v>
      </c>
      <c r="I242" s="55">
        <v>0</v>
      </c>
    </row>
    <row r="243" spans="1:9" ht="12.75" customHeight="1">
      <c r="A243" s="20" t="s">
        <v>349</v>
      </c>
      <c r="B243" s="20" t="s">
        <v>1568</v>
      </c>
      <c r="C243" s="14" t="s">
        <v>1625</v>
      </c>
      <c r="D243" s="20" t="s">
        <v>1694</v>
      </c>
      <c r="E243" s="24">
        <v>0</v>
      </c>
      <c r="F243" s="54">
        <v>0</v>
      </c>
      <c r="G243" s="54">
        <v>0</v>
      </c>
      <c r="H243" s="54">
        <v>0</v>
      </c>
      <c r="I243" s="55">
        <v>26.99</v>
      </c>
    </row>
    <row r="244" spans="1:9" ht="12.75" customHeight="1">
      <c r="A244" s="20" t="s">
        <v>349</v>
      </c>
      <c r="B244" s="20" t="s">
        <v>964</v>
      </c>
      <c r="C244" s="20" t="s">
        <v>965</v>
      </c>
      <c r="D244" s="20" t="s">
        <v>966</v>
      </c>
      <c r="E244" s="24">
        <v>22876</v>
      </c>
      <c r="F244" s="54">
        <v>10.59</v>
      </c>
      <c r="G244" s="54">
        <v>242167.62</v>
      </c>
      <c r="H244" s="54">
        <v>0</v>
      </c>
      <c r="I244" s="55">
        <v>0</v>
      </c>
    </row>
    <row r="245" spans="1:9" ht="12.75" customHeight="1">
      <c r="A245" s="20" t="s">
        <v>349</v>
      </c>
      <c r="B245" s="20" t="s">
        <v>15</v>
      </c>
      <c r="C245" s="20" t="s">
        <v>16</v>
      </c>
      <c r="D245" s="20" t="s">
        <v>3031</v>
      </c>
      <c r="E245" s="24">
        <v>6611</v>
      </c>
      <c r="F245" s="54">
        <v>37</v>
      </c>
      <c r="G245" s="54">
        <v>244617.9</v>
      </c>
      <c r="H245" s="54">
        <v>0</v>
      </c>
      <c r="I245" s="55">
        <v>0</v>
      </c>
    </row>
    <row r="246" spans="1:9" ht="12.75" customHeight="1">
      <c r="A246" s="20" t="s">
        <v>349</v>
      </c>
      <c r="B246" s="20" t="s">
        <v>894</v>
      </c>
      <c r="C246" s="20" t="s">
        <v>895</v>
      </c>
      <c r="D246" s="20" t="s">
        <v>887</v>
      </c>
      <c r="E246" s="24">
        <v>13766</v>
      </c>
      <c r="F246" s="54">
        <v>6.84</v>
      </c>
      <c r="G246" s="54">
        <v>94103.7</v>
      </c>
      <c r="H246" s="54">
        <v>0</v>
      </c>
      <c r="I246" s="55">
        <v>0</v>
      </c>
    </row>
    <row r="247" spans="1:9" ht="12.75" customHeight="1">
      <c r="A247" s="20" t="s">
        <v>349</v>
      </c>
      <c r="B247" s="20" t="s">
        <v>3193</v>
      </c>
      <c r="C247" s="20" t="s">
        <v>3194</v>
      </c>
      <c r="D247" s="20" t="s">
        <v>3195</v>
      </c>
      <c r="E247" s="24">
        <v>40694</v>
      </c>
      <c r="F247" s="54">
        <v>72.5</v>
      </c>
      <c r="G247" s="54">
        <v>2950309.82</v>
      </c>
      <c r="H247" s="54">
        <v>0</v>
      </c>
      <c r="I247" s="55">
        <v>0</v>
      </c>
    </row>
    <row r="248" spans="1:9" ht="12.75" customHeight="1">
      <c r="A248" s="20" t="s">
        <v>349</v>
      </c>
      <c r="B248" s="20" t="s">
        <v>3196</v>
      </c>
      <c r="C248" s="20" t="s">
        <v>3197</v>
      </c>
      <c r="D248" s="20" t="s">
        <v>3198</v>
      </c>
      <c r="E248" s="24">
        <v>42030</v>
      </c>
      <c r="F248" s="54">
        <v>54.11</v>
      </c>
      <c r="G248" s="54">
        <v>2274280</v>
      </c>
      <c r="H248" s="54">
        <v>0</v>
      </c>
      <c r="I248" s="55">
        <v>1518.67</v>
      </c>
    </row>
    <row r="249" spans="1:9" ht="12.75" customHeight="1">
      <c r="A249" s="20" t="s">
        <v>349</v>
      </c>
      <c r="B249" s="20" t="s">
        <v>19</v>
      </c>
      <c r="C249" s="20" t="s">
        <v>20</v>
      </c>
      <c r="D249" s="20" t="s">
        <v>3059</v>
      </c>
      <c r="E249" s="24">
        <v>13028</v>
      </c>
      <c r="F249" s="54">
        <v>24.91</v>
      </c>
      <c r="G249" s="54">
        <v>324555.15</v>
      </c>
      <c r="H249" s="54">
        <v>0</v>
      </c>
      <c r="I249" s="55">
        <v>0</v>
      </c>
    </row>
    <row r="250" spans="1:9" ht="12.75" customHeight="1">
      <c r="A250" s="20" t="s">
        <v>349</v>
      </c>
      <c r="B250" s="20" t="s">
        <v>896</v>
      </c>
      <c r="C250" s="20" t="s">
        <v>897</v>
      </c>
      <c r="D250" s="20" t="s">
        <v>898</v>
      </c>
      <c r="E250" s="24">
        <v>9732</v>
      </c>
      <c r="F250" s="54">
        <v>20.72</v>
      </c>
      <c r="G250" s="54">
        <v>201694.72</v>
      </c>
      <c r="H250" s="54">
        <v>0</v>
      </c>
      <c r="I250" s="55">
        <v>0</v>
      </c>
    </row>
    <row r="251" spans="1:9" ht="12.75" customHeight="1">
      <c r="A251" s="20" t="s">
        <v>349</v>
      </c>
      <c r="B251" s="20" t="s">
        <v>21</v>
      </c>
      <c r="C251" s="20" t="s">
        <v>22</v>
      </c>
      <c r="D251" s="20" t="s">
        <v>23</v>
      </c>
      <c r="E251" s="24">
        <v>64894</v>
      </c>
      <c r="F251" s="54">
        <v>20.5</v>
      </c>
      <c r="G251" s="54">
        <v>1330408.07</v>
      </c>
      <c r="H251" s="54">
        <v>0</v>
      </c>
      <c r="I251" s="55">
        <v>0</v>
      </c>
    </row>
    <row r="252" spans="1:9" ht="12.75" customHeight="1">
      <c r="A252" s="20" t="s">
        <v>349</v>
      </c>
      <c r="B252" s="20" t="s">
        <v>596</v>
      </c>
      <c r="C252" s="20" t="s">
        <v>597</v>
      </c>
      <c r="D252" s="20" t="s">
        <v>3499</v>
      </c>
      <c r="E252" s="24">
        <v>28893</v>
      </c>
      <c r="F252" s="54">
        <v>68.34</v>
      </c>
      <c r="G252" s="54">
        <v>1974475.32</v>
      </c>
      <c r="H252" s="54">
        <v>0</v>
      </c>
      <c r="I252" s="55">
        <v>1338.89</v>
      </c>
    </row>
    <row r="253" spans="1:9" ht="12.75" customHeight="1">
      <c r="A253" s="20" t="s">
        <v>349</v>
      </c>
      <c r="B253" s="20" t="s">
        <v>3018</v>
      </c>
      <c r="C253" s="20" t="s">
        <v>3627</v>
      </c>
      <c r="D253" s="20" t="s">
        <v>3019</v>
      </c>
      <c r="E253" s="24">
        <v>7800</v>
      </c>
      <c r="F253" s="54">
        <v>10.48</v>
      </c>
      <c r="G253" s="54">
        <v>81728.06</v>
      </c>
      <c r="H253" s="54">
        <v>0</v>
      </c>
      <c r="I253" s="55">
        <v>0</v>
      </c>
    </row>
    <row r="254" spans="1:9" ht="12.75" customHeight="1">
      <c r="A254" s="20" t="s">
        <v>349</v>
      </c>
      <c r="B254" s="20" t="s">
        <v>3626</v>
      </c>
      <c r="C254" s="20" t="s">
        <v>3627</v>
      </c>
      <c r="D254" s="20" t="s">
        <v>3628</v>
      </c>
      <c r="E254" s="24">
        <v>30800</v>
      </c>
      <c r="F254" s="54">
        <v>10.61</v>
      </c>
      <c r="G254" s="54">
        <v>326858.49</v>
      </c>
      <c r="H254" s="54">
        <v>0</v>
      </c>
      <c r="I254" s="55">
        <v>0</v>
      </c>
    </row>
    <row r="255" spans="1:9" ht="12.75" customHeight="1">
      <c r="A255" s="20" t="s">
        <v>349</v>
      </c>
      <c r="B255" s="20" t="s">
        <v>947</v>
      </c>
      <c r="C255" s="20" t="s">
        <v>948</v>
      </c>
      <c r="D255" s="20" t="s">
        <v>3031</v>
      </c>
      <c r="E255" s="24">
        <v>11802</v>
      </c>
      <c r="F255" s="54">
        <v>7.89</v>
      </c>
      <c r="G255" s="54">
        <v>93116.3</v>
      </c>
      <c r="H255" s="54">
        <v>0</v>
      </c>
      <c r="I255" s="55">
        <v>0</v>
      </c>
    </row>
    <row r="256" spans="1:9" ht="12.75" customHeight="1">
      <c r="A256" s="20" t="s">
        <v>349</v>
      </c>
      <c r="B256" s="20" t="s">
        <v>598</v>
      </c>
      <c r="C256" s="20" t="s">
        <v>599</v>
      </c>
      <c r="D256" s="20" t="s">
        <v>600</v>
      </c>
      <c r="E256" s="24">
        <v>32508</v>
      </c>
      <c r="F256" s="54">
        <v>26.73</v>
      </c>
      <c r="G256" s="54">
        <v>869011.04</v>
      </c>
      <c r="H256" s="54">
        <v>0</v>
      </c>
      <c r="I256" s="55">
        <v>0</v>
      </c>
    </row>
    <row r="257" spans="1:9" ht="12.75" customHeight="1">
      <c r="A257" s="20" t="s">
        <v>349</v>
      </c>
      <c r="B257" s="20" t="s">
        <v>3054</v>
      </c>
      <c r="C257" s="20" t="s">
        <v>3055</v>
      </c>
      <c r="D257" s="20" t="s">
        <v>3056</v>
      </c>
      <c r="E257" s="24">
        <v>21400</v>
      </c>
      <c r="F257" s="54">
        <v>13.16</v>
      </c>
      <c r="G257" s="54">
        <v>281722.68</v>
      </c>
      <c r="H257" s="54">
        <v>0</v>
      </c>
      <c r="I257" s="55">
        <v>0</v>
      </c>
    </row>
    <row r="258" spans="1:9" ht="12.75" customHeight="1">
      <c r="A258" s="20" t="s">
        <v>349</v>
      </c>
      <c r="B258" s="20" t="s">
        <v>601</v>
      </c>
      <c r="C258" s="20" t="s">
        <v>602</v>
      </c>
      <c r="D258" s="20" t="s">
        <v>603</v>
      </c>
      <c r="E258" s="24">
        <v>9140</v>
      </c>
      <c r="F258" s="54">
        <v>40.27</v>
      </c>
      <c r="G258" s="54">
        <v>368032.21</v>
      </c>
      <c r="H258" s="54">
        <v>0</v>
      </c>
      <c r="I258" s="55">
        <v>0</v>
      </c>
    </row>
    <row r="259" spans="1:9" ht="12.75" customHeight="1">
      <c r="A259" s="20" t="s">
        <v>349</v>
      </c>
      <c r="B259" s="20" t="s">
        <v>24</v>
      </c>
      <c r="C259" s="20" t="s">
        <v>25</v>
      </c>
      <c r="D259" s="20" t="s">
        <v>3031</v>
      </c>
      <c r="E259" s="24">
        <v>2639</v>
      </c>
      <c r="F259" s="54">
        <v>31.56</v>
      </c>
      <c r="G259" s="54">
        <v>83285.52</v>
      </c>
      <c r="H259" s="54">
        <v>0</v>
      </c>
      <c r="I259" s="55">
        <v>0</v>
      </c>
    </row>
    <row r="260" spans="1:9" ht="12.75" customHeight="1">
      <c r="A260" s="20" t="s">
        <v>349</v>
      </c>
      <c r="B260" s="20" t="s">
        <v>26</v>
      </c>
      <c r="C260" s="20" t="s">
        <v>27</v>
      </c>
      <c r="D260" s="20" t="s">
        <v>28</v>
      </c>
      <c r="E260" s="24">
        <v>35100</v>
      </c>
      <c r="F260" s="54">
        <v>18.81</v>
      </c>
      <c r="G260" s="54">
        <v>660111.23</v>
      </c>
      <c r="H260" s="54">
        <v>0</v>
      </c>
      <c r="I260" s="55">
        <v>0</v>
      </c>
    </row>
    <row r="261" spans="1:9" ht="12.75" customHeight="1">
      <c r="A261" s="20" t="s">
        <v>349</v>
      </c>
      <c r="B261" s="20" t="s">
        <v>604</v>
      </c>
      <c r="C261" s="20" t="s">
        <v>605</v>
      </c>
      <c r="D261" s="20" t="s">
        <v>606</v>
      </c>
      <c r="E261" s="24">
        <v>4300</v>
      </c>
      <c r="F261" s="54">
        <v>18.67</v>
      </c>
      <c r="G261" s="54">
        <v>80290.7</v>
      </c>
      <c r="H261" s="54">
        <v>0</v>
      </c>
      <c r="I261" s="55">
        <v>0</v>
      </c>
    </row>
    <row r="262" spans="1:9" ht="12.75" customHeight="1">
      <c r="A262" s="20" t="s">
        <v>349</v>
      </c>
      <c r="B262" s="20" t="s">
        <v>29</v>
      </c>
      <c r="C262" s="20" t="s">
        <v>30</v>
      </c>
      <c r="D262" s="20" t="s">
        <v>31</v>
      </c>
      <c r="E262" s="24">
        <v>321612</v>
      </c>
      <c r="F262" s="54">
        <v>11.58</v>
      </c>
      <c r="G262" s="54">
        <v>3724299</v>
      </c>
      <c r="H262" s="54">
        <v>54309.55</v>
      </c>
      <c r="I262" s="55">
        <v>0</v>
      </c>
    </row>
    <row r="263" spans="1:10" ht="12.75" customHeight="1">
      <c r="A263" s="20" t="s">
        <v>349</v>
      </c>
      <c r="B263" s="20" t="s">
        <v>3202</v>
      </c>
      <c r="C263" s="20" t="s">
        <v>3203</v>
      </c>
      <c r="D263" s="20" t="s">
        <v>3204</v>
      </c>
      <c r="E263" s="24">
        <v>59475</v>
      </c>
      <c r="F263" s="54">
        <v>77.1</v>
      </c>
      <c r="G263" s="54">
        <v>4585351.36</v>
      </c>
      <c r="H263" s="54">
        <v>0</v>
      </c>
      <c r="I263" s="55">
        <v>12984.86</v>
      </c>
      <c r="J263" s="28" t="s">
        <v>3035</v>
      </c>
    </row>
    <row r="264" spans="1:9" ht="12.75" customHeight="1">
      <c r="A264" s="20" t="s">
        <v>349</v>
      </c>
      <c r="B264" s="20" t="s">
        <v>3205</v>
      </c>
      <c r="C264" s="20" t="s">
        <v>3206</v>
      </c>
      <c r="D264" s="20" t="s">
        <v>3207</v>
      </c>
      <c r="E264" s="24">
        <v>308567</v>
      </c>
      <c r="F264" s="54">
        <v>16.24</v>
      </c>
      <c r="G264" s="54">
        <v>5010965.92</v>
      </c>
      <c r="H264" s="54">
        <v>0</v>
      </c>
      <c r="I264" s="55">
        <v>0</v>
      </c>
    </row>
    <row r="265" spans="1:9" ht="12.75" customHeight="1">
      <c r="A265" s="20" t="s">
        <v>349</v>
      </c>
      <c r="B265" s="20" t="s">
        <v>1570</v>
      </c>
      <c r="C265" s="14" t="s">
        <v>1626</v>
      </c>
      <c r="D265" s="20" t="s">
        <v>1695</v>
      </c>
      <c r="E265" s="24">
        <v>0</v>
      </c>
      <c r="F265" s="54">
        <v>0</v>
      </c>
      <c r="G265" s="54">
        <v>0</v>
      </c>
      <c r="H265" s="54">
        <v>0</v>
      </c>
      <c r="I265" s="55">
        <v>495.88</v>
      </c>
    </row>
    <row r="266" spans="1:9" ht="12.75" customHeight="1">
      <c r="A266" s="20" t="s">
        <v>349</v>
      </c>
      <c r="B266" s="20" t="s">
        <v>32</v>
      </c>
      <c r="C266" s="20" t="s">
        <v>33</v>
      </c>
      <c r="D266" s="20" t="s">
        <v>34</v>
      </c>
      <c r="E266" s="24">
        <v>42972</v>
      </c>
      <c r="F266" s="54">
        <v>7.72</v>
      </c>
      <c r="G266" s="54">
        <v>331568.72</v>
      </c>
      <c r="H266" s="54">
        <v>0</v>
      </c>
      <c r="I266" s="55">
        <v>0</v>
      </c>
    </row>
    <row r="267" spans="1:9" ht="12.75" customHeight="1">
      <c r="A267" s="20" t="s">
        <v>349</v>
      </c>
      <c r="B267" s="20" t="s">
        <v>37</v>
      </c>
      <c r="C267" s="20" t="s">
        <v>38</v>
      </c>
      <c r="D267" s="20" t="s">
        <v>39</v>
      </c>
      <c r="E267" s="24">
        <v>42765</v>
      </c>
      <c r="F267" s="54">
        <v>85.73</v>
      </c>
      <c r="G267" s="54">
        <v>3666350.24</v>
      </c>
      <c r="H267" s="54">
        <v>0</v>
      </c>
      <c r="I267" s="55">
        <v>0</v>
      </c>
    </row>
    <row r="268" spans="1:9" ht="12.75" customHeight="1">
      <c r="A268" s="20" t="s">
        <v>349</v>
      </c>
      <c r="B268" s="20" t="s">
        <v>3461</v>
      </c>
      <c r="C268" s="20" t="s">
        <v>3462</v>
      </c>
      <c r="D268" s="20" t="s">
        <v>3059</v>
      </c>
      <c r="E268" s="24">
        <v>21700</v>
      </c>
      <c r="F268" s="54">
        <v>42.72</v>
      </c>
      <c r="G268" s="54">
        <v>926962.12</v>
      </c>
      <c r="H268" s="54">
        <v>0</v>
      </c>
      <c r="I268" s="55">
        <v>0</v>
      </c>
    </row>
    <row r="269" spans="1:9" ht="12.75" customHeight="1">
      <c r="A269" s="20" t="s">
        <v>349</v>
      </c>
      <c r="B269" s="20" t="s">
        <v>406</v>
      </c>
      <c r="C269" s="20" t="s">
        <v>407</v>
      </c>
      <c r="D269" s="20" t="s">
        <v>408</v>
      </c>
      <c r="E269" s="24">
        <v>2000</v>
      </c>
      <c r="F269" s="54">
        <v>29.82</v>
      </c>
      <c r="G269" s="54">
        <v>59640</v>
      </c>
      <c r="H269" s="54">
        <v>0</v>
      </c>
      <c r="I269" s="55">
        <v>0</v>
      </c>
    </row>
    <row r="270" spans="1:9" ht="12.75" customHeight="1">
      <c r="A270" s="20" t="s">
        <v>349</v>
      </c>
      <c r="B270" s="20" t="s">
        <v>1190</v>
      </c>
      <c r="C270" s="20" t="s">
        <v>1191</v>
      </c>
      <c r="D270" s="20" t="s">
        <v>1192</v>
      </c>
      <c r="E270" s="24">
        <v>748</v>
      </c>
      <c r="F270" s="54">
        <v>19.51</v>
      </c>
      <c r="G270" s="54">
        <v>14591.42</v>
      </c>
      <c r="H270" s="54">
        <v>0</v>
      </c>
      <c r="I270" s="55">
        <v>0</v>
      </c>
    </row>
    <row r="271" spans="1:9" ht="12.75" customHeight="1">
      <c r="A271" s="20" t="s">
        <v>349</v>
      </c>
      <c r="B271" s="20" t="s">
        <v>607</v>
      </c>
      <c r="C271" s="20" t="s">
        <v>608</v>
      </c>
      <c r="D271" s="20" t="s">
        <v>609</v>
      </c>
      <c r="E271" s="24">
        <v>22773</v>
      </c>
      <c r="F271" s="54">
        <v>7.26</v>
      </c>
      <c r="G271" s="54">
        <v>165245.44</v>
      </c>
      <c r="H271" s="54">
        <v>0</v>
      </c>
      <c r="I271" s="55">
        <v>0</v>
      </c>
    </row>
    <row r="272" spans="1:9" ht="12.75" customHeight="1">
      <c r="A272" s="20" t="s">
        <v>349</v>
      </c>
      <c r="B272" s="20" t="s">
        <v>610</v>
      </c>
      <c r="C272" s="20" t="s">
        <v>611</v>
      </c>
      <c r="D272" s="20" t="s">
        <v>23</v>
      </c>
      <c r="E272" s="24">
        <v>174971</v>
      </c>
      <c r="F272" s="54">
        <v>2.52</v>
      </c>
      <c r="G272" s="54">
        <v>441324.96</v>
      </c>
      <c r="H272" s="54">
        <v>0</v>
      </c>
      <c r="I272" s="55">
        <v>0</v>
      </c>
    </row>
    <row r="273" spans="1:9" ht="12.75" customHeight="1">
      <c r="A273" s="20" t="s">
        <v>349</v>
      </c>
      <c r="B273" s="20" t="s">
        <v>835</v>
      </c>
      <c r="C273" s="20" t="s">
        <v>836</v>
      </c>
      <c r="D273" s="20" t="s">
        <v>3499</v>
      </c>
      <c r="E273" s="24">
        <v>28366</v>
      </c>
      <c r="F273" s="54">
        <v>6.4</v>
      </c>
      <c r="G273" s="54">
        <v>181510.48</v>
      </c>
      <c r="H273" s="54">
        <v>0</v>
      </c>
      <c r="I273" s="55">
        <v>0</v>
      </c>
    </row>
    <row r="274" spans="1:9" ht="12.75" customHeight="1">
      <c r="A274" s="20" t="s">
        <v>349</v>
      </c>
      <c r="B274" s="20" t="s">
        <v>612</v>
      </c>
      <c r="C274" s="20" t="s">
        <v>613</v>
      </c>
      <c r="D274" s="20" t="s">
        <v>23</v>
      </c>
      <c r="E274" s="24">
        <v>69524</v>
      </c>
      <c r="F274" s="54">
        <v>11.28</v>
      </c>
      <c r="G274" s="54">
        <v>784362.79</v>
      </c>
      <c r="H274" s="54">
        <v>0</v>
      </c>
      <c r="I274" s="55">
        <v>0</v>
      </c>
    </row>
    <row r="275" spans="1:9" ht="12.75" customHeight="1">
      <c r="A275" s="20" t="s">
        <v>349</v>
      </c>
      <c r="B275" s="20" t="s">
        <v>3208</v>
      </c>
      <c r="C275" s="20" t="s">
        <v>3209</v>
      </c>
      <c r="D275" s="20" t="s">
        <v>3210</v>
      </c>
      <c r="E275" s="24">
        <v>170600</v>
      </c>
      <c r="F275" s="54">
        <v>19.54</v>
      </c>
      <c r="G275" s="54">
        <v>3334295.86</v>
      </c>
      <c r="H275" s="54">
        <v>0</v>
      </c>
      <c r="I275" s="55">
        <v>0</v>
      </c>
    </row>
    <row r="276" spans="1:9" ht="12.75" customHeight="1">
      <c r="A276" s="20" t="s">
        <v>349</v>
      </c>
      <c r="B276" s="20" t="s">
        <v>1571</v>
      </c>
      <c r="C276" s="14" t="s">
        <v>1627</v>
      </c>
      <c r="D276" s="20" t="s">
        <v>1696</v>
      </c>
      <c r="E276" s="24">
        <v>0</v>
      </c>
      <c r="F276" s="54">
        <v>0</v>
      </c>
      <c r="G276" s="54">
        <v>0</v>
      </c>
      <c r="H276" s="54">
        <v>0</v>
      </c>
      <c r="I276" s="55">
        <v>56.91</v>
      </c>
    </row>
    <row r="277" spans="1:9" ht="12.75" customHeight="1">
      <c r="A277" s="20" t="s">
        <v>349</v>
      </c>
      <c r="B277" s="20" t="s">
        <v>837</v>
      </c>
      <c r="C277" s="20" t="s">
        <v>838</v>
      </c>
      <c r="D277" s="20" t="s">
        <v>839</v>
      </c>
      <c r="E277" s="24">
        <v>1250</v>
      </c>
      <c r="F277" s="54">
        <v>0</v>
      </c>
      <c r="G277" s="54">
        <v>0</v>
      </c>
      <c r="H277" s="54">
        <v>0</v>
      </c>
      <c r="I277" s="55">
        <v>0</v>
      </c>
    </row>
    <row r="278" spans="1:9" ht="12.75" customHeight="1">
      <c r="A278" s="20" t="s">
        <v>349</v>
      </c>
      <c r="B278" s="20" t="s">
        <v>1826</v>
      </c>
      <c r="C278" s="14" t="s">
        <v>1827</v>
      </c>
      <c r="D278" s="20" t="s">
        <v>1697</v>
      </c>
      <c r="E278" s="24">
        <v>0</v>
      </c>
      <c r="F278" s="54">
        <v>0</v>
      </c>
      <c r="G278" s="54">
        <v>0</v>
      </c>
      <c r="H278" s="54">
        <v>0</v>
      </c>
      <c r="I278" s="55">
        <v>880.57</v>
      </c>
    </row>
    <row r="279" spans="1:9" ht="12.75" customHeight="1">
      <c r="A279" s="20" t="s">
        <v>349</v>
      </c>
      <c r="B279" s="20" t="s">
        <v>1018</v>
      </c>
      <c r="C279" s="20" t="s">
        <v>1019</v>
      </c>
      <c r="D279" s="20" t="s">
        <v>464</v>
      </c>
      <c r="E279" s="24">
        <v>10271</v>
      </c>
      <c r="F279" s="54">
        <v>60.7</v>
      </c>
      <c r="G279" s="54">
        <v>623409.88</v>
      </c>
      <c r="H279" s="54">
        <v>0</v>
      </c>
      <c r="I279" s="55">
        <v>0</v>
      </c>
    </row>
    <row r="280" spans="1:9" ht="12.75" customHeight="1">
      <c r="A280" s="20" t="s">
        <v>349</v>
      </c>
      <c r="B280" s="20" t="s">
        <v>412</v>
      </c>
      <c r="C280" s="20" t="s">
        <v>413</v>
      </c>
      <c r="D280" s="20" t="s">
        <v>414</v>
      </c>
      <c r="E280" s="24">
        <v>419383</v>
      </c>
      <c r="F280" s="54">
        <v>0.85</v>
      </c>
      <c r="G280" s="54">
        <v>357463.19</v>
      </c>
      <c r="H280" s="54">
        <v>0</v>
      </c>
      <c r="I280" s="55">
        <v>0</v>
      </c>
    </row>
    <row r="281" spans="1:9" ht="12.75" customHeight="1">
      <c r="A281" s="20" t="s">
        <v>349</v>
      </c>
      <c r="B281" s="20" t="s">
        <v>949</v>
      </c>
      <c r="C281" s="20" t="s">
        <v>950</v>
      </c>
      <c r="D281" s="20" t="s">
        <v>951</v>
      </c>
      <c r="E281" s="24">
        <v>667</v>
      </c>
      <c r="F281" s="54">
        <v>95.04</v>
      </c>
      <c r="G281" s="54">
        <v>63390.36</v>
      </c>
      <c r="H281" s="54">
        <v>0</v>
      </c>
      <c r="I281" s="55">
        <v>0</v>
      </c>
    </row>
    <row r="282" spans="1:9" ht="12.75" customHeight="1">
      <c r="A282" s="20" t="s">
        <v>349</v>
      </c>
      <c r="B282" s="20" t="s">
        <v>3375</v>
      </c>
      <c r="C282" s="20" t="s">
        <v>3376</v>
      </c>
      <c r="D282" s="20" t="s">
        <v>3041</v>
      </c>
      <c r="E282" s="24">
        <v>26193</v>
      </c>
      <c r="F282" s="54">
        <v>14.18</v>
      </c>
      <c r="G282" s="54">
        <v>371336.18</v>
      </c>
      <c r="H282" s="54">
        <v>0</v>
      </c>
      <c r="I282" s="55">
        <v>0</v>
      </c>
    </row>
    <row r="283" spans="1:9" ht="12.75" customHeight="1">
      <c r="A283" s="20" t="s">
        <v>349</v>
      </c>
      <c r="B283" s="20" t="s">
        <v>3436</v>
      </c>
      <c r="C283" s="20" t="s">
        <v>3437</v>
      </c>
      <c r="D283" s="20" t="s">
        <v>3438</v>
      </c>
      <c r="E283" s="24">
        <v>342145</v>
      </c>
      <c r="F283" s="54">
        <v>21.91</v>
      </c>
      <c r="G283" s="54">
        <v>7494780.07</v>
      </c>
      <c r="H283" s="54">
        <v>0</v>
      </c>
      <c r="I283" s="55">
        <v>0</v>
      </c>
    </row>
    <row r="284" spans="1:9" ht="12.75" customHeight="1">
      <c r="A284" s="20" t="s">
        <v>349</v>
      </c>
      <c r="B284" s="20" t="s">
        <v>3448</v>
      </c>
      <c r="C284" s="20" t="s">
        <v>3449</v>
      </c>
      <c r="D284" s="20" t="s">
        <v>3450</v>
      </c>
      <c r="E284" s="24">
        <v>70155</v>
      </c>
      <c r="F284" s="54">
        <v>14.8</v>
      </c>
      <c r="G284" s="54">
        <v>1038165.93</v>
      </c>
      <c r="H284" s="54">
        <v>0</v>
      </c>
      <c r="I284" s="55">
        <v>0</v>
      </c>
    </row>
    <row r="285" spans="1:9" ht="12.75" customHeight="1">
      <c r="A285" s="20" t="s">
        <v>349</v>
      </c>
      <c r="B285" s="20" t="s">
        <v>988</v>
      </c>
      <c r="C285" s="20" t="s">
        <v>989</v>
      </c>
      <c r="D285" s="20" t="s">
        <v>3031</v>
      </c>
      <c r="E285" s="24">
        <v>12600</v>
      </c>
      <c r="F285" s="54">
        <v>13.63</v>
      </c>
      <c r="G285" s="54">
        <v>171740.83</v>
      </c>
      <c r="H285" s="54">
        <v>0</v>
      </c>
      <c r="I285" s="55">
        <v>0</v>
      </c>
    </row>
    <row r="286" spans="1:9" ht="12.75" customHeight="1">
      <c r="A286" s="20" t="s">
        <v>349</v>
      </c>
      <c r="B286" s="20" t="s">
        <v>985</v>
      </c>
      <c r="C286" s="20" t="s">
        <v>986</v>
      </c>
      <c r="D286" s="20" t="s">
        <v>987</v>
      </c>
      <c r="E286" s="24">
        <v>2270</v>
      </c>
      <c r="F286" s="54">
        <v>55.86</v>
      </c>
      <c r="G286" s="54">
        <v>126792.38</v>
      </c>
      <c r="H286" s="54">
        <v>0</v>
      </c>
      <c r="I286" s="55">
        <v>0</v>
      </c>
    </row>
    <row r="287" spans="1:9" ht="12.75" customHeight="1">
      <c r="A287" s="20" t="s">
        <v>349</v>
      </c>
      <c r="B287" s="20" t="s">
        <v>1010</v>
      </c>
      <c r="C287" s="20" t="s">
        <v>1011</v>
      </c>
      <c r="D287" s="20" t="s">
        <v>1012</v>
      </c>
      <c r="E287" s="24">
        <v>121655</v>
      </c>
      <c r="F287" s="54">
        <v>7.89</v>
      </c>
      <c r="G287" s="54">
        <v>959842.71</v>
      </c>
      <c r="H287" s="54">
        <v>0</v>
      </c>
      <c r="I287" s="55">
        <v>0</v>
      </c>
    </row>
    <row r="288" spans="1:9" ht="12.75" customHeight="1">
      <c r="A288" s="20" t="s">
        <v>349</v>
      </c>
      <c r="B288" s="20" t="s">
        <v>237</v>
      </c>
      <c r="C288" s="20" t="s">
        <v>238</v>
      </c>
      <c r="D288" s="20" t="s">
        <v>3056</v>
      </c>
      <c r="E288" s="24">
        <v>1058984</v>
      </c>
      <c r="F288" s="54">
        <v>2.92</v>
      </c>
      <c r="G288" s="54">
        <v>3086960.69</v>
      </c>
      <c r="H288" s="54">
        <v>0</v>
      </c>
      <c r="I288" s="55">
        <v>0</v>
      </c>
    </row>
    <row r="289" spans="1:9" ht="12.75" customHeight="1">
      <c r="A289" s="20" t="s">
        <v>349</v>
      </c>
      <c r="B289" s="20" t="s">
        <v>996</v>
      </c>
      <c r="C289" s="20" t="s">
        <v>997</v>
      </c>
      <c r="D289" s="20" t="s">
        <v>998</v>
      </c>
      <c r="E289" s="24">
        <v>2088</v>
      </c>
      <c r="F289" s="54">
        <v>33.51</v>
      </c>
      <c r="G289" s="54">
        <v>69975.99</v>
      </c>
      <c r="H289" s="54">
        <v>0</v>
      </c>
      <c r="I289" s="55">
        <v>0</v>
      </c>
    </row>
    <row r="290" spans="1:9" ht="12.75" customHeight="1">
      <c r="A290" s="20" t="s">
        <v>349</v>
      </c>
      <c r="B290" s="20" t="s">
        <v>3439</v>
      </c>
      <c r="C290" s="20" t="s">
        <v>3440</v>
      </c>
      <c r="D290" s="20" t="s">
        <v>3441</v>
      </c>
      <c r="E290" s="24">
        <v>40343</v>
      </c>
      <c r="F290" s="54">
        <v>25.91</v>
      </c>
      <c r="G290" s="54">
        <v>1045130.77</v>
      </c>
      <c r="H290" s="54">
        <v>0</v>
      </c>
      <c r="I290" s="55">
        <v>0</v>
      </c>
    </row>
    <row r="291" spans="1:9" ht="12.75" customHeight="1">
      <c r="A291" s="20" t="s">
        <v>349</v>
      </c>
      <c r="B291" s="20" t="s">
        <v>999</v>
      </c>
      <c r="C291" s="20" t="s">
        <v>1000</v>
      </c>
      <c r="D291" s="20" t="s">
        <v>1001</v>
      </c>
      <c r="E291" s="24">
        <v>17540</v>
      </c>
      <c r="F291" s="54">
        <v>32.04</v>
      </c>
      <c r="G291" s="54">
        <v>561952.93</v>
      </c>
      <c r="H291" s="54">
        <v>0</v>
      </c>
      <c r="I291" s="55">
        <v>0</v>
      </c>
    </row>
    <row r="292" spans="1:9" ht="12.75" customHeight="1">
      <c r="A292" s="20" t="s">
        <v>349</v>
      </c>
      <c r="B292" s="20" t="s">
        <v>1586</v>
      </c>
      <c r="C292" s="14" t="s">
        <v>1628</v>
      </c>
      <c r="D292" s="20" t="s">
        <v>1698</v>
      </c>
      <c r="E292" s="24">
        <v>0</v>
      </c>
      <c r="F292" s="54">
        <v>0</v>
      </c>
      <c r="G292" s="54">
        <v>0</v>
      </c>
      <c r="H292" s="54">
        <v>0</v>
      </c>
      <c r="I292" s="55">
        <v>13.49</v>
      </c>
    </row>
    <row r="293" spans="1:9" ht="12.75" customHeight="1">
      <c r="A293" s="20" t="s">
        <v>349</v>
      </c>
      <c r="B293" s="20" t="s">
        <v>3442</v>
      </c>
      <c r="C293" s="20" t="s">
        <v>3443</v>
      </c>
      <c r="D293" s="20" t="s">
        <v>3444</v>
      </c>
      <c r="E293" s="24">
        <v>24178</v>
      </c>
      <c r="F293" s="54">
        <v>88.78</v>
      </c>
      <c r="G293" s="54">
        <v>2146441.17</v>
      </c>
      <c r="H293" s="54">
        <v>0</v>
      </c>
      <c r="I293" s="55">
        <v>2649.17</v>
      </c>
    </row>
    <row r="294" spans="1:9" ht="12.75" customHeight="1">
      <c r="A294" s="20" t="s">
        <v>349</v>
      </c>
      <c r="B294" s="20" t="s">
        <v>990</v>
      </c>
      <c r="C294" s="20" t="s">
        <v>991</v>
      </c>
      <c r="D294" s="20" t="s">
        <v>3499</v>
      </c>
      <c r="E294" s="24">
        <v>80477</v>
      </c>
      <c r="F294" s="54">
        <v>16.18</v>
      </c>
      <c r="G294" s="54">
        <v>1301904.55</v>
      </c>
      <c r="H294" s="54">
        <v>0</v>
      </c>
      <c r="I294" s="55">
        <v>0</v>
      </c>
    </row>
    <row r="295" spans="1:9" ht="12.75" customHeight="1">
      <c r="A295" s="20" t="s">
        <v>349</v>
      </c>
      <c r="B295" s="20" t="s">
        <v>1024</v>
      </c>
      <c r="C295" s="20" t="s">
        <v>1025</v>
      </c>
      <c r="D295" s="20" t="s">
        <v>1026</v>
      </c>
      <c r="E295" s="24">
        <v>110282</v>
      </c>
      <c r="F295" s="54">
        <v>4.51</v>
      </c>
      <c r="G295" s="54">
        <v>497766.74</v>
      </c>
      <c r="H295" s="54">
        <v>0</v>
      </c>
      <c r="I295" s="55">
        <v>0</v>
      </c>
    </row>
    <row r="296" spans="1:9" ht="12.75" customHeight="1">
      <c r="A296" s="20" t="s">
        <v>349</v>
      </c>
      <c r="B296" s="20" t="s">
        <v>1013</v>
      </c>
      <c r="C296" s="20" t="s">
        <v>1014</v>
      </c>
      <c r="D296" s="20" t="s">
        <v>1015</v>
      </c>
      <c r="E296" s="24">
        <v>471</v>
      </c>
      <c r="F296" s="54">
        <v>666.9</v>
      </c>
      <c r="G296" s="54">
        <v>314111.26</v>
      </c>
      <c r="H296" s="54">
        <v>0</v>
      </c>
      <c r="I296" s="55">
        <v>0</v>
      </c>
    </row>
    <row r="297" spans="1:9" ht="12.75" customHeight="1">
      <c r="A297" s="20" t="s">
        <v>349</v>
      </c>
      <c r="B297" s="20" t="s">
        <v>3456</v>
      </c>
      <c r="C297" s="20" t="s">
        <v>3457</v>
      </c>
      <c r="D297" s="20" t="s">
        <v>3059</v>
      </c>
      <c r="E297" s="24">
        <v>8881</v>
      </c>
      <c r="F297" s="54">
        <v>174.32</v>
      </c>
      <c r="G297" s="54">
        <v>1548160.29</v>
      </c>
      <c r="H297" s="54">
        <v>0</v>
      </c>
      <c r="I297" s="55">
        <v>1224.64</v>
      </c>
    </row>
    <row r="298" spans="1:9" ht="12.75" customHeight="1">
      <c r="A298" s="20" t="s">
        <v>349</v>
      </c>
      <c r="B298" s="20" t="s">
        <v>252</v>
      </c>
      <c r="C298" s="20" t="s">
        <v>253</v>
      </c>
      <c r="D298" s="20" t="s">
        <v>254</v>
      </c>
      <c r="E298" s="24">
        <v>10207</v>
      </c>
      <c r="F298" s="54">
        <v>163.77</v>
      </c>
      <c r="G298" s="54">
        <v>1671631.83</v>
      </c>
      <c r="H298" s="54">
        <v>0</v>
      </c>
      <c r="I298" s="55">
        <v>0</v>
      </c>
    </row>
    <row r="299" spans="1:9" ht="12.75" customHeight="1">
      <c r="A299" s="20" t="s">
        <v>349</v>
      </c>
      <c r="B299" s="20" t="s">
        <v>3463</v>
      </c>
      <c r="C299" s="20" t="s">
        <v>3464</v>
      </c>
      <c r="D299" s="20" t="s">
        <v>3465</v>
      </c>
      <c r="E299" s="24">
        <v>93689</v>
      </c>
      <c r="F299" s="54">
        <v>30.38</v>
      </c>
      <c r="G299" s="54">
        <v>2846189.75</v>
      </c>
      <c r="H299" s="54">
        <v>0</v>
      </c>
      <c r="I299" s="55">
        <v>0</v>
      </c>
    </row>
    <row r="300" spans="1:9" ht="12.75" customHeight="1">
      <c r="A300" s="20" t="s">
        <v>349</v>
      </c>
      <c r="B300" s="20" t="s">
        <v>1553</v>
      </c>
      <c r="C300" s="14" t="s">
        <v>1629</v>
      </c>
      <c r="D300" s="20" t="s">
        <v>1699</v>
      </c>
      <c r="E300" s="24">
        <v>0</v>
      </c>
      <c r="F300" s="54">
        <v>0</v>
      </c>
      <c r="G300" s="54">
        <v>0</v>
      </c>
      <c r="H300" s="54">
        <v>0</v>
      </c>
      <c r="I300" s="55">
        <v>181.64</v>
      </c>
    </row>
    <row r="301" spans="1:9" ht="12.75" customHeight="1">
      <c r="A301" s="20" t="s">
        <v>349</v>
      </c>
      <c r="B301" s="20" t="s">
        <v>1150</v>
      </c>
      <c r="C301" s="20" t="s">
        <v>1151</v>
      </c>
      <c r="D301" s="20" t="s">
        <v>1152</v>
      </c>
      <c r="E301" s="24">
        <v>1213</v>
      </c>
      <c r="F301" s="54">
        <v>9.32</v>
      </c>
      <c r="G301" s="54">
        <v>11303.64</v>
      </c>
      <c r="H301" s="54">
        <v>0</v>
      </c>
      <c r="I301" s="55">
        <v>0</v>
      </c>
    </row>
    <row r="302" spans="1:9" ht="12.75" customHeight="1">
      <c r="A302" s="20" t="s">
        <v>349</v>
      </c>
      <c r="B302" s="20" t="s">
        <v>1016</v>
      </c>
      <c r="C302" s="20" t="s">
        <v>1017</v>
      </c>
      <c r="D302" s="20" t="s">
        <v>3465</v>
      </c>
      <c r="E302" s="24">
        <v>8788</v>
      </c>
      <c r="F302" s="54">
        <v>34.42</v>
      </c>
      <c r="G302" s="54">
        <v>302458.78</v>
      </c>
      <c r="H302" s="54">
        <v>0</v>
      </c>
      <c r="I302" s="55">
        <v>343.32</v>
      </c>
    </row>
    <row r="303" spans="1:9" ht="12.75" customHeight="1">
      <c r="A303" s="20" t="s">
        <v>349</v>
      </c>
      <c r="B303" s="20" t="s">
        <v>967</v>
      </c>
      <c r="C303" s="20" t="s">
        <v>968</v>
      </c>
      <c r="D303" s="20" t="s">
        <v>3047</v>
      </c>
      <c r="E303" s="24">
        <v>10100</v>
      </c>
      <c r="F303" s="54">
        <v>16.77</v>
      </c>
      <c r="G303" s="54">
        <v>169350.17</v>
      </c>
      <c r="H303" s="54">
        <v>0</v>
      </c>
      <c r="I303" s="55">
        <v>0</v>
      </c>
    </row>
    <row r="304" spans="1:9" ht="12.75" customHeight="1">
      <c r="A304" s="20" t="s">
        <v>349</v>
      </c>
      <c r="B304" s="20" t="s">
        <v>614</v>
      </c>
      <c r="C304" s="20" t="s">
        <v>615</v>
      </c>
      <c r="D304" s="20" t="s">
        <v>3047</v>
      </c>
      <c r="E304" s="24">
        <v>31000</v>
      </c>
      <c r="F304" s="54">
        <v>10.9</v>
      </c>
      <c r="G304" s="54">
        <v>337918.73</v>
      </c>
      <c r="H304" s="54">
        <v>0</v>
      </c>
      <c r="I304" s="55">
        <v>0</v>
      </c>
    </row>
    <row r="305" spans="1:9" ht="12.75" customHeight="1">
      <c r="A305" s="20" t="s">
        <v>349</v>
      </c>
      <c r="B305" s="20" t="s">
        <v>458</v>
      </c>
      <c r="C305" s="20" t="s">
        <v>459</v>
      </c>
      <c r="D305" s="20" t="s">
        <v>3047</v>
      </c>
      <c r="E305" s="24">
        <v>36000</v>
      </c>
      <c r="F305" s="54">
        <v>3.08</v>
      </c>
      <c r="G305" s="54">
        <v>111037.89</v>
      </c>
      <c r="H305" s="54">
        <v>0</v>
      </c>
      <c r="I305" s="55">
        <v>0</v>
      </c>
    </row>
    <row r="306" spans="1:9" ht="12.75" customHeight="1">
      <c r="A306" s="20" t="s">
        <v>349</v>
      </c>
      <c r="B306" s="20" t="s">
        <v>3620</v>
      </c>
      <c r="C306" s="20" t="s">
        <v>3621</v>
      </c>
      <c r="D306" s="20" t="s">
        <v>3047</v>
      </c>
      <c r="E306" s="24">
        <v>2850</v>
      </c>
      <c r="F306" s="54">
        <v>88.23</v>
      </c>
      <c r="G306" s="54">
        <v>251455.24</v>
      </c>
      <c r="H306" s="54">
        <v>0</v>
      </c>
      <c r="I306" s="55">
        <v>0</v>
      </c>
    </row>
    <row r="307" spans="1:9" ht="12.75" customHeight="1">
      <c r="A307" s="20" t="s">
        <v>349</v>
      </c>
      <c r="B307" s="20" t="s">
        <v>616</v>
      </c>
      <c r="C307" s="20" t="s">
        <v>617</v>
      </c>
      <c r="D307" s="20" t="s">
        <v>3047</v>
      </c>
      <c r="E307" s="24">
        <v>9000</v>
      </c>
      <c r="F307" s="54">
        <v>13.06</v>
      </c>
      <c r="G307" s="54">
        <v>117545.3</v>
      </c>
      <c r="H307" s="54">
        <v>0</v>
      </c>
      <c r="I307" s="55">
        <v>0</v>
      </c>
    </row>
    <row r="308" spans="1:9" ht="12.75" customHeight="1">
      <c r="A308" s="20" t="s">
        <v>349</v>
      </c>
      <c r="B308" s="20" t="s">
        <v>969</v>
      </c>
      <c r="C308" s="20" t="s">
        <v>970</v>
      </c>
      <c r="D308" s="20" t="s">
        <v>72</v>
      </c>
      <c r="E308" s="24">
        <v>59500</v>
      </c>
      <c r="F308" s="54">
        <v>1.45</v>
      </c>
      <c r="G308" s="54">
        <v>85995.36</v>
      </c>
      <c r="H308" s="54">
        <v>0</v>
      </c>
      <c r="I308" s="55">
        <v>0</v>
      </c>
    </row>
    <row r="309" spans="1:9" ht="12.75" customHeight="1">
      <c r="A309" s="20" t="s">
        <v>349</v>
      </c>
      <c r="B309" s="20" t="s">
        <v>380</v>
      </c>
      <c r="C309" s="20" t="s">
        <v>381</v>
      </c>
      <c r="D309" s="20" t="s">
        <v>3589</v>
      </c>
      <c r="E309" s="24">
        <v>11</v>
      </c>
      <c r="F309" s="54">
        <v>7047.41</v>
      </c>
      <c r="G309" s="54">
        <v>77521.51</v>
      </c>
      <c r="H309" s="54">
        <v>0</v>
      </c>
      <c r="I309" s="55">
        <v>0</v>
      </c>
    </row>
    <row r="310" spans="1:9" ht="12.75" customHeight="1">
      <c r="A310" s="20" t="s">
        <v>349</v>
      </c>
      <c r="B310" s="20" t="s">
        <v>3587</v>
      </c>
      <c r="C310" s="20" t="s">
        <v>3588</v>
      </c>
      <c r="D310" s="20" t="s">
        <v>3589</v>
      </c>
      <c r="E310" s="24">
        <v>15</v>
      </c>
      <c r="F310" s="54">
        <v>4384.04</v>
      </c>
      <c r="G310" s="54">
        <v>65760.57</v>
      </c>
      <c r="H310" s="54">
        <v>0</v>
      </c>
      <c r="I310" s="55">
        <v>0</v>
      </c>
    </row>
    <row r="311" spans="1:9" ht="12.75" customHeight="1">
      <c r="A311" s="20" t="s">
        <v>349</v>
      </c>
      <c r="B311" s="20" t="s">
        <v>426</v>
      </c>
      <c r="C311" s="20" t="s">
        <v>427</v>
      </c>
      <c r="D311" s="20" t="s">
        <v>3047</v>
      </c>
      <c r="E311" s="24">
        <v>1700</v>
      </c>
      <c r="F311" s="54">
        <v>55.83</v>
      </c>
      <c r="G311" s="54">
        <v>94911.22</v>
      </c>
      <c r="H311" s="54">
        <v>448.08</v>
      </c>
      <c r="I311" s="55">
        <v>0</v>
      </c>
    </row>
    <row r="312" spans="1:9" ht="12.75" customHeight="1">
      <c r="A312" s="20" t="s">
        <v>349</v>
      </c>
      <c r="B312" s="20" t="s">
        <v>618</v>
      </c>
      <c r="C312" s="20" t="s">
        <v>619</v>
      </c>
      <c r="D312" s="20" t="s">
        <v>620</v>
      </c>
      <c r="E312" s="24">
        <v>91000</v>
      </c>
      <c r="F312" s="54">
        <v>1.22</v>
      </c>
      <c r="G312" s="54">
        <v>111194.01</v>
      </c>
      <c r="H312" s="54">
        <v>0</v>
      </c>
      <c r="I312" s="55">
        <v>0</v>
      </c>
    </row>
    <row r="313" spans="1:9" ht="12.75" customHeight="1">
      <c r="A313" s="20" t="s">
        <v>349</v>
      </c>
      <c r="B313" s="20" t="s">
        <v>45</v>
      </c>
      <c r="C313" s="20" t="s">
        <v>46</v>
      </c>
      <c r="D313" s="20" t="s">
        <v>3047</v>
      </c>
      <c r="E313" s="24">
        <v>5450</v>
      </c>
      <c r="F313" s="54">
        <v>60.22</v>
      </c>
      <c r="G313" s="54">
        <v>328217.1</v>
      </c>
      <c r="H313" s="54">
        <v>0</v>
      </c>
      <c r="I313" s="55">
        <v>0</v>
      </c>
    </row>
    <row r="314" spans="1:9" ht="12.75" customHeight="1">
      <c r="A314" s="20" t="s">
        <v>349</v>
      </c>
      <c r="B314" s="20" t="s">
        <v>387</v>
      </c>
      <c r="C314" s="20" t="s">
        <v>388</v>
      </c>
      <c r="D314" s="20" t="s">
        <v>3031</v>
      </c>
      <c r="E314" s="24">
        <v>25669</v>
      </c>
      <c r="F314" s="54">
        <v>9.95</v>
      </c>
      <c r="G314" s="54">
        <v>255483.48</v>
      </c>
      <c r="H314" s="54">
        <v>0</v>
      </c>
      <c r="I314" s="55">
        <v>0</v>
      </c>
    </row>
    <row r="315" spans="1:9" ht="12.75" customHeight="1">
      <c r="A315" s="20" t="s">
        <v>349</v>
      </c>
      <c r="B315" s="20" t="s">
        <v>621</v>
      </c>
      <c r="C315" s="20" t="s">
        <v>622</v>
      </c>
      <c r="D315" s="20" t="s">
        <v>3047</v>
      </c>
      <c r="E315" s="24">
        <v>24000</v>
      </c>
      <c r="F315" s="54">
        <v>9.82</v>
      </c>
      <c r="G315" s="54">
        <v>235694.67</v>
      </c>
      <c r="H315" s="54">
        <v>1354.12</v>
      </c>
      <c r="I315" s="55">
        <v>0</v>
      </c>
    </row>
    <row r="316" spans="1:9" ht="12.75" customHeight="1">
      <c r="A316" s="20" t="s">
        <v>349</v>
      </c>
      <c r="B316" s="20" t="s">
        <v>47</v>
      </c>
      <c r="C316" s="20" t="s">
        <v>48</v>
      </c>
      <c r="D316" s="20" t="s">
        <v>3047</v>
      </c>
      <c r="E316" s="24">
        <v>72000</v>
      </c>
      <c r="F316" s="54">
        <v>4.94</v>
      </c>
      <c r="G316" s="54">
        <v>355848.43</v>
      </c>
      <c r="H316" s="54">
        <v>0</v>
      </c>
      <c r="I316" s="55">
        <v>0</v>
      </c>
    </row>
    <row r="317" spans="1:9" ht="12.75" customHeight="1">
      <c r="A317" s="20" t="s">
        <v>349</v>
      </c>
      <c r="B317" s="20" t="s">
        <v>623</v>
      </c>
      <c r="C317" s="20" t="s">
        <v>624</v>
      </c>
      <c r="D317" s="20" t="s">
        <v>3047</v>
      </c>
      <c r="E317" s="24">
        <v>51000</v>
      </c>
      <c r="F317" s="54">
        <v>9.21</v>
      </c>
      <c r="G317" s="54">
        <v>469577.16</v>
      </c>
      <c r="H317" s="54">
        <v>2988.17</v>
      </c>
      <c r="I317" s="55">
        <v>0</v>
      </c>
    </row>
    <row r="318" spans="1:9" ht="12.75" customHeight="1">
      <c r="A318" s="20" t="s">
        <v>349</v>
      </c>
      <c r="B318" s="20" t="s">
        <v>625</v>
      </c>
      <c r="C318" s="20" t="s">
        <v>626</v>
      </c>
      <c r="D318" s="20" t="s">
        <v>3031</v>
      </c>
      <c r="E318" s="24">
        <v>32094</v>
      </c>
      <c r="F318" s="54">
        <v>8.8</v>
      </c>
      <c r="G318" s="54">
        <v>282288.29</v>
      </c>
      <c r="H318" s="54">
        <v>0</v>
      </c>
      <c r="I318" s="55">
        <v>0</v>
      </c>
    </row>
    <row r="319" spans="1:9" ht="12.75" customHeight="1">
      <c r="A319" s="20" t="s">
        <v>349</v>
      </c>
      <c r="B319" s="20" t="s">
        <v>3377</v>
      </c>
      <c r="C319" s="20" t="s">
        <v>3378</v>
      </c>
      <c r="D319" s="20" t="s">
        <v>3031</v>
      </c>
      <c r="E319" s="24">
        <v>127538</v>
      </c>
      <c r="F319" s="54">
        <v>13.88</v>
      </c>
      <c r="G319" s="54">
        <v>1770251.36</v>
      </c>
      <c r="H319" s="54">
        <v>0</v>
      </c>
      <c r="I319" s="55">
        <v>0</v>
      </c>
    </row>
    <row r="320" spans="1:9" ht="12.75" customHeight="1">
      <c r="A320" s="20" t="s">
        <v>349</v>
      </c>
      <c r="B320" s="20" t="s">
        <v>627</v>
      </c>
      <c r="C320" s="20" t="s">
        <v>628</v>
      </c>
      <c r="D320" s="20" t="s">
        <v>3031</v>
      </c>
      <c r="E320" s="24">
        <v>58125</v>
      </c>
      <c r="F320" s="54">
        <v>5.95</v>
      </c>
      <c r="G320" s="54">
        <v>345765.39</v>
      </c>
      <c r="H320" s="54">
        <v>0</v>
      </c>
      <c r="I320" s="55">
        <v>0</v>
      </c>
    </row>
    <row r="321" spans="1:9" ht="12.75" customHeight="1">
      <c r="A321" s="20" t="s">
        <v>349</v>
      </c>
      <c r="B321" s="20" t="s">
        <v>899</v>
      </c>
      <c r="C321" s="20" t="s">
        <v>900</v>
      </c>
      <c r="D321" s="20" t="s">
        <v>3381</v>
      </c>
      <c r="E321" s="24">
        <v>343000</v>
      </c>
      <c r="F321" s="54">
        <v>3.54</v>
      </c>
      <c r="G321" s="54">
        <v>1214007.21</v>
      </c>
      <c r="H321" s="54">
        <v>0</v>
      </c>
      <c r="I321" s="55">
        <v>0</v>
      </c>
    </row>
    <row r="322" spans="1:9" ht="12.75" customHeight="1">
      <c r="A322" s="20" t="s">
        <v>349</v>
      </c>
      <c r="B322" s="20" t="s">
        <v>3213</v>
      </c>
      <c r="C322" s="20" t="s">
        <v>3214</v>
      </c>
      <c r="D322" s="20" t="s">
        <v>3215</v>
      </c>
      <c r="E322" s="24">
        <v>104982</v>
      </c>
      <c r="F322" s="54">
        <v>3.25</v>
      </c>
      <c r="G322" s="54">
        <v>341225.05</v>
      </c>
      <c r="H322" s="54">
        <v>0</v>
      </c>
      <c r="I322" s="55">
        <v>0</v>
      </c>
    </row>
    <row r="323" spans="1:9" ht="12.75" customHeight="1">
      <c r="A323" s="20" t="s">
        <v>349</v>
      </c>
      <c r="B323" s="20" t="s">
        <v>629</v>
      </c>
      <c r="C323" s="20" t="s">
        <v>630</v>
      </c>
      <c r="D323" s="20" t="s">
        <v>3047</v>
      </c>
      <c r="E323" s="24">
        <v>34000</v>
      </c>
      <c r="F323" s="54">
        <v>4.05</v>
      </c>
      <c r="G323" s="54">
        <v>137543.47</v>
      </c>
      <c r="H323" s="54">
        <v>0</v>
      </c>
      <c r="I323" s="55">
        <v>0</v>
      </c>
    </row>
    <row r="324" spans="1:9" ht="12.75" customHeight="1">
      <c r="A324" s="20" t="s">
        <v>349</v>
      </c>
      <c r="B324" s="20" t="s">
        <v>971</v>
      </c>
      <c r="C324" s="20" t="s">
        <v>972</v>
      </c>
      <c r="D324" s="20" t="s">
        <v>3047</v>
      </c>
      <c r="E324" s="24">
        <v>31000</v>
      </c>
      <c r="F324" s="54">
        <v>3.6</v>
      </c>
      <c r="G324" s="54">
        <v>111504.67</v>
      </c>
      <c r="H324" s="54">
        <v>0</v>
      </c>
      <c r="I324" s="55">
        <v>0</v>
      </c>
    </row>
    <row r="325" spans="1:9" ht="12.75" customHeight="1">
      <c r="A325" s="20" t="s">
        <v>349</v>
      </c>
      <c r="B325" s="20" t="s">
        <v>3216</v>
      </c>
      <c r="C325" s="20" t="s">
        <v>3217</v>
      </c>
      <c r="D325" s="20" t="s">
        <v>3031</v>
      </c>
      <c r="E325" s="24">
        <v>122759</v>
      </c>
      <c r="F325" s="54">
        <v>13</v>
      </c>
      <c r="G325" s="54">
        <v>1595943.15</v>
      </c>
      <c r="H325" s="54">
        <v>0</v>
      </c>
      <c r="I325" s="55">
        <v>0</v>
      </c>
    </row>
    <row r="326" spans="1:9" ht="12.75" customHeight="1">
      <c r="A326" s="20" t="s">
        <v>349</v>
      </c>
      <c r="B326" s="20" t="s">
        <v>3016</v>
      </c>
      <c r="C326" s="20" t="s">
        <v>3017</v>
      </c>
      <c r="D326" s="20" t="s">
        <v>3404</v>
      </c>
      <c r="E326" s="24">
        <v>3890</v>
      </c>
      <c r="F326" s="54">
        <v>21.68</v>
      </c>
      <c r="G326" s="54">
        <v>84349.49</v>
      </c>
      <c r="H326" s="54">
        <v>1355.71</v>
      </c>
      <c r="I326" s="55">
        <v>0</v>
      </c>
    </row>
    <row r="327" spans="1:9" ht="12.75" customHeight="1">
      <c r="A327" s="20" t="s">
        <v>349</v>
      </c>
      <c r="B327" s="20" t="s">
        <v>350</v>
      </c>
      <c r="C327" s="20" t="s">
        <v>351</v>
      </c>
      <c r="D327" s="20" t="s">
        <v>72</v>
      </c>
      <c r="E327" s="24">
        <v>16000</v>
      </c>
      <c r="F327" s="54">
        <v>4.98</v>
      </c>
      <c r="G327" s="54">
        <v>79754.88</v>
      </c>
      <c r="H327" s="54">
        <v>0</v>
      </c>
      <c r="I327" s="55">
        <v>0</v>
      </c>
    </row>
    <row r="328" spans="1:9" ht="12.75" customHeight="1">
      <c r="A328" s="20" t="s">
        <v>349</v>
      </c>
      <c r="B328" s="20" t="s">
        <v>382</v>
      </c>
      <c r="C328" s="20" t="s">
        <v>383</v>
      </c>
      <c r="D328" s="20" t="s">
        <v>3249</v>
      </c>
      <c r="E328" s="24">
        <v>18</v>
      </c>
      <c r="F328" s="54">
        <v>18396.49</v>
      </c>
      <c r="G328" s="54">
        <v>331136.74</v>
      </c>
      <c r="H328" s="54">
        <v>0</v>
      </c>
      <c r="I328" s="55">
        <v>0</v>
      </c>
    </row>
    <row r="329" spans="1:9" ht="12.75" customHeight="1">
      <c r="A329" s="20" t="s">
        <v>349</v>
      </c>
      <c r="B329" s="20" t="s">
        <v>49</v>
      </c>
      <c r="C329" s="20" t="s">
        <v>50</v>
      </c>
      <c r="D329" s="20" t="s">
        <v>3031</v>
      </c>
      <c r="E329" s="24">
        <v>173343</v>
      </c>
      <c r="F329" s="54">
        <v>3.69</v>
      </c>
      <c r="G329" s="54">
        <v>639290.68</v>
      </c>
      <c r="H329" s="54">
        <v>0</v>
      </c>
      <c r="I329" s="55">
        <v>0</v>
      </c>
    </row>
    <row r="330" spans="1:9" ht="12.75" customHeight="1">
      <c r="A330" s="20" t="s">
        <v>349</v>
      </c>
      <c r="B330" s="20" t="s">
        <v>365</v>
      </c>
      <c r="C330" s="20" t="s">
        <v>366</v>
      </c>
      <c r="D330" s="20" t="s">
        <v>3031</v>
      </c>
      <c r="E330" s="24">
        <v>6279</v>
      </c>
      <c r="F330" s="54">
        <v>3.56</v>
      </c>
      <c r="G330" s="54">
        <v>22382.13</v>
      </c>
      <c r="H330" s="54">
        <v>0</v>
      </c>
      <c r="I330" s="55">
        <v>0</v>
      </c>
    </row>
    <row r="331" spans="1:9" ht="12.75" customHeight="1">
      <c r="A331" s="20" t="s">
        <v>349</v>
      </c>
      <c r="B331" s="20" t="s">
        <v>51</v>
      </c>
      <c r="C331" s="20" t="s">
        <v>52</v>
      </c>
      <c r="D331" s="20" t="s">
        <v>53</v>
      </c>
      <c r="E331" s="24">
        <v>124000</v>
      </c>
      <c r="F331" s="54">
        <v>5.15</v>
      </c>
      <c r="G331" s="54">
        <v>638809.84</v>
      </c>
      <c r="H331" s="54">
        <v>0</v>
      </c>
      <c r="I331" s="55">
        <v>0</v>
      </c>
    </row>
    <row r="332" spans="1:9" ht="12.75" customHeight="1">
      <c r="A332" s="20" t="s">
        <v>349</v>
      </c>
      <c r="B332" s="20" t="s">
        <v>631</v>
      </c>
      <c r="C332" s="20" t="s">
        <v>632</v>
      </c>
      <c r="D332" s="20" t="s">
        <v>3031</v>
      </c>
      <c r="E332" s="24">
        <v>45222</v>
      </c>
      <c r="F332" s="54">
        <v>4.1</v>
      </c>
      <c r="G332" s="54">
        <v>185271.43</v>
      </c>
      <c r="H332" s="54">
        <v>0</v>
      </c>
      <c r="I332" s="55">
        <v>0</v>
      </c>
    </row>
    <row r="333" spans="1:9" ht="12.75" customHeight="1">
      <c r="A333" s="20" t="s">
        <v>349</v>
      </c>
      <c r="B333" s="20" t="s">
        <v>54</v>
      </c>
      <c r="C333" s="20" t="s">
        <v>55</v>
      </c>
      <c r="D333" s="20" t="s">
        <v>3047</v>
      </c>
      <c r="E333" s="24">
        <v>4100</v>
      </c>
      <c r="F333" s="54">
        <v>25.26</v>
      </c>
      <c r="G333" s="54">
        <v>103569.47</v>
      </c>
      <c r="H333" s="54">
        <v>0</v>
      </c>
      <c r="I333" s="55">
        <v>0</v>
      </c>
    </row>
    <row r="334" spans="1:9" ht="12.75" customHeight="1">
      <c r="A334" s="20" t="s">
        <v>349</v>
      </c>
      <c r="B334" s="20" t="s">
        <v>633</v>
      </c>
      <c r="C334" s="20" t="s">
        <v>634</v>
      </c>
      <c r="D334" s="20" t="s">
        <v>635</v>
      </c>
      <c r="E334" s="24">
        <v>29069</v>
      </c>
      <c r="F334" s="54">
        <v>5.08</v>
      </c>
      <c r="G334" s="54">
        <v>147801.78</v>
      </c>
      <c r="H334" s="54">
        <v>2920.38</v>
      </c>
      <c r="I334" s="55">
        <v>0</v>
      </c>
    </row>
    <row r="335" spans="1:9" ht="12.75" customHeight="1">
      <c r="A335" s="20" t="s">
        <v>349</v>
      </c>
      <c r="B335" s="20" t="s">
        <v>1002</v>
      </c>
      <c r="C335" s="20" t="s">
        <v>1003</v>
      </c>
      <c r="D335" s="20" t="s">
        <v>3031</v>
      </c>
      <c r="E335" s="24">
        <v>11158</v>
      </c>
      <c r="F335" s="54">
        <v>4.57</v>
      </c>
      <c r="G335" s="54">
        <v>51017.56</v>
      </c>
      <c r="H335" s="54">
        <v>0</v>
      </c>
      <c r="I335" s="55">
        <v>0</v>
      </c>
    </row>
    <row r="336" spans="1:9" ht="12.75" customHeight="1">
      <c r="A336" s="20" t="s">
        <v>349</v>
      </c>
      <c r="B336" s="20" t="s">
        <v>443</v>
      </c>
      <c r="C336" s="20" t="s">
        <v>444</v>
      </c>
      <c r="D336" s="20" t="s">
        <v>3047</v>
      </c>
      <c r="E336" s="24">
        <v>7500</v>
      </c>
      <c r="F336" s="54">
        <v>30.94</v>
      </c>
      <c r="G336" s="54">
        <v>232015.38</v>
      </c>
      <c r="H336" s="54">
        <v>911.43</v>
      </c>
      <c r="I336" s="55">
        <v>0</v>
      </c>
    </row>
    <row r="337" spans="1:9" ht="12.75" customHeight="1">
      <c r="A337" s="20" t="s">
        <v>349</v>
      </c>
      <c r="B337" s="20" t="s">
        <v>1027</v>
      </c>
      <c r="C337" s="20" t="s">
        <v>1028</v>
      </c>
      <c r="D337" s="20" t="s">
        <v>3589</v>
      </c>
      <c r="E337" s="24">
        <v>85</v>
      </c>
      <c r="F337" s="54">
        <v>3633.53</v>
      </c>
      <c r="G337" s="54">
        <v>308850.45</v>
      </c>
      <c r="H337" s="54">
        <v>0</v>
      </c>
      <c r="I337" s="55">
        <v>0</v>
      </c>
    </row>
    <row r="338" spans="1:9" ht="12.75" customHeight="1">
      <c r="A338" s="20" t="s">
        <v>349</v>
      </c>
      <c r="B338" s="20" t="s">
        <v>424</v>
      </c>
      <c r="C338" s="20" t="s">
        <v>425</v>
      </c>
      <c r="D338" s="20" t="s">
        <v>3031</v>
      </c>
      <c r="E338" s="24">
        <v>1000</v>
      </c>
      <c r="F338" s="54">
        <v>18.67</v>
      </c>
      <c r="G338" s="54">
        <v>18671.06</v>
      </c>
      <c r="H338" s="54">
        <v>0</v>
      </c>
      <c r="I338" s="55">
        <v>0</v>
      </c>
    </row>
    <row r="339" spans="1:9" ht="12.75" customHeight="1">
      <c r="A339" s="20" t="s">
        <v>349</v>
      </c>
      <c r="B339" s="20" t="s">
        <v>840</v>
      </c>
      <c r="C339" s="20" t="s">
        <v>841</v>
      </c>
      <c r="D339" s="20" t="s">
        <v>3031</v>
      </c>
      <c r="E339" s="24">
        <v>1331</v>
      </c>
      <c r="F339" s="54">
        <v>2077.61</v>
      </c>
      <c r="G339" s="54">
        <v>2765302.95</v>
      </c>
      <c r="H339" s="54">
        <v>0</v>
      </c>
      <c r="I339" s="55">
        <v>0</v>
      </c>
    </row>
    <row r="340" spans="1:9" ht="12.75" customHeight="1">
      <c r="A340" s="20" t="s">
        <v>349</v>
      </c>
      <c r="B340" s="20" t="s">
        <v>636</v>
      </c>
      <c r="C340" s="20" t="s">
        <v>637</v>
      </c>
      <c r="D340" s="20" t="s">
        <v>3047</v>
      </c>
      <c r="E340" s="24">
        <v>45000</v>
      </c>
      <c r="F340" s="54">
        <v>14.76</v>
      </c>
      <c r="G340" s="54">
        <v>664332.78</v>
      </c>
      <c r="H340" s="54">
        <v>3124.89</v>
      </c>
      <c r="I340" s="55">
        <v>0</v>
      </c>
    </row>
    <row r="341" spans="1:9" ht="12.75" customHeight="1">
      <c r="A341" s="20" t="s">
        <v>349</v>
      </c>
      <c r="B341" s="20" t="s">
        <v>638</v>
      </c>
      <c r="C341" s="20" t="s">
        <v>639</v>
      </c>
      <c r="D341" s="20" t="s">
        <v>640</v>
      </c>
      <c r="E341" s="24">
        <v>26000</v>
      </c>
      <c r="F341" s="54">
        <v>10.93</v>
      </c>
      <c r="G341" s="54">
        <v>284094.58</v>
      </c>
      <c r="H341" s="54">
        <v>0</v>
      </c>
      <c r="I341" s="55">
        <v>0</v>
      </c>
    </row>
    <row r="342" spans="1:9" ht="12.75" customHeight="1">
      <c r="A342" s="20" t="s">
        <v>349</v>
      </c>
      <c r="B342" s="20" t="s">
        <v>842</v>
      </c>
      <c r="C342" s="20" t="s">
        <v>843</v>
      </c>
      <c r="D342" s="20" t="s">
        <v>3047</v>
      </c>
      <c r="E342" s="24">
        <v>900</v>
      </c>
      <c r="F342" s="54">
        <v>140.31</v>
      </c>
      <c r="G342" s="54">
        <v>126276.77</v>
      </c>
      <c r="H342" s="54">
        <v>0</v>
      </c>
      <c r="I342" s="55">
        <v>0</v>
      </c>
    </row>
    <row r="343" spans="1:9" ht="12.75" customHeight="1">
      <c r="A343" s="20" t="s">
        <v>349</v>
      </c>
      <c r="B343" s="20" t="s">
        <v>439</v>
      </c>
      <c r="C343" s="20" t="s">
        <v>440</v>
      </c>
      <c r="D343" s="20" t="s">
        <v>3047</v>
      </c>
      <c r="E343" s="24">
        <v>2200</v>
      </c>
      <c r="F343" s="54">
        <v>52.72</v>
      </c>
      <c r="G343" s="54">
        <v>115980.23</v>
      </c>
      <c r="H343" s="54">
        <v>0</v>
      </c>
      <c r="I343" s="55">
        <v>0</v>
      </c>
    </row>
    <row r="344" spans="1:9" ht="12.75" customHeight="1">
      <c r="A344" s="20" t="s">
        <v>349</v>
      </c>
      <c r="B344" s="20" t="s">
        <v>3221</v>
      </c>
      <c r="C344" s="20" t="s">
        <v>3222</v>
      </c>
      <c r="D344" s="20" t="s">
        <v>3223</v>
      </c>
      <c r="E344" s="24">
        <v>266029</v>
      </c>
      <c r="F344" s="54">
        <v>9.46</v>
      </c>
      <c r="G344" s="54">
        <v>2516422.86</v>
      </c>
      <c r="H344" s="54">
        <v>0</v>
      </c>
      <c r="I344" s="55">
        <v>0</v>
      </c>
    </row>
    <row r="345" spans="1:9" ht="12.75" customHeight="1">
      <c r="A345" s="20" t="s">
        <v>349</v>
      </c>
      <c r="B345" s="20" t="s">
        <v>901</v>
      </c>
      <c r="C345" s="20" t="s">
        <v>902</v>
      </c>
      <c r="D345" s="20" t="s">
        <v>903</v>
      </c>
      <c r="E345" s="24">
        <v>2680</v>
      </c>
      <c r="F345" s="54">
        <v>21.26</v>
      </c>
      <c r="G345" s="54">
        <v>56972.79</v>
      </c>
      <c r="H345" s="54">
        <v>2054.83</v>
      </c>
      <c r="I345" s="55">
        <v>0</v>
      </c>
    </row>
    <row r="346" spans="1:9" ht="12.75" customHeight="1">
      <c r="A346" s="20" t="s">
        <v>349</v>
      </c>
      <c r="B346" s="20" t="s">
        <v>641</v>
      </c>
      <c r="C346" s="20" t="s">
        <v>642</v>
      </c>
      <c r="D346" s="20" t="s">
        <v>3031</v>
      </c>
      <c r="E346" s="24">
        <v>21688</v>
      </c>
      <c r="F346" s="54">
        <v>3.45</v>
      </c>
      <c r="G346" s="54">
        <v>74930.32</v>
      </c>
      <c r="H346" s="54">
        <v>0</v>
      </c>
      <c r="I346" s="55">
        <v>0</v>
      </c>
    </row>
    <row r="347" spans="1:9" ht="12.75" customHeight="1">
      <c r="A347" s="20" t="s">
        <v>349</v>
      </c>
      <c r="B347" s="20" t="s">
        <v>904</v>
      </c>
      <c r="C347" s="20" t="s">
        <v>905</v>
      </c>
      <c r="D347" s="20" t="s">
        <v>3398</v>
      </c>
      <c r="E347" s="24">
        <v>2590</v>
      </c>
      <c r="F347" s="54">
        <v>64.37</v>
      </c>
      <c r="G347" s="54">
        <v>166720.24</v>
      </c>
      <c r="H347" s="54">
        <v>0</v>
      </c>
      <c r="I347" s="55">
        <v>0</v>
      </c>
    </row>
    <row r="348" spans="1:9" ht="12.75" customHeight="1">
      <c r="A348" s="20" t="s">
        <v>349</v>
      </c>
      <c r="B348" s="20" t="s">
        <v>3224</v>
      </c>
      <c r="C348" s="20" t="s">
        <v>3225</v>
      </c>
      <c r="D348" s="20" t="s">
        <v>3047</v>
      </c>
      <c r="E348" s="24">
        <v>56000</v>
      </c>
      <c r="F348" s="54">
        <v>48.78</v>
      </c>
      <c r="G348" s="54">
        <v>2731832.33</v>
      </c>
      <c r="H348" s="54">
        <v>17013.25</v>
      </c>
      <c r="I348" s="55">
        <v>0</v>
      </c>
    </row>
    <row r="349" spans="1:9" ht="12.75" customHeight="1">
      <c r="A349" s="20" t="s">
        <v>349</v>
      </c>
      <c r="B349" s="20" t="s">
        <v>844</v>
      </c>
      <c r="C349" s="20" t="s">
        <v>845</v>
      </c>
      <c r="D349" s="20" t="s">
        <v>3606</v>
      </c>
      <c r="E349" s="24">
        <v>39918</v>
      </c>
      <c r="F349" s="54">
        <v>2.16</v>
      </c>
      <c r="G349" s="54">
        <v>86236.47</v>
      </c>
      <c r="H349" s="54">
        <v>0</v>
      </c>
      <c r="I349" s="55">
        <v>0</v>
      </c>
    </row>
    <row r="350" spans="1:9" ht="12.75" customHeight="1">
      <c r="A350" s="20" t="s">
        <v>349</v>
      </c>
      <c r="B350" s="20" t="s">
        <v>363</v>
      </c>
      <c r="C350" s="20" t="s">
        <v>364</v>
      </c>
      <c r="D350" s="20" t="s">
        <v>3404</v>
      </c>
      <c r="E350" s="24">
        <v>2180</v>
      </c>
      <c r="F350" s="54">
        <v>23.51</v>
      </c>
      <c r="G350" s="54">
        <v>51255.95</v>
      </c>
      <c r="H350" s="54">
        <v>2431.22</v>
      </c>
      <c r="I350" s="55">
        <v>0</v>
      </c>
    </row>
    <row r="351" spans="1:9" ht="12.75" customHeight="1">
      <c r="A351" s="20" t="s">
        <v>349</v>
      </c>
      <c r="B351" s="20" t="s">
        <v>56</v>
      </c>
      <c r="C351" s="20" t="s">
        <v>57</v>
      </c>
      <c r="D351" s="20" t="s">
        <v>3286</v>
      </c>
      <c r="E351" s="24">
        <v>78352</v>
      </c>
      <c r="F351" s="54">
        <v>8.64</v>
      </c>
      <c r="G351" s="54">
        <v>676618.83</v>
      </c>
      <c r="H351" s="54">
        <v>0</v>
      </c>
      <c r="I351" s="55">
        <v>0</v>
      </c>
    </row>
    <row r="352" spans="1:9" ht="12.75" customHeight="1">
      <c r="A352" s="20" t="s">
        <v>349</v>
      </c>
      <c r="B352" s="20" t="s">
        <v>643</v>
      </c>
      <c r="C352" s="20" t="s">
        <v>644</v>
      </c>
      <c r="D352" s="20" t="s">
        <v>3031</v>
      </c>
      <c r="E352" s="24">
        <v>64533</v>
      </c>
      <c r="F352" s="54">
        <v>1.31</v>
      </c>
      <c r="G352" s="54">
        <v>84493.39</v>
      </c>
      <c r="H352" s="54">
        <v>0</v>
      </c>
      <c r="I352" s="55">
        <v>0</v>
      </c>
    </row>
    <row r="353" spans="1:9" ht="12.75" customHeight="1">
      <c r="A353" s="20" t="s">
        <v>349</v>
      </c>
      <c r="B353" s="20" t="s">
        <v>3228</v>
      </c>
      <c r="C353" s="20" t="s">
        <v>3229</v>
      </c>
      <c r="D353" s="20" t="s">
        <v>3230</v>
      </c>
      <c r="E353" s="24">
        <v>70000</v>
      </c>
      <c r="F353" s="54">
        <v>2.04</v>
      </c>
      <c r="G353" s="54">
        <v>142538.72</v>
      </c>
      <c r="H353" s="54">
        <v>0</v>
      </c>
      <c r="I353" s="55">
        <v>0</v>
      </c>
    </row>
    <row r="354" spans="1:9" ht="12.75" customHeight="1">
      <c r="A354" s="20" t="s">
        <v>349</v>
      </c>
      <c r="B354" s="20" t="s">
        <v>1069</v>
      </c>
      <c r="C354" s="20" t="s">
        <v>1070</v>
      </c>
      <c r="D354" s="20" t="s">
        <v>3381</v>
      </c>
      <c r="E354" s="24">
        <v>173000</v>
      </c>
      <c r="F354" s="54">
        <v>2.02</v>
      </c>
      <c r="G354" s="54">
        <v>350051.71</v>
      </c>
      <c r="H354" s="54">
        <v>0</v>
      </c>
      <c r="I354" s="55">
        <v>0</v>
      </c>
    </row>
    <row r="355" spans="1:9" ht="12.75" customHeight="1">
      <c r="A355" s="20" t="s">
        <v>349</v>
      </c>
      <c r="B355" s="20" t="s">
        <v>1004</v>
      </c>
      <c r="C355" s="20" t="s">
        <v>1005</v>
      </c>
      <c r="D355" s="20" t="s">
        <v>1006</v>
      </c>
      <c r="E355" s="24">
        <v>82000</v>
      </c>
      <c r="F355" s="54">
        <v>1</v>
      </c>
      <c r="G355" s="54">
        <v>82373.33</v>
      </c>
      <c r="H355" s="54">
        <v>0</v>
      </c>
      <c r="I355" s="55">
        <v>0</v>
      </c>
    </row>
    <row r="356" spans="1:9" ht="12.75" customHeight="1">
      <c r="A356" s="20" t="s">
        <v>349</v>
      </c>
      <c r="B356" s="20" t="s">
        <v>1100</v>
      </c>
      <c r="C356" s="20" t="s">
        <v>1101</v>
      </c>
      <c r="D356" s="20" t="s">
        <v>3404</v>
      </c>
      <c r="E356" s="24">
        <v>1620</v>
      </c>
      <c r="F356" s="54">
        <v>22.28</v>
      </c>
      <c r="G356" s="54">
        <v>36091.84</v>
      </c>
      <c r="H356" s="54">
        <v>1863.14</v>
      </c>
      <c r="I356" s="55">
        <v>0</v>
      </c>
    </row>
    <row r="357" spans="1:9" ht="12.75" customHeight="1">
      <c r="A357" s="20" t="s">
        <v>349</v>
      </c>
      <c r="B357" s="20" t="s">
        <v>906</v>
      </c>
      <c r="C357" s="20" t="s">
        <v>907</v>
      </c>
      <c r="D357" s="20" t="s">
        <v>908</v>
      </c>
      <c r="E357" s="24">
        <v>170</v>
      </c>
      <c r="F357" s="54">
        <v>221.09</v>
      </c>
      <c r="G357" s="54">
        <v>37585.03</v>
      </c>
      <c r="H357" s="54">
        <v>118.49</v>
      </c>
      <c r="I357" s="55">
        <v>0</v>
      </c>
    </row>
    <row r="358" spans="1:9" ht="12.75" customHeight="1">
      <c r="A358" s="20" t="s">
        <v>349</v>
      </c>
      <c r="B358" s="20" t="s">
        <v>645</v>
      </c>
      <c r="C358" s="20" t="s">
        <v>646</v>
      </c>
      <c r="D358" s="20" t="s">
        <v>3249</v>
      </c>
      <c r="E358" s="24">
        <v>68</v>
      </c>
      <c r="F358" s="54">
        <v>8658.25</v>
      </c>
      <c r="G358" s="54">
        <v>588760.75</v>
      </c>
      <c r="H358" s="54">
        <v>0</v>
      </c>
      <c r="I358" s="55">
        <v>0</v>
      </c>
    </row>
    <row r="359" spans="1:9" ht="12.75" customHeight="1">
      <c r="A359" s="20" t="s">
        <v>349</v>
      </c>
      <c r="B359" s="20" t="s">
        <v>3231</v>
      </c>
      <c r="C359" s="20" t="s">
        <v>3232</v>
      </c>
      <c r="D359" s="20" t="s">
        <v>3233</v>
      </c>
      <c r="E359" s="24">
        <v>105000</v>
      </c>
      <c r="F359" s="54">
        <v>9.54</v>
      </c>
      <c r="G359" s="54">
        <v>1001593.04</v>
      </c>
      <c r="H359" s="54">
        <v>0</v>
      </c>
      <c r="I359" s="55">
        <v>0</v>
      </c>
    </row>
    <row r="360" spans="1:9" ht="12.75" customHeight="1">
      <c r="A360" s="20" t="s">
        <v>349</v>
      </c>
      <c r="B360" s="20" t="s">
        <v>846</v>
      </c>
      <c r="C360" s="20" t="s">
        <v>847</v>
      </c>
      <c r="D360" s="20" t="s">
        <v>3047</v>
      </c>
      <c r="E360" s="24">
        <v>40000</v>
      </c>
      <c r="F360" s="54">
        <v>4.02</v>
      </c>
      <c r="G360" s="54">
        <v>160717.55</v>
      </c>
      <c r="H360" s="54">
        <v>0</v>
      </c>
      <c r="I360" s="55">
        <v>0</v>
      </c>
    </row>
    <row r="361" spans="1:9" ht="12.75" customHeight="1">
      <c r="A361" s="20" t="s">
        <v>349</v>
      </c>
      <c r="B361" s="20" t="s">
        <v>909</v>
      </c>
      <c r="C361" s="20" t="s">
        <v>910</v>
      </c>
      <c r="D361" s="20" t="s">
        <v>3404</v>
      </c>
      <c r="E361" s="24">
        <v>9340</v>
      </c>
      <c r="F361" s="54">
        <v>3.52</v>
      </c>
      <c r="G361" s="54">
        <v>32880.61</v>
      </c>
      <c r="H361" s="54">
        <v>0</v>
      </c>
      <c r="I361" s="55">
        <v>0</v>
      </c>
    </row>
    <row r="362" spans="1:9" ht="12.75" customHeight="1">
      <c r="A362" s="20" t="s">
        <v>349</v>
      </c>
      <c r="B362" s="20" t="s">
        <v>177</v>
      </c>
      <c r="C362" s="20" t="s">
        <v>178</v>
      </c>
      <c r="D362" s="20" t="s">
        <v>3329</v>
      </c>
      <c r="E362" s="24">
        <v>40800</v>
      </c>
      <c r="F362" s="54">
        <v>21.37</v>
      </c>
      <c r="G362" s="54">
        <v>871938.5</v>
      </c>
      <c r="H362" s="54">
        <v>0</v>
      </c>
      <c r="I362" s="55">
        <v>0</v>
      </c>
    </row>
    <row r="363" spans="1:9" ht="12.75" customHeight="1">
      <c r="A363" s="20" t="s">
        <v>349</v>
      </c>
      <c r="B363" s="20" t="s">
        <v>428</v>
      </c>
      <c r="C363" s="20" t="s">
        <v>429</v>
      </c>
      <c r="D363" s="20" t="s">
        <v>3329</v>
      </c>
      <c r="E363" s="24">
        <v>17000</v>
      </c>
      <c r="F363" s="54">
        <v>17.29</v>
      </c>
      <c r="G363" s="54">
        <v>293913.6</v>
      </c>
      <c r="H363" s="54">
        <v>0</v>
      </c>
      <c r="I363" s="55">
        <v>0</v>
      </c>
    </row>
    <row r="364" spans="1:9" ht="12.75" customHeight="1">
      <c r="A364" s="20" t="s">
        <v>349</v>
      </c>
      <c r="B364" s="20" t="s">
        <v>1029</v>
      </c>
      <c r="C364" s="20" t="s">
        <v>1030</v>
      </c>
      <c r="D364" s="20" t="s">
        <v>1031</v>
      </c>
      <c r="E364" s="24">
        <v>91000</v>
      </c>
      <c r="F364" s="54">
        <v>3.09</v>
      </c>
      <c r="G364" s="54">
        <v>281165.49</v>
      </c>
      <c r="H364" s="54">
        <v>0</v>
      </c>
      <c r="I364" s="55">
        <v>0</v>
      </c>
    </row>
    <row r="365" spans="1:9" ht="12.75" customHeight="1">
      <c r="A365" s="20" t="s">
        <v>349</v>
      </c>
      <c r="B365" s="20" t="s">
        <v>647</v>
      </c>
      <c r="C365" s="20" t="s">
        <v>648</v>
      </c>
      <c r="D365" s="20" t="s">
        <v>3047</v>
      </c>
      <c r="E365" s="24">
        <v>18000</v>
      </c>
      <c r="F365" s="54">
        <v>14.74</v>
      </c>
      <c r="G365" s="54">
        <v>265403.62</v>
      </c>
      <c r="H365" s="54">
        <v>2031.18</v>
      </c>
      <c r="I365" s="55">
        <v>0</v>
      </c>
    </row>
    <row r="366" spans="1:9" ht="12.75" customHeight="1">
      <c r="A366" s="20" t="s">
        <v>349</v>
      </c>
      <c r="B366" s="20" t="s">
        <v>3234</v>
      </c>
      <c r="C366" s="20" t="s">
        <v>3235</v>
      </c>
      <c r="D366" s="20" t="s">
        <v>3236</v>
      </c>
      <c r="E366" s="24">
        <v>35000</v>
      </c>
      <c r="F366" s="54">
        <v>3.94</v>
      </c>
      <c r="G366" s="54">
        <v>137758.85</v>
      </c>
      <c r="H366" s="54">
        <v>0</v>
      </c>
      <c r="I366" s="55">
        <v>0</v>
      </c>
    </row>
    <row r="367" spans="1:9" ht="12.75" customHeight="1">
      <c r="A367" s="20" t="s">
        <v>349</v>
      </c>
      <c r="B367" s="20" t="s">
        <v>848</v>
      </c>
      <c r="C367" s="20" t="s">
        <v>849</v>
      </c>
      <c r="D367" s="20" t="s">
        <v>3047</v>
      </c>
      <c r="E367" s="24">
        <v>2100</v>
      </c>
      <c r="F367" s="54">
        <v>32.03</v>
      </c>
      <c r="G367" s="54">
        <v>67270.73</v>
      </c>
      <c r="H367" s="54">
        <v>0</v>
      </c>
      <c r="I367" s="55">
        <v>0</v>
      </c>
    </row>
    <row r="368" spans="1:9" ht="12.75" customHeight="1">
      <c r="A368" s="20" t="s">
        <v>349</v>
      </c>
      <c r="B368" s="20" t="s">
        <v>418</v>
      </c>
      <c r="C368" s="20" t="s">
        <v>419</v>
      </c>
      <c r="D368" s="20" t="s">
        <v>3404</v>
      </c>
      <c r="E368" s="24">
        <v>6670</v>
      </c>
      <c r="F368" s="54">
        <v>17.18</v>
      </c>
      <c r="G368" s="54">
        <v>114569.73</v>
      </c>
      <c r="H368" s="54">
        <v>2324.57</v>
      </c>
      <c r="I368" s="55">
        <v>0</v>
      </c>
    </row>
    <row r="369" spans="1:9" ht="12.75" customHeight="1">
      <c r="A369" s="20" t="s">
        <v>349</v>
      </c>
      <c r="B369" s="20" t="s">
        <v>1170</v>
      </c>
      <c r="C369" s="20" t="s">
        <v>1171</v>
      </c>
      <c r="D369" s="20" t="s">
        <v>3220</v>
      </c>
      <c r="E369" s="24">
        <v>9000</v>
      </c>
      <c r="F369" s="54">
        <v>1.79</v>
      </c>
      <c r="G369" s="54">
        <v>16072.84</v>
      </c>
      <c r="H369" s="54">
        <v>0</v>
      </c>
      <c r="I369" s="55">
        <v>0</v>
      </c>
    </row>
    <row r="370" spans="1:9" ht="12.75" customHeight="1">
      <c r="A370" s="20" t="s">
        <v>349</v>
      </c>
      <c r="B370" s="20" t="s">
        <v>649</v>
      </c>
      <c r="C370" s="20" t="s">
        <v>650</v>
      </c>
      <c r="D370" s="20" t="s">
        <v>3031</v>
      </c>
      <c r="E370" s="24">
        <v>86351</v>
      </c>
      <c r="F370" s="54">
        <v>6.02</v>
      </c>
      <c r="G370" s="54">
        <v>519668.2</v>
      </c>
      <c r="H370" s="54">
        <v>0</v>
      </c>
      <c r="I370" s="55">
        <v>0</v>
      </c>
    </row>
    <row r="371" spans="1:9" ht="12.75" customHeight="1">
      <c r="A371" s="20" t="s">
        <v>349</v>
      </c>
      <c r="B371" s="20" t="s">
        <v>3495</v>
      </c>
      <c r="C371" s="20" t="s">
        <v>3496</v>
      </c>
      <c r="D371" s="20" t="s">
        <v>3404</v>
      </c>
      <c r="E371" s="24">
        <v>4160</v>
      </c>
      <c r="F371" s="54">
        <v>11.65</v>
      </c>
      <c r="G371" s="54">
        <v>48462.59</v>
      </c>
      <c r="H371" s="54">
        <v>1014.87</v>
      </c>
      <c r="I371" s="55">
        <v>0</v>
      </c>
    </row>
    <row r="372" spans="1:9" ht="12.75" customHeight="1">
      <c r="A372" s="20" t="s">
        <v>349</v>
      </c>
      <c r="B372" s="20" t="s">
        <v>367</v>
      </c>
      <c r="C372" s="20" t="s">
        <v>368</v>
      </c>
      <c r="D372" s="20" t="s">
        <v>72</v>
      </c>
      <c r="E372" s="24">
        <v>25000</v>
      </c>
      <c r="F372" s="54">
        <v>2.55</v>
      </c>
      <c r="G372" s="54">
        <v>63753.8</v>
      </c>
      <c r="H372" s="54">
        <v>0</v>
      </c>
      <c r="I372" s="55">
        <v>0</v>
      </c>
    </row>
    <row r="373" spans="1:9" ht="12.75" customHeight="1">
      <c r="A373" s="20" t="s">
        <v>349</v>
      </c>
      <c r="B373" s="20" t="s">
        <v>3451</v>
      </c>
      <c r="C373" s="20" t="s">
        <v>3452</v>
      </c>
      <c r="D373" s="20" t="s">
        <v>3031</v>
      </c>
      <c r="E373" s="24">
        <v>89405</v>
      </c>
      <c r="F373" s="54">
        <v>24.44</v>
      </c>
      <c r="G373" s="54">
        <v>2185300.43</v>
      </c>
      <c r="H373" s="54">
        <v>55790.6</v>
      </c>
      <c r="I373" s="55">
        <v>0</v>
      </c>
    </row>
    <row r="374" spans="1:9" ht="12.75" customHeight="1">
      <c r="A374" s="20" t="s">
        <v>349</v>
      </c>
      <c r="B374" s="20" t="s">
        <v>651</v>
      </c>
      <c r="C374" s="20" t="s">
        <v>652</v>
      </c>
      <c r="D374" s="20" t="s">
        <v>3047</v>
      </c>
      <c r="E374" s="24">
        <v>4500</v>
      </c>
      <c r="F374" s="54">
        <v>40.45</v>
      </c>
      <c r="G374" s="54">
        <v>182042.83</v>
      </c>
      <c r="H374" s="54">
        <v>0</v>
      </c>
      <c r="I374" s="55">
        <v>0</v>
      </c>
    </row>
    <row r="375" spans="1:9" ht="12.75" customHeight="1">
      <c r="A375" s="20" t="s">
        <v>349</v>
      </c>
      <c r="B375" s="20" t="s">
        <v>456</v>
      </c>
      <c r="C375" s="20" t="s">
        <v>457</v>
      </c>
      <c r="D375" s="20" t="s">
        <v>3474</v>
      </c>
      <c r="E375" s="24">
        <v>230000</v>
      </c>
      <c r="F375" s="54">
        <v>0.42</v>
      </c>
      <c r="G375" s="54">
        <v>96770.88</v>
      </c>
      <c r="H375" s="54">
        <v>0</v>
      </c>
      <c r="I375" s="55">
        <v>0</v>
      </c>
    </row>
    <row r="376" spans="1:9" ht="12.75" customHeight="1">
      <c r="A376" s="20" t="s">
        <v>349</v>
      </c>
      <c r="B376" s="20" t="s">
        <v>3237</v>
      </c>
      <c r="C376" s="20" t="s">
        <v>3238</v>
      </c>
      <c r="D376" s="20" t="s">
        <v>3031</v>
      </c>
      <c r="E376" s="24">
        <v>22180</v>
      </c>
      <c r="F376" s="54">
        <v>27.87</v>
      </c>
      <c r="G376" s="54">
        <v>618120.94</v>
      </c>
      <c r="H376" s="54">
        <v>0</v>
      </c>
      <c r="I376" s="55">
        <v>0</v>
      </c>
    </row>
    <row r="377" spans="1:9" ht="12.75" customHeight="1">
      <c r="A377" s="20" t="s">
        <v>349</v>
      </c>
      <c r="B377" s="20" t="s">
        <v>992</v>
      </c>
      <c r="C377" s="20" t="s">
        <v>993</v>
      </c>
      <c r="D377" s="20" t="s">
        <v>3398</v>
      </c>
      <c r="E377" s="24">
        <v>3010</v>
      </c>
      <c r="F377" s="54">
        <v>202.38</v>
      </c>
      <c r="G377" s="54">
        <v>609166.67</v>
      </c>
      <c r="H377" s="54">
        <v>11539.23</v>
      </c>
      <c r="I377" s="55">
        <v>0</v>
      </c>
    </row>
    <row r="378" spans="1:9" ht="12.75" customHeight="1">
      <c r="A378" s="20" t="s">
        <v>349</v>
      </c>
      <c r="B378" s="20" t="s">
        <v>994</v>
      </c>
      <c r="C378" s="20" t="s">
        <v>995</v>
      </c>
      <c r="D378" s="20" t="s">
        <v>3586</v>
      </c>
      <c r="E378" s="24">
        <v>14000</v>
      </c>
      <c r="F378" s="54">
        <v>7.34</v>
      </c>
      <c r="G378" s="54">
        <v>102805.11</v>
      </c>
      <c r="H378" s="54">
        <v>0</v>
      </c>
      <c r="I378" s="55">
        <v>0</v>
      </c>
    </row>
    <row r="379" spans="1:9" ht="12.75" customHeight="1">
      <c r="A379" s="20" t="s">
        <v>349</v>
      </c>
      <c r="B379" s="20" t="s">
        <v>3624</v>
      </c>
      <c r="C379" s="20" t="s">
        <v>3625</v>
      </c>
      <c r="D379" s="20" t="s">
        <v>3589</v>
      </c>
      <c r="E379" s="24">
        <v>205</v>
      </c>
      <c r="F379" s="54">
        <v>5189.46</v>
      </c>
      <c r="G379" s="54">
        <v>1063838.55</v>
      </c>
      <c r="H379" s="54">
        <v>0</v>
      </c>
      <c r="I379" s="55">
        <v>0</v>
      </c>
    </row>
    <row r="380" spans="1:9" ht="12.75" customHeight="1">
      <c r="A380" s="20" t="s">
        <v>349</v>
      </c>
      <c r="B380" s="20" t="s">
        <v>911</v>
      </c>
      <c r="C380" s="20" t="s">
        <v>912</v>
      </c>
      <c r="D380" s="20" t="s">
        <v>3404</v>
      </c>
      <c r="E380" s="24">
        <v>8250</v>
      </c>
      <c r="F380" s="54">
        <v>4.11</v>
      </c>
      <c r="G380" s="54">
        <v>33919.01</v>
      </c>
      <c r="H380" s="54">
        <v>0</v>
      </c>
      <c r="I380" s="55">
        <v>0</v>
      </c>
    </row>
    <row r="381" spans="1:9" ht="12.75" customHeight="1">
      <c r="A381" s="20" t="s">
        <v>349</v>
      </c>
      <c r="B381" s="20" t="s">
        <v>60</v>
      </c>
      <c r="C381" s="20" t="s">
        <v>61</v>
      </c>
      <c r="D381" s="20" t="s">
        <v>3047</v>
      </c>
      <c r="E381" s="24">
        <v>17000</v>
      </c>
      <c r="F381" s="54">
        <v>17.87</v>
      </c>
      <c r="G381" s="54">
        <v>303715.91</v>
      </c>
      <c r="H381" s="54">
        <v>0</v>
      </c>
      <c r="I381" s="55">
        <v>0</v>
      </c>
    </row>
    <row r="382" spans="1:9" ht="12.75" customHeight="1">
      <c r="A382" s="20" t="s">
        <v>349</v>
      </c>
      <c r="B382" s="20" t="s">
        <v>62</v>
      </c>
      <c r="C382" s="20" t="s">
        <v>63</v>
      </c>
      <c r="D382" s="20" t="s">
        <v>3047</v>
      </c>
      <c r="E382" s="24">
        <v>5800</v>
      </c>
      <c r="F382" s="54">
        <v>34.5</v>
      </c>
      <c r="G382" s="54">
        <v>200128.13</v>
      </c>
      <c r="H382" s="54">
        <v>0</v>
      </c>
      <c r="I382" s="55">
        <v>0</v>
      </c>
    </row>
    <row r="383" spans="1:9" ht="12.75" customHeight="1">
      <c r="A383" s="20" t="s">
        <v>349</v>
      </c>
      <c r="B383" s="20" t="s">
        <v>3243</v>
      </c>
      <c r="C383" s="20" t="s">
        <v>3244</v>
      </c>
      <c r="D383" s="20" t="s">
        <v>3047</v>
      </c>
      <c r="E383" s="24">
        <v>10000</v>
      </c>
      <c r="F383" s="54">
        <v>21.97</v>
      </c>
      <c r="G383" s="54">
        <v>219659.53</v>
      </c>
      <c r="H383" s="54">
        <v>0</v>
      </c>
      <c r="I383" s="55">
        <v>0</v>
      </c>
    </row>
    <row r="384" spans="1:9" ht="12.75" customHeight="1">
      <c r="A384" s="20" t="s">
        <v>349</v>
      </c>
      <c r="B384" s="20" t="s">
        <v>64</v>
      </c>
      <c r="C384" s="20" t="s">
        <v>65</v>
      </c>
      <c r="D384" s="20" t="s">
        <v>3047</v>
      </c>
      <c r="E384" s="24">
        <v>45000</v>
      </c>
      <c r="F384" s="54">
        <v>2.16</v>
      </c>
      <c r="G384" s="54">
        <v>97199.34</v>
      </c>
      <c r="H384" s="54">
        <v>0</v>
      </c>
      <c r="I384" s="55">
        <v>0</v>
      </c>
    </row>
    <row r="385" spans="1:9" ht="12.75" customHeight="1">
      <c r="A385" s="20" t="s">
        <v>349</v>
      </c>
      <c r="B385" s="20" t="s">
        <v>3245</v>
      </c>
      <c r="C385" s="20" t="s">
        <v>3246</v>
      </c>
      <c r="D385" s="20" t="s">
        <v>3047</v>
      </c>
      <c r="E385" s="24">
        <v>42000</v>
      </c>
      <c r="F385" s="54">
        <v>15.56</v>
      </c>
      <c r="G385" s="54">
        <v>653487.1</v>
      </c>
      <c r="H385" s="54">
        <v>0</v>
      </c>
      <c r="I385" s="55">
        <v>0</v>
      </c>
    </row>
    <row r="386" spans="1:9" ht="12.75" customHeight="1">
      <c r="A386" s="20" t="s">
        <v>349</v>
      </c>
      <c r="B386" s="20" t="s">
        <v>66</v>
      </c>
      <c r="C386" s="20" t="s">
        <v>67</v>
      </c>
      <c r="D386" s="20" t="s">
        <v>3047</v>
      </c>
      <c r="E386" s="24">
        <v>26000</v>
      </c>
      <c r="F386" s="54">
        <v>9.89</v>
      </c>
      <c r="G386" s="54">
        <v>257239.61</v>
      </c>
      <c r="H386" s="54">
        <v>0</v>
      </c>
      <c r="I386" s="55">
        <v>0</v>
      </c>
    </row>
    <row r="387" spans="1:9" ht="12.75" customHeight="1">
      <c r="A387" s="20" t="s">
        <v>349</v>
      </c>
      <c r="B387" s="20" t="s">
        <v>653</v>
      </c>
      <c r="C387" s="20" t="s">
        <v>654</v>
      </c>
      <c r="D387" s="20" t="s">
        <v>3047</v>
      </c>
      <c r="E387" s="24">
        <v>82000</v>
      </c>
      <c r="F387" s="54">
        <v>6.72</v>
      </c>
      <c r="G387" s="54">
        <v>550869.49</v>
      </c>
      <c r="H387" s="54">
        <v>0</v>
      </c>
      <c r="I387" s="55">
        <v>0</v>
      </c>
    </row>
    <row r="388" spans="1:9" ht="12.75" customHeight="1">
      <c r="A388" s="20" t="s">
        <v>349</v>
      </c>
      <c r="B388" s="20" t="s">
        <v>1032</v>
      </c>
      <c r="C388" s="20" t="s">
        <v>1033</v>
      </c>
      <c r="D388" s="20" t="s">
        <v>1034</v>
      </c>
      <c r="E388" s="24">
        <v>208000</v>
      </c>
      <c r="F388" s="54">
        <v>1.28</v>
      </c>
      <c r="G388" s="54">
        <v>267219.95</v>
      </c>
      <c r="H388" s="54">
        <v>0</v>
      </c>
      <c r="I388" s="55">
        <v>0</v>
      </c>
    </row>
    <row r="389" spans="1:9" ht="12.75" customHeight="1">
      <c r="A389" s="20" t="s">
        <v>349</v>
      </c>
      <c r="B389" s="20" t="s">
        <v>422</v>
      </c>
      <c r="C389" s="20" t="s">
        <v>423</v>
      </c>
      <c r="D389" s="20" t="s">
        <v>3047</v>
      </c>
      <c r="E389" s="24">
        <v>4100</v>
      </c>
      <c r="F389" s="54">
        <v>34.6</v>
      </c>
      <c r="G389" s="54">
        <v>141845.14</v>
      </c>
      <c r="H389" s="54">
        <v>740.35</v>
      </c>
      <c r="I389" s="55">
        <v>0</v>
      </c>
    </row>
    <row r="390" spans="1:9" ht="12.75" customHeight="1">
      <c r="A390" s="20" t="s">
        <v>349</v>
      </c>
      <c r="B390" s="20" t="s">
        <v>420</v>
      </c>
      <c r="C390" s="20" t="s">
        <v>421</v>
      </c>
      <c r="D390" s="20" t="s">
        <v>72</v>
      </c>
      <c r="E390" s="24">
        <v>74000</v>
      </c>
      <c r="F390" s="54">
        <v>2.65</v>
      </c>
      <c r="G390" s="54">
        <v>195841.39</v>
      </c>
      <c r="H390" s="54">
        <v>0</v>
      </c>
      <c r="I390" s="55">
        <v>0</v>
      </c>
    </row>
    <row r="391" spans="1:9" ht="12.75" customHeight="1">
      <c r="A391" s="20" t="s">
        <v>349</v>
      </c>
      <c r="B391" s="20" t="s">
        <v>1035</v>
      </c>
      <c r="C391" s="20" t="s">
        <v>1036</v>
      </c>
      <c r="D391" s="20" t="s">
        <v>3047</v>
      </c>
      <c r="E391" s="24">
        <v>12</v>
      </c>
      <c r="F391" s="54">
        <v>3066.08</v>
      </c>
      <c r="G391" s="54">
        <v>36792.97</v>
      </c>
      <c r="H391" s="54">
        <v>0</v>
      </c>
      <c r="I391" s="55">
        <v>0</v>
      </c>
    </row>
    <row r="392" spans="1:9" ht="12.75" customHeight="1">
      <c r="A392" s="20" t="s">
        <v>349</v>
      </c>
      <c r="B392" s="20" t="s">
        <v>1037</v>
      </c>
      <c r="C392" s="20" t="s">
        <v>1038</v>
      </c>
      <c r="D392" s="20" t="s">
        <v>3031</v>
      </c>
      <c r="E392" s="24">
        <v>120163</v>
      </c>
      <c r="F392" s="54">
        <v>3.47</v>
      </c>
      <c r="G392" s="54">
        <v>417203.02</v>
      </c>
      <c r="H392" s="54">
        <v>0</v>
      </c>
      <c r="I392" s="55">
        <v>0</v>
      </c>
    </row>
    <row r="393" spans="1:9" ht="12.75" customHeight="1">
      <c r="A393" s="20" t="s">
        <v>349</v>
      </c>
      <c r="B393" s="20" t="s">
        <v>3469</v>
      </c>
      <c r="C393" s="20" t="s">
        <v>3470</v>
      </c>
      <c r="D393" s="20" t="s">
        <v>3471</v>
      </c>
      <c r="E393" s="24">
        <v>109000</v>
      </c>
      <c r="F393" s="54">
        <v>1.2</v>
      </c>
      <c r="G393" s="54">
        <v>130931.35</v>
      </c>
      <c r="H393" s="54">
        <v>0</v>
      </c>
      <c r="I393" s="55">
        <v>0</v>
      </c>
    </row>
    <row r="394" spans="1:9" ht="12.75" customHeight="1">
      <c r="A394" s="20" t="s">
        <v>349</v>
      </c>
      <c r="B394" s="20" t="s">
        <v>3472</v>
      </c>
      <c r="C394" s="20" t="s">
        <v>3473</v>
      </c>
      <c r="D394" s="20" t="s">
        <v>3474</v>
      </c>
      <c r="E394" s="24">
        <v>114000</v>
      </c>
      <c r="F394" s="54">
        <v>1.95</v>
      </c>
      <c r="G394" s="54">
        <v>222614.77</v>
      </c>
      <c r="H394" s="54">
        <v>0</v>
      </c>
      <c r="I394" s="55">
        <v>0</v>
      </c>
    </row>
    <row r="395" spans="1:9" ht="12.75" customHeight="1">
      <c r="A395" s="20" t="s">
        <v>349</v>
      </c>
      <c r="B395" s="20" t="s">
        <v>1046</v>
      </c>
      <c r="C395" s="20" t="s">
        <v>1047</v>
      </c>
      <c r="D395" s="20" t="s">
        <v>3031</v>
      </c>
      <c r="E395" s="24">
        <v>22</v>
      </c>
      <c r="F395" s="54">
        <v>1583.38</v>
      </c>
      <c r="G395" s="54">
        <v>34834.34</v>
      </c>
      <c r="H395" s="54">
        <v>0</v>
      </c>
      <c r="I395" s="55">
        <v>0</v>
      </c>
    </row>
    <row r="396" spans="1:9" ht="12.75" customHeight="1">
      <c r="A396" s="20" t="s">
        <v>349</v>
      </c>
      <c r="B396" s="20" t="s">
        <v>1039</v>
      </c>
      <c r="C396" s="20" t="s">
        <v>1040</v>
      </c>
      <c r="D396" s="20" t="s">
        <v>72</v>
      </c>
      <c r="E396" s="24">
        <v>91287</v>
      </c>
      <c r="F396" s="54">
        <v>1.59</v>
      </c>
      <c r="G396" s="54">
        <v>144837.64</v>
      </c>
      <c r="H396" s="54">
        <v>0</v>
      </c>
      <c r="I396" s="55">
        <v>0</v>
      </c>
    </row>
    <row r="397" spans="1:9" ht="12.75" customHeight="1">
      <c r="A397" s="20" t="s">
        <v>349</v>
      </c>
      <c r="B397" s="20" t="s">
        <v>1044</v>
      </c>
      <c r="C397" s="20" t="s">
        <v>1045</v>
      </c>
      <c r="D397" s="20" t="s">
        <v>3249</v>
      </c>
      <c r="E397" s="24">
        <v>40</v>
      </c>
      <c r="F397" s="54">
        <v>1208.13</v>
      </c>
      <c r="G397" s="54">
        <v>48325.1</v>
      </c>
      <c r="H397" s="54">
        <v>0</v>
      </c>
      <c r="I397" s="55">
        <v>0</v>
      </c>
    </row>
    <row r="398" spans="1:9" ht="12.75" customHeight="1">
      <c r="A398" s="20" t="s">
        <v>349</v>
      </c>
      <c r="B398" s="20" t="s">
        <v>1105</v>
      </c>
      <c r="C398" s="20" t="s">
        <v>1106</v>
      </c>
      <c r="D398" s="20" t="s">
        <v>1107</v>
      </c>
      <c r="E398" s="24">
        <v>9040</v>
      </c>
      <c r="F398" s="54">
        <v>2.93</v>
      </c>
      <c r="G398" s="54">
        <v>26520.41</v>
      </c>
      <c r="H398" s="54">
        <v>0</v>
      </c>
      <c r="I398" s="55">
        <v>0</v>
      </c>
    </row>
    <row r="399" spans="1:9" ht="12.75" customHeight="1">
      <c r="A399" s="20" t="s">
        <v>349</v>
      </c>
      <c r="B399" s="20" t="s">
        <v>3247</v>
      </c>
      <c r="C399" s="20" t="s">
        <v>3248</v>
      </c>
      <c r="D399" s="20" t="s">
        <v>3249</v>
      </c>
      <c r="E399" s="24">
        <v>245</v>
      </c>
      <c r="F399" s="54">
        <v>4667.76</v>
      </c>
      <c r="G399" s="54">
        <v>1143602.42</v>
      </c>
      <c r="H399" s="54">
        <v>0</v>
      </c>
      <c r="I399" s="55">
        <v>0</v>
      </c>
    </row>
    <row r="400" spans="1:9" ht="12.75" customHeight="1">
      <c r="A400" s="20" t="s">
        <v>349</v>
      </c>
      <c r="B400" s="20" t="s">
        <v>1061</v>
      </c>
      <c r="C400" s="20" t="s">
        <v>1062</v>
      </c>
      <c r="D400" s="20" t="s">
        <v>1063</v>
      </c>
      <c r="E400" s="24">
        <v>21226</v>
      </c>
      <c r="F400" s="54">
        <v>0.92</v>
      </c>
      <c r="G400" s="54">
        <v>19497.57</v>
      </c>
      <c r="H400" s="54">
        <v>0</v>
      </c>
      <c r="I400" s="55">
        <v>0</v>
      </c>
    </row>
    <row r="401" spans="1:9" ht="12.75" customHeight="1">
      <c r="A401" s="20" t="s">
        <v>349</v>
      </c>
      <c r="B401" s="20" t="s">
        <v>655</v>
      </c>
      <c r="C401" s="20" t="s">
        <v>656</v>
      </c>
      <c r="D401" s="20" t="s">
        <v>3047</v>
      </c>
      <c r="E401" s="24">
        <v>15000</v>
      </c>
      <c r="F401" s="54">
        <v>27.14</v>
      </c>
      <c r="G401" s="54">
        <v>407056.56</v>
      </c>
      <c r="H401" s="54">
        <v>0</v>
      </c>
      <c r="I401" s="55">
        <v>0</v>
      </c>
    </row>
    <row r="402" spans="1:9" ht="12.75" customHeight="1">
      <c r="A402" s="20" t="s">
        <v>349</v>
      </c>
      <c r="B402" s="20" t="s">
        <v>3014</v>
      </c>
      <c r="C402" s="20" t="s">
        <v>3015</v>
      </c>
      <c r="D402" s="20" t="s">
        <v>3031</v>
      </c>
      <c r="E402" s="24">
        <v>2800</v>
      </c>
      <c r="F402" s="54">
        <v>27.64</v>
      </c>
      <c r="G402" s="54">
        <v>77393.37</v>
      </c>
      <c r="H402" s="54">
        <v>0</v>
      </c>
      <c r="I402" s="55">
        <v>0</v>
      </c>
    </row>
    <row r="403" spans="1:9" ht="12.75" customHeight="1">
      <c r="A403" s="20" t="s">
        <v>349</v>
      </c>
      <c r="B403" s="20" t="s">
        <v>3481</v>
      </c>
      <c r="C403" s="20" t="s">
        <v>3482</v>
      </c>
      <c r="D403" s="20" t="s">
        <v>3286</v>
      </c>
      <c r="E403" s="24">
        <v>73000</v>
      </c>
      <c r="F403" s="54">
        <v>1.05</v>
      </c>
      <c r="G403" s="54">
        <v>76763.11</v>
      </c>
      <c r="H403" s="54">
        <v>0</v>
      </c>
      <c r="I403" s="55">
        <v>0</v>
      </c>
    </row>
    <row r="404" spans="1:9" ht="12.75" customHeight="1">
      <c r="A404" s="20" t="s">
        <v>349</v>
      </c>
      <c r="B404" s="20" t="s">
        <v>3379</v>
      </c>
      <c r="C404" s="20" t="s">
        <v>3380</v>
      </c>
      <c r="D404" s="20" t="s">
        <v>3381</v>
      </c>
      <c r="E404" s="24">
        <v>49500</v>
      </c>
      <c r="F404" s="54">
        <v>3.91</v>
      </c>
      <c r="G404" s="54">
        <v>193323.36</v>
      </c>
      <c r="H404" s="54">
        <v>0</v>
      </c>
      <c r="I404" s="55">
        <v>0</v>
      </c>
    </row>
    <row r="405" spans="1:9" ht="12.75" customHeight="1">
      <c r="A405" s="20" t="s">
        <v>349</v>
      </c>
      <c r="B405" s="20" t="s">
        <v>3052</v>
      </c>
      <c r="C405" s="20" t="s">
        <v>3053</v>
      </c>
      <c r="D405" s="20" t="s">
        <v>3047</v>
      </c>
      <c r="E405" s="24">
        <v>4500</v>
      </c>
      <c r="F405" s="54">
        <v>27.37</v>
      </c>
      <c r="G405" s="54">
        <v>123146.62</v>
      </c>
      <c r="H405" s="54">
        <v>735.19</v>
      </c>
      <c r="I405" s="55">
        <v>0</v>
      </c>
    </row>
    <row r="406" spans="1:9" ht="12.75" customHeight="1">
      <c r="A406" s="20" t="s">
        <v>349</v>
      </c>
      <c r="B406" s="20" t="s">
        <v>3609</v>
      </c>
      <c r="C406" s="20" t="s">
        <v>3610</v>
      </c>
      <c r="D406" s="20" t="s">
        <v>3047</v>
      </c>
      <c r="E406" s="24">
        <v>3500</v>
      </c>
      <c r="F406" s="54">
        <v>68.19</v>
      </c>
      <c r="G406" s="54">
        <v>238650.92</v>
      </c>
      <c r="H406" s="54">
        <v>1504.79</v>
      </c>
      <c r="I406" s="55">
        <v>0</v>
      </c>
    </row>
    <row r="407" spans="1:9" ht="12.75" customHeight="1">
      <c r="A407" s="20" t="s">
        <v>349</v>
      </c>
      <c r="B407" s="20" t="s">
        <v>1071</v>
      </c>
      <c r="C407" s="20" t="s">
        <v>1072</v>
      </c>
      <c r="D407" s="20" t="s">
        <v>3249</v>
      </c>
      <c r="E407" s="24">
        <v>54</v>
      </c>
      <c r="F407" s="54">
        <v>4631.16</v>
      </c>
      <c r="G407" s="54">
        <v>250082.37</v>
      </c>
      <c r="H407" s="54">
        <v>0</v>
      </c>
      <c r="I407" s="55">
        <v>0</v>
      </c>
    </row>
    <row r="408" spans="1:9" ht="12.75" customHeight="1">
      <c r="A408" s="20" t="s">
        <v>349</v>
      </c>
      <c r="B408" s="20" t="s">
        <v>1075</v>
      </c>
      <c r="C408" s="20" t="s">
        <v>1076</v>
      </c>
      <c r="D408" s="20" t="s">
        <v>3249</v>
      </c>
      <c r="E408" s="24">
        <v>372</v>
      </c>
      <c r="F408" s="54">
        <v>7688.08</v>
      </c>
      <c r="G408" s="54">
        <v>2859967.05</v>
      </c>
      <c r="H408" s="54">
        <v>0</v>
      </c>
      <c r="I408" s="55">
        <v>0</v>
      </c>
    </row>
    <row r="409" spans="1:9" ht="12.75" customHeight="1">
      <c r="A409" s="20" t="s">
        <v>349</v>
      </c>
      <c r="B409" s="20" t="s">
        <v>1077</v>
      </c>
      <c r="C409" s="20" t="s">
        <v>1078</v>
      </c>
      <c r="D409" s="20" t="s">
        <v>3249</v>
      </c>
      <c r="E409" s="24">
        <v>280</v>
      </c>
      <c r="F409" s="54">
        <v>4484.72</v>
      </c>
      <c r="G409" s="54">
        <v>1255720.3</v>
      </c>
      <c r="H409" s="54">
        <v>0</v>
      </c>
      <c r="I409" s="55">
        <v>0</v>
      </c>
    </row>
    <row r="410" spans="1:9" ht="12.75" customHeight="1">
      <c r="A410" s="20" t="s">
        <v>349</v>
      </c>
      <c r="B410" s="20" t="s">
        <v>657</v>
      </c>
      <c r="C410" s="20" t="s">
        <v>658</v>
      </c>
      <c r="D410" s="20" t="s">
        <v>3031</v>
      </c>
      <c r="E410" s="24">
        <v>6075</v>
      </c>
      <c r="F410" s="54">
        <v>8.02</v>
      </c>
      <c r="G410" s="54">
        <v>48723.63</v>
      </c>
      <c r="H410" s="54">
        <v>0</v>
      </c>
      <c r="I410" s="55">
        <v>0</v>
      </c>
    </row>
    <row r="411" spans="1:9" ht="12.75" customHeight="1">
      <c r="A411" s="20" t="s">
        <v>349</v>
      </c>
      <c r="B411" s="20" t="s">
        <v>1079</v>
      </c>
      <c r="C411" s="20" t="s">
        <v>1080</v>
      </c>
      <c r="D411" s="20" t="s">
        <v>3031</v>
      </c>
      <c r="E411" s="24">
        <v>28712</v>
      </c>
      <c r="F411" s="54">
        <v>2.81</v>
      </c>
      <c r="G411" s="54">
        <v>80696.52</v>
      </c>
      <c r="H411" s="54">
        <v>0</v>
      </c>
      <c r="I411" s="55">
        <v>0</v>
      </c>
    </row>
    <row r="412" spans="1:9" ht="12.75" customHeight="1">
      <c r="A412" s="20" t="s">
        <v>349</v>
      </c>
      <c r="B412" s="20" t="s">
        <v>1081</v>
      </c>
      <c r="C412" s="20" t="s">
        <v>1082</v>
      </c>
      <c r="D412" s="20" t="s">
        <v>3404</v>
      </c>
      <c r="E412" s="24">
        <v>3080</v>
      </c>
      <c r="F412" s="54">
        <v>48.89</v>
      </c>
      <c r="G412" s="54">
        <v>150595.24</v>
      </c>
      <c r="H412" s="54">
        <v>3756.96</v>
      </c>
      <c r="I412" s="55">
        <v>0</v>
      </c>
    </row>
    <row r="413" spans="1:9" ht="12.75" customHeight="1">
      <c r="A413" s="20" t="s">
        <v>349</v>
      </c>
      <c r="B413" s="20" t="s">
        <v>3252</v>
      </c>
      <c r="C413" s="20" t="s">
        <v>3253</v>
      </c>
      <c r="D413" s="20" t="s">
        <v>3031</v>
      </c>
      <c r="E413" s="24">
        <v>113027</v>
      </c>
      <c r="F413" s="54">
        <v>3.37</v>
      </c>
      <c r="G413" s="54">
        <v>381090.22</v>
      </c>
      <c r="H413" s="54">
        <v>0</v>
      </c>
      <c r="I413" s="55">
        <v>0</v>
      </c>
    </row>
    <row r="414" spans="1:9" ht="12.75" customHeight="1">
      <c r="A414" s="20" t="s">
        <v>349</v>
      </c>
      <c r="B414" s="20" t="s">
        <v>181</v>
      </c>
      <c r="C414" s="20" t="s">
        <v>182</v>
      </c>
      <c r="D414" s="20" t="s">
        <v>3047</v>
      </c>
      <c r="E414" s="24">
        <v>33000</v>
      </c>
      <c r="F414" s="54">
        <v>4.91</v>
      </c>
      <c r="G414" s="54">
        <v>162191.1</v>
      </c>
      <c r="H414" s="54">
        <v>0</v>
      </c>
      <c r="I414" s="55">
        <v>0</v>
      </c>
    </row>
    <row r="415" spans="1:9" ht="12.75" customHeight="1">
      <c r="A415" s="20" t="s">
        <v>349</v>
      </c>
      <c r="B415" s="20" t="s">
        <v>3254</v>
      </c>
      <c r="C415" s="20" t="s">
        <v>3255</v>
      </c>
      <c r="D415" s="20" t="s">
        <v>3047</v>
      </c>
      <c r="E415" s="24">
        <v>30000</v>
      </c>
      <c r="F415" s="54">
        <v>31.21</v>
      </c>
      <c r="G415" s="54">
        <v>936298.74</v>
      </c>
      <c r="H415" s="54">
        <v>0</v>
      </c>
      <c r="I415" s="55">
        <v>0</v>
      </c>
    </row>
    <row r="416" spans="1:9" ht="12.75" customHeight="1">
      <c r="A416" s="20" t="s">
        <v>349</v>
      </c>
      <c r="B416" s="20" t="s">
        <v>659</v>
      </c>
      <c r="C416" s="20" t="s">
        <v>660</v>
      </c>
      <c r="D416" s="20" t="s">
        <v>3047</v>
      </c>
      <c r="E416" s="24">
        <v>22000</v>
      </c>
      <c r="F416" s="54">
        <v>4.86</v>
      </c>
      <c r="G416" s="54">
        <v>106919.28</v>
      </c>
      <c r="H416" s="54">
        <v>0</v>
      </c>
      <c r="I416" s="55">
        <v>0</v>
      </c>
    </row>
    <row r="417" spans="1:9" ht="12.75" customHeight="1">
      <c r="A417" s="20" t="s">
        <v>349</v>
      </c>
      <c r="B417" s="20" t="s">
        <v>435</v>
      </c>
      <c r="C417" s="20" t="s">
        <v>436</v>
      </c>
      <c r="D417" s="20" t="s">
        <v>3047</v>
      </c>
      <c r="E417" s="24">
        <v>15300</v>
      </c>
      <c r="F417" s="54">
        <v>24.03</v>
      </c>
      <c r="G417" s="54">
        <v>367586.49</v>
      </c>
      <c r="H417" s="54">
        <v>0</v>
      </c>
      <c r="I417" s="55">
        <v>0</v>
      </c>
    </row>
    <row r="418" spans="1:9" ht="12.75" customHeight="1">
      <c r="A418" s="20" t="s">
        <v>349</v>
      </c>
      <c r="B418" s="20" t="s">
        <v>661</v>
      </c>
      <c r="C418" s="20" t="s">
        <v>662</v>
      </c>
      <c r="D418" s="20" t="s">
        <v>3047</v>
      </c>
      <c r="E418" s="24">
        <v>7900</v>
      </c>
      <c r="F418" s="54">
        <v>62.79</v>
      </c>
      <c r="G418" s="54">
        <v>496009.52</v>
      </c>
      <c r="H418" s="54">
        <v>0</v>
      </c>
      <c r="I418" s="55">
        <v>0</v>
      </c>
    </row>
    <row r="419" spans="1:9" ht="12.75" customHeight="1">
      <c r="A419" s="20" t="s">
        <v>349</v>
      </c>
      <c r="B419" s="20" t="s">
        <v>68</v>
      </c>
      <c r="C419" s="20" t="s">
        <v>69</v>
      </c>
      <c r="D419" s="20" t="s">
        <v>3047</v>
      </c>
      <c r="E419" s="24">
        <v>116000</v>
      </c>
      <c r="F419" s="54">
        <v>6.02</v>
      </c>
      <c r="G419" s="54">
        <v>698590.52</v>
      </c>
      <c r="H419" s="54">
        <v>0</v>
      </c>
      <c r="I419" s="55">
        <v>0</v>
      </c>
    </row>
    <row r="420" spans="1:9" ht="12.75" customHeight="1">
      <c r="A420" s="20" t="s">
        <v>349</v>
      </c>
      <c r="B420" s="20" t="s">
        <v>3258</v>
      </c>
      <c r="C420" s="20" t="s">
        <v>3259</v>
      </c>
      <c r="D420" s="20" t="s">
        <v>3047</v>
      </c>
      <c r="E420" s="24">
        <v>35000</v>
      </c>
      <c r="F420" s="54">
        <v>3.58</v>
      </c>
      <c r="G420" s="54">
        <v>125251.69</v>
      </c>
      <c r="H420" s="54">
        <v>0</v>
      </c>
      <c r="I420" s="55">
        <v>0</v>
      </c>
    </row>
    <row r="421" spans="1:9" ht="12.75" customHeight="1">
      <c r="A421" s="20" t="s">
        <v>349</v>
      </c>
      <c r="B421" s="20" t="s">
        <v>663</v>
      </c>
      <c r="C421" s="20" t="s">
        <v>664</v>
      </c>
      <c r="D421" s="20" t="s">
        <v>665</v>
      </c>
      <c r="E421" s="24">
        <v>119937</v>
      </c>
      <c r="F421" s="54">
        <v>2.3</v>
      </c>
      <c r="G421" s="54">
        <v>275761.49</v>
      </c>
      <c r="H421" s="54">
        <v>0</v>
      </c>
      <c r="I421" s="55">
        <v>0</v>
      </c>
    </row>
    <row r="422" spans="1:9" ht="12.75" customHeight="1">
      <c r="A422" s="20" t="s">
        <v>349</v>
      </c>
      <c r="B422" s="20" t="s">
        <v>235</v>
      </c>
      <c r="C422" s="20" t="s">
        <v>236</v>
      </c>
      <c r="D422" s="20" t="s">
        <v>3047</v>
      </c>
      <c r="E422" s="24">
        <v>18000</v>
      </c>
      <c r="F422" s="54">
        <v>8.03</v>
      </c>
      <c r="G422" s="54">
        <v>144481.05</v>
      </c>
      <c r="H422" s="54">
        <v>2812.39</v>
      </c>
      <c r="I422" s="55">
        <v>0</v>
      </c>
    </row>
    <row r="423" spans="1:9" ht="12.75" customHeight="1">
      <c r="A423" s="20" t="s">
        <v>349</v>
      </c>
      <c r="B423" s="20" t="s">
        <v>1111</v>
      </c>
      <c r="C423" s="20" t="s">
        <v>1112</v>
      </c>
      <c r="D423" s="20" t="s">
        <v>3031</v>
      </c>
      <c r="E423" s="24">
        <v>3000</v>
      </c>
      <c r="F423" s="54">
        <v>18.03</v>
      </c>
      <c r="G423" s="54">
        <v>54091.16</v>
      </c>
      <c r="H423" s="54">
        <v>781.22</v>
      </c>
      <c r="I423" s="55">
        <v>0</v>
      </c>
    </row>
    <row r="424" spans="1:9" ht="12.75" customHeight="1">
      <c r="A424" s="20" t="s">
        <v>349</v>
      </c>
      <c r="B424" s="20" t="s">
        <v>1129</v>
      </c>
      <c r="C424" s="20" t="s">
        <v>1130</v>
      </c>
      <c r="D424" s="20" t="s">
        <v>3031</v>
      </c>
      <c r="E424" s="24">
        <v>1000</v>
      </c>
      <c r="F424" s="54">
        <v>96.83</v>
      </c>
      <c r="G424" s="54">
        <v>96833.24</v>
      </c>
      <c r="H424" s="54">
        <v>0</v>
      </c>
      <c r="I424" s="55">
        <v>0</v>
      </c>
    </row>
    <row r="425" spans="1:9" ht="12.75" customHeight="1">
      <c r="A425" s="20" t="s">
        <v>349</v>
      </c>
      <c r="B425" s="20" t="s">
        <v>1113</v>
      </c>
      <c r="C425" s="20" t="s">
        <v>1114</v>
      </c>
      <c r="D425" s="20" t="s">
        <v>3404</v>
      </c>
      <c r="E425" s="24">
        <v>17970</v>
      </c>
      <c r="F425" s="54">
        <v>18.41</v>
      </c>
      <c r="G425" s="54">
        <v>330825.26</v>
      </c>
      <c r="H425" s="54">
        <v>7515.32</v>
      </c>
      <c r="I425" s="55">
        <v>0</v>
      </c>
    </row>
    <row r="426" spans="1:9" ht="12.75" customHeight="1">
      <c r="A426" s="20" t="s">
        <v>349</v>
      </c>
      <c r="B426" s="20" t="s">
        <v>666</v>
      </c>
      <c r="C426" s="20" t="s">
        <v>667</v>
      </c>
      <c r="D426" s="20" t="s">
        <v>3047</v>
      </c>
      <c r="E426" s="24">
        <v>23000</v>
      </c>
      <c r="F426" s="54">
        <v>4.53</v>
      </c>
      <c r="G426" s="54">
        <v>104200.99</v>
      </c>
      <c r="H426" s="54">
        <v>0</v>
      </c>
      <c r="I426" s="55">
        <v>0</v>
      </c>
    </row>
    <row r="427" spans="1:9" ht="12.75" customHeight="1">
      <c r="A427" s="20" t="s">
        <v>349</v>
      </c>
      <c r="B427" s="20" t="s">
        <v>973</v>
      </c>
      <c r="C427" s="20" t="s">
        <v>974</v>
      </c>
      <c r="D427" s="20" t="s">
        <v>3047</v>
      </c>
      <c r="E427" s="24">
        <v>30000</v>
      </c>
      <c r="F427" s="54">
        <v>5.44</v>
      </c>
      <c r="G427" s="54">
        <v>163097.2</v>
      </c>
      <c r="H427" s="54">
        <v>0</v>
      </c>
      <c r="I427" s="55">
        <v>0</v>
      </c>
    </row>
    <row r="428" spans="1:9" ht="12.75" customHeight="1">
      <c r="A428" s="20" t="s">
        <v>349</v>
      </c>
      <c r="B428" s="20" t="s">
        <v>1126</v>
      </c>
      <c r="C428" s="20" t="s">
        <v>1127</v>
      </c>
      <c r="D428" s="20" t="s">
        <v>1128</v>
      </c>
      <c r="E428" s="24">
        <v>2920</v>
      </c>
      <c r="F428" s="54">
        <v>36.22</v>
      </c>
      <c r="G428" s="54">
        <v>105775.51</v>
      </c>
      <c r="H428" s="54">
        <v>0</v>
      </c>
      <c r="I428" s="55">
        <v>0</v>
      </c>
    </row>
    <row r="429" spans="1:9" ht="12.75" customHeight="1">
      <c r="A429" s="20" t="s">
        <v>349</v>
      </c>
      <c r="B429" s="20" t="s">
        <v>668</v>
      </c>
      <c r="C429" s="20" t="s">
        <v>669</v>
      </c>
      <c r="D429" s="20" t="s">
        <v>53</v>
      </c>
      <c r="E429" s="24">
        <v>51100</v>
      </c>
      <c r="F429" s="54">
        <v>14.2</v>
      </c>
      <c r="G429" s="54">
        <v>725418.66</v>
      </c>
      <c r="H429" s="54">
        <v>0</v>
      </c>
      <c r="I429" s="55">
        <v>0</v>
      </c>
    </row>
    <row r="430" spans="1:9" ht="12.75" customHeight="1">
      <c r="A430" s="20" t="s">
        <v>349</v>
      </c>
      <c r="B430" s="20" t="s">
        <v>913</v>
      </c>
      <c r="C430" s="20" t="s">
        <v>914</v>
      </c>
      <c r="D430" s="20" t="s">
        <v>3404</v>
      </c>
      <c r="E430" s="24">
        <v>3610</v>
      </c>
      <c r="F430" s="54">
        <v>23.77</v>
      </c>
      <c r="G430" s="54">
        <v>85798.89</v>
      </c>
      <c r="H430" s="54">
        <v>0</v>
      </c>
      <c r="I430" s="55">
        <v>0</v>
      </c>
    </row>
    <row r="431" spans="1:9" ht="12.75" customHeight="1">
      <c r="A431" s="20" t="s">
        <v>349</v>
      </c>
      <c r="B431" s="20" t="s">
        <v>392</v>
      </c>
      <c r="C431" s="20" t="s">
        <v>393</v>
      </c>
      <c r="D431" s="20" t="s">
        <v>3047</v>
      </c>
      <c r="E431" s="24">
        <v>55000</v>
      </c>
      <c r="F431" s="54">
        <v>2.97</v>
      </c>
      <c r="G431" s="54">
        <v>163600.59</v>
      </c>
      <c r="H431" s="54">
        <v>0</v>
      </c>
      <c r="I431" s="55">
        <v>0</v>
      </c>
    </row>
    <row r="432" spans="1:9" ht="12.75" customHeight="1">
      <c r="A432" s="20" t="s">
        <v>349</v>
      </c>
      <c r="B432" s="20" t="s">
        <v>1122</v>
      </c>
      <c r="C432" s="20" t="s">
        <v>1123</v>
      </c>
      <c r="D432" s="20" t="s">
        <v>3031</v>
      </c>
      <c r="E432" s="24">
        <v>46</v>
      </c>
      <c r="F432" s="54">
        <v>5079.63</v>
      </c>
      <c r="G432" s="54">
        <v>233662.82</v>
      </c>
      <c r="H432" s="54">
        <v>0</v>
      </c>
      <c r="I432" s="55">
        <v>0</v>
      </c>
    </row>
    <row r="433" spans="1:9" ht="12.75" customHeight="1">
      <c r="A433" s="20" t="s">
        <v>349</v>
      </c>
      <c r="B433" s="20" t="s">
        <v>1115</v>
      </c>
      <c r="C433" s="20" t="s">
        <v>1116</v>
      </c>
      <c r="D433" s="20" t="s">
        <v>3404</v>
      </c>
      <c r="E433" s="24">
        <v>20140</v>
      </c>
      <c r="F433" s="54">
        <v>41.75</v>
      </c>
      <c r="G433" s="54">
        <v>840879.25</v>
      </c>
      <c r="H433" s="54">
        <v>0</v>
      </c>
      <c r="I433" s="55">
        <v>0</v>
      </c>
    </row>
    <row r="434" spans="1:9" ht="12.75" customHeight="1">
      <c r="A434" s="20" t="s">
        <v>349</v>
      </c>
      <c r="B434" s="20" t="s">
        <v>3453</v>
      </c>
      <c r="C434" s="20" t="s">
        <v>3454</v>
      </c>
      <c r="D434" s="20" t="s">
        <v>3455</v>
      </c>
      <c r="E434" s="24">
        <v>45000</v>
      </c>
      <c r="F434" s="54">
        <v>5.09</v>
      </c>
      <c r="G434" s="54">
        <v>228935.55</v>
      </c>
      <c r="H434" s="54">
        <v>0</v>
      </c>
      <c r="I434" s="55">
        <v>0</v>
      </c>
    </row>
    <row r="435" spans="1:9" ht="12.75" customHeight="1">
      <c r="A435" s="20" t="s">
        <v>349</v>
      </c>
      <c r="B435" s="20" t="s">
        <v>1134</v>
      </c>
      <c r="C435" s="20" t="s">
        <v>1135</v>
      </c>
      <c r="D435" s="20" t="s">
        <v>3031</v>
      </c>
      <c r="E435" s="24">
        <v>332000</v>
      </c>
      <c r="F435" s="54">
        <v>1.13</v>
      </c>
      <c r="G435" s="54">
        <v>376789.31</v>
      </c>
      <c r="H435" s="54">
        <v>0</v>
      </c>
      <c r="I435" s="55">
        <v>0</v>
      </c>
    </row>
    <row r="436" spans="1:9" ht="12.75" customHeight="1">
      <c r="A436" s="20" t="s">
        <v>349</v>
      </c>
      <c r="B436" s="20" t="s">
        <v>1141</v>
      </c>
      <c r="C436" s="20" t="s">
        <v>1142</v>
      </c>
      <c r="D436" s="20" t="s">
        <v>3031</v>
      </c>
      <c r="E436" s="24">
        <v>42480</v>
      </c>
      <c r="F436" s="54">
        <v>0.28</v>
      </c>
      <c r="G436" s="54">
        <v>11939.22</v>
      </c>
      <c r="H436" s="54">
        <v>0</v>
      </c>
      <c r="I436" s="55">
        <v>0</v>
      </c>
    </row>
    <row r="437" spans="1:9" ht="12.75" customHeight="1">
      <c r="A437" s="20" t="s">
        <v>349</v>
      </c>
      <c r="B437" s="20" t="s">
        <v>219</v>
      </c>
      <c r="C437" s="20" t="s">
        <v>220</v>
      </c>
      <c r="D437" s="20" t="s">
        <v>3047</v>
      </c>
      <c r="E437" s="24">
        <v>13000</v>
      </c>
      <c r="F437" s="54">
        <v>6.5</v>
      </c>
      <c r="G437" s="54">
        <v>84477.39</v>
      </c>
      <c r="H437" s="54">
        <v>0</v>
      </c>
      <c r="I437" s="55">
        <v>0</v>
      </c>
    </row>
    <row r="438" spans="1:9" ht="12.75" customHeight="1">
      <c r="A438" s="20" t="s">
        <v>349</v>
      </c>
      <c r="B438" s="20" t="s">
        <v>670</v>
      </c>
      <c r="C438" s="20" t="s">
        <v>671</v>
      </c>
      <c r="D438" s="20" t="s">
        <v>3047</v>
      </c>
      <c r="E438" s="24">
        <v>2100</v>
      </c>
      <c r="F438" s="54">
        <v>110.38</v>
      </c>
      <c r="G438" s="54">
        <v>231795.72</v>
      </c>
      <c r="H438" s="54">
        <v>0</v>
      </c>
      <c r="I438" s="55">
        <v>0</v>
      </c>
    </row>
    <row r="439" spans="1:9" ht="12.75" customHeight="1">
      <c r="A439" s="20" t="s">
        <v>349</v>
      </c>
      <c r="B439" s="20" t="s">
        <v>3260</v>
      </c>
      <c r="C439" s="20" t="s">
        <v>3261</v>
      </c>
      <c r="D439" s="20" t="s">
        <v>3047</v>
      </c>
      <c r="E439" s="24">
        <v>193000</v>
      </c>
      <c r="F439" s="54">
        <v>6.53</v>
      </c>
      <c r="G439" s="54">
        <v>1259463.66</v>
      </c>
      <c r="H439" s="54">
        <v>0</v>
      </c>
      <c r="I439" s="55">
        <v>0</v>
      </c>
    </row>
    <row r="440" spans="1:9" ht="12.75" customHeight="1">
      <c r="A440" s="20" t="s">
        <v>349</v>
      </c>
      <c r="B440" s="20" t="s">
        <v>376</v>
      </c>
      <c r="C440" s="20" t="s">
        <v>377</v>
      </c>
      <c r="D440" s="20" t="s">
        <v>3047</v>
      </c>
      <c r="E440" s="24">
        <v>6300</v>
      </c>
      <c r="F440" s="54">
        <v>15.77</v>
      </c>
      <c r="G440" s="54">
        <v>99349.26</v>
      </c>
      <c r="H440" s="54">
        <v>0</v>
      </c>
      <c r="I440" s="55">
        <v>0</v>
      </c>
    </row>
    <row r="441" spans="1:9" ht="12.75" customHeight="1">
      <c r="A441" s="20" t="s">
        <v>349</v>
      </c>
      <c r="B441" s="20" t="s">
        <v>3063</v>
      </c>
      <c r="C441" s="20" t="s">
        <v>3064</v>
      </c>
      <c r="D441" s="20" t="s">
        <v>3047</v>
      </c>
      <c r="E441" s="24">
        <v>4000</v>
      </c>
      <c r="F441" s="54">
        <v>16.17</v>
      </c>
      <c r="G441" s="54">
        <v>64689.73</v>
      </c>
      <c r="H441" s="54">
        <v>0</v>
      </c>
      <c r="I441" s="55">
        <v>0</v>
      </c>
    </row>
    <row r="442" spans="1:9" ht="12.75" customHeight="1">
      <c r="A442" s="20" t="s">
        <v>349</v>
      </c>
      <c r="B442" s="20" t="s">
        <v>481</v>
      </c>
      <c r="C442" s="20" t="s">
        <v>482</v>
      </c>
      <c r="D442" s="20" t="s">
        <v>3047</v>
      </c>
      <c r="E442" s="24">
        <v>1800</v>
      </c>
      <c r="F442" s="54">
        <v>26.22</v>
      </c>
      <c r="G442" s="54">
        <v>47199.34</v>
      </c>
      <c r="H442" s="54">
        <v>0</v>
      </c>
      <c r="I442" s="55">
        <v>0</v>
      </c>
    </row>
    <row r="443" spans="1:9" ht="12.75" customHeight="1">
      <c r="A443" s="20" t="s">
        <v>349</v>
      </c>
      <c r="B443" s="20" t="s">
        <v>3596</v>
      </c>
      <c r="C443" s="20" t="s">
        <v>3597</v>
      </c>
      <c r="D443" s="20" t="s">
        <v>3329</v>
      </c>
      <c r="E443" s="24">
        <v>10800</v>
      </c>
      <c r="F443" s="54">
        <v>16.7</v>
      </c>
      <c r="G443" s="54">
        <v>180395.39</v>
      </c>
      <c r="H443" s="54">
        <v>0</v>
      </c>
      <c r="I443" s="55">
        <v>0</v>
      </c>
    </row>
    <row r="444" spans="1:9" ht="12.75" customHeight="1">
      <c r="A444" s="20" t="s">
        <v>349</v>
      </c>
      <c r="B444" s="20" t="s">
        <v>352</v>
      </c>
      <c r="C444" s="20" t="s">
        <v>353</v>
      </c>
      <c r="D444" s="20" t="s">
        <v>3329</v>
      </c>
      <c r="E444" s="24">
        <v>11000</v>
      </c>
      <c r="F444" s="54">
        <v>16.69</v>
      </c>
      <c r="G444" s="54">
        <v>183635.37</v>
      </c>
      <c r="H444" s="54">
        <v>0</v>
      </c>
      <c r="I444" s="55">
        <v>0</v>
      </c>
    </row>
    <row r="445" spans="1:9" ht="12.75" customHeight="1">
      <c r="A445" s="20" t="s">
        <v>349</v>
      </c>
      <c r="B445" s="20" t="s">
        <v>396</v>
      </c>
      <c r="C445" s="20" t="s">
        <v>397</v>
      </c>
      <c r="D445" s="20" t="s">
        <v>398</v>
      </c>
      <c r="E445" s="24">
        <v>80986</v>
      </c>
      <c r="F445" s="54">
        <v>1.9</v>
      </c>
      <c r="G445" s="54">
        <v>153873.4</v>
      </c>
      <c r="H445" s="54">
        <v>0</v>
      </c>
      <c r="I445" s="55">
        <v>0</v>
      </c>
    </row>
    <row r="446" spans="1:9" ht="12.75" customHeight="1">
      <c r="A446" s="20" t="s">
        <v>349</v>
      </c>
      <c r="B446" s="20" t="s">
        <v>672</v>
      </c>
      <c r="C446" s="20" t="s">
        <v>673</v>
      </c>
      <c r="D446" s="20" t="s">
        <v>3047</v>
      </c>
      <c r="E446" s="24">
        <v>49700</v>
      </c>
      <c r="F446" s="54">
        <v>43.57</v>
      </c>
      <c r="G446" s="54">
        <v>2165220.57</v>
      </c>
      <c r="H446" s="54">
        <v>0</v>
      </c>
      <c r="I446" s="55">
        <v>0</v>
      </c>
    </row>
    <row r="447" spans="1:9" ht="12.75" customHeight="1">
      <c r="A447" s="20" t="s">
        <v>349</v>
      </c>
      <c r="B447" s="20" t="s">
        <v>239</v>
      </c>
      <c r="C447" s="20" t="s">
        <v>240</v>
      </c>
      <c r="D447" s="20" t="s">
        <v>72</v>
      </c>
      <c r="E447" s="24">
        <v>93500</v>
      </c>
      <c r="F447" s="54">
        <v>4.29</v>
      </c>
      <c r="G447" s="54">
        <v>401202.49</v>
      </c>
      <c r="H447" s="54">
        <v>0</v>
      </c>
      <c r="I447" s="55">
        <v>0</v>
      </c>
    </row>
    <row r="448" spans="1:9" ht="12.75" customHeight="1">
      <c r="A448" s="20" t="s">
        <v>349</v>
      </c>
      <c r="B448" s="20" t="s">
        <v>674</v>
      </c>
      <c r="C448" s="20" t="s">
        <v>675</v>
      </c>
      <c r="D448" s="20" t="s">
        <v>72</v>
      </c>
      <c r="E448" s="24">
        <v>89000</v>
      </c>
      <c r="F448" s="54">
        <v>3.12</v>
      </c>
      <c r="G448" s="54">
        <v>277844.51</v>
      </c>
      <c r="H448" s="54">
        <v>0</v>
      </c>
      <c r="I448" s="55">
        <v>0</v>
      </c>
    </row>
    <row r="449" spans="1:9" ht="12.75" customHeight="1">
      <c r="A449" s="20" t="s">
        <v>349</v>
      </c>
      <c r="B449" s="20" t="s">
        <v>676</v>
      </c>
      <c r="C449" s="20" t="s">
        <v>677</v>
      </c>
      <c r="D449" s="20" t="s">
        <v>325</v>
      </c>
      <c r="E449" s="24">
        <v>251000</v>
      </c>
      <c r="F449" s="54">
        <v>1.73</v>
      </c>
      <c r="G449" s="54">
        <v>433712.11</v>
      </c>
      <c r="H449" s="54">
        <v>0</v>
      </c>
      <c r="I449" s="55">
        <v>0</v>
      </c>
    </row>
    <row r="450" spans="1:9" ht="12.75" customHeight="1">
      <c r="A450" s="20" t="s">
        <v>349</v>
      </c>
      <c r="B450" s="20" t="s">
        <v>678</v>
      </c>
      <c r="C450" s="20" t="s">
        <v>679</v>
      </c>
      <c r="D450" s="20" t="s">
        <v>3047</v>
      </c>
      <c r="E450" s="24">
        <v>7500</v>
      </c>
      <c r="F450" s="54">
        <v>93.81</v>
      </c>
      <c r="G450" s="54">
        <v>703596.92</v>
      </c>
      <c r="H450" s="54">
        <v>0</v>
      </c>
      <c r="I450" s="55">
        <v>0</v>
      </c>
    </row>
    <row r="451" spans="1:9" ht="12.75" customHeight="1">
      <c r="A451" s="20" t="s">
        <v>349</v>
      </c>
      <c r="B451" s="20" t="s">
        <v>358</v>
      </c>
      <c r="C451" s="20" t="s">
        <v>359</v>
      </c>
      <c r="D451" s="20" t="s">
        <v>3404</v>
      </c>
      <c r="E451" s="24">
        <v>3170</v>
      </c>
      <c r="F451" s="54">
        <v>30.61</v>
      </c>
      <c r="G451" s="54">
        <v>97040.82</v>
      </c>
      <c r="H451" s="54">
        <v>3314.35</v>
      </c>
      <c r="I451" s="55">
        <v>0</v>
      </c>
    </row>
    <row r="452" spans="1:9" ht="12.75" customHeight="1">
      <c r="A452" s="20" t="s">
        <v>349</v>
      </c>
      <c r="B452" s="20" t="s">
        <v>680</v>
      </c>
      <c r="C452" s="20" t="s">
        <v>681</v>
      </c>
      <c r="D452" s="20" t="s">
        <v>325</v>
      </c>
      <c r="E452" s="24">
        <v>152580</v>
      </c>
      <c r="F452" s="54">
        <v>8.41</v>
      </c>
      <c r="G452" s="54">
        <v>1283939.18</v>
      </c>
      <c r="H452" s="54">
        <v>0</v>
      </c>
      <c r="I452" s="55">
        <v>0</v>
      </c>
    </row>
    <row r="453" spans="1:9" ht="12.75" customHeight="1">
      <c r="A453" s="20" t="s">
        <v>349</v>
      </c>
      <c r="B453" s="20" t="s">
        <v>3402</v>
      </c>
      <c r="C453" s="20" t="s">
        <v>3403</v>
      </c>
      <c r="D453" s="20" t="s">
        <v>3404</v>
      </c>
      <c r="E453" s="24">
        <v>4100</v>
      </c>
      <c r="F453" s="54">
        <v>45.07</v>
      </c>
      <c r="G453" s="54">
        <v>184778.91</v>
      </c>
      <c r="H453" s="54">
        <v>3572.25</v>
      </c>
      <c r="I453" s="55">
        <v>0</v>
      </c>
    </row>
    <row r="454" spans="1:9" ht="12.75" customHeight="1">
      <c r="A454" s="20" t="s">
        <v>349</v>
      </c>
      <c r="B454" s="20" t="s">
        <v>915</v>
      </c>
      <c r="C454" s="20" t="s">
        <v>916</v>
      </c>
      <c r="D454" s="20" t="s">
        <v>3404</v>
      </c>
      <c r="E454" s="24">
        <v>12330</v>
      </c>
      <c r="F454" s="54">
        <v>7.63</v>
      </c>
      <c r="G454" s="54">
        <v>94047.7</v>
      </c>
      <c r="H454" s="54">
        <v>0</v>
      </c>
      <c r="I454" s="55">
        <v>0</v>
      </c>
    </row>
    <row r="455" spans="1:9" ht="12.75" customHeight="1">
      <c r="A455" s="20" t="s">
        <v>349</v>
      </c>
      <c r="B455" s="20" t="s">
        <v>917</v>
      </c>
      <c r="C455" s="20" t="s">
        <v>902</v>
      </c>
      <c r="D455" s="20" t="s">
        <v>918</v>
      </c>
      <c r="E455" s="24">
        <v>4650</v>
      </c>
      <c r="F455" s="54">
        <v>20.62</v>
      </c>
      <c r="G455" s="54">
        <v>95886.48</v>
      </c>
      <c r="H455" s="54">
        <v>3403.22</v>
      </c>
      <c r="I455" s="55">
        <v>0</v>
      </c>
    </row>
    <row r="456" spans="1:9" ht="12.75" customHeight="1">
      <c r="A456" s="20" t="s">
        <v>349</v>
      </c>
      <c r="B456" s="20" t="s">
        <v>919</v>
      </c>
      <c r="C456" s="20" t="s">
        <v>902</v>
      </c>
      <c r="D456" s="20" t="s">
        <v>3404</v>
      </c>
      <c r="E456" s="24">
        <v>10830</v>
      </c>
      <c r="F456" s="54">
        <v>42.52</v>
      </c>
      <c r="G456" s="54">
        <v>460459.18</v>
      </c>
      <c r="H456" s="54">
        <v>7548.77</v>
      </c>
      <c r="I456" s="55">
        <v>0</v>
      </c>
    </row>
    <row r="457" spans="1:9" ht="12.75" customHeight="1">
      <c r="A457" s="20" t="s">
        <v>349</v>
      </c>
      <c r="B457" s="20" t="s">
        <v>402</v>
      </c>
      <c r="C457" s="20" t="s">
        <v>403</v>
      </c>
      <c r="D457" s="20" t="s">
        <v>3047</v>
      </c>
      <c r="E457" s="24">
        <v>2000</v>
      </c>
      <c r="F457" s="54">
        <v>39.54</v>
      </c>
      <c r="G457" s="54">
        <v>79077.43</v>
      </c>
      <c r="H457" s="54">
        <v>0</v>
      </c>
      <c r="I457" s="55">
        <v>0</v>
      </c>
    </row>
    <row r="458" spans="1:9" ht="12.75" customHeight="1">
      <c r="A458" s="20" t="s">
        <v>349</v>
      </c>
      <c r="B458" s="20" t="s">
        <v>384</v>
      </c>
      <c r="C458" s="20" t="s">
        <v>385</v>
      </c>
      <c r="D458" s="20" t="s">
        <v>386</v>
      </c>
      <c r="E458" s="24">
        <v>112647</v>
      </c>
      <c r="F458" s="54">
        <v>2.28</v>
      </c>
      <c r="G458" s="54">
        <v>257261.92</v>
      </c>
      <c r="H458" s="54">
        <v>0</v>
      </c>
      <c r="I458" s="55">
        <v>0</v>
      </c>
    </row>
    <row r="459" spans="1:9" ht="12.75" customHeight="1">
      <c r="A459" s="20" t="s">
        <v>349</v>
      </c>
      <c r="B459" s="20" t="s">
        <v>955</v>
      </c>
      <c r="C459" s="20" t="s">
        <v>956</v>
      </c>
      <c r="D459" s="20" t="s">
        <v>3031</v>
      </c>
      <c r="E459" s="24">
        <v>9625</v>
      </c>
      <c r="F459" s="54">
        <v>3.22</v>
      </c>
      <c r="G459" s="54">
        <v>31010.31</v>
      </c>
      <c r="H459" s="54">
        <v>0</v>
      </c>
      <c r="I459" s="55">
        <v>0</v>
      </c>
    </row>
    <row r="460" spans="1:9" ht="12.75" customHeight="1">
      <c r="A460" s="20" t="s">
        <v>349</v>
      </c>
      <c r="B460" s="20" t="s">
        <v>682</v>
      </c>
      <c r="C460" s="20" t="s">
        <v>683</v>
      </c>
      <c r="D460" s="20" t="s">
        <v>3047</v>
      </c>
      <c r="E460" s="24">
        <v>12700</v>
      </c>
      <c r="F460" s="54">
        <v>11.48</v>
      </c>
      <c r="G460" s="54">
        <v>145760.57</v>
      </c>
      <c r="H460" s="54">
        <v>0</v>
      </c>
      <c r="I460" s="55">
        <v>0</v>
      </c>
    </row>
    <row r="461" spans="1:9" ht="12.75" customHeight="1">
      <c r="A461" s="20" t="s">
        <v>349</v>
      </c>
      <c r="B461" s="20" t="s">
        <v>684</v>
      </c>
      <c r="C461" s="20" t="s">
        <v>685</v>
      </c>
      <c r="D461" s="20" t="s">
        <v>3047</v>
      </c>
      <c r="E461" s="24">
        <v>66000</v>
      </c>
      <c r="F461" s="54">
        <v>1.38</v>
      </c>
      <c r="G461" s="54">
        <v>91213.62</v>
      </c>
      <c r="H461" s="54">
        <v>0</v>
      </c>
      <c r="I461" s="55">
        <v>0</v>
      </c>
    </row>
    <row r="462" spans="1:9" ht="12.75" customHeight="1">
      <c r="A462" s="20" t="s">
        <v>349</v>
      </c>
      <c r="B462" s="20" t="s">
        <v>75</v>
      </c>
      <c r="C462" s="20" t="s">
        <v>76</v>
      </c>
      <c r="D462" s="20" t="s">
        <v>3047</v>
      </c>
      <c r="E462" s="24">
        <v>85000</v>
      </c>
      <c r="F462" s="54">
        <v>3.41</v>
      </c>
      <c r="G462" s="54">
        <v>290179.39</v>
      </c>
      <c r="H462" s="54">
        <v>0</v>
      </c>
      <c r="I462" s="55">
        <v>0</v>
      </c>
    </row>
    <row r="463" spans="1:9" ht="12.75" customHeight="1">
      <c r="A463" s="20" t="s">
        <v>349</v>
      </c>
      <c r="B463" s="20" t="s">
        <v>686</v>
      </c>
      <c r="C463" s="20" t="s">
        <v>687</v>
      </c>
      <c r="D463" s="20" t="s">
        <v>3047</v>
      </c>
      <c r="E463" s="24">
        <v>22000</v>
      </c>
      <c r="F463" s="54">
        <v>37.71</v>
      </c>
      <c r="G463" s="54">
        <v>829580.82</v>
      </c>
      <c r="H463" s="54">
        <v>3405.11</v>
      </c>
      <c r="I463" s="55">
        <v>0</v>
      </c>
    </row>
    <row r="464" spans="1:9" ht="12.75" customHeight="1">
      <c r="A464" s="20" t="s">
        <v>349</v>
      </c>
      <c r="B464" s="20" t="s">
        <v>369</v>
      </c>
      <c r="C464" s="20" t="s">
        <v>370</v>
      </c>
      <c r="D464" s="20" t="s">
        <v>3047</v>
      </c>
      <c r="E464" s="24">
        <v>11000</v>
      </c>
      <c r="F464" s="54">
        <v>20.82</v>
      </c>
      <c r="G464" s="54">
        <v>229040.82</v>
      </c>
      <c r="H464" s="54">
        <v>0</v>
      </c>
      <c r="I464" s="55">
        <v>0</v>
      </c>
    </row>
    <row r="465" spans="1:9" ht="12.75" customHeight="1">
      <c r="A465" s="20" t="s">
        <v>349</v>
      </c>
      <c r="B465" s="20" t="s">
        <v>454</v>
      </c>
      <c r="C465" s="20" t="s">
        <v>455</v>
      </c>
      <c r="D465" s="20" t="s">
        <v>3047</v>
      </c>
      <c r="E465" s="24">
        <v>1700</v>
      </c>
      <c r="F465" s="54">
        <v>78.25</v>
      </c>
      <c r="G465" s="54">
        <v>133031.3</v>
      </c>
      <c r="H465" s="54">
        <v>0</v>
      </c>
      <c r="I465" s="55">
        <v>0</v>
      </c>
    </row>
    <row r="466" spans="1:9" ht="12.75" customHeight="1">
      <c r="A466" s="20" t="s">
        <v>349</v>
      </c>
      <c r="B466" s="20" t="s">
        <v>451</v>
      </c>
      <c r="C466" s="20" t="s">
        <v>452</v>
      </c>
      <c r="D466" s="20" t="s">
        <v>453</v>
      </c>
      <c r="E466" s="24">
        <v>19200</v>
      </c>
      <c r="F466" s="54">
        <v>9.45</v>
      </c>
      <c r="G466" s="54">
        <v>181440</v>
      </c>
      <c r="H466" s="54">
        <v>0</v>
      </c>
      <c r="I466" s="55">
        <v>0</v>
      </c>
    </row>
    <row r="467" spans="1:9" ht="12.75" customHeight="1">
      <c r="A467" s="20" t="s">
        <v>349</v>
      </c>
      <c r="B467" s="20" t="s">
        <v>430</v>
      </c>
      <c r="C467" s="20" t="s">
        <v>431</v>
      </c>
      <c r="D467" s="20" t="s">
        <v>432</v>
      </c>
      <c r="E467" s="24">
        <v>16186</v>
      </c>
      <c r="F467" s="54">
        <v>4.88</v>
      </c>
      <c r="G467" s="54">
        <v>78987.68</v>
      </c>
      <c r="H467" s="54">
        <v>0</v>
      </c>
      <c r="I467" s="55">
        <v>0</v>
      </c>
    </row>
    <row r="468" spans="1:9" ht="12.75" customHeight="1">
      <c r="A468" s="20" t="s">
        <v>349</v>
      </c>
      <c r="B468" s="20" t="s">
        <v>77</v>
      </c>
      <c r="C468" s="20" t="s">
        <v>78</v>
      </c>
      <c r="D468" s="20" t="s">
        <v>3249</v>
      </c>
      <c r="E468" s="24">
        <v>44</v>
      </c>
      <c r="F468" s="54">
        <v>7157.24</v>
      </c>
      <c r="G468" s="54">
        <v>314918.54</v>
      </c>
      <c r="H468" s="54">
        <v>0</v>
      </c>
      <c r="I468" s="55">
        <v>0</v>
      </c>
    </row>
    <row r="469" spans="1:9" ht="12.75" customHeight="1">
      <c r="A469" s="20" t="s">
        <v>349</v>
      </c>
      <c r="B469" s="20" t="s">
        <v>850</v>
      </c>
      <c r="C469" s="20" t="s">
        <v>851</v>
      </c>
      <c r="D469" s="20" t="s">
        <v>3031</v>
      </c>
      <c r="E469" s="24">
        <v>62</v>
      </c>
      <c r="F469" s="54">
        <v>2297.27</v>
      </c>
      <c r="G469" s="54">
        <v>142430.9</v>
      </c>
      <c r="H469" s="54">
        <v>0</v>
      </c>
      <c r="I469" s="55">
        <v>0</v>
      </c>
    </row>
    <row r="470" spans="1:9" ht="12.75" customHeight="1">
      <c r="A470" s="20" t="s">
        <v>349</v>
      </c>
      <c r="B470" s="20" t="s">
        <v>688</v>
      </c>
      <c r="C470" s="20" t="s">
        <v>689</v>
      </c>
      <c r="D470" s="20" t="s">
        <v>3047</v>
      </c>
      <c r="E470" s="24">
        <v>45000</v>
      </c>
      <c r="F470" s="54">
        <v>3.24</v>
      </c>
      <c r="G470" s="54">
        <v>145799.01</v>
      </c>
      <c r="H470" s="54">
        <v>0</v>
      </c>
      <c r="I470" s="55">
        <v>0</v>
      </c>
    </row>
    <row r="471" spans="1:9" ht="12.75" customHeight="1">
      <c r="A471" s="20" t="s">
        <v>349</v>
      </c>
      <c r="B471" s="20" t="s">
        <v>690</v>
      </c>
      <c r="C471" s="20" t="s">
        <v>691</v>
      </c>
      <c r="D471" s="20" t="s">
        <v>3047</v>
      </c>
      <c r="E471" s="24">
        <v>17400</v>
      </c>
      <c r="F471" s="54">
        <v>36.34</v>
      </c>
      <c r="G471" s="54">
        <v>632235.04</v>
      </c>
      <c r="H471" s="54">
        <v>3363.29</v>
      </c>
      <c r="I471" s="55">
        <v>0</v>
      </c>
    </row>
    <row r="472" spans="1:9" ht="12.75" customHeight="1">
      <c r="A472" s="20" t="s">
        <v>349</v>
      </c>
      <c r="B472" s="20" t="s">
        <v>79</v>
      </c>
      <c r="C472" s="20" t="s">
        <v>80</v>
      </c>
      <c r="D472" s="20" t="s">
        <v>3047</v>
      </c>
      <c r="E472" s="24">
        <v>52000</v>
      </c>
      <c r="F472" s="54">
        <v>3.5</v>
      </c>
      <c r="G472" s="54">
        <v>181804.87</v>
      </c>
      <c r="H472" s="54">
        <v>0</v>
      </c>
      <c r="I472" s="55">
        <v>0</v>
      </c>
    </row>
    <row r="473" spans="1:9" ht="12.75" customHeight="1">
      <c r="A473" s="20" t="s">
        <v>349</v>
      </c>
      <c r="B473" s="20" t="s">
        <v>3264</v>
      </c>
      <c r="C473" s="20" t="s">
        <v>3265</v>
      </c>
      <c r="D473" s="20" t="s">
        <v>3047</v>
      </c>
      <c r="E473" s="24">
        <v>17000</v>
      </c>
      <c r="F473" s="54">
        <v>8.59</v>
      </c>
      <c r="G473" s="54">
        <v>146101.04</v>
      </c>
      <c r="H473" s="54">
        <v>0</v>
      </c>
      <c r="I473" s="55">
        <v>0</v>
      </c>
    </row>
    <row r="474" spans="1:9" ht="12.75" customHeight="1">
      <c r="A474" s="20" t="s">
        <v>349</v>
      </c>
      <c r="B474" s="20" t="s">
        <v>83</v>
      </c>
      <c r="C474" s="20" t="s">
        <v>84</v>
      </c>
      <c r="D474" s="20" t="s">
        <v>3329</v>
      </c>
      <c r="E474" s="24">
        <v>48000</v>
      </c>
      <c r="F474" s="54">
        <v>18.12</v>
      </c>
      <c r="G474" s="54">
        <v>869851.73</v>
      </c>
      <c r="H474" s="54">
        <v>0</v>
      </c>
      <c r="I474" s="55">
        <v>0</v>
      </c>
    </row>
    <row r="475" spans="1:9" ht="12.75" customHeight="1">
      <c r="A475" s="20" t="s">
        <v>349</v>
      </c>
      <c r="B475" s="20" t="s">
        <v>85</v>
      </c>
      <c r="C475" s="20" t="s">
        <v>86</v>
      </c>
      <c r="D475" s="20" t="s">
        <v>3047</v>
      </c>
      <c r="E475" s="24">
        <v>38000</v>
      </c>
      <c r="F475" s="54">
        <v>21.1</v>
      </c>
      <c r="G475" s="54">
        <v>801665.75</v>
      </c>
      <c r="H475" s="54">
        <v>0</v>
      </c>
      <c r="I475" s="55">
        <v>0</v>
      </c>
    </row>
    <row r="476" spans="1:9" ht="12.75" customHeight="1">
      <c r="A476" s="20" t="s">
        <v>349</v>
      </c>
      <c r="B476" s="20" t="s">
        <v>692</v>
      </c>
      <c r="C476" s="20" t="s">
        <v>693</v>
      </c>
      <c r="D476" s="20" t="s">
        <v>3047</v>
      </c>
      <c r="E476" s="24">
        <v>26000</v>
      </c>
      <c r="F476" s="54">
        <v>6.59</v>
      </c>
      <c r="G476" s="54">
        <v>171334.43</v>
      </c>
      <c r="H476" s="54">
        <v>0</v>
      </c>
      <c r="I476" s="55">
        <v>0</v>
      </c>
    </row>
    <row r="477" spans="1:9" ht="12.75" customHeight="1">
      <c r="A477" s="20" t="s">
        <v>349</v>
      </c>
      <c r="B477" s="20" t="s">
        <v>356</v>
      </c>
      <c r="C477" s="20" t="s">
        <v>357</v>
      </c>
      <c r="D477" s="20" t="s">
        <v>3047</v>
      </c>
      <c r="E477" s="24">
        <v>27000</v>
      </c>
      <c r="F477" s="54">
        <v>5.5</v>
      </c>
      <c r="G477" s="54">
        <v>148517.3</v>
      </c>
      <c r="H477" s="54">
        <v>0</v>
      </c>
      <c r="I477" s="55">
        <v>0</v>
      </c>
    </row>
    <row r="478" spans="1:9" ht="12.75" customHeight="1">
      <c r="A478" s="20" t="s">
        <v>349</v>
      </c>
      <c r="B478" s="20" t="s">
        <v>89</v>
      </c>
      <c r="C478" s="20" t="s">
        <v>90</v>
      </c>
      <c r="D478" s="20" t="s">
        <v>3586</v>
      </c>
      <c r="E478" s="24">
        <v>38000</v>
      </c>
      <c r="F478" s="54">
        <v>4.29</v>
      </c>
      <c r="G478" s="54">
        <v>162960.79</v>
      </c>
      <c r="H478" s="54">
        <v>0</v>
      </c>
      <c r="I478" s="55">
        <v>0</v>
      </c>
    </row>
    <row r="479" spans="1:9" ht="12.75" customHeight="1">
      <c r="A479" s="20" t="s">
        <v>349</v>
      </c>
      <c r="B479" s="20" t="s">
        <v>920</v>
      </c>
      <c r="C479" s="20" t="s">
        <v>921</v>
      </c>
      <c r="D479" s="20" t="s">
        <v>3404</v>
      </c>
      <c r="E479" s="24">
        <v>10860</v>
      </c>
      <c r="F479" s="54">
        <v>9.27</v>
      </c>
      <c r="G479" s="54">
        <v>100658.16</v>
      </c>
      <c r="H479" s="54">
        <v>2649.39</v>
      </c>
      <c r="I479" s="55">
        <v>0</v>
      </c>
    </row>
    <row r="480" spans="1:9" ht="12.75" customHeight="1">
      <c r="A480" s="20" t="s">
        <v>349</v>
      </c>
      <c r="B480" s="20" t="s">
        <v>467</v>
      </c>
      <c r="C480" s="20" t="s">
        <v>468</v>
      </c>
      <c r="D480" s="20" t="s">
        <v>3047</v>
      </c>
      <c r="E480" s="24">
        <v>2100</v>
      </c>
      <c r="F480" s="54">
        <v>206.21</v>
      </c>
      <c r="G480" s="54">
        <v>433031.3</v>
      </c>
      <c r="H480" s="54">
        <v>0</v>
      </c>
      <c r="I480" s="55">
        <v>0</v>
      </c>
    </row>
    <row r="481" spans="1:9" ht="12.75" customHeight="1">
      <c r="A481" s="20" t="s">
        <v>349</v>
      </c>
      <c r="B481" s="20" t="s">
        <v>694</v>
      </c>
      <c r="C481" s="20" t="s">
        <v>695</v>
      </c>
      <c r="D481" s="20" t="s">
        <v>3047</v>
      </c>
      <c r="E481" s="24">
        <v>95000</v>
      </c>
      <c r="F481" s="54">
        <v>3.24</v>
      </c>
      <c r="G481" s="54">
        <v>307797.91</v>
      </c>
      <c r="H481" s="54">
        <v>0</v>
      </c>
      <c r="I481" s="55">
        <v>0</v>
      </c>
    </row>
    <row r="482" spans="1:9" ht="12.75" customHeight="1">
      <c r="A482" s="20" t="s">
        <v>349</v>
      </c>
      <c r="B482" s="20" t="s">
        <v>91</v>
      </c>
      <c r="C482" s="20" t="s">
        <v>92</v>
      </c>
      <c r="D482" s="20" t="s">
        <v>3047</v>
      </c>
      <c r="E482" s="24">
        <v>54000</v>
      </c>
      <c r="F482" s="54">
        <v>9.12</v>
      </c>
      <c r="G482" s="54">
        <v>492257</v>
      </c>
      <c r="H482" s="54">
        <v>2812.39</v>
      </c>
      <c r="I482" s="55">
        <v>0</v>
      </c>
    </row>
    <row r="483" spans="1:9" ht="12.75" customHeight="1">
      <c r="A483" s="20" t="s">
        <v>349</v>
      </c>
      <c r="B483" s="20" t="s">
        <v>922</v>
      </c>
      <c r="C483" s="20" t="s">
        <v>923</v>
      </c>
      <c r="D483" s="20" t="s">
        <v>3404</v>
      </c>
      <c r="E483" s="24">
        <v>10650</v>
      </c>
      <c r="F483" s="54">
        <v>12.71</v>
      </c>
      <c r="G483" s="54">
        <v>135389.03</v>
      </c>
      <c r="H483" s="54">
        <v>1113.5</v>
      </c>
      <c r="I483" s="55">
        <v>0</v>
      </c>
    </row>
    <row r="484" spans="1:9" ht="12.75" customHeight="1">
      <c r="A484" s="20" t="s">
        <v>349</v>
      </c>
      <c r="B484" s="20" t="s">
        <v>924</v>
      </c>
      <c r="C484" s="20" t="s">
        <v>925</v>
      </c>
      <c r="D484" s="20" t="s">
        <v>3404</v>
      </c>
      <c r="E484" s="24">
        <v>18250</v>
      </c>
      <c r="F484" s="54">
        <v>17.6</v>
      </c>
      <c r="G484" s="54">
        <v>321237.24</v>
      </c>
      <c r="H484" s="54">
        <v>0</v>
      </c>
      <c r="I484" s="55">
        <v>0</v>
      </c>
    </row>
    <row r="485" spans="1:9" ht="12.75" customHeight="1">
      <c r="A485" s="20" t="s">
        <v>349</v>
      </c>
      <c r="B485" s="20" t="s">
        <v>491</v>
      </c>
      <c r="C485" s="20" t="s">
        <v>492</v>
      </c>
      <c r="D485" s="20" t="s">
        <v>3047</v>
      </c>
      <c r="E485" s="24">
        <v>10000</v>
      </c>
      <c r="F485" s="54">
        <v>9.77</v>
      </c>
      <c r="G485" s="54">
        <v>97656.97</v>
      </c>
      <c r="H485" s="54">
        <v>0</v>
      </c>
      <c r="I485" s="55">
        <v>0</v>
      </c>
    </row>
    <row r="486" spans="1:9" ht="12.75" customHeight="1">
      <c r="A486" s="20" t="s">
        <v>349</v>
      </c>
      <c r="B486" s="20" t="s">
        <v>696</v>
      </c>
      <c r="C486" s="20" t="s">
        <v>697</v>
      </c>
      <c r="D486" s="20" t="s">
        <v>3047</v>
      </c>
      <c r="E486" s="24">
        <v>62000</v>
      </c>
      <c r="F486" s="54">
        <v>6.08</v>
      </c>
      <c r="G486" s="54">
        <v>376789.31</v>
      </c>
      <c r="H486" s="54">
        <v>0</v>
      </c>
      <c r="I486" s="55">
        <v>0</v>
      </c>
    </row>
    <row r="487" spans="1:9" ht="12.75" customHeight="1">
      <c r="A487" s="20" t="s">
        <v>349</v>
      </c>
      <c r="B487" s="20" t="s">
        <v>93</v>
      </c>
      <c r="C487" s="20" t="s">
        <v>94</v>
      </c>
      <c r="D487" s="20" t="s">
        <v>3047</v>
      </c>
      <c r="E487" s="24">
        <v>5700</v>
      </c>
      <c r="F487" s="54">
        <v>25.99</v>
      </c>
      <c r="G487" s="54">
        <v>148160.35</v>
      </c>
      <c r="H487" s="54">
        <v>0</v>
      </c>
      <c r="I487" s="55">
        <v>0</v>
      </c>
    </row>
    <row r="488" spans="1:9" ht="12.75" customHeight="1">
      <c r="A488" s="20" t="s">
        <v>349</v>
      </c>
      <c r="B488" s="20" t="s">
        <v>698</v>
      </c>
      <c r="C488" s="20" t="s">
        <v>699</v>
      </c>
      <c r="D488" s="20" t="s">
        <v>3047</v>
      </c>
      <c r="E488" s="24">
        <v>25500</v>
      </c>
      <c r="F488" s="54">
        <v>11.48</v>
      </c>
      <c r="G488" s="54">
        <v>292668.86</v>
      </c>
      <c r="H488" s="54">
        <v>0</v>
      </c>
      <c r="I488" s="55">
        <v>0</v>
      </c>
    </row>
    <row r="489" spans="1:9" ht="12.75" customHeight="1">
      <c r="A489" s="20" t="s">
        <v>349</v>
      </c>
      <c r="B489" s="20" t="s">
        <v>700</v>
      </c>
      <c r="C489" s="20" t="s">
        <v>701</v>
      </c>
      <c r="D489" s="20" t="s">
        <v>3047</v>
      </c>
      <c r="E489" s="24">
        <v>54000</v>
      </c>
      <c r="F489" s="54">
        <v>4.55</v>
      </c>
      <c r="G489" s="54">
        <v>245634.27</v>
      </c>
      <c r="H489" s="54">
        <v>0</v>
      </c>
      <c r="I489" s="55">
        <v>0</v>
      </c>
    </row>
    <row r="490" spans="1:9" ht="12.75" customHeight="1">
      <c r="A490" s="20" t="s">
        <v>349</v>
      </c>
      <c r="B490" s="20" t="s">
        <v>702</v>
      </c>
      <c r="C490" s="20" t="s">
        <v>703</v>
      </c>
      <c r="D490" s="20" t="s">
        <v>3047</v>
      </c>
      <c r="E490" s="24">
        <v>24000</v>
      </c>
      <c r="F490" s="54">
        <v>7.92</v>
      </c>
      <c r="G490" s="54">
        <v>190005.49</v>
      </c>
      <c r="H490" s="54">
        <v>0</v>
      </c>
      <c r="I490" s="55">
        <v>0</v>
      </c>
    </row>
    <row r="491" spans="1:9" ht="12.75" customHeight="1">
      <c r="A491" s="20" t="s">
        <v>349</v>
      </c>
      <c r="B491" s="20" t="s">
        <v>3268</v>
      </c>
      <c r="C491" s="20" t="s">
        <v>3269</v>
      </c>
      <c r="D491" s="20" t="s">
        <v>3047</v>
      </c>
      <c r="E491" s="24">
        <v>10900</v>
      </c>
      <c r="F491" s="54">
        <v>73.49</v>
      </c>
      <c r="G491" s="54">
        <v>801089.15</v>
      </c>
      <c r="H491" s="54">
        <v>0</v>
      </c>
      <c r="I491" s="55">
        <v>0</v>
      </c>
    </row>
    <row r="492" spans="1:9" ht="12.75" customHeight="1">
      <c r="A492" s="20" t="s">
        <v>349</v>
      </c>
      <c r="B492" s="20" t="s">
        <v>704</v>
      </c>
      <c r="C492" s="20" t="s">
        <v>705</v>
      </c>
      <c r="D492" s="20" t="s">
        <v>3047</v>
      </c>
      <c r="E492" s="24">
        <v>19000</v>
      </c>
      <c r="F492" s="54">
        <v>6.34</v>
      </c>
      <c r="G492" s="54">
        <v>120510.71</v>
      </c>
      <c r="H492" s="54">
        <v>0</v>
      </c>
      <c r="I492" s="55">
        <v>0</v>
      </c>
    </row>
    <row r="493" spans="1:9" ht="12.75" customHeight="1">
      <c r="A493" s="20" t="s">
        <v>349</v>
      </c>
      <c r="B493" s="20" t="s">
        <v>3598</v>
      </c>
      <c r="C493" s="20" t="s">
        <v>3599</v>
      </c>
      <c r="D493" s="20" t="s">
        <v>3329</v>
      </c>
      <c r="E493" s="24">
        <v>24600</v>
      </c>
      <c r="F493" s="54">
        <v>17.41</v>
      </c>
      <c r="G493" s="54">
        <v>428237.23</v>
      </c>
      <c r="H493" s="54">
        <v>0</v>
      </c>
      <c r="I493" s="55">
        <v>0</v>
      </c>
    </row>
    <row r="494" spans="1:9" ht="12.75" customHeight="1">
      <c r="A494" s="20" t="s">
        <v>349</v>
      </c>
      <c r="B494" s="20" t="s">
        <v>926</v>
      </c>
      <c r="C494" s="20" t="s">
        <v>927</v>
      </c>
      <c r="D494" s="20" t="s">
        <v>3404</v>
      </c>
      <c r="E494" s="24">
        <v>10250</v>
      </c>
      <c r="F494" s="54">
        <v>36.99</v>
      </c>
      <c r="G494" s="54">
        <v>379145.41</v>
      </c>
      <c r="H494" s="54">
        <v>14289</v>
      </c>
      <c r="I494" s="55">
        <v>0</v>
      </c>
    </row>
    <row r="495" spans="1:9" ht="12.75" customHeight="1">
      <c r="A495" s="20" t="s">
        <v>349</v>
      </c>
      <c r="B495" s="20" t="s">
        <v>1153</v>
      </c>
      <c r="C495" s="20" t="s">
        <v>1154</v>
      </c>
      <c r="D495" s="20" t="s">
        <v>3031</v>
      </c>
      <c r="E495" s="24">
        <v>83</v>
      </c>
      <c r="F495" s="54">
        <v>3111.84</v>
      </c>
      <c r="G495" s="54">
        <v>258282.99</v>
      </c>
      <c r="H495" s="54">
        <v>0</v>
      </c>
      <c r="I495" s="55">
        <v>0</v>
      </c>
    </row>
    <row r="496" spans="1:9" ht="12.75" customHeight="1">
      <c r="A496" s="20" t="s">
        <v>349</v>
      </c>
      <c r="B496" s="20" t="s">
        <v>706</v>
      </c>
      <c r="C496" s="20" t="s">
        <v>707</v>
      </c>
      <c r="D496" s="20" t="s">
        <v>3031</v>
      </c>
      <c r="E496" s="24">
        <v>25355</v>
      </c>
      <c r="F496" s="54">
        <v>7.64</v>
      </c>
      <c r="G496" s="54">
        <v>193670.28</v>
      </c>
      <c r="H496" s="54">
        <v>3508.04</v>
      </c>
      <c r="I496" s="55">
        <v>0</v>
      </c>
    </row>
    <row r="497" spans="1:9" ht="12.75" customHeight="1">
      <c r="A497" s="20" t="s">
        <v>349</v>
      </c>
      <c r="B497" s="20" t="s">
        <v>1159</v>
      </c>
      <c r="C497" s="20" t="s">
        <v>1160</v>
      </c>
      <c r="D497" s="20" t="s">
        <v>3031</v>
      </c>
      <c r="E497" s="24">
        <v>106</v>
      </c>
      <c r="F497" s="54">
        <v>12813.47</v>
      </c>
      <c r="G497" s="54">
        <v>1358228.08</v>
      </c>
      <c r="H497" s="54">
        <v>0</v>
      </c>
      <c r="I497" s="55">
        <v>0</v>
      </c>
    </row>
    <row r="498" spans="1:9" ht="12.75" customHeight="1">
      <c r="A498" s="20" t="s">
        <v>349</v>
      </c>
      <c r="B498" s="20" t="s">
        <v>1157</v>
      </c>
      <c r="C498" s="20" t="s">
        <v>1158</v>
      </c>
      <c r="D498" s="20" t="s">
        <v>1107</v>
      </c>
      <c r="E498" s="24">
        <v>6460</v>
      </c>
      <c r="F498" s="54">
        <v>56.29</v>
      </c>
      <c r="G498" s="54">
        <v>363649.66</v>
      </c>
      <c r="H498" s="54">
        <v>5628.47</v>
      </c>
      <c r="I498" s="55">
        <v>0</v>
      </c>
    </row>
    <row r="499" spans="1:9" ht="12.75" customHeight="1">
      <c r="A499" s="20" t="s">
        <v>349</v>
      </c>
      <c r="B499" s="20" t="s">
        <v>1161</v>
      </c>
      <c r="C499" s="20" t="s">
        <v>1158</v>
      </c>
      <c r="D499" s="20" t="s">
        <v>1162</v>
      </c>
      <c r="E499" s="24">
        <v>1210</v>
      </c>
      <c r="F499" s="54">
        <v>26.28</v>
      </c>
      <c r="G499" s="54">
        <v>31793.37</v>
      </c>
      <c r="H499" s="54">
        <v>1096.42</v>
      </c>
      <c r="I499" s="55">
        <v>0</v>
      </c>
    </row>
    <row r="500" spans="1:9" ht="12.75" customHeight="1">
      <c r="A500" s="20" t="s">
        <v>349</v>
      </c>
      <c r="B500" s="20" t="s">
        <v>1172</v>
      </c>
      <c r="C500" s="20" t="s">
        <v>1173</v>
      </c>
      <c r="D500" s="20" t="s">
        <v>3404</v>
      </c>
      <c r="E500" s="24">
        <v>4830</v>
      </c>
      <c r="F500" s="54">
        <v>1.25</v>
      </c>
      <c r="G500" s="54">
        <v>6037.5</v>
      </c>
      <c r="H500" s="54">
        <v>0</v>
      </c>
      <c r="I500" s="55">
        <v>0</v>
      </c>
    </row>
    <row r="501" spans="1:9" ht="12.75" customHeight="1">
      <c r="A501" s="20" t="s">
        <v>349</v>
      </c>
      <c r="B501" s="20" t="s">
        <v>1178</v>
      </c>
      <c r="C501" s="20" t="s">
        <v>1179</v>
      </c>
      <c r="D501" s="20" t="s">
        <v>3404</v>
      </c>
      <c r="E501" s="24">
        <v>6730</v>
      </c>
      <c r="F501" s="54">
        <v>7.52</v>
      </c>
      <c r="G501" s="54">
        <v>50589.46</v>
      </c>
      <c r="H501" s="54">
        <v>469.09</v>
      </c>
      <c r="I501" s="55">
        <v>0</v>
      </c>
    </row>
    <row r="502" spans="1:9" ht="12.75" customHeight="1">
      <c r="A502" s="20" t="s">
        <v>349</v>
      </c>
      <c r="B502" s="20" t="s">
        <v>1174</v>
      </c>
      <c r="C502" s="20" t="s">
        <v>1175</v>
      </c>
      <c r="D502" s="20" t="s">
        <v>3381</v>
      </c>
      <c r="E502" s="24">
        <v>122000</v>
      </c>
      <c r="F502" s="54">
        <v>0.22</v>
      </c>
      <c r="G502" s="54">
        <v>27428.59</v>
      </c>
      <c r="H502" s="54">
        <v>0</v>
      </c>
      <c r="I502" s="55">
        <v>0</v>
      </c>
    </row>
    <row r="503" spans="1:9" ht="12.75" customHeight="1">
      <c r="A503" s="20" t="s">
        <v>349</v>
      </c>
      <c r="B503" s="20" t="s">
        <v>1176</v>
      </c>
      <c r="C503" s="20" t="s">
        <v>1177</v>
      </c>
      <c r="D503" s="20" t="s">
        <v>53</v>
      </c>
      <c r="E503" s="24">
        <v>174500</v>
      </c>
      <c r="F503" s="54">
        <v>2.04</v>
      </c>
      <c r="G503" s="54">
        <v>356449.57</v>
      </c>
      <c r="H503" s="54">
        <v>0</v>
      </c>
      <c r="I503" s="55">
        <v>0</v>
      </c>
    </row>
    <row r="504" spans="1:9" ht="12.75" customHeight="1">
      <c r="A504" s="20" t="s">
        <v>349</v>
      </c>
      <c r="B504" s="20" t="s">
        <v>3405</v>
      </c>
      <c r="C504" s="20" t="s">
        <v>3406</v>
      </c>
      <c r="D504" s="20" t="s">
        <v>3404</v>
      </c>
      <c r="E504" s="24">
        <v>6470</v>
      </c>
      <c r="F504" s="54">
        <v>8.44</v>
      </c>
      <c r="G504" s="54">
        <v>54631.89</v>
      </c>
      <c r="H504" s="54">
        <v>0</v>
      </c>
      <c r="I504" s="55">
        <v>0</v>
      </c>
    </row>
    <row r="505" spans="1:9" ht="12.75" customHeight="1">
      <c r="A505" s="20" t="s">
        <v>349</v>
      </c>
      <c r="B505" s="20" t="s">
        <v>1180</v>
      </c>
      <c r="C505" s="20" t="s">
        <v>1181</v>
      </c>
      <c r="D505" s="20" t="s">
        <v>3031</v>
      </c>
      <c r="E505" s="24">
        <v>800</v>
      </c>
      <c r="F505" s="54">
        <v>62.42</v>
      </c>
      <c r="G505" s="54">
        <v>49935.93</v>
      </c>
      <c r="H505" s="54">
        <v>0</v>
      </c>
      <c r="I505" s="55">
        <v>0</v>
      </c>
    </row>
    <row r="506" spans="1:9" ht="12.75" customHeight="1">
      <c r="A506" s="20" t="s">
        <v>349</v>
      </c>
      <c r="B506" s="20" t="s">
        <v>310</v>
      </c>
      <c r="C506" s="20" t="s">
        <v>311</v>
      </c>
      <c r="D506" s="20" t="s">
        <v>3031</v>
      </c>
      <c r="E506" s="24">
        <v>43000</v>
      </c>
      <c r="F506" s="54">
        <v>3.49</v>
      </c>
      <c r="G506" s="54">
        <v>149945.09</v>
      </c>
      <c r="H506" s="54">
        <v>0</v>
      </c>
      <c r="I506" s="55">
        <v>0</v>
      </c>
    </row>
    <row r="507" spans="1:9" ht="12.75" customHeight="1">
      <c r="A507" s="20" t="s">
        <v>349</v>
      </c>
      <c r="B507" s="20" t="s">
        <v>312</v>
      </c>
      <c r="C507" s="20" t="s">
        <v>313</v>
      </c>
      <c r="D507" s="20" t="s">
        <v>3031</v>
      </c>
      <c r="E507" s="24">
        <v>36100</v>
      </c>
      <c r="F507" s="54">
        <v>25.26</v>
      </c>
      <c r="G507" s="54">
        <v>911916.53</v>
      </c>
      <c r="H507" s="54">
        <v>0</v>
      </c>
      <c r="I507" s="55">
        <v>0</v>
      </c>
    </row>
    <row r="508" spans="1:9" ht="12.75" customHeight="1">
      <c r="A508" s="20" t="s">
        <v>349</v>
      </c>
      <c r="B508" s="20" t="s">
        <v>1182</v>
      </c>
      <c r="C508" s="20" t="s">
        <v>1183</v>
      </c>
      <c r="D508" s="20" t="s">
        <v>3031</v>
      </c>
      <c r="E508" s="24">
        <v>111000</v>
      </c>
      <c r="F508" s="54">
        <v>3.17</v>
      </c>
      <c r="G508" s="54">
        <v>351510.16</v>
      </c>
      <c r="H508" s="54">
        <v>0</v>
      </c>
      <c r="I508" s="55">
        <v>0</v>
      </c>
    </row>
    <row r="509" spans="1:9" ht="12.75" customHeight="1">
      <c r="A509" s="20" t="s">
        <v>349</v>
      </c>
      <c r="B509" s="20" t="s">
        <v>441</v>
      </c>
      <c r="C509" s="20" t="s">
        <v>442</v>
      </c>
      <c r="D509" s="20" t="s">
        <v>3047</v>
      </c>
      <c r="E509" s="24">
        <v>2000</v>
      </c>
      <c r="F509" s="54">
        <v>66.63</v>
      </c>
      <c r="G509" s="54">
        <v>133260.11</v>
      </c>
      <c r="H509" s="54">
        <v>1058.99</v>
      </c>
      <c r="I509" s="55">
        <v>0</v>
      </c>
    </row>
    <row r="510" spans="1:9" ht="12.75" customHeight="1">
      <c r="A510" s="20" t="s">
        <v>349</v>
      </c>
      <c r="B510" s="20" t="s">
        <v>3582</v>
      </c>
      <c r="C510" s="20" t="s">
        <v>3583</v>
      </c>
      <c r="D510" s="20" t="s">
        <v>3031</v>
      </c>
      <c r="E510" s="24">
        <v>11073</v>
      </c>
      <c r="F510" s="54">
        <v>25.54</v>
      </c>
      <c r="G510" s="54">
        <v>282785.71</v>
      </c>
      <c r="H510" s="54">
        <v>0</v>
      </c>
      <c r="I510" s="55">
        <v>0</v>
      </c>
    </row>
    <row r="511" spans="1:9" ht="12.75" customHeight="1">
      <c r="A511" s="20" t="s">
        <v>349</v>
      </c>
      <c r="B511" s="20" t="s">
        <v>1188</v>
      </c>
      <c r="C511" s="20" t="s">
        <v>1189</v>
      </c>
      <c r="D511" s="20" t="s">
        <v>3398</v>
      </c>
      <c r="E511" s="24">
        <v>860</v>
      </c>
      <c r="F511" s="54">
        <v>62.33</v>
      </c>
      <c r="G511" s="54">
        <v>53603.74</v>
      </c>
      <c r="H511" s="54">
        <v>149.86</v>
      </c>
      <c r="I511" s="55">
        <v>0</v>
      </c>
    </row>
    <row r="512" spans="1:9" ht="12.75" customHeight="1">
      <c r="A512" s="20" t="s">
        <v>349</v>
      </c>
      <c r="B512" s="20" t="s">
        <v>319</v>
      </c>
      <c r="C512" s="20" t="s">
        <v>320</v>
      </c>
      <c r="D512" s="20" t="s">
        <v>3031</v>
      </c>
      <c r="E512" s="24">
        <v>320</v>
      </c>
      <c r="F512" s="54">
        <v>5564.71</v>
      </c>
      <c r="G512" s="54">
        <v>1780706.57</v>
      </c>
      <c r="H512" s="54">
        <v>0</v>
      </c>
      <c r="I512" s="55">
        <v>0</v>
      </c>
    </row>
    <row r="513" spans="1:9" ht="12.75" customHeight="1">
      <c r="A513" s="20" t="s">
        <v>349</v>
      </c>
      <c r="B513" s="20" t="s">
        <v>95</v>
      </c>
      <c r="C513" s="20" t="s">
        <v>96</v>
      </c>
      <c r="D513" s="20" t="s">
        <v>3047</v>
      </c>
      <c r="E513" s="24">
        <v>84000</v>
      </c>
      <c r="F513" s="54">
        <v>2.01</v>
      </c>
      <c r="G513" s="54">
        <v>169137.84</v>
      </c>
      <c r="H513" s="54">
        <v>0</v>
      </c>
      <c r="I513" s="55">
        <v>0</v>
      </c>
    </row>
    <row r="514" spans="1:9" ht="12.75" customHeight="1">
      <c r="A514" s="20" t="s">
        <v>349</v>
      </c>
      <c r="B514" s="20" t="s">
        <v>97</v>
      </c>
      <c r="C514" s="20" t="s">
        <v>98</v>
      </c>
      <c r="D514" s="20" t="s">
        <v>3047</v>
      </c>
      <c r="E514" s="24">
        <v>22200</v>
      </c>
      <c r="F514" s="54">
        <v>14.74</v>
      </c>
      <c r="G514" s="54">
        <v>327127.95</v>
      </c>
      <c r="H514" s="54">
        <v>0</v>
      </c>
      <c r="I514" s="55">
        <v>0</v>
      </c>
    </row>
    <row r="515" spans="1:9" ht="12.75" customHeight="1">
      <c r="A515" s="20" t="s">
        <v>349</v>
      </c>
      <c r="B515" s="20" t="s">
        <v>1186</v>
      </c>
      <c r="C515" s="20" t="s">
        <v>1187</v>
      </c>
      <c r="D515" s="20" t="s">
        <v>3031</v>
      </c>
      <c r="E515" s="24">
        <v>71949</v>
      </c>
      <c r="F515" s="54">
        <v>4.04</v>
      </c>
      <c r="G515" s="54">
        <v>290329.14</v>
      </c>
      <c r="H515" s="54">
        <v>0</v>
      </c>
      <c r="I515" s="55">
        <v>0</v>
      </c>
    </row>
    <row r="516" spans="1:9" ht="12.75" customHeight="1">
      <c r="A516" s="20" t="s">
        <v>349</v>
      </c>
      <c r="B516" s="20" t="s">
        <v>3270</v>
      </c>
      <c r="C516" s="20" t="s">
        <v>3271</v>
      </c>
      <c r="D516" s="20" t="s">
        <v>3047</v>
      </c>
      <c r="E516" s="24">
        <v>148106</v>
      </c>
      <c r="F516" s="54">
        <v>14.58</v>
      </c>
      <c r="G516" s="54">
        <v>2159370.84</v>
      </c>
      <c r="H516" s="54">
        <v>0</v>
      </c>
      <c r="I516" s="55">
        <v>0</v>
      </c>
    </row>
    <row r="517" spans="1:9" ht="12.75" customHeight="1">
      <c r="A517" s="20" t="s">
        <v>349</v>
      </c>
      <c r="B517" s="20" t="s">
        <v>975</v>
      </c>
      <c r="C517" s="20" t="s">
        <v>976</v>
      </c>
      <c r="D517" s="20" t="s">
        <v>3047</v>
      </c>
      <c r="E517" s="24">
        <v>26000</v>
      </c>
      <c r="F517" s="54">
        <v>8.92</v>
      </c>
      <c r="G517" s="54">
        <v>232015.38</v>
      </c>
      <c r="H517" s="54">
        <v>0</v>
      </c>
      <c r="I517" s="55">
        <v>0</v>
      </c>
    </row>
    <row r="518" spans="1:9" ht="12.75" customHeight="1">
      <c r="A518" s="20" t="s">
        <v>349</v>
      </c>
      <c r="B518" s="20" t="s">
        <v>1193</v>
      </c>
      <c r="C518" s="20" t="s">
        <v>1194</v>
      </c>
      <c r="D518" s="20" t="s">
        <v>325</v>
      </c>
      <c r="E518" s="24">
        <v>212000</v>
      </c>
      <c r="F518" s="54">
        <v>0.79</v>
      </c>
      <c r="G518" s="54">
        <v>167500.66</v>
      </c>
      <c r="H518" s="54">
        <v>0</v>
      </c>
      <c r="I518" s="55">
        <v>0</v>
      </c>
    </row>
    <row r="519" spans="1:9" ht="12.75" customHeight="1">
      <c r="A519" s="20" t="s">
        <v>349</v>
      </c>
      <c r="B519" s="20" t="s">
        <v>708</v>
      </c>
      <c r="C519" s="20" t="s">
        <v>709</v>
      </c>
      <c r="D519" s="20" t="s">
        <v>3031</v>
      </c>
      <c r="E519" s="24">
        <v>34878</v>
      </c>
      <c r="F519" s="54">
        <v>10.48</v>
      </c>
      <c r="G519" s="54">
        <v>365439.52</v>
      </c>
      <c r="H519" s="54">
        <v>0</v>
      </c>
      <c r="I519" s="55">
        <v>0</v>
      </c>
    </row>
    <row r="520" spans="1:9" ht="12.75" customHeight="1">
      <c r="A520" s="20" t="s">
        <v>349</v>
      </c>
      <c r="B520" s="20" t="s">
        <v>323</v>
      </c>
      <c r="C520" s="20" t="s">
        <v>324</v>
      </c>
      <c r="D520" s="20" t="s">
        <v>325</v>
      </c>
      <c r="E520" s="24">
        <v>38500</v>
      </c>
      <c r="F520" s="54">
        <v>2.89</v>
      </c>
      <c r="G520" s="54">
        <v>111288.12</v>
      </c>
      <c r="H520" s="54">
        <v>2279.25</v>
      </c>
      <c r="I520" s="55">
        <v>0</v>
      </c>
    </row>
    <row r="521" spans="1:9" ht="12.75" customHeight="1">
      <c r="A521" s="20" t="s">
        <v>349</v>
      </c>
      <c r="B521" s="20" t="s">
        <v>326</v>
      </c>
      <c r="C521" s="20" t="s">
        <v>327</v>
      </c>
      <c r="D521" s="20" t="s">
        <v>3031</v>
      </c>
      <c r="E521" s="24">
        <v>550</v>
      </c>
      <c r="F521" s="54">
        <v>3011.17</v>
      </c>
      <c r="G521" s="54">
        <v>1656141.31</v>
      </c>
      <c r="H521" s="54">
        <v>0</v>
      </c>
      <c r="I521" s="55">
        <v>0</v>
      </c>
    </row>
    <row r="522" spans="1:9" ht="12.75" customHeight="1">
      <c r="A522" s="20" t="s">
        <v>349</v>
      </c>
      <c r="B522" s="20" t="s">
        <v>710</v>
      </c>
      <c r="C522" s="20" t="s">
        <v>711</v>
      </c>
      <c r="D522" s="20" t="s">
        <v>3047</v>
      </c>
      <c r="E522" s="24">
        <v>10300</v>
      </c>
      <c r="F522" s="54">
        <v>26.59</v>
      </c>
      <c r="G522" s="54">
        <v>273855.94</v>
      </c>
      <c r="H522" s="54">
        <v>0</v>
      </c>
      <c r="I522" s="55">
        <v>0</v>
      </c>
    </row>
    <row r="523" spans="1:9" ht="12.75" customHeight="1">
      <c r="A523" s="20" t="s">
        <v>349</v>
      </c>
      <c r="B523" s="20" t="s">
        <v>2987</v>
      </c>
      <c r="C523" s="20" t="s">
        <v>2988</v>
      </c>
      <c r="D523" s="20" t="s">
        <v>3031</v>
      </c>
      <c r="E523" s="24">
        <v>70</v>
      </c>
      <c r="F523" s="54">
        <v>1702.36</v>
      </c>
      <c r="G523" s="54">
        <v>119165.29</v>
      </c>
      <c r="H523" s="54">
        <v>0</v>
      </c>
      <c r="I523" s="55">
        <v>0</v>
      </c>
    </row>
    <row r="524" spans="1:9" ht="12.75" customHeight="1">
      <c r="A524" s="20" t="s">
        <v>349</v>
      </c>
      <c r="B524" s="20" t="s">
        <v>3272</v>
      </c>
      <c r="C524" s="20" t="s">
        <v>3273</v>
      </c>
      <c r="D524" s="20" t="s">
        <v>3047</v>
      </c>
      <c r="E524" s="24">
        <v>71000</v>
      </c>
      <c r="F524" s="54">
        <v>11.64</v>
      </c>
      <c r="G524" s="54">
        <v>826578.8</v>
      </c>
      <c r="H524" s="54">
        <v>0</v>
      </c>
      <c r="I524" s="55">
        <v>0</v>
      </c>
    </row>
    <row r="525" spans="1:9" ht="12.75" customHeight="1">
      <c r="A525" s="20" t="s">
        <v>349</v>
      </c>
      <c r="B525" s="20" t="s">
        <v>3274</v>
      </c>
      <c r="C525" s="20" t="s">
        <v>3275</v>
      </c>
      <c r="D525" s="20" t="s">
        <v>3047</v>
      </c>
      <c r="E525" s="24">
        <v>76000</v>
      </c>
      <c r="F525" s="54">
        <v>9.87</v>
      </c>
      <c r="G525" s="54">
        <v>749844.41</v>
      </c>
      <c r="H525" s="54">
        <v>0</v>
      </c>
      <c r="I525" s="55">
        <v>0</v>
      </c>
    </row>
    <row r="526" spans="1:9" ht="12.75" customHeight="1">
      <c r="A526" s="20" t="s">
        <v>349</v>
      </c>
      <c r="B526" s="20" t="s">
        <v>3278</v>
      </c>
      <c r="C526" s="20" t="s">
        <v>3279</v>
      </c>
      <c r="D526" s="20" t="s">
        <v>3047</v>
      </c>
      <c r="E526" s="24">
        <v>110000</v>
      </c>
      <c r="F526" s="54">
        <v>2.54</v>
      </c>
      <c r="G526" s="54">
        <v>279882.85</v>
      </c>
      <c r="H526" s="54">
        <v>0</v>
      </c>
      <c r="I526" s="55">
        <v>0</v>
      </c>
    </row>
    <row r="527" spans="1:9" ht="12.75" customHeight="1">
      <c r="A527" s="20" t="s">
        <v>349</v>
      </c>
      <c r="B527" s="20" t="s">
        <v>99</v>
      </c>
      <c r="C527" s="20" t="s">
        <v>100</v>
      </c>
      <c r="D527" s="20" t="s">
        <v>3047</v>
      </c>
      <c r="E527" s="24">
        <v>120000</v>
      </c>
      <c r="F527" s="54">
        <v>4.8</v>
      </c>
      <c r="G527" s="54">
        <v>575507.96</v>
      </c>
      <c r="H527" s="54">
        <v>0</v>
      </c>
      <c r="I527" s="55">
        <v>0</v>
      </c>
    </row>
    <row r="528" spans="1:9" ht="12.75" customHeight="1">
      <c r="A528" s="20" t="s">
        <v>349</v>
      </c>
      <c r="B528" s="20" t="s">
        <v>3280</v>
      </c>
      <c r="C528" s="20" t="s">
        <v>3281</v>
      </c>
      <c r="D528" s="20" t="s">
        <v>3047</v>
      </c>
      <c r="E528" s="24">
        <v>206000</v>
      </c>
      <c r="F528" s="54">
        <v>2.93</v>
      </c>
      <c r="G528" s="54">
        <v>603331.5</v>
      </c>
      <c r="H528" s="54">
        <v>0</v>
      </c>
      <c r="I528" s="55">
        <v>0</v>
      </c>
    </row>
    <row r="529" spans="1:9" ht="12.75" customHeight="1">
      <c r="A529" s="20" t="s">
        <v>349</v>
      </c>
      <c r="B529" s="20" t="s">
        <v>101</v>
      </c>
      <c r="C529" s="20" t="s">
        <v>102</v>
      </c>
      <c r="D529" s="20" t="s">
        <v>3047</v>
      </c>
      <c r="E529" s="24">
        <v>63000</v>
      </c>
      <c r="F529" s="54">
        <v>1.95</v>
      </c>
      <c r="G529" s="54">
        <v>122817.13</v>
      </c>
      <c r="H529" s="54">
        <v>0</v>
      </c>
      <c r="I529" s="55">
        <v>0</v>
      </c>
    </row>
    <row r="530" spans="1:9" ht="12.75" customHeight="1">
      <c r="A530" s="20" t="s">
        <v>349</v>
      </c>
      <c r="B530" s="20" t="s">
        <v>712</v>
      </c>
      <c r="C530" s="20" t="s">
        <v>713</v>
      </c>
      <c r="D530" s="20" t="s">
        <v>3047</v>
      </c>
      <c r="E530" s="24">
        <v>85000</v>
      </c>
      <c r="F530" s="54">
        <v>7.73</v>
      </c>
      <c r="G530" s="54">
        <v>657376.9</v>
      </c>
      <c r="H530" s="54">
        <v>0</v>
      </c>
      <c r="I530" s="55">
        <v>0</v>
      </c>
    </row>
    <row r="531" spans="1:9" ht="12.75" customHeight="1">
      <c r="A531" s="20" t="s">
        <v>349</v>
      </c>
      <c r="B531" s="20" t="s">
        <v>103</v>
      </c>
      <c r="C531" s="20" t="s">
        <v>104</v>
      </c>
      <c r="D531" s="20" t="s">
        <v>3047</v>
      </c>
      <c r="E531" s="24">
        <v>41000</v>
      </c>
      <c r="F531" s="54">
        <v>3.97</v>
      </c>
      <c r="G531" s="54">
        <v>162859.23</v>
      </c>
      <c r="H531" s="54">
        <v>0</v>
      </c>
      <c r="I531" s="55">
        <v>0</v>
      </c>
    </row>
    <row r="532" spans="1:9" ht="12.75" customHeight="1">
      <c r="A532" s="20" t="s">
        <v>349</v>
      </c>
      <c r="B532" s="20" t="s">
        <v>714</v>
      </c>
      <c r="C532" s="20" t="s">
        <v>715</v>
      </c>
      <c r="D532" s="20" t="s">
        <v>3047</v>
      </c>
      <c r="E532" s="24">
        <v>39000</v>
      </c>
      <c r="F532" s="54">
        <v>5.45</v>
      </c>
      <c r="G532" s="54">
        <v>212740.25</v>
      </c>
      <c r="H532" s="54">
        <v>0</v>
      </c>
      <c r="I532" s="55">
        <v>0</v>
      </c>
    </row>
    <row r="533" spans="1:9" ht="12.75" customHeight="1">
      <c r="A533" s="20" t="s">
        <v>349</v>
      </c>
      <c r="B533" s="20" t="s">
        <v>183</v>
      </c>
      <c r="C533" s="20" t="s">
        <v>184</v>
      </c>
      <c r="D533" s="20" t="s">
        <v>3047</v>
      </c>
      <c r="E533" s="24">
        <v>52000</v>
      </c>
      <c r="F533" s="54">
        <v>4.8</v>
      </c>
      <c r="G533" s="54">
        <v>249386.78</v>
      </c>
      <c r="H533" s="54">
        <v>0</v>
      </c>
      <c r="I533" s="55">
        <v>0</v>
      </c>
    </row>
    <row r="534" spans="1:9" ht="12.75" customHeight="1">
      <c r="A534" s="20" t="s">
        <v>349</v>
      </c>
      <c r="B534" s="20" t="s">
        <v>716</v>
      </c>
      <c r="C534" s="20" t="s">
        <v>717</v>
      </c>
      <c r="D534" s="20" t="s">
        <v>3047</v>
      </c>
      <c r="E534" s="24">
        <v>51000</v>
      </c>
      <c r="F534" s="54">
        <v>10.65</v>
      </c>
      <c r="G534" s="54">
        <v>543327.84</v>
      </c>
      <c r="H534" s="54">
        <v>0</v>
      </c>
      <c r="I534" s="55">
        <v>0</v>
      </c>
    </row>
    <row r="535" spans="1:9" ht="12.75" customHeight="1">
      <c r="A535" s="20" t="s">
        <v>349</v>
      </c>
      <c r="B535" s="20" t="s">
        <v>225</v>
      </c>
      <c r="C535" s="20" t="s">
        <v>226</v>
      </c>
      <c r="D535" s="20" t="s">
        <v>3047</v>
      </c>
      <c r="E535" s="24">
        <v>32000</v>
      </c>
      <c r="F535" s="54">
        <v>2.34</v>
      </c>
      <c r="G535" s="54">
        <v>74977.12</v>
      </c>
      <c r="H535" s="54">
        <v>0</v>
      </c>
      <c r="I535" s="55">
        <v>0</v>
      </c>
    </row>
    <row r="536" spans="1:9" ht="12.75" customHeight="1">
      <c r="A536" s="20" t="s">
        <v>349</v>
      </c>
      <c r="B536" s="20" t="s">
        <v>1195</v>
      </c>
      <c r="C536" s="20" t="s">
        <v>1196</v>
      </c>
      <c r="D536" s="20" t="s">
        <v>3031</v>
      </c>
      <c r="E536" s="24">
        <v>55594</v>
      </c>
      <c r="F536" s="54">
        <v>5.42</v>
      </c>
      <c r="G536" s="54">
        <v>301541.73</v>
      </c>
      <c r="H536" s="54">
        <v>0</v>
      </c>
      <c r="I536" s="55">
        <v>0</v>
      </c>
    </row>
    <row r="537" spans="1:9" ht="12.75" customHeight="1">
      <c r="A537" s="20" t="s">
        <v>349</v>
      </c>
      <c r="B537" s="20" t="s">
        <v>718</v>
      </c>
      <c r="C537" s="20" t="s">
        <v>719</v>
      </c>
      <c r="D537" s="20" t="s">
        <v>3047</v>
      </c>
      <c r="E537" s="24">
        <v>15200</v>
      </c>
      <c r="F537" s="54">
        <v>55.56</v>
      </c>
      <c r="G537" s="54">
        <v>844444.44</v>
      </c>
      <c r="H537" s="54">
        <v>0</v>
      </c>
      <c r="I537" s="55">
        <v>0</v>
      </c>
    </row>
    <row r="538" spans="1:9" ht="12.75" customHeight="1">
      <c r="A538" s="20" t="s">
        <v>349</v>
      </c>
      <c r="B538" s="20" t="s">
        <v>2989</v>
      </c>
      <c r="C538" s="20" t="s">
        <v>2990</v>
      </c>
      <c r="D538" s="20" t="s">
        <v>3031</v>
      </c>
      <c r="E538" s="24">
        <v>3200</v>
      </c>
      <c r="F538" s="54">
        <v>35.15</v>
      </c>
      <c r="G538" s="54">
        <v>112465.68</v>
      </c>
      <c r="H538" s="54">
        <v>0</v>
      </c>
      <c r="I538" s="55">
        <v>0</v>
      </c>
    </row>
    <row r="539" spans="1:9" ht="12.75" customHeight="1">
      <c r="A539" s="20" t="s">
        <v>349</v>
      </c>
      <c r="B539" s="20" t="s">
        <v>371</v>
      </c>
      <c r="C539" s="20" t="s">
        <v>372</v>
      </c>
      <c r="D539" s="20" t="s">
        <v>3031</v>
      </c>
      <c r="E539" s="24">
        <v>52024</v>
      </c>
      <c r="F539" s="54">
        <v>2.18</v>
      </c>
      <c r="G539" s="54">
        <v>113593.73</v>
      </c>
      <c r="H539" s="54">
        <v>0</v>
      </c>
      <c r="I539" s="55">
        <v>0</v>
      </c>
    </row>
    <row r="540" spans="1:9" ht="12.75" customHeight="1">
      <c r="A540" s="20" t="s">
        <v>349</v>
      </c>
      <c r="B540" s="20" t="s">
        <v>720</v>
      </c>
      <c r="C540" s="20" t="s">
        <v>721</v>
      </c>
      <c r="D540" s="20" t="s">
        <v>3047</v>
      </c>
      <c r="E540" s="24">
        <v>16000</v>
      </c>
      <c r="F540" s="54">
        <v>7.48</v>
      </c>
      <c r="G540" s="54">
        <v>119641.22</v>
      </c>
      <c r="H540" s="54">
        <v>0</v>
      </c>
      <c r="I540" s="55">
        <v>0</v>
      </c>
    </row>
    <row r="541" spans="1:9" ht="12.75" customHeight="1">
      <c r="A541" s="20" t="s">
        <v>349</v>
      </c>
      <c r="B541" s="20" t="s">
        <v>722</v>
      </c>
      <c r="C541" s="20" t="s">
        <v>723</v>
      </c>
      <c r="D541" s="20" t="s">
        <v>3047</v>
      </c>
      <c r="E541" s="24">
        <v>10000</v>
      </c>
      <c r="F541" s="54">
        <v>8.52</v>
      </c>
      <c r="G541" s="54">
        <v>85209.59</v>
      </c>
      <c r="H541" s="54">
        <v>0</v>
      </c>
      <c r="I541" s="55">
        <v>0</v>
      </c>
    </row>
    <row r="542" spans="1:9" ht="12.75" customHeight="1">
      <c r="A542" s="20" t="s">
        <v>349</v>
      </c>
      <c r="B542" s="20" t="s">
        <v>394</v>
      </c>
      <c r="C542" s="20" t="s">
        <v>395</v>
      </c>
      <c r="D542" s="20" t="s">
        <v>3047</v>
      </c>
      <c r="E542" s="24">
        <v>47000</v>
      </c>
      <c r="F542" s="54">
        <v>3.08</v>
      </c>
      <c r="G542" s="54">
        <v>144535.97</v>
      </c>
      <c r="H542" s="54">
        <v>0</v>
      </c>
      <c r="I542" s="55">
        <v>0</v>
      </c>
    </row>
    <row r="543" spans="1:9" ht="12.75" customHeight="1">
      <c r="A543" s="20" t="s">
        <v>349</v>
      </c>
      <c r="B543" s="20" t="s">
        <v>724</v>
      </c>
      <c r="C543" s="20" t="s">
        <v>3326</v>
      </c>
      <c r="D543" s="20" t="s">
        <v>725</v>
      </c>
      <c r="E543" s="24">
        <v>266768</v>
      </c>
      <c r="F543" s="54">
        <v>8.26</v>
      </c>
      <c r="G543" s="54">
        <v>2204384.63</v>
      </c>
      <c r="H543" s="54">
        <v>0</v>
      </c>
      <c r="I543" s="55">
        <v>0</v>
      </c>
    </row>
    <row r="544" spans="1:9" ht="12.75" customHeight="1">
      <c r="A544" s="20" t="s">
        <v>349</v>
      </c>
      <c r="B544" s="20" t="s">
        <v>3282</v>
      </c>
      <c r="C544" s="20" t="s">
        <v>3283</v>
      </c>
      <c r="D544" s="20" t="s">
        <v>3031</v>
      </c>
      <c r="E544" s="24">
        <v>89465</v>
      </c>
      <c r="F544" s="54">
        <v>23.84</v>
      </c>
      <c r="G544" s="54">
        <v>2132926.13</v>
      </c>
      <c r="H544" s="54">
        <v>0</v>
      </c>
      <c r="I544" s="55">
        <v>0</v>
      </c>
    </row>
    <row r="545" spans="1:9" ht="12.75" customHeight="1">
      <c r="A545" s="20" t="s">
        <v>349</v>
      </c>
      <c r="B545" s="20" t="s">
        <v>2994</v>
      </c>
      <c r="C545" s="20" t="s">
        <v>2995</v>
      </c>
      <c r="D545" s="20" t="s">
        <v>2996</v>
      </c>
      <c r="E545" s="24">
        <v>2400</v>
      </c>
      <c r="F545" s="54">
        <v>63.15</v>
      </c>
      <c r="G545" s="54">
        <v>151565.07</v>
      </c>
      <c r="H545" s="54">
        <v>0</v>
      </c>
      <c r="I545" s="55">
        <v>0</v>
      </c>
    </row>
    <row r="546" spans="1:9" ht="12.75" customHeight="1">
      <c r="A546" s="20" t="s">
        <v>349</v>
      </c>
      <c r="B546" s="20" t="s">
        <v>852</v>
      </c>
      <c r="C546" s="20" t="s">
        <v>853</v>
      </c>
      <c r="D546" s="20" t="s">
        <v>3031</v>
      </c>
      <c r="E546" s="24">
        <v>9631</v>
      </c>
      <c r="F546" s="54">
        <v>9.54</v>
      </c>
      <c r="G546" s="54">
        <v>91918.99</v>
      </c>
      <c r="H546" s="54">
        <v>0</v>
      </c>
      <c r="I546" s="55">
        <v>0</v>
      </c>
    </row>
    <row r="547" spans="1:9" ht="12.75" customHeight="1">
      <c r="A547" s="20" t="s">
        <v>349</v>
      </c>
      <c r="B547" s="20" t="s">
        <v>3287</v>
      </c>
      <c r="C547" s="20" t="s">
        <v>3288</v>
      </c>
      <c r="D547" s="20" t="s">
        <v>3047</v>
      </c>
      <c r="E547" s="24">
        <v>6600</v>
      </c>
      <c r="F547" s="54">
        <v>96.1</v>
      </c>
      <c r="G547" s="54">
        <v>634266.89</v>
      </c>
      <c r="H547" s="54">
        <v>0</v>
      </c>
      <c r="I547" s="55">
        <v>0</v>
      </c>
    </row>
    <row r="548" spans="1:9" ht="12.75" customHeight="1">
      <c r="A548" s="20" t="s">
        <v>349</v>
      </c>
      <c r="B548" s="20" t="s">
        <v>854</v>
      </c>
      <c r="C548" s="20" t="s">
        <v>855</v>
      </c>
      <c r="D548" s="20" t="s">
        <v>3047</v>
      </c>
      <c r="E548" s="24">
        <v>92000</v>
      </c>
      <c r="F548" s="54">
        <v>5.48</v>
      </c>
      <c r="G548" s="54">
        <v>504374.89</v>
      </c>
      <c r="H548" s="54">
        <v>0</v>
      </c>
      <c r="I548" s="55">
        <v>0</v>
      </c>
    </row>
    <row r="549" spans="1:9" ht="12.75" customHeight="1">
      <c r="A549" s="20" t="s">
        <v>349</v>
      </c>
      <c r="B549" s="20" t="s">
        <v>105</v>
      </c>
      <c r="C549" s="20" t="s">
        <v>106</v>
      </c>
      <c r="D549" s="20" t="s">
        <v>3047</v>
      </c>
      <c r="E549" s="24">
        <v>35100</v>
      </c>
      <c r="F549" s="54">
        <v>20.91</v>
      </c>
      <c r="G549" s="54">
        <v>734060.96</v>
      </c>
      <c r="H549" s="54">
        <v>0</v>
      </c>
      <c r="I549" s="55">
        <v>0</v>
      </c>
    </row>
    <row r="550" spans="1:9" ht="12.75" customHeight="1">
      <c r="A550" s="20" t="s">
        <v>349</v>
      </c>
      <c r="B550" s="20" t="s">
        <v>3289</v>
      </c>
      <c r="C550" s="20" t="s">
        <v>3290</v>
      </c>
      <c r="D550" s="20" t="s">
        <v>3047</v>
      </c>
      <c r="E550" s="24">
        <v>96000</v>
      </c>
      <c r="F550" s="54">
        <v>7.36</v>
      </c>
      <c r="G550" s="54">
        <v>706425.04</v>
      </c>
      <c r="H550" s="54">
        <v>0</v>
      </c>
      <c r="I550" s="55">
        <v>0</v>
      </c>
    </row>
    <row r="551" spans="1:9" ht="12.75" customHeight="1">
      <c r="A551" s="20" t="s">
        <v>349</v>
      </c>
      <c r="B551" s="20" t="s">
        <v>726</v>
      </c>
      <c r="C551" s="20" t="s">
        <v>727</v>
      </c>
      <c r="D551" s="20" t="s">
        <v>3047</v>
      </c>
      <c r="E551" s="24">
        <v>1800</v>
      </c>
      <c r="F551" s="54">
        <v>98.85</v>
      </c>
      <c r="G551" s="54">
        <v>177924.22</v>
      </c>
      <c r="H551" s="54">
        <v>0</v>
      </c>
      <c r="I551" s="55">
        <v>0</v>
      </c>
    </row>
    <row r="552" spans="1:9" ht="12.75" customHeight="1">
      <c r="A552" s="20" t="s">
        <v>349</v>
      </c>
      <c r="B552" s="20" t="s">
        <v>3291</v>
      </c>
      <c r="C552" s="20" t="s">
        <v>3292</v>
      </c>
      <c r="D552" s="20" t="s">
        <v>3047</v>
      </c>
      <c r="E552" s="24">
        <v>10000</v>
      </c>
      <c r="F552" s="54">
        <v>10.86</v>
      </c>
      <c r="G552" s="54">
        <v>108639.94</v>
      </c>
      <c r="H552" s="54">
        <v>0</v>
      </c>
      <c r="I552" s="55">
        <v>0</v>
      </c>
    </row>
    <row r="553" spans="1:9" ht="12.75" customHeight="1">
      <c r="A553" s="20" t="s">
        <v>349</v>
      </c>
      <c r="B553" s="20" t="s">
        <v>3293</v>
      </c>
      <c r="C553" s="20" t="s">
        <v>3294</v>
      </c>
      <c r="D553" s="20" t="s">
        <v>3249</v>
      </c>
      <c r="E553" s="24">
        <v>381</v>
      </c>
      <c r="F553" s="54">
        <v>4631.16</v>
      </c>
      <c r="G553" s="54">
        <v>1764470.07</v>
      </c>
      <c r="H553" s="54">
        <v>0</v>
      </c>
      <c r="I553" s="55">
        <v>0</v>
      </c>
    </row>
    <row r="554" spans="1:9" ht="12.75" customHeight="1">
      <c r="A554" s="20" t="s">
        <v>349</v>
      </c>
      <c r="B554" s="20" t="s">
        <v>728</v>
      </c>
      <c r="C554" s="20" t="s">
        <v>729</v>
      </c>
      <c r="D554" s="20" t="s">
        <v>3047</v>
      </c>
      <c r="E554" s="24">
        <v>93000</v>
      </c>
      <c r="F554" s="54">
        <v>5.23</v>
      </c>
      <c r="G554" s="54">
        <v>486024.16</v>
      </c>
      <c r="H554" s="54">
        <v>0</v>
      </c>
      <c r="I554" s="55">
        <v>0</v>
      </c>
    </row>
    <row r="555" spans="1:9" ht="12.75" customHeight="1">
      <c r="A555" s="20" t="s">
        <v>349</v>
      </c>
      <c r="B555" s="20" t="s">
        <v>730</v>
      </c>
      <c r="C555" s="20" t="s">
        <v>731</v>
      </c>
      <c r="D555" s="20" t="s">
        <v>3047</v>
      </c>
      <c r="E555" s="24">
        <v>26000</v>
      </c>
      <c r="F555" s="54">
        <v>4.24</v>
      </c>
      <c r="G555" s="54">
        <v>110177.56</v>
      </c>
      <c r="H555" s="54">
        <v>0</v>
      </c>
      <c r="I555" s="55">
        <v>0</v>
      </c>
    </row>
    <row r="556" spans="1:9" ht="12.75" customHeight="1">
      <c r="A556" s="20" t="s">
        <v>349</v>
      </c>
      <c r="B556" s="20" t="s">
        <v>109</v>
      </c>
      <c r="C556" s="20" t="s">
        <v>110</v>
      </c>
      <c r="D556" s="20" t="s">
        <v>3047</v>
      </c>
      <c r="E556" s="24">
        <v>5800</v>
      </c>
      <c r="F556" s="54">
        <v>24.53</v>
      </c>
      <c r="G556" s="54">
        <v>142266.15</v>
      </c>
      <c r="H556" s="54">
        <v>0</v>
      </c>
      <c r="I556" s="55">
        <v>0</v>
      </c>
    </row>
    <row r="557" spans="1:9" ht="12.75" customHeight="1">
      <c r="A557" s="20" t="s">
        <v>349</v>
      </c>
      <c r="B557" s="20" t="s">
        <v>732</v>
      </c>
      <c r="C557" s="20" t="s">
        <v>733</v>
      </c>
      <c r="D557" s="20" t="s">
        <v>3047</v>
      </c>
      <c r="E557" s="24">
        <v>8400</v>
      </c>
      <c r="F557" s="54">
        <v>49.42</v>
      </c>
      <c r="G557" s="54">
        <v>415156.51</v>
      </c>
      <c r="H557" s="54">
        <v>0</v>
      </c>
      <c r="I557" s="55">
        <v>0</v>
      </c>
    </row>
    <row r="558" spans="1:9" ht="12.75" customHeight="1">
      <c r="A558" s="20" t="s">
        <v>349</v>
      </c>
      <c r="B558" s="20" t="s">
        <v>734</v>
      </c>
      <c r="C558" s="20" t="s">
        <v>735</v>
      </c>
      <c r="D558" s="20" t="s">
        <v>3047</v>
      </c>
      <c r="E558" s="24">
        <v>55000</v>
      </c>
      <c r="F558" s="54">
        <v>5.48</v>
      </c>
      <c r="G558" s="54">
        <v>301528.46</v>
      </c>
      <c r="H558" s="54">
        <v>0</v>
      </c>
      <c r="I558" s="55">
        <v>0</v>
      </c>
    </row>
    <row r="559" spans="1:9" ht="12.75" customHeight="1">
      <c r="A559" s="20" t="s">
        <v>349</v>
      </c>
      <c r="B559" s="20" t="s">
        <v>736</v>
      </c>
      <c r="C559" s="20" t="s">
        <v>737</v>
      </c>
      <c r="D559" s="20" t="s">
        <v>3047</v>
      </c>
      <c r="E559" s="24">
        <v>17000</v>
      </c>
      <c r="F559" s="54">
        <v>12.33</v>
      </c>
      <c r="G559" s="54">
        <v>209582.65</v>
      </c>
      <c r="H559" s="54">
        <v>0</v>
      </c>
      <c r="I559" s="55">
        <v>0</v>
      </c>
    </row>
    <row r="560" spans="1:9" ht="12.75" customHeight="1">
      <c r="A560" s="20" t="s">
        <v>349</v>
      </c>
      <c r="B560" s="20" t="s">
        <v>3295</v>
      </c>
      <c r="C560" s="20" t="s">
        <v>3296</v>
      </c>
      <c r="D560" s="20" t="s">
        <v>3047</v>
      </c>
      <c r="E560" s="24">
        <v>9700</v>
      </c>
      <c r="F560" s="54">
        <v>18.53</v>
      </c>
      <c r="G560" s="54">
        <v>179777.59</v>
      </c>
      <c r="H560" s="54">
        <v>0</v>
      </c>
      <c r="I560" s="55">
        <v>0</v>
      </c>
    </row>
    <row r="561" spans="1:9" ht="12.75" customHeight="1">
      <c r="A561" s="20" t="s">
        <v>349</v>
      </c>
      <c r="B561" s="20" t="s">
        <v>3297</v>
      </c>
      <c r="C561" s="20" t="s">
        <v>3298</v>
      </c>
      <c r="D561" s="20" t="s">
        <v>3047</v>
      </c>
      <c r="E561" s="24">
        <v>26000</v>
      </c>
      <c r="F561" s="54">
        <v>4.63</v>
      </c>
      <c r="G561" s="54">
        <v>120410.03</v>
      </c>
      <c r="H561" s="54">
        <v>0</v>
      </c>
      <c r="I561" s="55">
        <v>0</v>
      </c>
    </row>
    <row r="562" spans="1:9" ht="12.75" customHeight="1">
      <c r="A562" s="20" t="s">
        <v>349</v>
      </c>
      <c r="B562" s="20" t="s">
        <v>354</v>
      </c>
      <c r="C562" s="20" t="s">
        <v>355</v>
      </c>
      <c r="D562" s="20" t="s">
        <v>3047</v>
      </c>
      <c r="E562" s="24">
        <v>6000</v>
      </c>
      <c r="F562" s="54">
        <v>33.04</v>
      </c>
      <c r="G562" s="54">
        <v>198242.72</v>
      </c>
      <c r="H562" s="54">
        <v>0</v>
      </c>
      <c r="I562" s="55">
        <v>0</v>
      </c>
    </row>
    <row r="563" spans="1:9" ht="12.75" customHeight="1">
      <c r="A563" s="20" t="s">
        <v>349</v>
      </c>
      <c r="B563" s="20" t="s">
        <v>111</v>
      </c>
      <c r="C563" s="20" t="s">
        <v>112</v>
      </c>
      <c r="D563" s="20" t="s">
        <v>3047</v>
      </c>
      <c r="E563" s="24">
        <v>344000</v>
      </c>
      <c r="F563" s="54">
        <v>1.96</v>
      </c>
      <c r="G563" s="54">
        <v>673768.99</v>
      </c>
      <c r="H563" s="54">
        <v>0</v>
      </c>
      <c r="I563" s="55">
        <v>0</v>
      </c>
    </row>
    <row r="564" spans="1:9" ht="12.75" customHeight="1">
      <c r="A564" s="20" t="s">
        <v>349</v>
      </c>
      <c r="B564" s="20" t="s">
        <v>3299</v>
      </c>
      <c r="C564" s="20" t="s">
        <v>3300</v>
      </c>
      <c r="D564" s="20" t="s">
        <v>3047</v>
      </c>
      <c r="E564" s="24">
        <v>160600</v>
      </c>
      <c r="F564" s="54">
        <v>11.1</v>
      </c>
      <c r="G564" s="54">
        <v>1782974.56</v>
      </c>
      <c r="H564" s="54">
        <v>0</v>
      </c>
      <c r="I564" s="55">
        <v>0</v>
      </c>
    </row>
    <row r="565" spans="1:9" ht="12.75" customHeight="1">
      <c r="A565" s="20" t="s">
        <v>349</v>
      </c>
      <c r="B565" s="20" t="s">
        <v>738</v>
      </c>
      <c r="C565" s="20" t="s">
        <v>739</v>
      </c>
      <c r="D565" s="20" t="s">
        <v>3047</v>
      </c>
      <c r="E565" s="24">
        <v>127000</v>
      </c>
      <c r="F565" s="54">
        <v>15.88</v>
      </c>
      <c r="G565" s="54">
        <v>2016703.28</v>
      </c>
      <c r="H565" s="54">
        <v>0</v>
      </c>
      <c r="I565" s="55">
        <v>0</v>
      </c>
    </row>
    <row r="566" spans="1:9" ht="12.75" customHeight="1">
      <c r="A566" s="20" t="s">
        <v>349</v>
      </c>
      <c r="B566" s="20" t="s">
        <v>433</v>
      </c>
      <c r="C566" s="20" t="s">
        <v>434</v>
      </c>
      <c r="D566" s="20" t="s">
        <v>3047</v>
      </c>
      <c r="E566" s="24">
        <v>41000</v>
      </c>
      <c r="F566" s="54">
        <v>5.95</v>
      </c>
      <c r="G566" s="54">
        <v>243913.6</v>
      </c>
      <c r="H566" s="54">
        <v>0</v>
      </c>
      <c r="I566" s="55">
        <v>0</v>
      </c>
    </row>
    <row r="567" spans="1:9" ht="12.75" customHeight="1">
      <c r="A567" s="20" t="s">
        <v>349</v>
      </c>
      <c r="B567" s="20" t="s">
        <v>740</v>
      </c>
      <c r="C567" s="20" t="s">
        <v>741</v>
      </c>
      <c r="D567" s="20" t="s">
        <v>3047</v>
      </c>
      <c r="E567" s="24">
        <v>62000</v>
      </c>
      <c r="F567" s="54">
        <v>4.34</v>
      </c>
      <c r="G567" s="54">
        <v>268973.09</v>
      </c>
      <c r="H567" s="54">
        <v>0</v>
      </c>
      <c r="I567" s="55">
        <v>0</v>
      </c>
    </row>
    <row r="568" spans="1:9" ht="12.75" customHeight="1">
      <c r="A568" s="20" t="s">
        <v>349</v>
      </c>
      <c r="B568" s="20" t="s">
        <v>3614</v>
      </c>
      <c r="C568" s="20" t="s">
        <v>3615</v>
      </c>
      <c r="D568" s="20" t="s">
        <v>3329</v>
      </c>
      <c r="E568" s="24">
        <v>350</v>
      </c>
      <c r="F568" s="54">
        <v>144.43</v>
      </c>
      <c r="G568" s="54">
        <v>50549.15</v>
      </c>
      <c r="H568" s="54">
        <v>0</v>
      </c>
      <c r="I568" s="55">
        <v>0</v>
      </c>
    </row>
    <row r="569" spans="1:9" ht="12.75" customHeight="1">
      <c r="A569" s="20" t="s">
        <v>349</v>
      </c>
      <c r="B569" s="20" t="s">
        <v>742</v>
      </c>
      <c r="C569" s="20" t="s">
        <v>743</v>
      </c>
      <c r="D569" s="20" t="s">
        <v>3047</v>
      </c>
      <c r="E569" s="24">
        <v>3500</v>
      </c>
      <c r="F569" s="54">
        <v>61.6</v>
      </c>
      <c r="G569" s="54">
        <v>215586.67</v>
      </c>
      <c r="H569" s="54">
        <v>0</v>
      </c>
      <c r="I569" s="55">
        <v>0</v>
      </c>
    </row>
    <row r="570" spans="1:9" ht="12.75" customHeight="1">
      <c r="A570" s="20" t="s">
        <v>349</v>
      </c>
      <c r="B570" s="20" t="s">
        <v>744</v>
      </c>
      <c r="C570" s="20" t="s">
        <v>745</v>
      </c>
      <c r="D570" s="20" t="s">
        <v>3047</v>
      </c>
      <c r="E570" s="24">
        <v>36000</v>
      </c>
      <c r="F570" s="54">
        <v>5.09</v>
      </c>
      <c r="G570" s="54">
        <v>183196.05</v>
      </c>
      <c r="H570" s="54">
        <v>0</v>
      </c>
      <c r="I570" s="55">
        <v>0</v>
      </c>
    </row>
    <row r="571" spans="1:9" ht="12.75" customHeight="1">
      <c r="A571" s="20" t="s">
        <v>349</v>
      </c>
      <c r="B571" s="20" t="s">
        <v>3303</v>
      </c>
      <c r="C571" s="20" t="s">
        <v>3304</v>
      </c>
      <c r="D571" s="20" t="s">
        <v>3047</v>
      </c>
      <c r="E571" s="24">
        <v>40000</v>
      </c>
      <c r="F571" s="54">
        <v>4.59</v>
      </c>
      <c r="G571" s="54">
        <v>183415.71</v>
      </c>
      <c r="H571" s="54">
        <v>0</v>
      </c>
      <c r="I571" s="55">
        <v>0</v>
      </c>
    </row>
    <row r="572" spans="1:9" ht="12.75" customHeight="1">
      <c r="A572" s="20" t="s">
        <v>349</v>
      </c>
      <c r="B572" s="20" t="s">
        <v>3616</v>
      </c>
      <c r="C572" s="20" t="s">
        <v>3617</v>
      </c>
      <c r="D572" s="20" t="s">
        <v>3047</v>
      </c>
      <c r="E572" s="24">
        <v>36000</v>
      </c>
      <c r="F572" s="54">
        <v>4.45</v>
      </c>
      <c r="G572" s="54">
        <v>160131.8</v>
      </c>
      <c r="H572" s="54">
        <v>0</v>
      </c>
      <c r="I572" s="55">
        <v>0</v>
      </c>
    </row>
    <row r="573" spans="1:9" ht="12.75" customHeight="1">
      <c r="A573" s="20" t="s">
        <v>349</v>
      </c>
      <c r="B573" s="20" t="s">
        <v>746</v>
      </c>
      <c r="C573" s="20" t="s">
        <v>747</v>
      </c>
      <c r="D573" s="20" t="s">
        <v>3047</v>
      </c>
      <c r="E573" s="24">
        <v>58000</v>
      </c>
      <c r="F573" s="54">
        <v>5.9</v>
      </c>
      <c r="G573" s="54">
        <v>342394.29</v>
      </c>
      <c r="H573" s="54">
        <v>0</v>
      </c>
      <c r="I573" s="55">
        <v>0</v>
      </c>
    </row>
    <row r="574" spans="1:9" ht="12.75" customHeight="1">
      <c r="A574" s="20" t="s">
        <v>349</v>
      </c>
      <c r="B574" s="20" t="s">
        <v>748</v>
      </c>
      <c r="C574" s="20" t="s">
        <v>749</v>
      </c>
      <c r="D574" s="20" t="s">
        <v>3031</v>
      </c>
      <c r="E574" s="24">
        <v>13000</v>
      </c>
      <c r="F574" s="54">
        <v>20.82</v>
      </c>
      <c r="G574" s="54">
        <v>270684.61</v>
      </c>
      <c r="H574" s="54">
        <v>0</v>
      </c>
      <c r="I574" s="55">
        <v>0</v>
      </c>
    </row>
    <row r="575" spans="1:9" ht="12.75" customHeight="1">
      <c r="A575" s="20" t="s">
        <v>349</v>
      </c>
      <c r="B575" s="20" t="s">
        <v>750</v>
      </c>
      <c r="C575" s="20" t="s">
        <v>751</v>
      </c>
      <c r="D575" s="20" t="s">
        <v>3047</v>
      </c>
      <c r="E575" s="24">
        <v>14000</v>
      </c>
      <c r="F575" s="54">
        <v>21.74</v>
      </c>
      <c r="G575" s="54">
        <v>304319.97</v>
      </c>
      <c r="H575" s="54">
        <v>0</v>
      </c>
      <c r="I575" s="55">
        <v>0</v>
      </c>
    </row>
    <row r="576" spans="1:9" ht="12.75" customHeight="1">
      <c r="A576" s="20" t="s">
        <v>349</v>
      </c>
      <c r="B576" s="20" t="s">
        <v>3382</v>
      </c>
      <c r="C576" s="20" t="s">
        <v>3383</v>
      </c>
      <c r="D576" s="20" t="s">
        <v>3047</v>
      </c>
      <c r="E576" s="24">
        <v>7220</v>
      </c>
      <c r="F576" s="54">
        <v>43.47</v>
      </c>
      <c r="G576" s="54">
        <v>313884.31</v>
      </c>
      <c r="H576" s="54">
        <v>0</v>
      </c>
      <c r="I576" s="55">
        <v>0</v>
      </c>
    </row>
    <row r="577" spans="1:9" ht="12.75" customHeight="1">
      <c r="A577" s="20" t="s">
        <v>349</v>
      </c>
      <c r="B577" s="20" t="s">
        <v>117</v>
      </c>
      <c r="C577" s="20" t="s">
        <v>118</v>
      </c>
      <c r="D577" s="20" t="s">
        <v>3047</v>
      </c>
      <c r="E577" s="24">
        <v>5400</v>
      </c>
      <c r="F577" s="54">
        <v>91.98</v>
      </c>
      <c r="G577" s="54">
        <v>496705.11</v>
      </c>
      <c r="H577" s="54">
        <v>0</v>
      </c>
      <c r="I577" s="55">
        <v>0</v>
      </c>
    </row>
    <row r="578" spans="1:9" ht="12.75" customHeight="1">
      <c r="A578" s="20" t="s">
        <v>349</v>
      </c>
      <c r="B578" s="20" t="s">
        <v>119</v>
      </c>
      <c r="C578" s="20" t="s">
        <v>120</v>
      </c>
      <c r="D578" s="20" t="s">
        <v>3047</v>
      </c>
      <c r="E578" s="24">
        <v>134000</v>
      </c>
      <c r="F578" s="54">
        <v>2.88</v>
      </c>
      <c r="G578" s="54">
        <v>386326.19</v>
      </c>
      <c r="H578" s="54">
        <v>0</v>
      </c>
      <c r="I578" s="55">
        <v>0</v>
      </c>
    </row>
    <row r="579" spans="1:9" ht="12.75" customHeight="1">
      <c r="A579" s="20" t="s">
        <v>349</v>
      </c>
      <c r="B579" s="20" t="s">
        <v>3305</v>
      </c>
      <c r="C579" s="20" t="s">
        <v>3306</v>
      </c>
      <c r="D579" s="20" t="s">
        <v>3286</v>
      </c>
      <c r="E579" s="24">
        <v>76000</v>
      </c>
      <c r="F579" s="54">
        <v>7.46</v>
      </c>
      <c r="G579" s="54">
        <v>567014.25</v>
      </c>
      <c r="H579" s="54">
        <v>0</v>
      </c>
      <c r="I579" s="55">
        <v>0</v>
      </c>
    </row>
    <row r="580" spans="1:9" ht="12.75" customHeight="1">
      <c r="A580" s="20" t="s">
        <v>349</v>
      </c>
      <c r="B580" s="20" t="s">
        <v>2999</v>
      </c>
      <c r="C580" s="20" t="s">
        <v>3000</v>
      </c>
      <c r="D580" s="20" t="s">
        <v>3398</v>
      </c>
      <c r="E580" s="24">
        <v>9737</v>
      </c>
      <c r="F580" s="54">
        <v>11.95</v>
      </c>
      <c r="G580" s="54">
        <v>116330.65</v>
      </c>
      <c r="H580" s="54">
        <v>0</v>
      </c>
      <c r="I580" s="55">
        <v>0</v>
      </c>
    </row>
    <row r="581" spans="1:9" ht="12.75" customHeight="1">
      <c r="A581" s="20" t="s">
        <v>349</v>
      </c>
      <c r="B581" s="20" t="s">
        <v>752</v>
      </c>
      <c r="C581" s="20" t="s">
        <v>753</v>
      </c>
      <c r="D581" s="20" t="s">
        <v>3047</v>
      </c>
      <c r="E581" s="24">
        <v>10400</v>
      </c>
      <c r="F581" s="54">
        <v>27.73</v>
      </c>
      <c r="G581" s="54">
        <v>288412.96</v>
      </c>
      <c r="H581" s="54">
        <v>0</v>
      </c>
      <c r="I581" s="55">
        <v>0</v>
      </c>
    </row>
    <row r="582" spans="1:9" ht="12.75" customHeight="1">
      <c r="A582" s="20" t="s">
        <v>349</v>
      </c>
      <c r="B582" s="20" t="s">
        <v>928</v>
      </c>
      <c r="C582" s="20" t="s">
        <v>929</v>
      </c>
      <c r="D582" s="20" t="s">
        <v>3404</v>
      </c>
      <c r="E582" s="24">
        <v>5170</v>
      </c>
      <c r="F582" s="54">
        <v>147.11</v>
      </c>
      <c r="G582" s="54">
        <v>760552.72</v>
      </c>
      <c r="H582" s="54">
        <v>18018.07</v>
      </c>
      <c r="I582" s="55">
        <v>0</v>
      </c>
    </row>
    <row r="583" spans="1:9" ht="12.75" customHeight="1">
      <c r="A583" s="20" t="s">
        <v>349</v>
      </c>
      <c r="B583" s="20" t="s">
        <v>121</v>
      </c>
      <c r="C583" s="20" t="s">
        <v>122</v>
      </c>
      <c r="D583" s="20" t="s">
        <v>3047</v>
      </c>
      <c r="E583" s="24">
        <v>5950</v>
      </c>
      <c r="F583" s="54">
        <v>60.59</v>
      </c>
      <c r="G583" s="54">
        <v>360507.05</v>
      </c>
      <c r="H583" s="54">
        <v>0</v>
      </c>
      <c r="I583" s="55">
        <v>0</v>
      </c>
    </row>
    <row r="584" spans="1:9" ht="12.75" customHeight="1">
      <c r="A584" s="20" t="s">
        <v>349</v>
      </c>
      <c r="B584" s="20" t="s">
        <v>3564</v>
      </c>
      <c r="C584" s="20" t="s">
        <v>3565</v>
      </c>
      <c r="D584" s="20" t="s">
        <v>3031</v>
      </c>
      <c r="E584" s="24">
        <v>135665</v>
      </c>
      <c r="F584" s="54">
        <v>3.78</v>
      </c>
      <c r="G584" s="54">
        <v>512894.53</v>
      </c>
      <c r="H584" s="54">
        <v>0</v>
      </c>
      <c r="I584" s="55">
        <v>0</v>
      </c>
    </row>
    <row r="585" spans="1:9" ht="12.75" customHeight="1">
      <c r="A585" s="20" t="s">
        <v>349</v>
      </c>
      <c r="B585" s="20" t="s">
        <v>3430</v>
      </c>
      <c r="C585" s="20" t="s">
        <v>3431</v>
      </c>
      <c r="D585" s="20" t="s">
        <v>3031</v>
      </c>
      <c r="E585" s="24">
        <v>66693</v>
      </c>
      <c r="F585" s="54">
        <v>2.86</v>
      </c>
      <c r="G585" s="54">
        <v>190905.45</v>
      </c>
      <c r="H585" s="54">
        <v>0</v>
      </c>
      <c r="I585" s="55">
        <v>0</v>
      </c>
    </row>
    <row r="586" spans="1:9" ht="12.75" customHeight="1">
      <c r="A586" s="20" t="s">
        <v>349</v>
      </c>
      <c r="B586" s="20" t="s">
        <v>754</v>
      </c>
      <c r="C586" s="20" t="s">
        <v>755</v>
      </c>
      <c r="D586" s="20" t="s">
        <v>3031</v>
      </c>
      <c r="E586" s="24">
        <v>22107</v>
      </c>
      <c r="F586" s="54">
        <v>8.52</v>
      </c>
      <c r="G586" s="54">
        <v>188305.52</v>
      </c>
      <c r="H586" s="54">
        <v>0</v>
      </c>
      <c r="I586" s="55">
        <v>0</v>
      </c>
    </row>
    <row r="587" spans="1:9" ht="12.75" customHeight="1">
      <c r="A587" s="20" t="s">
        <v>349</v>
      </c>
      <c r="B587" s="20" t="s">
        <v>3384</v>
      </c>
      <c r="C587" s="20" t="s">
        <v>3385</v>
      </c>
      <c r="D587" s="20" t="s">
        <v>3047</v>
      </c>
      <c r="E587" s="24">
        <v>42000</v>
      </c>
      <c r="F587" s="54">
        <v>20.23</v>
      </c>
      <c r="G587" s="54">
        <v>849533.22</v>
      </c>
      <c r="H587" s="54">
        <v>0</v>
      </c>
      <c r="I587" s="55">
        <v>0</v>
      </c>
    </row>
    <row r="588" spans="1:9" ht="12.75" customHeight="1">
      <c r="A588" s="20" t="s">
        <v>349</v>
      </c>
      <c r="B588" s="20" t="s">
        <v>415</v>
      </c>
      <c r="C588" s="20" t="s">
        <v>416</v>
      </c>
      <c r="D588" s="20" t="s">
        <v>417</v>
      </c>
      <c r="E588" s="24">
        <v>119</v>
      </c>
      <c r="F588" s="54">
        <v>4.14</v>
      </c>
      <c r="G588" s="54">
        <v>492.13</v>
      </c>
      <c r="H588" s="54">
        <v>0</v>
      </c>
      <c r="I588" s="55">
        <v>0</v>
      </c>
    </row>
    <row r="589" spans="1:9" ht="12.75" customHeight="1">
      <c r="A589" s="20" t="s">
        <v>349</v>
      </c>
      <c r="B589" s="20" t="s">
        <v>3006</v>
      </c>
      <c r="C589" s="20" t="s">
        <v>3007</v>
      </c>
      <c r="D589" s="20" t="s">
        <v>3008</v>
      </c>
      <c r="E589" s="24">
        <v>1700</v>
      </c>
      <c r="F589" s="54">
        <v>0</v>
      </c>
      <c r="G589" s="54">
        <v>0</v>
      </c>
      <c r="H589" s="54">
        <v>0</v>
      </c>
      <c r="I589" s="55">
        <v>0</v>
      </c>
    </row>
    <row r="590" spans="1:9" ht="12.75" customHeight="1">
      <c r="A590" s="20" t="s">
        <v>349</v>
      </c>
      <c r="B590" s="20" t="s">
        <v>3004</v>
      </c>
      <c r="C590" s="20" t="s">
        <v>822</v>
      </c>
      <c r="D590" s="20" t="s">
        <v>3005</v>
      </c>
      <c r="E590" s="24">
        <v>197</v>
      </c>
      <c r="F590" s="54">
        <v>0</v>
      </c>
      <c r="G590" s="54">
        <v>0</v>
      </c>
      <c r="H590" s="54">
        <v>0</v>
      </c>
      <c r="I590" s="55">
        <v>0</v>
      </c>
    </row>
    <row r="591" spans="1:9" ht="12.75" customHeight="1">
      <c r="A591" s="20" t="s">
        <v>349</v>
      </c>
      <c r="B591" s="20" t="s">
        <v>3307</v>
      </c>
      <c r="C591" s="20" t="s">
        <v>3308</v>
      </c>
      <c r="D591" s="20" t="s">
        <v>3047</v>
      </c>
      <c r="E591" s="24">
        <v>8400</v>
      </c>
      <c r="F591" s="54">
        <v>113.03</v>
      </c>
      <c r="G591" s="54">
        <v>949478.31</v>
      </c>
      <c r="H591" s="54">
        <v>0</v>
      </c>
      <c r="I591" s="55">
        <v>0</v>
      </c>
    </row>
    <row r="592" spans="1:9" ht="12.75" customHeight="1">
      <c r="A592" s="20" t="s">
        <v>349</v>
      </c>
      <c r="B592" s="20" t="s">
        <v>756</v>
      </c>
      <c r="C592" s="20" t="s">
        <v>757</v>
      </c>
      <c r="D592" s="20" t="s">
        <v>3047</v>
      </c>
      <c r="E592" s="24">
        <v>4100</v>
      </c>
      <c r="F592" s="54">
        <v>117.24</v>
      </c>
      <c r="G592" s="54">
        <v>480697.42</v>
      </c>
      <c r="H592" s="54">
        <v>0</v>
      </c>
      <c r="I592" s="55">
        <v>0</v>
      </c>
    </row>
    <row r="593" spans="1:9" ht="12.75" customHeight="1">
      <c r="A593" s="20" t="s">
        <v>349</v>
      </c>
      <c r="B593" s="20" t="s">
        <v>979</v>
      </c>
      <c r="C593" s="20" t="s">
        <v>980</v>
      </c>
      <c r="D593" s="20" t="s">
        <v>3031</v>
      </c>
      <c r="E593" s="24">
        <v>29321</v>
      </c>
      <c r="F593" s="54">
        <v>16.28</v>
      </c>
      <c r="G593" s="54">
        <v>477337.33</v>
      </c>
      <c r="H593" s="54">
        <v>0</v>
      </c>
      <c r="I593" s="55">
        <v>0</v>
      </c>
    </row>
    <row r="594" spans="1:9" ht="12.75" customHeight="1">
      <c r="A594" s="20" t="s">
        <v>349</v>
      </c>
      <c r="B594" s="20" t="s">
        <v>758</v>
      </c>
      <c r="C594" s="20" t="s">
        <v>759</v>
      </c>
      <c r="D594" s="20" t="s">
        <v>3047</v>
      </c>
      <c r="E594" s="24">
        <v>13900</v>
      </c>
      <c r="F594" s="54">
        <v>36.98</v>
      </c>
      <c r="G594" s="54">
        <v>513966.68</v>
      </c>
      <c r="H594" s="54">
        <v>0</v>
      </c>
      <c r="I594" s="55">
        <v>0</v>
      </c>
    </row>
    <row r="595" spans="1:9" ht="12.75" customHeight="1">
      <c r="A595" s="20" t="s">
        <v>349</v>
      </c>
      <c r="B595" s="20" t="s">
        <v>930</v>
      </c>
      <c r="C595" s="20" t="s">
        <v>931</v>
      </c>
      <c r="D595" s="20" t="s">
        <v>3404</v>
      </c>
      <c r="E595" s="24">
        <v>9780</v>
      </c>
      <c r="F595" s="54">
        <v>9.86</v>
      </c>
      <c r="G595" s="54">
        <v>96469.39</v>
      </c>
      <c r="H595" s="54">
        <v>1704.23</v>
      </c>
      <c r="I595" s="55">
        <v>0</v>
      </c>
    </row>
    <row r="596" spans="1:9" ht="12.75" customHeight="1">
      <c r="A596" s="20" t="s">
        <v>349</v>
      </c>
      <c r="B596" s="20" t="s">
        <v>3407</v>
      </c>
      <c r="C596" s="20" t="s">
        <v>3408</v>
      </c>
      <c r="D596" s="20" t="s">
        <v>3404</v>
      </c>
      <c r="E596" s="24">
        <v>2530</v>
      </c>
      <c r="F596" s="54">
        <v>138.61</v>
      </c>
      <c r="G596" s="54">
        <v>350671.77</v>
      </c>
      <c r="H596" s="54">
        <v>4408.67</v>
      </c>
      <c r="I596" s="55">
        <v>0</v>
      </c>
    </row>
    <row r="597" spans="1:9" ht="12.75" customHeight="1">
      <c r="A597" s="20" t="s">
        <v>349</v>
      </c>
      <c r="B597" s="20" t="s">
        <v>932</v>
      </c>
      <c r="C597" s="20" t="s">
        <v>933</v>
      </c>
      <c r="D597" s="20" t="s">
        <v>3404</v>
      </c>
      <c r="E597" s="24">
        <v>4120</v>
      </c>
      <c r="F597" s="54">
        <v>37.33</v>
      </c>
      <c r="G597" s="54">
        <v>153799.32</v>
      </c>
      <c r="H597" s="54">
        <v>0</v>
      </c>
      <c r="I597" s="55">
        <v>0</v>
      </c>
    </row>
    <row r="598" spans="1:9" ht="12.75" customHeight="1">
      <c r="A598" s="20" t="s">
        <v>349</v>
      </c>
      <c r="B598" s="20" t="s">
        <v>3409</v>
      </c>
      <c r="C598" s="20" t="s">
        <v>3410</v>
      </c>
      <c r="D598" s="20" t="s">
        <v>3404</v>
      </c>
      <c r="E598" s="24">
        <v>8354</v>
      </c>
      <c r="F598" s="54">
        <v>463.44</v>
      </c>
      <c r="G598" s="54">
        <v>3871539.12</v>
      </c>
      <c r="H598" s="54">
        <v>29114.7</v>
      </c>
      <c r="I598" s="55">
        <v>0</v>
      </c>
    </row>
    <row r="599" spans="1:9" ht="12.75" customHeight="1">
      <c r="A599" s="20" t="s">
        <v>349</v>
      </c>
      <c r="B599" s="20" t="s">
        <v>934</v>
      </c>
      <c r="C599" s="20" t="s">
        <v>3410</v>
      </c>
      <c r="D599" s="20" t="s">
        <v>935</v>
      </c>
      <c r="E599" s="24">
        <v>1670</v>
      </c>
      <c r="F599" s="54">
        <v>277.21</v>
      </c>
      <c r="G599" s="54">
        <v>462942.18</v>
      </c>
      <c r="H599" s="54">
        <v>5878.35</v>
      </c>
      <c r="I599" s="55">
        <v>0</v>
      </c>
    </row>
    <row r="600" spans="1:9" ht="12.75" customHeight="1">
      <c r="A600" s="20" t="s">
        <v>349</v>
      </c>
      <c r="B600" s="20" t="s">
        <v>3309</v>
      </c>
      <c r="C600" s="20" t="s">
        <v>3310</v>
      </c>
      <c r="D600" s="20" t="s">
        <v>3047</v>
      </c>
      <c r="E600" s="24">
        <v>22400</v>
      </c>
      <c r="F600" s="54">
        <v>21.65</v>
      </c>
      <c r="G600" s="54">
        <v>484861.8</v>
      </c>
      <c r="H600" s="54">
        <v>0</v>
      </c>
      <c r="I600" s="55">
        <v>0</v>
      </c>
    </row>
    <row r="601" spans="1:9" ht="12.75" customHeight="1">
      <c r="A601" s="20" t="s">
        <v>349</v>
      </c>
      <c r="B601" s="20" t="s">
        <v>185</v>
      </c>
      <c r="C601" s="20" t="s">
        <v>3310</v>
      </c>
      <c r="D601" s="20" t="s">
        <v>3031</v>
      </c>
      <c r="E601" s="24">
        <v>3200</v>
      </c>
      <c r="F601" s="54">
        <v>35.51</v>
      </c>
      <c r="G601" s="54">
        <v>113637.2</v>
      </c>
      <c r="H601" s="54">
        <v>0</v>
      </c>
      <c r="I601" s="55">
        <v>0</v>
      </c>
    </row>
    <row r="602" spans="1:9" ht="12.75" customHeight="1">
      <c r="A602" s="20" t="s">
        <v>349</v>
      </c>
      <c r="B602" s="20" t="s">
        <v>760</v>
      </c>
      <c r="C602" s="20" t="s">
        <v>761</v>
      </c>
      <c r="D602" s="20" t="s">
        <v>3031</v>
      </c>
      <c r="E602" s="24">
        <v>36238</v>
      </c>
      <c r="F602" s="54">
        <v>4.68</v>
      </c>
      <c r="G602" s="54">
        <v>169713.77</v>
      </c>
      <c r="H602" s="54">
        <v>0</v>
      </c>
      <c r="I602" s="55">
        <v>0</v>
      </c>
    </row>
    <row r="603" spans="1:9" ht="12.75" customHeight="1">
      <c r="A603" s="20" t="s">
        <v>349</v>
      </c>
      <c r="B603" s="20" t="s">
        <v>762</v>
      </c>
      <c r="C603" s="20" t="s">
        <v>763</v>
      </c>
      <c r="D603" s="20" t="s">
        <v>3047</v>
      </c>
      <c r="E603" s="24">
        <v>96000</v>
      </c>
      <c r="F603" s="54">
        <v>4.9</v>
      </c>
      <c r="G603" s="54">
        <v>470071.39</v>
      </c>
      <c r="H603" s="54">
        <v>0</v>
      </c>
      <c r="I603" s="55">
        <v>0</v>
      </c>
    </row>
    <row r="604" spans="1:9" ht="12.75" customHeight="1">
      <c r="A604" s="20" t="s">
        <v>349</v>
      </c>
      <c r="B604" s="20" t="s">
        <v>764</v>
      </c>
      <c r="C604" s="20" t="s">
        <v>765</v>
      </c>
      <c r="D604" s="20" t="s">
        <v>3047</v>
      </c>
      <c r="E604" s="24">
        <v>13500</v>
      </c>
      <c r="F604" s="54">
        <v>38.62</v>
      </c>
      <c r="G604" s="54">
        <v>521416.8</v>
      </c>
      <c r="H604" s="54">
        <v>0</v>
      </c>
      <c r="I604" s="55">
        <v>0</v>
      </c>
    </row>
    <row r="605" spans="1:9" ht="12.75" customHeight="1">
      <c r="A605" s="20" t="s">
        <v>349</v>
      </c>
      <c r="B605" s="20" t="s">
        <v>3021</v>
      </c>
      <c r="C605" s="20" t="s">
        <v>3022</v>
      </c>
      <c r="D605" s="20" t="s">
        <v>3047</v>
      </c>
      <c r="E605" s="24">
        <v>13000</v>
      </c>
      <c r="F605" s="54">
        <v>12.8</v>
      </c>
      <c r="G605" s="54">
        <v>166456.16</v>
      </c>
      <c r="H605" s="54">
        <v>0</v>
      </c>
      <c r="I605" s="55">
        <v>0</v>
      </c>
    </row>
    <row r="606" spans="1:9" ht="12.75" customHeight="1">
      <c r="A606" s="20" t="s">
        <v>349</v>
      </c>
      <c r="B606" s="20" t="s">
        <v>3315</v>
      </c>
      <c r="C606" s="20" t="s">
        <v>3316</v>
      </c>
      <c r="D606" s="20" t="s">
        <v>3047</v>
      </c>
      <c r="E606" s="24">
        <v>31000</v>
      </c>
      <c r="F606" s="54">
        <v>9.54</v>
      </c>
      <c r="G606" s="54">
        <v>295643.42</v>
      </c>
      <c r="H606" s="54">
        <v>2456.52</v>
      </c>
      <c r="I606" s="55">
        <v>0</v>
      </c>
    </row>
    <row r="607" spans="1:9" ht="12.75" customHeight="1">
      <c r="A607" s="20" t="s">
        <v>349</v>
      </c>
      <c r="B607" s="20" t="s">
        <v>445</v>
      </c>
      <c r="C607" s="20" t="s">
        <v>446</v>
      </c>
      <c r="D607" s="20" t="s">
        <v>3031</v>
      </c>
      <c r="E607" s="24">
        <v>26000</v>
      </c>
      <c r="F607" s="54">
        <v>31.58</v>
      </c>
      <c r="G607" s="54">
        <v>820977.48</v>
      </c>
      <c r="H607" s="54">
        <v>4247.79</v>
      </c>
      <c r="I607" s="55">
        <v>0</v>
      </c>
    </row>
    <row r="608" spans="1:9" ht="12.75" customHeight="1">
      <c r="A608" s="20" t="s">
        <v>349</v>
      </c>
      <c r="B608" s="20" t="s">
        <v>123</v>
      </c>
      <c r="C608" s="20" t="s">
        <v>124</v>
      </c>
      <c r="D608" s="20" t="s">
        <v>3047</v>
      </c>
      <c r="E608" s="24">
        <v>48000</v>
      </c>
      <c r="F608" s="54">
        <v>16.58</v>
      </c>
      <c r="G608" s="54">
        <v>796046.13</v>
      </c>
      <c r="H608" s="54">
        <v>0</v>
      </c>
      <c r="I608" s="55">
        <v>0</v>
      </c>
    </row>
    <row r="609" spans="1:9" ht="12.75" customHeight="1">
      <c r="A609" s="20" t="s">
        <v>349</v>
      </c>
      <c r="B609" s="20" t="s">
        <v>766</v>
      </c>
      <c r="C609" s="20" t="s">
        <v>767</v>
      </c>
      <c r="D609" s="20" t="s">
        <v>3047</v>
      </c>
      <c r="E609" s="24">
        <v>1500</v>
      </c>
      <c r="F609" s="54">
        <v>68.64</v>
      </c>
      <c r="G609" s="54">
        <v>102965.4</v>
      </c>
      <c r="H609" s="54">
        <v>349.24</v>
      </c>
      <c r="I609" s="55">
        <v>0</v>
      </c>
    </row>
    <row r="610" spans="1:9" ht="12.75" customHeight="1">
      <c r="A610" s="20" t="s">
        <v>349</v>
      </c>
      <c r="B610" s="20" t="s">
        <v>125</v>
      </c>
      <c r="C610" s="20" t="s">
        <v>126</v>
      </c>
      <c r="D610" s="20" t="s">
        <v>3047</v>
      </c>
      <c r="E610" s="24">
        <v>17000</v>
      </c>
      <c r="F610" s="54">
        <v>5.43</v>
      </c>
      <c r="G610" s="54">
        <v>92266.15</v>
      </c>
      <c r="H610" s="54">
        <v>0</v>
      </c>
      <c r="I610" s="55">
        <v>0</v>
      </c>
    </row>
    <row r="611" spans="1:9" ht="12.75" customHeight="1">
      <c r="A611" s="20" t="s">
        <v>349</v>
      </c>
      <c r="B611" s="20" t="s">
        <v>404</v>
      </c>
      <c r="C611" s="20" t="s">
        <v>405</v>
      </c>
      <c r="D611" s="20" t="s">
        <v>3329</v>
      </c>
      <c r="E611" s="24">
        <v>13500</v>
      </c>
      <c r="F611" s="54">
        <v>17.71</v>
      </c>
      <c r="G611" s="54">
        <v>239085.67</v>
      </c>
      <c r="H611" s="54">
        <v>0</v>
      </c>
      <c r="I611" s="55">
        <v>0</v>
      </c>
    </row>
    <row r="612" spans="1:9" ht="12.75" customHeight="1">
      <c r="A612" s="20" t="s">
        <v>349</v>
      </c>
      <c r="B612" s="20" t="s">
        <v>127</v>
      </c>
      <c r="C612" s="20" t="s">
        <v>128</v>
      </c>
      <c r="D612" s="20" t="s">
        <v>3047</v>
      </c>
      <c r="E612" s="24">
        <v>37000</v>
      </c>
      <c r="F612" s="54">
        <v>4.47</v>
      </c>
      <c r="G612" s="54">
        <v>165257.18</v>
      </c>
      <c r="H612" s="54">
        <v>0</v>
      </c>
      <c r="I612" s="55">
        <v>0</v>
      </c>
    </row>
    <row r="613" spans="1:9" ht="12.75" customHeight="1">
      <c r="A613" s="20" t="s">
        <v>349</v>
      </c>
      <c r="B613" s="20" t="s">
        <v>768</v>
      </c>
      <c r="C613" s="20" t="s">
        <v>769</v>
      </c>
      <c r="D613" s="20" t="s">
        <v>3047</v>
      </c>
      <c r="E613" s="24">
        <v>22800</v>
      </c>
      <c r="F613" s="54">
        <v>38.9</v>
      </c>
      <c r="G613" s="54">
        <v>886875.34</v>
      </c>
      <c r="H613" s="54">
        <v>0</v>
      </c>
      <c r="I613" s="55">
        <v>0</v>
      </c>
    </row>
    <row r="614" spans="1:9" ht="12.75" customHeight="1">
      <c r="A614" s="20" t="s">
        <v>349</v>
      </c>
      <c r="B614" s="20" t="s">
        <v>770</v>
      </c>
      <c r="C614" s="20" t="s">
        <v>771</v>
      </c>
      <c r="D614" s="20" t="s">
        <v>3047</v>
      </c>
      <c r="E614" s="24">
        <v>18000</v>
      </c>
      <c r="F614" s="54">
        <v>17.55</v>
      </c>
      <c r="G614" s="54">
        <v>315980.23</v>
      </c>
      <c r="H614" s="54">
        <v>0</v>
      </c>
      <c r="I614" s="55">
        <v>0</v>
      </c>
    </row>
    <row r="615" spans="1:9" ht="12.75" customHeight="1">
      <c r="A615" s="20" t="s">
        <v>349</v>
      </c>
      <c r="B615" s="20" t="s">
        <v>772</v>
      </c>
      <c r="C615" s="20" t="s">
        <v>773</v>
      </c>
      <c r="D615" s="20" t="s">
        <v>3047</v>
      </c>
      <c r="E615" s="24">
        <v>6500</v>
      </c>
      <c r="F615" s="54">
        <v>22.06</v>
      </c>
      <c r="G615" s="54">
        <v>143373.6</v>
      </c>
      <c r="H615" s="54">
        <v>536.01</v>
      </c>
      <c r="I615" s="55">
        <v>0</v>
      </c>
    </row>
    <row r="616" spans="1:9" ht="12.75" customHeight="1">
      <c r="A616" s="20" t="s">
        <v>349</v>
      </c>
      <c r="B616" s="20" t="s">
        <v>936</v>
      </c>
      <c r="C616" s="20" t="s">
        <v>937</v>
      </c>
      <c r="D616" s="20" t="s">
        <v>3404</v>
      </c>
      <c r="E616" s="24">
        <v>850</v>
      </c>
      <c r="F616" s="54">
        <v>227.04</v>
      </c>
      <c r="G616" s="54">
        <v>192984.69</v>
      </c>
      <c r="H616" s="54">
        <v>592.47</v>
      </c>
      <c r="I616" s="55">
        <v>0</v>
      </c>
    </row>
    <row r="617" spans="1:9" ht="12.75" customHeight="1">
      <c r="A617" s="20" t="s">
        <v>349</v>
      </c>
      <c r="B617" s="20" t="s">
        <v>774</v>
      </c>
      <c r="C617" s="20" t="s">
        <v>775</v>
      </c>
      <c r="D617" s="20" t="s">
        <v>3047</v>
      </c>
      <c r="E617" s="24">
        <v>21000</v>
      </c>
      <c r="F617" s="54">
        <v>11.86</v>
      </c>
      <c r="G617" s="54">
        <v>249093.9</v>
      </c>
      <c r="H617" s="54">
        <v>0</v>
      </c>
      <c r="I617" s="55">
        <v>0</v>
      </c>
    </row>
    <row r="618" spans="1:9" ht="12.75" customHeight="1">
      <c r="A618" s="20" t="s">
        <v>349</v>
      </c>
      <c r="B618" s="20" t="s">
        <v>776</v>
      </c>
      <c r="C618" s="20" t="s">
        <v>777</v>
      </c>
      <c r="D618" s="20" t="s">
        <v>3047</v>
      </c>
      <c r="E618" s="24">
        <v>33000</v>
      </c>
      <c r="F618" s="54">
        <v>7.31</v>
      </c>
      <c r="G618" s="54">
        <v>241323.45</v>
      </c>
      <c r="H618" s="54">
        <v>0</v>
      </c>
      <c r="I618" s="55">
        <v>0</v>
      </c>
    </row>
    <row r="619" spans="1:9" ht="12.75" customHeight="1">
      <c r="A619" s="20" t="s">
        <v>349</v>
      </c>
      <c r="B619" s="20" t="s">
        <v>778</v>
      </c>
      <c r="C619" s="20" t="s">
        <v>779</v>
      </c>
      <c r="D619" s="20" t="s">
        <v>3047</v>
      </c>
      <c r="E619" s="24">
        <v>12100</v>
      </c>
      <c r="F619" s="54">
        <v>8.05</v>
      </c>
      <c r="G619" s="54">
        <v>97455.61</v>
      </c>
      <c r="H619" s="54">
        <v>1575.47</v>
      </c>
      <c r="I619" s="55">
        <v>0</v>
      </c>
    </row>
    <row r="620" spans="1:9" ht="12.75" customHeight="1">
      <c r="A620" s="20" t="s">
        <v>349</v>
      </c>
      <c r="B620" s="20" t="s">
        <v>129</v>
      </c>
      <c r="C620" s="20" t="s">
        <v>130</v>
      </c>
      <c r="D620" s="20" t="s">
        <v>131</v>
      </c>
      <c r="E620" s="24">
        <v>298000</v>
      </c>
      <c r="F620" s="54">
        <v>1.37</v>
      </c>
      <c r="G620" s="54">
        <v>407895.43</v>
      </c>
      <c r="H620" s="54">
        <v>0</v>
      </c>
      <c r="I620" s="55">
        <v>0</v>
      </c>
    </row>
    <row r="621" spans="1:9" ht="12.75" customHeight="1">
      <c r="A621" s="20" t="s">
        <v>349</v>
      </c>
      <c r="B621" s="20" t="s">
        <v>3317</v>
      </c>
      <c r="C621" s="20" t="s">
        <v>3318</v>
      </c>
      <c r="D621" s="20" t="s">
        <v>3319</v>
      </c>
      <c r="E621" s="24">
        <v>37000</v>
      </c>
      <c r="F621" s="54">
        <v>6.81</v>
      </c>
      <c r="G621" s="54">
        <v>252136.88</v>
      </c>
      <c r="H621" s="54">
        <v>0</v>
      </c>
      <c r="I621" s="55">
        <v>0</v>
      </c>
    </row>
    <row r="622" spans="1:9" ht="12.75" customHeight="1">
      <c r="A622" s="20" t="s">
        <v>349</v>
      </c>
      <c r="B622" s="20" t="s">
        <v>780</v>
      </c>
      <c r="C622" s="20" t="s">
        <v>781</v>
      </c>
      <c r="D622" s="20" t="s">
        <v>3047</v>
      </c>
      <c r="E622" s="24">
        <v>4700</v>
      </c>
      <c r="F622" s="54">
        <v>16.91</v>
      </c>
      <c r="G622" s="54">
        <v>79494.78</v>
      </c>
      <c r="H622" s="54">
        <v>407.97</v>
      </c>
      <c r="I622" s="55">
        <v>0</v>
      </c>
    </row>
    <row r="623" spans="1:9" ht="12.75" customHeight="1">
      <c r="A623" s="20" t="s">
        <v>349</v>
      </c>
      <c r="B623" s="20" t="s">
        <v>3320</v>
      </c>
      <c r="C623" s="20" t="s">
        <v>3321</v>
      </c>
      <c r="D623" s="20" t="s">
        <v>3047</v>
      </c>
      <c r="E623" s="24">
        <v>65300</v>
      </c>
      <c r="F623" s="54">
        <v>40.82</v>
      </c>
      <c r="G623" s="54">
        <v>2665550.06</v>
      </c>
      <c r="H623" s="54">
        <v>0</v>
      </c>
      <c r="I623" s="55">
        <v>0</v>
      </c>
    </row>
    <row r="624" spans="1:9" ht="12.75" customHeight="1">
      <c r="A624" s="20" t="s">
        <v>349</v>
      </c>
      <c r="B624" s="20" t="s">
        <v>962</v>
      </c>
      <c r="C624" s="20" t="s">
        <v>963</v>
      </c>
      <c r="D624" s="20" t="s">
        <v>3031</v>
      </c>
      <c r="E624" s="24">
        <v>25826</v>
      </c>
      <c r="F624" s="54">
        <v>2.95</v>
      </c>
      <c r="G624" s="54">
        <v>76126.02</v>
      </c>
      <c r="H624" s="54">
        <v>0</v>
      </c>
      <c r="I624" s="55">
        <v>0</v>
      </c>
    </row>
    <row r="625" spans="1:9" ht="12.75" customHeight="1">
      <c r="A625" s="20" t="s">
        <v>349</v>
      </c>
      <c r="B625" s="20" t="s">
        <v>981</v>
      </c>
      <c r="C625" s="20" t="s">
        <v>982</v>
      </c>
      <c r="D625" s="20" t="s">
        <v>3047</v>
      </c>
      <c r="E625" s="24">
        <v>9000</v>
      </c>
      <c r="F625" s="54">
        <v>17.02</v>
      </c>
      <c r="G625" s="54">
        <v>153212.52</v>
      </c>
      <c r="H625" s="54">
        <v>0</v>
      </c>
      <c r="I625" s="55">
        <v>0</v>
      </c>
    </row>
    <row r="626" spans="1:9" ht="12.75" customHeight="1">
      <c r="A626" s="20" t="s">
        <v>349</v>
      </c>
      <c r="B626" s="20" t="s">
        <v>782</v>
      </c>
      <c r="C626" s="20" t="s">
        <v>783</v>
      </c>
      <c r="D626" s="20" t="s">
        <v>3031</v>
      </c>
      <c r="E626" s="24">
        <v>68691</v>
      </c>
      <c r="F626" s="54">
        <v>4.14</v>
      </c>
      <c r="G626" s="54">
        <v>284072.24</v>
      </c>
      <c r="H626" s="54">
        <v>0</v>
      </c>
      <c r="I626" s="55">
        <v>0</v>
      </c>
    </row>
    <row r="627" spans="1:9" ht="12.75" customHeight="1">
      <c r="A627" s="20" t="s">
        <v>349</v>
      </c>
      <c r="B627" s="20" t="s">
        <v>784</v>
      </c>
      <c r="C627" s="20" t="s">
        <v>785</v>
      </c>
      <c r="D627" s="20" t="s">
        <v>3047</v>
      </c>
      <c r="E627" s="24">
        <v>77000</v>
      </c>
      <c r="F627" s="54">
        <v>3.73</v>
      </c>
      <c r="G627" s="54">
        <v>286829.58</v>
      </c>
      <c r="H627" s="54">
        <v>0</v>
      </c>
      <c r="I627" s="55">
        <v>0</v>
      </c>
    </row>
    <row r="628" spans="1:9" ht="12.75" customHeight="1">
      <c r="A628" s="20" t="s">
        <v>349</v>
      </c>
      <c r="B628" s="20" t="s">
        <v>132</v>
      </c>
      <c r="C628" s="20" t="s">
        <v>133</v>
      </c>
      <c r="D628" s="20" t="s">
        <v>3047</v>
      </c>
      <c r="E628" s="24">
        <v>37000</v>
      </c>
      <c r="F628" s="54">
        <v>8.58</v>
      </c>
      <c r="G628" s="54">
        <v>317307.34</v>
      </c>
      <c r="H628" s="54">
        <v>0</v>
      </c>
      <c r="I628" s="55">
        <v>0</v>
      </c>
    </row>
    <row r="629" spans="1:9" ht="12.75" customHeight="1">
      <c r="A629" s="20" t="s">
        <v>349</v>
      </c>
      <c r="B629" s="20" t="s">
        <v>134</v>
      </c>
      <c r="C629" s="20" t="s">
        <v>135</v>
      </c>
      <c r="D629" s="20" t="s">
        <v>3047</v>
      </c>
      <c r="E629" s="24">
        <v>273000</v>
      </c>
      <c r="F629" s="54">
        <v>0.94</v>
      </c>
      <c r="G629" s="54">
        <v>257358.59</v>
      </c>
      <c r="H629" s="54">
        <v>0</v>
      </c>
      <c r="I629" s="55">
        <v>0</v>
      </c>
    </row>
    <row r="630" spans="1:9" ht="12.75" customHeight="1">
      <c r="A630" s="20" t="s">
        <v>349</v>
      </c>
      <c r="B630" s="20" t="s">
        <v>786</v>
      </c>
      <c r="C630" s="20" t="s">
        <v>787</v>
      </c>
      <c r="D630" s="20" t="s">
        <v>3047</v>
      </c>
      <c r="E630" s="24">
        <v>35000</v>
      </c>
      <c r="F630" s="54">
        <v>6.19</v>
      </c>
      <c r="G630" s="54">
        <v>216547.68</v>
      </c>
      <c r="H630" s="54">
        <v>0</v>
      </c>
      <c r="I630" s="55">
        <v>0</v>
      </c>
    </row>
    <row r="631" spans="1:9" ht="12.75" customHeight="1">
      <c r="A631" s="20" t="s">
        <v>349</v>
      </c>
      <c r="B631" s="20" t="s">
        <v>188</v>
      </c>
      <c r="C631" s="20" t="s">
        <v>189</v>
      </c>
      <c r="D631" s="20" t="s">
        <v>3047</v>
      </c>
      <c r="E631" s="24">
        <v>24000</v>
      </c>
      <c r="F631" s="54">
        <v>9.73</v>
      </c>
      <c r="G631" s="54">
        <v>233498.08</v>
      </c>
      <c r="H631" s="54">
        <v>0</v>
      </c>
      <c r="I631" s="55">
        <v>0</v>
      </c>
    </row>
    <row r="632" spans="1:9" ht="12.75" customHeight="1">
      <c r="A632" s="20" t="s">
        <v>349</v>
      </c>
      <c r="B632" s="20" t="s">
        <v>788</v>
      </c>
      <c r="C632" s="20" t="s">
        <v>789</v>
      </c>
      <c r="D632" s="20" t="s">
        <v>3047</v>
      </c>
      <c r="E632" s="24">
        <v>53000</v>
      </c>
      <c r="F632" s="54">
        <v>7.78</v>
      </c>
      <c r="G632" s="54">
        <v>412319.24</v>
      </c>
      <c r="H632" s="54">
        <v>0</v>
      </c>
      <c r="I632" s="55">
        <v>0</v>
      </c>
    </row>
    <row r="633" spans="1:9" ht="12.75" customHeight="1">
      <c r="A633" s="20" t="s">
        <v>349</v>
      </c>
      <c r="B633" s="20" t="s">
        <v>190</v>
      </c>
      <c r="C633" s="20" t="s">
        <v>191</v>
      </c>
      <c r="D633" s="20" t="s">
        <v>3047</v>
      </c>
      <c r="E633" s="24">
        <v>89000</v>
      </c>
      <c r="F633" s="54">
        <v>5.38</v>
      </c>
      <c r="G633" s="54">
        <v>478967.6</v>
      </c>
      <c r="H633" s="54">
        <v>0</v>
      </c>
      <c r="I633" s="55">
        <v>0</v>
      </c>
    </row>
    <row r="634" spans="1:9" ht="12.75" customHeight="1">
      <c r="A634" s="20" t="s">
        <v>349</v>
      </c>
      <c r="B634" s="20" t="s">
        <v>136</v>
      </c>
      <c r="C634" s="20" t="s">
        <v>137</v>
      </c>
      <c r="D634" s="20" t="s">
        <v>3233</v>
      </c>
      <c r="E634" s="24">
        <v>97000</v>
      </c>
      <c r="F634" s="54">
        <v>9.83</v>
      </c>
      <c r="G634" s="54">
        <v>953320.02</v>
      </c>
      <c r="H634" s="54">
        <v>0</v>
      </c>
      <c r="I634" s="55">
        <v>0</v>
      </c>
    </row>
    <row r="635" spans="1:9" ht="12.75" customHeight="1">
      <c r="A635" s="20" t="s">
        <v>349</v>
      </c>
      <c r="B635" s="20" t="s">
        <v>3390</v>
      </c>
      <c r="C635" s="20" t="s">
        <v>3391</v>
      </c>
      <c r="D635" s="20" t="s">
        <v>3047</v>
      </c>
      <c r="E635" s="24">
        <v>22000</v>
      </c>
      <c r="F635" s="54">
        <v>16.08</v>
      </c>
      <c r="G635" s="54">
        <v>353779.97</v>
      </c>
      <c r="H635" s="54">
        <v>0</v>
      </c>
      <c r="I635" s="55">
        <v>0</v>
      </c>
    </row>
    <row r="636" spans="1:9" ht="12.75" customHeight="1">
      <c r="A636" s="20" t="s">
        <v>349</v>
      </c>
      <c r="B636" s="20" t="s">
        <v>790</v>
      </c>
      <c r="C636" s="20" t="s">
        <v>400</v>
      </c>
      <c r="D636" s="20" t="s">
        <v>791</v>
      </c>
      <c r="E636" s="24">
        <v>43000</v>
      </c>
      <c r="F636" s="54">
        <v>7</v>
      </c>
      <c r="G636" s="54">
        <v>301072.09</v>
      </c>
      <c r="H636" s="54">
        <v>0</v>
      </c>
      <c r="I636" s="55">
        <v>0</v>
      </c>
    </row>
    <row r="637" spans="1:9" ht="12.75" customHeight="1">
      <c r="A637" s="20" t="s">
        <v>349</v>
      </c>
      <c r="B637" s="20" t="s">
        <v>399</v>
      </c>
      <c r="C637" s="20" t="s">
        <v>400</v>
      </c>
      <c r="D637" s="20" t="s">
        <v>401</v>
      </c>
      <c r="E637" s="24">
        <v>74121</v>
      </c>
      <c r="F637" s="54">
        <v>1.16</v>
      </c>
      <c r="G637" s="54">
        <v>86177.8</v>
      </c>
      <c r="H637" s="54">
        <v>0</v>
      </c>
      <c r="I637" s="55">
        <v>0</v>
      </c>
    </row>
    <row r="638" spans="1:9" ht="12.75" customHeight="1">
      <c r="A638" s="20" t="s">
        <v>349</v>
      </c>
      <c r="B638" s="20" t="s">
        <v>469</v>
      </c>
      <c r="C638" s="20" t="s">
        <v>470</v>
      </c>
      <c r="D638" s="20" t="s">
        <v>3047</v>
      </c>
      <c r="E638" s="24">
        <v>7300</v>
      </c>
      <c r="F638" s="54">
        <v>17.53</v>
      </c>
      <c r="G638" s="54">
        <v>127947.1</v>
      </c>
      <c r="H638" s="54">
        <v>0</v>
      </c>
      <c r="I638" s="55">
        <v>0</v>
      </c>
    </row>
    <row r="639" spans="1:9" ht="12.75" customHeight="1">
      <c r="A639" s="20" t="s">
        <v>349</v>
      </c>
      <c r="B639" s="20" t="s">
        <v>3392</v>
      </c>
      <c r="C639" s="20" t="s">
        <v>3393</v>
      </c>
      <c r="D639" s="20" t="s">
        <v>3047</v>
      </c>
      <c r="E639" s="24">
        <v>7800</v>
      </c>
      <c r="F639" s="54">
        <v>69.74</v>
      </c>
      <c r="G639" s="54">
        <v>543986.82</v>
      </c>
      <c r="H639" s="54">
        <v>0</v>
      </c>
      <c r="I639" s="55">
        <v>0</v>
      </c>
    </row>
    <row r="640" spans="1:9" ht="12.75" customHeight="1">
      <c r="A640" s="20" t="s">
        <v>349</v>
      </c>
      <c r="B640" s="20" t="s">
        <v>138</v>
      </c>
      <c r="C640" s="20" t="s">
        <v>139</v>
      </c>
      <c r="D640" s="20" t="s">
        <v>3047</v>
      </c>
      <c r="E640" s="24">
        <v>58000</v>
      </c>
      <c r="F640" s="54">
        <v>3.48</v>
      </c>
      <c r="G640" s="54">
        <v>201720.67</v>
      </c>
      <c r="H640" s="54">
        <v>0</v>
      </c>
      <c r="I640" s="55">
        <v>0</v>
      </c>
    </row>
    <row r="641" spans="1:9" ht="12.75" customHeight="1">
      <c r="A641" s="20" t="s">
        <v>349</v>
      </c>
      <c r="B641" s="20" t="s">
        <v>140</v>
      </c>
      <c r="C641" s="20" t="s">
        <v>141</v>
      </c>
      <c r="D641" s="20" t="s">
        <v>3047</v>
      </c>
      <c r="E641" s="24">
        <v>99000</v>
      </c>
      <c r="F641" s="54">
        <v>8.79</v>
      </c>
      <c r="G641" s="54">
        <v>869851.73</v>
      </c>
      <c r="H641" s="54">
        <v>0</v>
      </c>
      <c r="I641" s="55">
        <v>0</v>
      </c>
    </row>
    <row r="642" spans="1:9" ht="12.75" customHeight="1">
      <c r="A642" s="20" t="s">
        <v>349</v>
      </c>
      <c r="B642" s="20" t="s">
        <v>142</v>
      </c>
      <c r="C642" s="20" t="s">
        <v>143</v>
      </c>
      <c r="D642" s="20" t="s">
        <v>3047</v>
      </c>
      <c r="E642" s="24">
        <v>11000</v>
      </c>
      <c r="F642" s="54">
        <v>18.03</v>
      </c>
      <c r="G642" s="54">
        <v>198334.25</v>
      </c>
      <c r="H642" s="54">
        <v>0</v>
      </c>
      <c r="I642" s="55">
        <v>0</v>
      </c>
    </row>
    <row r="643" spans="1:9" ht="12.75" customHeight="1">
      <c r="A643" s="20" t="s">
        <v>349</v>
      </c>
      <c r="B643" s="20" t="s">
        <v>792</v>
      </c>
      <c r="C643" s="20" t="s">
        <v>793</v>
      </c>
      <c r="D643" s="20" t="s">
        <v>3047</v>
      </c>
      <c r="E643" s="24">
        <v>18000</v>
      </c>
      <c r="F643" s="54">
        <v>8.79</v>
      </c>
      <c r="G643" s="54">
        <v>158154.86</v>
      </c>
      <c r="H643" s="54">
        <v>580.41</v>
      </c>
      <c r="I643" s="55">
        <v>0</v>
      </c>
    </row>
    <row r="644" spans="1:9" ht="12.75" customHeight="1">
      <c r="A644" s="20" t="s">
        <v>349</v>
      </c>
      <c r="B644" s="20" t="s">
        <v>144</v>
      </c>
      <c r="C644" s="20" t="s">
        <v>145</v>
      </c>
      <c r="D644" s="20" t="s">
        <v>3047</v>
      </c>
      <c r="E644" s="24">
        <v>51020</v>
      </c>
      <c r="F644" s="54">
        <v>41.19</v>
      </c>
      <c r="G644" s="54">
        <v>2101317.96</v>
      </c>
      <c r="H644" s="54">
        <v>0</v>
      </c>
      <c r="I644" s="55">
        <v>0</v>
      </c>
    </row>
    <row r="645" spans="1:9" ht="12.75" customHeight="1">
      <c r="A645" s="20" t="s">
        <v>349</v>
      </c>
      <c r="B645" s="20" t="s">
        <v>794</v>
      </c>
      <c r="C645" s="20" t="s">
        <v>795</v>
      </c>
      <c r="D645" s="20" t="s">
        <v>3047</v>
      </c>
      <c r="E645" s="24">
        <v>4500</v>
      </c>
      <c r="F645" s="54">
        <v>74.41</v>
      </c>
      <c r="G645" s="54">
        <v>334843.49</v>
      </c>
      <c r="H645" s="54">
        <v>0</v>
      </c>
      <c r="I645" s="55">
        <v>0</v>
      </c>
    </row>
    <row r="646" spans="1:9" ht="12.75" customHeight="1">
      <c r="A646" s="20" t="s">
        <v>349</v>
      </c>
      <c r="B646" s="20" t="s">
        <v>983</v>
      </c>
      <c r="C646" s="20" t="s">
        <v>984</v>
      </c>
      <c r="D646" s="20" t="s">
        <v>3047</v>
      </c>
      <c r="E646" s="24">
        <v>13000</v>
      </c>
      <c r="F646" s="54">
        <v>8.38</v>
      </c>
      <c r="G646" s="54">
        <v>108987.74</v>
      </c>
      <c r="H646" s="54">
        <v>0</v>
      </c>
      <c r="I646" s="55">
        <v>0</v>
      </c>
    </row>
    <row r="647" spans="1:9" ht="12.75" customHeight="1">
      <c r="A647" s="20" t="s">
        <v>349</v>
      </c>
      <c r="B647" s="20" t="s">
        <v>146</v>
      </c>
      <c r="C647" s="20" t="s">
        <v>147</v>
      </c>
      <c r="D647" s="20" t="s">
        <v>3047</v>
      </c>
      <c r="E647" s="24">
        <v>4340</v>
      </c>
      <c r="F647" s="54">
        <v>71.57</v>
      </c>
      <c r="G647" s="54">
        <v>310624.2</v>
      </c>
      <c r="H647" s="54">
        <v>0</v>
      </c>
      <c r="I647" s="55">
        <v>0</v>
      </c>
    </row>
    <row r="648" spans="1:9" ht="12.75" customHeight="1">
      <c r="A648" s="20" t="s">
        <v>349</v>
      </c>
      <c r="B648" s="20" t="s">
        <v>796</v>
      </c>
      <c r="C648" s="20" t="s">
        <v>797</v>
      </c>
      <c r="D648" s="20" t="s">
        <v>3047</v>
      </c>
      <c r="E648" s="24">
        <v>50000</v>
      </c>
      <c r="F648" s="54">
        <v>2.95</v>
      </c>
      <c r="G648" s="54">
        <v>147354.93</v>
      </c>
      <c r="H648" s="54">
        <v>0</v>
      </c>
      <c r="I648" s="55">
        <v>0</v>
      </c>
    </row>
    <row r="649" spans="1:9" ht="12.75" customHeight="1">
      <c r="A649" s="20" t="s">
        <v>349</v>
      </c>
      <c r="B649" s="20" t="s">
        <v>798</v>
      </c>
      <c r="C649" s="20" t="s">
        <v>799</v>
      </c>
      <c r="D649" s="20" t="s">
        <v>800</v>
      </c>
      <c r="E649" s="24">
        <v>71028</v>
      </c>
      <c r="F649" s="54">
        <v>3.93</v>
      </c>
      <c r="G649" s="54">
        <v>278991.99</v>
      </c>
      <c r="H649" s="54">
        <v>0</v>
      </c>
      <c r="I649" s="55">
        <v>0</v>
      </c>
    </row>
    <row r="650" spans="1:9" ht="12.75" customHeight="1">
      <c r="A650" s="20" t="s">
        <v>349</v>
      </c>
      <c r="B650" s="20" t="s">
        <v>148</v>
      </c>
      <c r="C650" s="20" t="s">
        <v>149</v>
      </c>
      <c r="D650" s="20" t="s">
        <v>3047</v>
      </c>
      <c r="E650" s="24">
        <v>11200</v>
      </c>
      <c r="F650" s="54">
        <v>20.82</v>
      </c>
      <c r="G650" s="54">
        <v>233205.2</v>
      </c>
      <c r="H650" s="54">
        <v>0</v>
      </c>
      <c r="I650" s="55">
        <v>0</v>
      </c>
    </row>
    <row r="651" spans="1:9" ht="12.75" customHeight="1">
      <c r="A651" s="20" t="s">
        <v>349</v>
      </c>
      <c r="B651" s="20" t="s">
        <v>3325</v>
      </c>
      <c r="C651" s="20" t="s">
        <v>3326</v>
      </c>
      <c r="D651" s="20" t="s">
        <v>3031</v>
      </c>
      <c r="E651" s="24">
        <v>58294</v>
      </c>
      <c r="F651" s="54">
        <v>9.39</v>
      </c>
      <c r="G651" s="54">
        <v>547366.99</v>
      </c>
      <c r="H651" s="54">
        <v>0</v>
      </c>
      <c r="I651" s="55">
        <v>0</v>
      </c>
    </row>
    <row r="652" spans="1:9" ht="12.75" customHeight="1">
      <c r="A652" s="20" t="s">
        <v>349</v>
      </c>
      <c r="B652" s="20" t="s">
        <v>801</v>
      </c>
      <c r="C652" s="20" t="s">
        <v>802</v>
      </c>
      <c r="D652" s="20" t="s">
        <v>3047</v>
      </c>
      <c r="E652" s="24">
        <v>3300</v>
      </c>
      <c r="F652" s="54">
        <v>16.21</v>
      </c>
      <c r="G652" s="54">
        <v>53489.84</v>
      </c>
      <c r="H652" s="54">
        <v>0</v>
      </c>
      <c r="I652" s="55">
        <v>0</v>
      </c>
    </row>
    <row r="653" spans="1:9" ht="12.75" customHeight="1">
      <c r="A653" s="20" t="s">
        <v>349</v>
      </c>
      <c r="B653" s="20" t="s">
        <v>803</v>
      </c>
      <c r="C653" s="20" t="s">
        <v>804</v>
      </c>
      <c r="D653" s="20" t="s">
        <v>3047</v>
      </c>
      <c r="E653" s="24">
        <v>45000</v>
      </c>
      <c r="F653" s="54">
        <v>3.76</v>
      </c>
      <c r="G653" s="54">
        <v>169275.12</v>
      </c>
      <c r="H653" s="54">
        <v>0</v>
      </c>
      <c r="I653" s="55">
        <v>0</v>
      </c>
    </row>
    <row r="654" spans="1:9" ht="12.75" customHeight="1">
      <c r="A654" s="20" t="s">
        <v>349</v>
      </c>
      <c r="B654" s="20" t="s">
        <v>3327</v>
      </c>
      <c r="C654" s="20" t="s">
        <v>3328</v>
      </c>
      <c r="D654" s="20" t="s">
        <v>3329</v>
      </c>
      <c r="E654" s="24">
        <v>9200</v>
      </c>
      <c r="F654" s="54">
        <v>14.35</v>
      </c>
      <c r="G654" s="54">
        <v>132030.02</v>
      </c>
      <c r="H654" s="54">
        <v>395.55</v>
      </c>
      <c r="I654" s="55">
        <v>0</v>
      </c>
    </row>
    <row r="655" spans="1:9" ht="12.75" customHeight="1">
      <c r="A655" s="20" t="s">
        <v>349</v>
      </c>
      <c r="B655" s="20" t="s">
        <v>150</v>
      </c>
      <c r="C655" s="20" t="s">
        <v>151</v>
      </c>
      <c r="D655" s="20" t="s">
        <v>3329</v>
      </c>
      <c r="E655" s="24">
        <v>29700</v>
      </c>
      <c r="F655" s="54">
        <v>16.74</v>
      </c>
      <c r="G655" s="54">
        <v>497174.63</v>
      </c>
      <c r="H655" s="54">
        <v>0</v>
      </c>
      <c r="I655" s="55">
        <v>0</v>
      </c>
    </row>
    <row r="656" spans="1:9" ht="12.75" customHeight="1">
      <c r="A656" s="20" t="s">
        <v>349</v>
      </c>
      <c r="B656" s="20" t="s">
        <v>3330</v>
      </c>
      <c r="C656" s="20" t="s">
        <v>3359</v>
      </c>
      <c r="D656" s="20" t="s">
        <v>3329</v>
      </c>
      <c r="E656" s="24">
        <v>77000</v>
      </c>
      <c r="F656" s="54">
        <v>21.97</v>
      </c>
      <c r="G656" s="54">
        <v>1691378.36</v>
      </c>
      <c r="H656" s="54">
        <v>0</v>
      </c>
      <c r="I656" s="55">
        <v>0</v>
      </c>
    </row>
    <row r="657" spans="1:9" ht="12.75" customHeight="1">
      <c r="A657" s="20" t="s">
        <v>349</v>
      </c>
      <c r="B657" s="20" t="s">
        <v>805</v>
      </c>
      <c r="C657" s="20" t="s">
        <v>806</v>
      </c>
      <c r="D657" s="20" t="s">
        <v>3047</v>
      </c>
      <c r="E657" s="24">
        <v>161000</v>
      </c>
      <c r="F657" s="54">
        <v>3.72</v>
      </c>
      <c r="G657" s="54">
        <v>598261.03</v>
      </c>
      <c r="H657" s="54">
        <v>0</v>
      </c>
      <c r="I657" s="55">
        <v>0</v>
      </c>
    </row>
    <row r="658" spans="1:9" ht="12.75" customHeight="1">
      <c r="A658" s="20" t="s">
        <v>349</v>
      </c>
      <c r="B658" s="20" t="s">
        <v>807</v>
      </c>
      <c r="C658" s="20" t="s">
        <v>808</v>
      </c>
      <c r="D658" s="20" t="s">
        <v>3047</v>
      </c>
      <c r="E658" s="24">
        <v>10000</v>
      </c>
      <c r="F658" s="54">
        <v>60.31</v>
      </c>
      <c r="G658" s="54">
        <v>603148.45</v>
      </c>
      <c r="H658" s="54">
        <v>0</v>
      </c>
      <c r="I658" s="55">
        <v>0</v>
      </c>
    </row>
    <row r="659" spans="1:9" ht="12.75" customHeight="1">
      <c r="A659" s="20" t="s">
        <v>349</v>
      </c>
      <c r="B659" s="20" t="s">
        <v>809</v>
      </c>
      <c r="C659" s="20" t="s">
        <v>810</v>
      </c>
      <c r="D659" s="20" t="s">
        <v>3047</v>
      </c>
      <c r="E659" s="24">
        <v>50000</v>
      </c>
      <c r="F659" s="54">
        <v>5.37</v>
      </c>
      <c r="G659" s="54">
        <v>268625.3</v>
      </c>
      <c r="H659" s="54">
        <v>0</v>
      </c>
      <c r="I659" s="55">
        <v>0</v>
      </c>
    </row>
    <row r="660" spans="1:9" ht="12.75" customHeight="1">
      <c r="A660" s="20" t="s">
        <v>349</v>
      </c>
      <c r="B660" s="20" t="s">
        <v>152</v>
      </c>
      <c r="C660" s="20" t="s">
        <v>153</v>
      </c>
      <c r="D660" s="20" t="s">
        <v>3047</v>
      </c>
      <c r="E660" s="24">
        <v>39000</v>
      </c>
      <c r="F660" s="54">
        <v>11.71</v>
      </c>
      <c r="G660" s="54">
        <v>456534.87</v>
      </c>
      <c r="H660" s="54">
        <v>0</v>
      </c>
      <c r="I660" s="55">
        <v>0</v>
      </c>
    </row>
    <row r="661" spans="1:9" ht="12.75" customHeight="1">
      <c r="A661" s="20" t="s">
        <v>349</v>
      </c>
      <c r="B661" s="20" t="s">
        <v>154</v>
      </c>
      <c r="C661" s="20" t="s">
        <v>155</v>
      </c>
      <c r="D661" s="20" t="s">
        <v>3047</v>
      </c>
      <c r="E661" s="24">
        <v>76000</v>
      </c>
      <c r="F661" s="54">
        <v>3.81</v>
      </c>
      <c r="G661" s="54">
        <v>289364.82</v>
      </c>
      <c r="H661" s="54">
        <v>0</v>
      </c>
      <c r="I661" s="55">
        <v>0</v>
      </c>
    </row>
    <row r="662" spans="1:9" ht="12.75" customHeight="1">
      <c r="A662" s="20" t="s">
        <v>349</v>
      </c>
      <c r="B662" s="20" t="s">
        <v>3360</v>
      </c>
      <c r="C662" s="20" t="s">
        <v>3361</v>
      </c>
      <c r="D662" s="20" t="s">
        <v>3047</v>
      </c>
      <c r="E662" s="24">
        <v>184000</v>
      </c>
      <c r="F662" s="54">
        <v>4.11</v>
      </c>
      <c r="G662" s="54">
        <v>756141.31</v>
      </c>
      <c r="H662" s="54">
        <v>0</v>
      </c>
      <c r="I662" s="55">
        <v>0</v>
      </c>
    </row>
    <row r="663" spans="1:9" ht="12.75" customHeight="1">
      <c r="A663" s="20" t="s">
        <v>349</v>
      </c>
      <c r="B663" s="20" t="s">
        <v>156</v>
      </c>
      <c r="C663" s="20" t="s">
        <v>157</v>
      </c>
      <c r="D663" s="20" t="s">
        <v>3047</v>
      </c>
      <c r="E663" s="24">
        <v>18000</v>
      </c>
      <c r="F663" s="54">
        <v>8.71</v>
      </c>
      <c r="G663" s="54">
        <v>156836.9</v>
      </c>
      <c r="H663" s="54">
        <v>0</v>
      </c>
      <c r="I663" s="55">
        <v>0</v>
      </c>
    </row>
    <row r="664" spans="1:9" ht="12.75" customHeight="1">
      <c r="A664" s="20" t="s">
        <v>349</v>
      </c>
      <c r="B664" s="20" t="s">
        <v>158</v>
      </c>
      <c r="C664" s="20" t="s">
        <v>159</v>
      </c>
      <c r="D664" s="20" t="s">
        <v>3047</v>
      </c>
      <c r="E664" s="24">
        <v>16000</v>
      </c>
      <c r="F664" s="54">
        <v>17.71</v>
      </c>
      <c r="G664" s="54">
        <v>283360.79</v>
      </c>
      <c r="H664" s="54">
        <v>0</v>
      </c>
      <c r="I664" s="55">
        <v>0</v>
      </c>
    </row>
    <row r="665" spans="1:9" ht="12.75" customHeight="1">
      <c r="A665" s="20" t="s">
        <v>349</v>
      </c>
      <c r="B665" s="20" t="s">
        <v>811</v>
      </c>
      <c r="C665" s="21" t="s">
        <v>812</v>
      </c>
      <c r="D665" s="21" t="s">
        <v>3047</v>
      </c>
      <c r="E665" s="44">
        <v>9000</v>
      </c>
      <c r="F665" s="56">
        <v>16.52</v>
      </c>
      <c r="G665" s="56">
        <v>148682.04</v>
      </c>
      <c r="H665" s="54">
        <v>0</v>
      </c>
      <c r="I665" s="55">
        <v>0</v>
      </c>
    </row>
    <row r="666" spans="1:9" ht="12.75" customHeight="1">
      <c r="A666" s="21" t="s">
        <v>349</v>
      </c>
      <c r="B666" s="21" t="s">
        <v>192</v>
      </c>
      <c r="C666" s="21" t="s">
        <v>193</v>
      </c>
      <c r="D666" s="21" t="s">
        <v>3047</v>
      </c>
      <c r="E666" s="44">
        <v>43000</v>
      </c>
      <c r="F666" s="56">
        <v>3.08</v>
      </c>
      <c r="G666" s="56">
        <v>132628.59</v>
      </c>
      <c r="H666" s="54">
        <v>0</v>
      </c>
      <c r="I666" s="55">
        <v>0</v>
      </c>
    </row>
    <row r="667" spans="1:9" ht="12.75" customHeight="1">
      <c r="A667" s="25" t="s">
        <v>349</v>
      </c>
      <c r="B667" s="25" t="s">
        <v>856</v>
      </c>
      <c r="C667" s="21" t="s">
        <v>857</v>
      </c>
      <c r="D667" s="25" t="s">
        <v>3047</v>
      </c>
      <c r="E667" s="26">
        <v>10500</v>
      </c>
      <c r="F667" s="57">
        <v>22.15</v>
      </c>
      <c r="G667" s="57">
        <v>232564.52</v>
      </c>
      <c r="H667" s="54">
        <v>0</v>
      </c>
      <c r="I667" s="55">
        <v>0</v>
      </c>
    </row>
    <row r="668" spans="1:9" ht="12.75" customHeight="1">
      <c r="A668" s="20" t="s">
        <v>349</v>
      </c>
      <c r="B668" s="20" t="s">
        <v>437</v>
      </c>
      <c r="C668" s="21" t="s">
        <v>438</v>
      </c>
      <c r="D668" s="20" t="s">
        <v>3047</v>
      </c>
      <c r="E668" s="24">
        <v>3200</v>
      </c>
      <c r="F668" s="54">
        <v>25.26</v>
      </c>
      <c r="G668" s="54">
        <v>80834.71</v>
      </c>
      <c r="H668" s="54">
        <v>0</v>
      </c>
      <c r="I668" s="55">
        <v>0</v>
      </c>
    </row>
    <row r="669" spans="1:9" ht="12.75" customHeight="1">
      <c r="A669" s="20" t="s">
        <v>349</v>
      </c>
      <c r="B669" s="20" t="s">
        <v>3362</v>
      </c>
      <c r="C669" s="21" t="s">
        <v>3363</v>
      </c>
      <c r="D669" s="20" t="s">
        <v>3047</v>
      </c>
      <c r="E669" s="24">
        <v>193400</v>
      </c>
      <c r="F669" s="54">
        <v>34.5</v>
      </c>
      <c r="G669" s="54">
        <v>6673238.15</v>
      </c>
      <c r="H669" s="54">
        <v>0</v>
      </c>
      <c r="I669" s="55">
        <v>0</v>
      </c>
    </row>
    <row r="670" spans="1:9" ht="12.75" customHeight="1">
      <c r="A670" s="20" t="s">
        <v>349</v>
      </c>
      <c r="B670" s="20" t="s">
        <v>813</v>
      </c>
      <c r="C670" s="21" t="s">
        <v>814</v>
      </c>
      <c r="D670" s="20" t="s">
        <v>3047</v>
      </c>
      <c r="E670" s="24">
        <v>2500</v>
      </c>
      <c r="F670" s="54">
        <v>46.77</v>
      </c>
      <c r="G670" s="54">
        <v>116922.94</v>
      </c>
      <c r="H670" s="54">
        <v>0</v>
      </c>
      <c r="I670" s="55">
        <v>0</v>
      </c>
    </row>
    <row r="671" spans="1:9" ht="12.75" customHeight="1">
      <c r="A671" s="20" t="s">
        <v>349</v>
      </c>
      <c r="B671" s="20" t="s">
        <v>815</v>
      </c>
      <c r="C671" s="21" t="s">
        <v>816</v>
      </c>
      <c r="D671" s="20" t="s">
        <v>3286</v>
      </c>
      <c r="E671" s="24">
        <v>110000</v>
      </c>
      <c r="F671" s="54">
        <v>8.28</v>
      </c>
      <c r="G671" s="54">
        <v>911147.01</v>
      </c>
      <c r="H671" s="54">
        <v>0</v>
      </c>
      <c r="I671" s="55">
        <v>0</v>
      </c>
    </row>
    <row r="672" spans="1:9" ht="12.75" customHeight="1">
      <c r="A672" s="20" t="s">
        <v>349</v>
      </c>
      <c r="B672" s="20" t="s">
        <v>3366</v>
      </c>
      <c r="C672" s="21" t="s">
        <v>3367</v>
      </c>
      <c r="D672" s="20" t="s">
        <v>3220</v>
      </c>
      <c r="E672" s="24">
        <v>18000</v>
      </c>
      <c r="F672" s="54">
        <v>12.63</v>
      </c>
      <c r="G672" s="54">
        <v>227346.16</v>
      </c>
      <c r="H672" s="54">
        <v>0</v>
      </c>
      <c r="I672" s="55">
        <v>0</v>
      </c>
    </row>
    <row r="673" spans="1:9" ht="12.75" customHeight="1">
      <c r="A673" s="20" t="s">
        <v>349</v>
      </c>
      <c r="B673" s="20" t="s">
        <v>3020</v>
      </c>
      <c r="C673" s="21" t="s">
        <v>3007</v>
      </c>
      <c r="D673" s="20" t="s">
        <v>823</v>
      </c>
      <c r="E673" s="24">
        <v>179337</v>
      </c>
      <c r="F673" s="54">
        <v>1.45</v>
      </c>
      <c r="G673" s="54">
        <v>260130.89</v>
      </c>
      <c r="H673" s="54">
        <v>2107.47</v>
      </c>
      <c r="I673" s="55">
        <v>0</v>
      </c>
    </row>
    <row r="674" spans="1:9" ht="12.75" customHeight="1">
      <c r="A674" s="20" t="s">
        <v>349</v>
      </c>
      <c r="B674" s="20" t="s">
        <v>977</v>
      </c>
      <c r="C674" s="21" t="s">
        <v>978</v>
      </c>
      <c r="D674" s="20" t="s">
        <v>3031</v>
      </c>
      <c r="E674" s="24">
        <v>11378</v>
      </c>
      <c r="F674" s="54">
        <v>2.87</v>
      </c>
      <c r="G674" s="54">
        <v>32680.41</v>
      </c>
      <c r="H674" s="54">
        <v>0</v>
      </c>
      <c r="I674" s="55">
        <v>0</v>
      </c>
    </row>
    <row r="675" spans="1:9" ht="12.75" customHeight="1">
      <c r="A675" s="20" t="s">
        <v>349</v>
      </c>
      <c r="B675" s="20" t="s">
        <v>817</v>
      </c>
      <c r="C675" s="21" t="s">
        <v>818</v>
      </c>
      <c r="D675" s="20" t="s">
        <v>3031</v>
      </c>
      <c r="E675" s="24">
        <v>24079</v>
      </c>
      <c r="F675" s="54">
        <v>21.22</v>
      </c>
      <c r="G675" s="54">
        <v>510899.3</v>
      </c>
      <c r="H675" s="54">
        <v>9129.6</v>
      </c>
      <c r="I675" s="55">
        <v>0</v>
      </c>
    </row>
    <row r="676" spans="1:9" ht="12.75" customHeight="1">
      <c r="A676" s="20" t="s">
        <v>349</v>
      </c>
      <c r="B676" s="20" t="s">
        <v>819</v>
      </c>
      <c r="C676" s="21" t="s">
        <v>820</v>
      </c>
      <c r="D676" s="20" t="s">
        <v>3031</v>
      </c>
      <c r="E676" s="24">
        <v>71949</v>
      </c>
      <c r="F676" s="54">
        <v>4.24</v>
      </c>
      <c r="G676" s="54">
        <v>305317.45</v>
      </c>
      <c r="H676" s="54">
        <v>5512.01</v>
      </c>
      <c r="I676" s="55">
        <v>0</v>
      </c>
    </row>
    <row r="677" spans="1:9" ht="12.75" customHeight="1">
      <c r="A677" s="20" t="s">
        <v>349</v>
      </c>
      <c r="B677" s="20" t="s">
        <v>821</v>
      </c>
      <c r="C677" s="21" t="s">
        <v>822</v>
      </c>
      <c r="D677" s="20" t="s">
        <v>823</v>
      </c>
      <c r="E677" s="24">
        <v>106980</v>
      </c>
      <c r="F677" s="54">
        <v>2.73</v>
      </c>
      <c r="G677" s="54">
        <v>292193.15</v>
      </c>
      <c r="H677" s="54">
        <v>0</v>
      </c>
      <c r="I677" s="55">
        <v>0</v>
      </c>
    </row>
    <row r="678" spans="1:9" ht="12.75" customHeight="1">
      <c r="A678" s="20" t="s">
        <v>349</v>
      </c>
      <c r="B678" s="20" t="s">
        <v>479</v>
      </c>
      <c r="C678" s="21" t="s">
        <v>480</v>
      </c>
      <c r="D678" s="20" t="s">
        <v>3249</v>
      </c>
      <c r="E678" s="24">
        <v>80</v>
      </c>
      <c r="F678" s="54">
        <v>3633.53</v>
      </c>
      <c r="G678" s="54">
        <v>290682.78</v>
      </c>
      <c r="H678" s="54">
        <v>0</v>
      </c>
      <c r="I678" s="55">
        <v>0</v>
      </c>
    </row>
    <row r="679" spans="1:9" ht="12.75" customHeight="1">
      <c r="A679" s="20" t="s">
        <v>349</v>
      </c>
      <c r="B679" s="20" t="s">
        <v>378</v>
      </c>
      <c r="C679" s="21" t="s">
        <v>379</v>
      </c>
      <c r="D679" s="20" t="s">
        <v>3230</v>
      </c>
      <c r="E679" s="24">
        <v>54000</v>
      </c>
      <c r="F679" s="54">
        <v>1.28</v>
      </c>
      <c r="G679" s="54">
        <v>69374.41</v>
      </c>
      <c r="H679" s="54">
        <v>0</v>
      </c>
      <c r="I679" s="55">
        <v>0</v>
      </c>
    </row>
    <row r="680" spans="1:9" ht="12.75" customHeight="1">
      <c r="A680" s="20" t="s">
        <v>349</v>
      </c>
      <c r="B680" s="20" t="s">
        <v>938</v>
      </c>
      <c r="C680" s="21" t="s">
        <v>939</v>
      </c>
      <c r="D680" s="20" t="s">
        <v>72</v>
      </c>
      <c r="E680" s="24">
        <v>66000</v>
      </c>
      <c r="F680" s="54">
        <v>1.41</v>
      </c>
      <c r="G680" s="54">
        <v>93270.04</v>
      </c>
      <c r="H680" s="54">
        <v>0</v>
      </c>
      <c r="I680" s="55">
        <v>0</v>
      </c>
    </row>
    <row r="681" spans="1:9" ht="12.75" customHeight="1">
      <c r="A681" s="20" t="s">
        <v>349</v>
      </c>
      <c r="B681" s="20" t="s">
        <v>3600</v>
      </c>
      <c r="C681" s="21" t="s">
        <v>3601</v>
      </c>
      <c r="D681" s="20" t="s">
        <v>3031</v>
      </c>
      <c r="E681" s="24">
        <v>31182</v>
      </c>
      <c r="F681" s="54">
        <v>11.74</v>
      </c>
      <c r="G681" s="54">
        <v>366170.02</v>
      </c>
      <c r="H681" s="54">
        <v>0</v>
      </c>
      <c r="I681" s="55">
        <v>0</v>
      </c>
    </row>
    <row r="682" spans="1:9" ht="12.75" customHeight="1">
      <c r="A682" s="20" t="s">
        <v>349</v>
      </c>
      <c r="B682" s="20" t="s">
        <v>824</v>
      </c>
      <c r="C682" s="21" t="s">
        <v>825</v>
      </c>
      <c r="D682" s="20" t="s">
        <v>3031</v>
      </c>
      <c r="E682" s="24">
        <v>72625</v>
      </c>
      <c r="F682" s="54">
        <v>9.05</v>
      </c>
      <c r="G682" s="54">
        <v>657276.84</v>
      </c>
      <c r="H682" s="54">
        <v>0</v>
      </c>
      <c r="I682" s="55">
        <v>0</v>
      </c>
    </row>
    <row r="683" spans="1:9" ht="12.75" customHeight="1">
      <c r="A683" s="20" t="s">
        <v>349</v>
      </c>
      <c r="B683" s="20" t="s">
        <v>447</v>
      </c>
      <c r="C683" s="21" t="s">
        <v>448</v>
      </c>
      <c r="D683" s="20" t="s">
        <v>3047</v>
      </c>
      <c r="E683" s="24">
        <v>5500</v>
      </c>
      <c r="F683" s="54">
        <v>31.76</v>
      </c>
      <c r="G683" s="54">
        <v>174675.09</v>
      </c>
      <c r="H683" s="54">
        <v>0</v>
      </c>
      <c r="I683" s="55">
        <v>0</v>
      </c>
    </row>
    <row r="684" spans="1:9" ht="12.75" customHeight="1">
      <c r="A684" s="20" t="s">
        <v>349</v>
      </c>
      <c r="B684" s="20" t="s">
        <v>826</v>
      </c>
      <c r="C684" s="21" t="s">
        <v>827</v>
      </c>
      <c r="D684" s="20" t="s">
        <v>3047</v>
      </c>
      <c r="E684" s="24">
        <v>10000</v>
      </c>
      <c r="F684" s="54">
        <v>15.5</v>
      </c>
      <c r="G684" s="54">
        <v>154951.49</v>
      </c>
      <c r="H684" s="54">
        <v>0</v>
      </c>
      <c r="I684" s="55">
        <v>0</v>
      </c>
    </row>
    <row r="685" spans="1:9" ht="12.75" customHeight="1">
      <c r="A685" s="20" t="s">
        <v>349</v>
      </c>
      <c r="B685" s="20" t="s">
        <v>3368</v>
      </c>
      <c r="C685" s="21" t="s">
        <v>3369</v>
      </c>
      <c r="D685" s="20" t="s">
        <v>3047</v>
      </c>
      <c r="E685" s="24">
        <v>22700</v>
      </c>
      <c r="F685" s="54">
        <v>33.5</v>
      </c>
      <c r="G685" s="54">
        <v>760406.37</v>
      </c>
      <c r="H685" s="54">
        <v>0</v>
      </c>
      <c r="I685" s="55">
        <v>0</v>
      </c>
    </row>
    <row r="686" spans="1:9" ht="12.75" customHeight="1">
      <c r="A686" s="20" t="s">
        <v>349</v>
      </c>
      <c r="B686" s="20" t="s">
        <v>828</v>
      </c>
      <c r="C686" s="21" t="s">
        <v>829</v>
      </c>
      <c r="D686" s="20" t="s">
        <v>3047</v>
      </c>
      <c r="E686" s="24">
        <v>26000</v>
      </c>
      <c r="F686" s="54">
        <v>14.31</v>
      </c>
      <c r="G686" s="54">
        <v>372176.46</v>
      </c>
      <c r="H686" s="54">
        <v>0</v>
      </c>
      <c r="I686" s="55">
        <v>0</v>
      </c>
    </row>
    <row r="687" spans="1:9" ht="12.75" customHeight="1">
      <c r="A687" s="20" t="s">
        <v>349</v>
      </c>
      <c r="B687" s="20" t="s">
        <v>3622</v>
      </c>
      <c r="C687" s="21" t="s">
        <v>3623</v>
      </c>
      <c r="D687" s="20" t="s">
        <v>3047</v>
      </c>
      <c r="E687" s="24">
        <v>55000</v>
      </c>
      <c r="F687" s="54">
        <v>8.48</v>
      </c>
      <c r="G687" s="54">
        <v>466639.21</v>
      </c>
      <c r="H687" s="54">
        <v>0</v>
      </c>
      <c r="I687" s="55">
        <v>0</v>
      </c>
    </row>
    <row r="688" spans="1:9" ht="12.75" customHeight="1">
      <c r="A688" s="20" t="s">
        <v>349</v>
      </c>
      <c r="B688" s="20" t="s">
        <v>231</v>
      </c>
      <c r="C688" s="21" t="s">
        <v>232</v>
      </c>
      <c r="D688" s="20" t="s">
        <v>3047</v>
      </c>
      <c r="E688" s="24">
        <v>79000</v>
      </c>
      <c r="F688" s="54">
        <v>1.56</v>
      </c>
      <c r="G688" s="54">
        <v>122917.81</v>
      </c>
      <c r="H688" s="54">
        <v>0</v>
      </c>
      <c r="I688" s="55">
        <v>0</v>
      </c>
    </row>
    <row r="689" spans="1:9" ht="12.75" customHeight="1">
      <c r="A689" s="20" t="s">
        <v>349</v>
      </c>
      <c r="B689" s="20" t="s">
        <v>830</v>
      </c>
      <c r="C689" s="21" t="s">
        <v>831</v>
      </c>
      <c r="D689" s="20" t="s">
        <v>3047</v>
      </c>
      <c r="E689" s="24">
        <v>63000</v>
      </c>
      <c r="F689" s="54">
        <v>4.17</v>
      </c>
      <c r="G689" s="54">
        <v>262932.45</v>
      </c>
      <c r="H689" s="54">
        <v>0</v>
      </c>
      <c r="I689" s="55">
        <v>0</v>
      </c>
    </row>
    <row r="690" spans="1:9" ht="12.75" customHeight="1">
      <c r="A690" s="20" t="s">
        <v>349</v>
      </c>
      <c r="B690" s="20" t="s">
        <v>940</v>
      </c>
      <c r="C690" s="21" t="s">
        <v>941</v>
      </c>
      <c r="D690" s="20" t="s">
        <v>3404</v>
      </c>
      <c r="E690" s="24">
        <v>5610</v>
      </c>
      <c r="F690" s="54">
        <v>37.12</v>
      </c>
      <c r="G690" s="54">
        <v>208228.32</v>
      </c>
      <c r="H690" s="54">
        <v>2932.73</v>
      </c>
      <c r="I690" s="55">
        <v>0</v>
      </c>
    </row>
    <row r="691" spans="1:9" ht="12.75" customHeight="1">
      <c r="A691" s="20" t="s">
        <v>349</v>
      </c>
      <c r="B691" s="20" t="s">
        <v>1597</v>
      </c>
      <c r="C691" s="43" t="s">
        <v>1630</v>
      </c>
      <c r="D691" s="20" t="s">
        <v>1700</v>
      </c>
      <c r="E691" s="24">
        <v>0</v>
      </c>
      <c r="F691" s="54">
        <v>0</v>
      </c>
      <c r="G691" s="54">
        <v>0</v>
      </c>
      <c r="H691" s="54">
        <v>0</v>
      </c>
      <c r="I691" s="55">
        <v>95.67</v>
      </c>
    </row>
    <row r="692" spans="1:9" ht="12.75" customHeight="1">
      <c r="A692" s="20" t="s">
        <v>349</v>
      </c>
      <c r="B692" s="20" t="s">
        <v>1108</v>
      </c>
      <c r="C692" s="21" t="s">
        <v>1109</v>
      </c>
      <c r="D692" s="20" t="s">
        <v>1110</v>
      </c>
      <c r="E692" s="24">
        <v>3142</v>
      </c>
      <c r="F692" s="54">
        <v>9.19</v>
      </c>
      <c r="G692" s="54">
        <v>28889.12</v>
      </c>
      <c r="H692" s="54">
        <v>0</v>
      </c>
      <c r="I692" s="55">
        <v>0</v>
      </c>
    </row>
    <row r="693" spans="1:9" ht="12.75" customHeight="1">
      <c r="A693" s="20" t="s">
        <v>349</v>
      </c>
      <c r="B693" s="20" t="s">
        <v>1596</v>
      </c>
      <c r="C693" s="43" t="s">
        <v>1631</v>
      </c>
      <c r="D693" s="20" t="s">
        <v>3166</v>
      </c>
      <c r="E693" s="24">
        <v>0</v>
      </c>
      <c r="F693" s="54">
        <v>0</v>
      </c>
      <c r="G693" s="54">
        <v>0</v>
      </c>
      <c r="H693" s="54">
        <v>0</v>
      </c>
      <c r="I693" s="55">
        <v>218.55</v>
      </c>
    </row>
    <row r="694" spans="1:9" ht="12.75" customHeight="1">
      <c r="A694" s="20" t="s">
        <v>349</v>
      </c>
      <c r="B694" s="20" t="s">
        <v>264</v>
      </c>
      <c r="C694" s="21" t="s">
        <v>265</v>
      </c>
      <c r="D694" s="20" t="s">
        <v>266</v>
      </c>
      <c r="E694" s="24">
        <v>6374</v>
      </c>
      <c r="F694" s="54">
        <v>20.39</v>
      </c>
      <c r="G694" s="54">
        <v>129934.73</v>
      </c>
      <c r="H694" s="54">
        <v>0</v>
      </c>
      <c r="I694" s="55">
        <v>0</v>
      </c>
    </row>
    <row r="695" spans="1:9" ht="12.75" customHeight="1">
      <c r="A695" s="20" t="s">
        <v>349</v>
      </c>
      <c r="B695" s="20" t="s">
        <v>3341</v>
      </c>
      <c r="C695" s="43" t="s">
        <v>3358</v>
      </c>
      <c r="D695" s="20" t="s">
        <v>1701</v>
      </c>
      <c r="E695" s="24">
        <v>0</v>
      </c>
      <c r="F695" s="54">
        <v>0</v>
      </c>
      <c r="G695" s="54">
        <v>0</v>
      </c>
      <c r="H695" s="54">
        <v>0</v>
      </c>
      <c r="I695" s="55">
        <v>916.59</v>
      </c>
    </row>
    <row r="696" spans="1:9" ht="12.75" customHeight="1">
      <c r="A696" s="20" t="s">
        <v>349</v>
      </c>
      <c r="B696" s="20" t="s">
        <v>3492</v>
      </c>
      <c r="C696" s="21" t="s">
        <v>3493</v>
      </c>
      <c r="D696" s="20" t="s">
        <v>3494</v>
      </c>
      <c r="E696" s="24">
        <v>18710</v>
      </c>
      <c r="F696" s="54">
        <v>46.35</v>
      </c>
      <c r="G696" s="54">
        <v>867243.56</v>
      </c>
      <c r="H696" s="54">
        <v>0</v>
      </c>
      <c r="I696" s="55">
        <v>0</v>
      </c>
    </row>
    <row r="697" spans="1:9" ht="12.75" customHeight="1">
      <c r="A697" s="20" t="s">
        <v>349</v>
      </c>
      <c r="B697" s="20" t="s">
        <v>1073</v>
      </c>
      <c r="C697" s="21" t="s">
        <v>1074</v>
      </c>
      <c r="D697" s="20" t="s">
        <v>603</v>
      </c>
      <c r="E697" s="24">
        <v>4490</v>
      </c>
      <c r="F697" s="54">
        <v>20.09</v>
      </c>
      <c r="G697" s="54">
        <v>90210.25</v>
      </c>
      <c r="H697" s="54">
        <v>0</v>
      </c>
      <c r="I697" s="55">
        <v>0</v>
      </c>
    </row>
    <row r="698" spans="1:9" ht="12.75" customHeight="1">
      <c r="A698" s="20" t="s">
        <v>349</v>
      </c>
      <c r="B698" s="20" t="s">
        <v>274</v>
      </c>
      <c r="C698" s="21" t="s">
        <v>275</v>
      </c>
      <c r="D698" s="20" t="s">
        <v>276</v>
      </c>
      <c r="E698" s="24">
        <v>97544</v>
      </c>
      <c r="F698" s="54">
        <v>22.96</v>
      </c>
      <c r="G698" s="54">
        <v>2239746.73</v>
      </c>
      <c r="H698" s="54">
        <v>0</v>
      </c>
      <c r="I698" s="55">
        <v>2066.97</v>
      </c>
    </row>
    <row r="699" spans="1:9" ht="12.75" customHeight="1">
      <c r="A699" s="20" t="s">
        <v>349</v>
      </c>
      <c r="B699" s="20" t="s">
        <v>1083</v>
      </c>
      <c r="C699" s="21" t="s">
        <v>1084</v>
      </c>
      <c r="D699" s="20" t="s">
        <v>1085</v>
      </c>
      <c r="E699" s="24">
        <v>5478</v>
      </c>
      <c r="F699" s="54">
        <v>59.76</v>
      </c>
      <c r="G699" s="54">
        <v>327388.55</v>
      </c>
      <c r="H699" s="54">
        <v>0</v>
      </c>
      <c r="I699" s="55">
        <v>0</v>
      </c>
    </row>
    <row r="700" spans="1:9" ht="12.75" customHeight="1">
      <c r="A700" s="20" t="s">
        <v>349</v>
      </c>
      <c r="B700" s="20" t="s">
        <v>267</v>
      </c>
      <c r="C700" s="43" t="s">
        <v>268</v>
      </c>
      <c r="D700" s="20" t="s">
        <v>8</v>
      </c>
      <c r="E700" s="24">
        <v>0</v>
      </c>
      <c r="F700" s="54">
        <v>0</v>
      </c>
      <c r="G700" s="54">
        <v>0</v>
      </c>
      <c r="H700" s="54">
        <v>0</v>
      </c>
      <c r="I700" s="55">
        <f>1747.31+374.42</f>
        <v>2121.73</v>
      </c>
    </row>
    <row r="701" spans="1:9" ht="12.75" customHeight="1">
      <c r="A701" s="20" t="s">
        <v>349</v>
      </c>
      <c r="B701" s="20" t="s">
        <v>3503</v>
      </c>
      <c r="C701" s="21" t="s">
        <v>3504</v>
      </c>
      <c r="D701" s="20" t="s">
        <v>3505</v>
      </c>
      <c r="E701" s="24">
        <v>199463</v>
      </c>
      <c r="F701" s="54">
        <v>44.05</v>
      </c>
      <c r="G701" s="54">
        <v>8787020.08</v>
      </c>
      <c r="H701" s="54">
        <v>0</v>
      </c>
      <c r="I701" s="55">
        <v>54967.96</v>
      </c>
    </row>
    <row r="702" spans="1:9" ht="12.75" customHeight="1">
      <c r="A702" s="20" t="s">
        <v>349</v>
      </c>
      <c r="B702" s="20" t="s">
        <v>3516</v>
      </c>
      <c r="C702" s="21" t="s">
        <v>3517</v>
      </c>
      <c r="D702" s="20" t="s">
        <v>3059</v>
      </c>
      <c r="E702" s="24">
        <v>12361</v>
      </c>
      <c r="F702" s="54">
        <v>49.76</v>
      </c>
      <c r="G702" s="54">
        <v>615109.61</v>
      </c>
      <c r="H702" s="54">
        <v>0</v>
      </c>
      <c r="I702" s="55">
        <v>1062.13</v>
      </c>
    </row>
    <row r="703" spans="1:9" ht="12.75" customHeight="1">
      <c r="A703" s="20" t="s">
        <v>349</v>
      </c>
      <c r="B703" s="20" t="s">
        <v>1167</v>
      </c>
      <c r="C703" s="21" t="s">
        <v>1168</v>
      </c>
      <c r="D703" s="20" t="s">
        <v>1169</v>
      </c>
      <c r="E703" s="24">
        <v>5712</v>
      </c>
      <c r="F703" s="54">
        <v>18.31</v>
      </c>
      <c r="G703" s="54">
        <v>104612.14</v>
      </c>
      <c r="H703" s="54">
        <v>0</v>
      </c>
      <c r="I703" s="55">
        <v>0</v>
      </c>
    </row>
    <row r="704" spans="1:9" ht="12.75" customHeight="1">
      <c r="A704" s="20" t="s">
        <v>349</v>
      </c>
      <c r="B704" s="20" t="s">
        <v>1086</v>
      </c>
      <c r="C704" s="21" t="s">
        <v>1087</v>
      </c>
      <c r="D704" s="20" t="s">
        <v>1088</v>
      </c>
      <c r="E704" s="24">
        <v>6436</v>
      </c>
      <c r="F704" s="54">
        <v>36.48</v>
      </c>
      <c r="G704" s="54">
        <v>234783.99</v>
      </c>
      <c r="H704" s="54">
        <v>0</v>
      </c>
      <c r="I704" s="55">
        <v>0</v>
      </c>
    </row>
    <row r="705" spans="1:9" ht="12.75" customHeight="1">
      <c r="A705" s="20" t="s">
        <v>349</v>
      </c>
      <c r="B705" s="20" t="s">
        <v>3497</v>
      </c>
      <c r="C705" s="21" t="s">
        <v>3498</v>
      </c>
      <c r="D705" s="20" t="s">
        <v>3499</v>
      </c>
      <c r="E705" s="24">
        <v>14327</v>
      </c>
      <c r="F705" s="54">
        <v>42.49</v>
      </c>
      <c r="G705" s="54">
        <v>608804.35</v>
      </c>
      <c r="H705" s="54">
        <v>0</v>
      </c>
      <c r="I705" s="55">
        <v>0</v>
      </c>
    </row>
    <row r="706" spans="1:9" ht="12.75" customHeight="1">
      <c r="A706" s="20" t="s">
        <v>349</v>
      </c>
      <c r="B706" s="20" t="s">
        <v>1089</v>
      </c>
      <c r="C706" s="21" t="s">
        <v>1090</v>
      </c>
      <c r="D706" s="20" t="s">
        <v>1091</v>
      </c>
      <c r="E706" s="24">
        <v>3254</v>
      </c>
      <c r="F706" s="54">
        <v>141.73</v>
      </c>
      <c r="G706" s="54">
        <v>461178.69</v>
      </c>
      <c r="H706" s="54">
        <v>0</v>
      </c>
      <c r="I706" s="55">
        <v>0</v>
      </c>
    </row>
    <row r="707" spans="1:9" ht="12.75" customHeight="1">
      <c r="A707" s="20" t="s">
        <v>349</v>
      </c>
      <c r="B707" s="20" t="s">
        <v>3500</v>
      </c>
      <c r="C707" s="21" t="s">
        <v>3501</v>
      </c>
      <c r="D707" s="20" t="s">
        <v>3502</v>
      </c>
      <c r="E707" s="24">
        <v>49799</v>
      </c>
      <c r="F707" s="54">
        <v>103.15</v>
      </c>
      <c r="G707" s="54">
        <v>5136545.02</v>
      </c>
      <c r="H707" s="54">
        <v>0</v>
      </c>
      <c r="I707" s="55">
        <v>0</v>
      </c>
    </row>
    <row r="708" spans="1:9" ht="12.75" customHeight="1">
      <c r="A708" s="20" t="s">
        <v>349</v>
      </c>
      <c r="B708" s="20" t="s">
        <v>1092</v>
      </c>
      <c r="C708" s="21" t="s">
        <v>1093</v>
      </c>
      <c r="D708" s="20" t="s">
        <v>1094</v>
      </c>
      <c r="E708" s="24">
        <v>17005</v>
      </c>
      <c r="F708" s="54">
        <v>21.87</v>
      </c>
      <c r="G708" s="54">
        <v>371865.33</v>
      </c>
      <c r="H708" s="54">
        <v>0</v>
      </c>
      <c r="I708" s="55">
        <v>0</v>
      </c>
    </row>
    <row r="709" spans="1:9" ht="12.75" customHeight="1">
      <c r="A709" s="20" t="s">
        <v>349</v>
      </c>
      <c r="B709" s="20" t="s">
        <v>271</v>
      </c>
      <c r="C709" s="21" t="s">
        <v>272</v>
      </c>
      <c r="D709" s="20" t="s">
        <v>273</v>
      </c>
      <c r="E709" s="24">
        <v>56145</v>
      </c>
      <c r="F709" s="54">
        <v>22.2</v>
      </c>
      <c r="G709" s="54">
        <v>1246614.06</v>
      </c>
      <c r="H709" s="54">
        <v>0</v>
      </c>
      <c r="I709" s="55">
        <v>2503.84</v>
      </c>
    </row>
    <row r="710" spans="1:9" ht="12.75" customHeight="1">
      <c r="A710" s="20" t="s">
        <v>349</v>
      </c>
      <c r="B710" s="20" t="s">
        <v>3512</v>
      </c>
      <c r="C710" s="21" t="s">
        <v>3513</v>
      </c>
      <c r="D710" s="20" t="s">
        <v>3189</v>
      </c>
      <c r="E710" s="24">
        <v>28788</v>
      </c>
      <c r="F710" s="54">
        <v>263.77</v>
      </c>
      <c r="G710" s="54">
        <v>7593386.09</v>
      </c>
      <c r="H710" s="54">
        <v>0</v>
      </c>
      <c r="I710" s="55">
        <v>0</v>
      </c>
    </row>
    <row r="711" spans="1:9" ht="12.75" customHeight="1">
      <c r="A711" s="20" t="s">
        <v>349</v>
      </c>
      <c r="B711" s="20" t="s">
        <v>3518</v>
      </c>
      <c r="C711" s="21" t="s">
        <v>3519</v>
      </c>
      <c r="D711" s="20" t="s">
        <v>3520</v>
      </c>
      <c r="E711" s="24">
        <v>84465</v>
      </c>
      <c r="F711" s="54">
        <v>73.46</v>
      </c>
      <c r="G711" s="54">
        <v>6204940.36</v>
      </c>
      <c r="H711" s="54">
        <v>0</v>
      </c>
      <c r="I711" s="55">
        <v>0</v>
      </c>
    </row>
    <row r="712" spans="1:9" ht="12.75" customHeight="1">
      <c r="A712" s="20" t="s">
        <v>349</v>
      </c>
      <c r="B712" s="20" t="s">
        <v>1097</v>
      </c>
      <c r="C712" s="21" t="s">
        <v>1098</v>
      </c>
      <c r="D712" s="20" t="s">
        <v>1099</v>
      </c>
      <c r="E712" s="24">
        <v>85934</v>
      </c>
      <c r="F712" s="54">
        <v>3.26</v>
      </c>
      <c r="G712" s="54">
        <v>280279.1</v>
      </c>
      <c r="H712" s="54">
        <v>0</v>
      </c>
      <c r="I712" s="55">
        <v>0</v>
      </c>
    </row>
    <row r="713" spans="1:9" ht="12.75" customHeight="1">
      <c r="A713" s="20" t="s">
        <v>349</v>
      </c>
      <c r="B713" s="20" t="s">
        <v>281</v>
      </c>
      <c r="C713" s="21" t="s">
        <v>282</v>
      </c>
      <c r="D713" s="20" t="s">
        <v>283</v>
      </c>
      <c r="E713" s="24">
        <v>27565</v>
      </c>
      <c r="F713" s="54">
        <v>11.86</v>
      </c>
      <c r="G713" s="54">
        <v>326968.37</v>
      </c>
      <c r="H713" s="54">
        <v>0</v>
      </c>
      <c r="I713" s="55">
        <v>0</v>
      </c>
    </row>
    <row r="714" spans="1:9" ht="12.75" customHeight="1">
      <c r="A714" s="20" t="s">
        <v>349</v>
      </c>
      <c r="B714" s="20" t="s">
        <v>1102</v>
      </c>
      <c r="C714" s="21" t="s">
        <v>1103</v>
      </c>
      <c r="D714" s="20" t="s">
        <v>1104</v>
      </c>
      <c r="E714" s="24">
        <v>25588</v>
      </c>
      <c r="F714" s="54">
        <v>8.26</v>
      </c>
      <c r="G714" s="54">
        <v>211394.37</v>
      </c>
      <c r="H714" s="54">
        <v>0</v>
      </c>
      <c r="I714" s="55">
        <v>0</v>
      </c>
    </row>
    <row r="715" spans="1:9" ht="12.75" customHeight="1">
      <c r="A715" s="20" t="s">
        <v>349</v>
      </c>
      <c r="B715" s="20" t="s">
        <v>287</v>
      </c>
      <c r="C715" s="21" t="s">
        <v>288</v>
      </c>
      <c r="D715" s="20" t="s">
        <v>3059</v>
      </c>
      <c r="E715" s="24">
        <v>138571</v>
      </c>
      <c r="F715" s="54">
        <v>7.73</v>
      </c>
      <c r="G715" s="54">
        <v>1070925.15</v>
      </c>
      <c r="H715" s="54">
        <v>0</v>
      </c>
      <c r="I715" s="55">
        <v>0</v>
      </c>
    </row>
    <row r="716" spans="1:9" ht="12.75" customHeight="1">
      <c r="A716" s="20" t="s">
        <v>349</v>
      </c>
      <c r="B716" s="20" t="s">
        <v>3514</v>
      </c>
      <c r="C716" s="21" t="s">
        <v>3515</v>
      </c>
      <c r="D716" s="20" t="s">
        <v>3059</v>
      </c>
      <c r="E716" s="24">
        <v>161050</v>
      </c>
      <c r="F716" s="54">
        <v>19.59</v>
      </c>
      <c r="G716" s="54">
        <v>3155649.83</v>
      </c>
      <c r="H716" s="54">
        <v>0</v>
      </c>
      <c r="I716" s="55">
        <v>0</v>
      </c>
    </row>
    <row r="717" spans="1:9" ht="12.75" customHeight="1">
      <c r="A717" s="20" t="s">
        <v>349</v>
      </c>
      <c r="B717" s="20" t="s">
        <v>279</v>
      </c>
      <c r="C717" s="21" t="s">
        <v>280</v>
      </c>
      <c r="D717" s="20" t="s">
        <v>3031</v>
      </c>
      <c r="E717" s="24">
        <v>62707</v>
      </c>
      <c r="F717" s="54">
        <v>18.54</v>
      </c>
      <c r="G717" s="54">
        <v>1162468.6</v>
      </c>
      <c r="H717" s="54">
        <v>0</v>
      </c>
      <c r="I717" s="55">
        <v>0</v>
      </c>
    </row>
    <row r="718" spans="1:9" ht="12.75" customHeight="1">
      <c r="A718" s="20" t="s">
        <v>349</v>
      </c>
      <c r="B718" s="20" t="s">
        <v>284</v>
      </c>
      <c r="C718" s="21" t="s">
        <v>285</v>
      </c>
      <c r="D718" s="20" t="s">
        <v>286</v>
      </c>
      <c r="E718" s="24">
        <v>120107</v>
      </c>
      <c r="F718" s="54">
        <v>24.45</v>
      </c>
      <c r="G718" s="54">
        <v>2936904.31</v>
      </c>
      <c r="H718" s="54">
        <v>0</v>
      </c>
      <c r="I718" s="55">
        <v>0</v>
      </c>
    </row>
    <row r="719" spans="1:9" ht="12.75" customHeight="1">
      <c r="A719" s="20" t="s">
        <v>349</v>
      </c>
      <c r="B719" s="20" t="s">
        <v>1095</v>
      </c>
      <c r="C719" s="21" t="s">
        <v>1096</v>
      </c>
      <c r="D719" s="20" t="s">
        <v>3059</v>
      </c>
      <c r="E719" s="24">
        <v>124960</v>
      </c>
      <c r="F719" s="54">
        <v>2.95</v>
      </c>
      <c r="G719" s="54">
        <v>368749.14</v>
      </c>
      <c r="H719" s="54">
        <v>0</v>
      </c>
      <c r="I719" s="55">
        <v>0</v>
      </c>
    </row>
    <row r="720" spans="1:9" ht="12.75" customHeight="1">
      <c r="A720" s="20" t="s">
        <v>349</v>
      </c>
      <c r="B720" s="20" t="s">
        <v>3524</v>
      </c>
      <c r="C720" s="21" t="s">
        <v>3525</v>
      </c>
      <c r="D720" s="20" t="s">
        <v>3526</v>
      </c>
      <c r="E720" s="24">
        <v>84275</v>
      </c>
      <c r="F720" s="54">
        <v>36.38</v>
      </c>
      <c r="G720" s="54">
        <v>3065631.27</v>
      </c>
      <c r="H720" s="54">
        <v>0</v>
      </c>
      <c r="I720" s="55">
        <v>0</v>
      </c>
    </row>
    <row r="721" spans="1:9" ht="12.75" customHeight="1">
      <c r="A721" s="20" t="s">
        <v>349</v>
      </c>
      <c r="B721" s="20" t="s">
        <v>3527</v>
      </c>
      <c r="C721" s="21" t="s">
        <v>3528</v>
      </c>
      <c r="D721" s="20" t="s">
        <v>3529</v>
      </c>
      <c r="E721" s="24">
        <v>22823</v>
      </c>
      <c r="F721" s="54">
        <v>71.97</v>
      </c>
      <c r="G721" s="54">
        <v>1642472.5</v>
      </c>
      <c r="H721" s="54">
        <v>0</v>
      </c>
      <c r="I721" s="55">
        <v>0</v>
      </c>
    </row>
    <row r="722" spans="1:9" ht="12.75" customHeight="1">
      <c r="A722" s="20" t="s">
        <v>349</v>
      </c>
      <c r="B722" s="20" t="s">
        <v>1598</v>
      </c>
      <c r="C722" s="43" t="s">
        <v>1632</v>
      </c>
      <c r="D722" s="20" t="s">
        <v>1702</v>
      </c>
      <c r="E722" s="24">
        <v>0</v>
      </c>
      <c r="F722" s="54">
        <v>0</v>
      </c>
      <c r="G722" s="54">
        <v>0</v>
      </c>
      <c r="H722" s="54">
        <v>0</v>
      </c>
      <c r="I722" s="55">
        <v>210.67</v>
      </c>
    </row>
    <row r="723" spans="1:9" ht="12.75" customHeight="1">
      <c r="A723" s="20" t="s">
        <v>349</v>
      </c>
      <c r="B723" s="20" t="s">
        <v>1124</v>
      </c>
      <c r="C723" s="21" t="s">
        <v>1125</v>
      </c>
      <c r="D723" s="20" t="s">
        <v>3059</v>
      </c>
      <c r="E723" s="24">
        <v>57938</v>
      </c>
      <c r="F723" s="54">
        <v>4.62</v>
      </c>
      <c r="G723" s="54">
        <v>267795.22</v>
      </c>
      <c r="H723" s="54">
        <v>0</v>
      </c>
      <c r="I723" s="55">
        <v>0</v>
      </c>
    </row>
    <row r="724" spans="1:9" ht="12.75" customHeight="1">
      <c r="A724" s="20" t="s">
        <v>349</v>
      </c>
      <c r="B724" s="20" t="s">
        <v>1139</v>
      </c>
      <c r="C724" s="21" t="s">
        <v>1140</v>
      </c>
      <c r="D724" s="20" t="s">
        <v>3684</v>
      </c>
      <c r="E724" s="24">
        <v>41798</v>
      </c>
      <c r="F724" s="54">
        <v>25.72</v>
      </c>
      <c r="G724" s="54">
        <v>1075034.08</v>
      </c>
      <c r="H724" s="54">
        <v>0</v>
      </c>
      <c r="I724" s="55">
        <v>794.23</v>
      </c>
    </row>
    <row r="725" spans="1:9" ht="12.75" customHeight="1">
      <c r="A725" s="20" t="s">
        <v>349</v>
      </c>
      <c r="B725" s="20" t="s">
        <v>297</v>
      </c>
      <c r="C725" s="21" t="s">
        <v>3534</v>
      </c>
      <c r="D725" s="20" t="s">
        <v>3535</v>
      </c>
      <c r="E725" s="24">
        <v>97580</v>
      </c>
      <c r="F725" s="54">
        <v>23.12</v>
      </c>
      <c r="G725" s="54">
        <v>2256334.95</v>
      </c>
      <c r="H725" s="54">
        <v>0</v>
      </c>
      <c r="I725" s="55">
        <v>0</v>
      </c>
    </row>
    <row r="726" spans="1:9" ht="12.75" customHeight="1">
      <c r="A726" s="20" t="s">
        <v>349</v>
      </c>
      <c r="B726" s="20" t="s">
        <v>1136</v>
      </c>
      <c r="C726" s="21" t="s">
        <v>1137</v>
      </c>
      <c r="D726" s="20" t="s">
        <v>1138</v>
      </c>
      <c r="E726" s="24">
        <v>5102</v>
      </c>
      <c r="F726" s="54">
        <v>26.84</v>
      </c>
      <c r="G726" s="54">
        <v>136927.47</v>
      </c>
      <c r="H726" s="54">
        <v>0</v>
      </c>
      <c r="I726" s="55">
        <v>0</v>
      </c>
    </row>
    <row r="727" spans="1:9" ht="12.75" customHeight="1">
      <c r="A727" s="20" t="s">
        <v>349</v>
      </c>
      <c r="B727" s="20" t="s">
        <v>1145</v>
      </c>
      <c r="C727" s="21" t="s">
        <v>1146</v>
      </c>
      <c r="D727" s="20" t="s">
        <v>3031</v>
      </c>
      <c r="E727" s="24">
        <v>34740</v>
      </c>
      <c r="F727" s="54">
        <v>18.28</v>
      </c>
      <c r="G727" s="54">
        <v>634949.04</v>
      </c>
      <c r="H727" s="54">
        <v>0</v>
      </c>
      <c r="I727" s="55">
        <v>960.06</v>
      </c>
    </row>
    <row r="728" spans="1:9" ht="12.75" customHeight="1">
      <c r="A728" s="20" t="s">
        <v>349</v>
      </c>
      <c r="B728" s="20" t="s">
        <v>1143</v>
      </c>
      <c r="C728" s="21" t="s">
        <v>1144</v>
      </c>
      <c r="D728" s="20" t="s">
        <v>557</v>
      </c>
      <c r="E728" s="24">
        <v>8782</v>
      </c>
      <c r="F728" s="54">
        <v>9.59</v>
      </c>
      <c r="G728" s="54">
        <v>84208.99</v>
      </c>
      <c r="H728" s="54">
        <v>0</v>
      </c>
      <c r="I728" s="55">
        <v>0</v>
      </c>
    </row>
    <row r="729" spans="1:9" ht="12.75" customHeight="1">
      <c r="A729" s="20" t="s">
        <v>349</v>
      </c>
      <c r="B729" s="20" t="s">
        <v>1778</v>
      </c>
      <c r="C729" s="43" t="s">
        <v>1779</v>
      </c>
      <c r="D729" s="20" t="s">
        <v>3031</v>
      </c>
      <c r="E729" s="24">
        <v>0</v>
      </c>
      <c r="F729" s="54">
        <v>0</v>
      </c>
      <c r="G729" s="54">
        <v>0</v>
      </c>
      <c r="H729" s="54">
        <v>0</v>
      </c>
      <c r="I729" s="55">
        <v>87.19</v>
      </c>
    </row>
    <row r="730" spans="1:9" ht="12.75" customHeight="1">
      <c r="A730" s="20" t="s">
        <v>349</v>
      </c>
      <c r="B730" s="20" t="s">
        <v>3541</v>
      </c>
      <c r="C730" s="21" t="s">
        <v>3542</v>
      </c>
      <c r="D730" s="20" t="s">
        <v>3499</v>
      </c>
      <c r="E730" s="24">
        <v>56477</v>
      </c>
      <c r="F730" s="54">
        <v>63.18</v>
      </c>
      <c r="G730" s="54">
        <v>3568280.28</v>
      </c>
      <c r="H730" s="54">
        <v>0</v>
      </c>
      <c r="I730" s="55">
        <v>4216.05</v>
      </c>
    </row>
    <row r="731" spans="1:9" ht="12.75" customHeight="1">
      <c r="A731" s="20" t="s">
        <v>349</v>
      </c>
      <c r="B731" s="20" t="s">
        <v>1147</v>
      </c>
      <c r="C731" s="21" t="s">
        <v>1148</v>
      </c>
      <c r="D731" s="20" t="s">
        <v>1149</v>
      </c>
      <c r="E731" s="24">
        <v>20617</v>
      </c>
      <c r="F731" s="54">
        <v>16.41</v>
      </c>
      <c r="G731" s="54">
        <v>338295.01</v>
      </c>
      <c r="H731" s="54">
        <v>0</v>
      </c>
      <c r="I731" s="55">
        <v>0</v>
      </c>
    </row>
    <row r="732" spans="1:9" ht="12.75" customHeight="1">
      <c r="A732" s="20" t="s">
        <v>349</v>
      </c>
      <c r="B732" s="20" t="s">
        <v>1780</v>
      </c>
      <c r="C732" s="43" t="s">
        <v>1781</v>
      </c>
      <c r="D732" s="21" t="s">
        <v>3031</v>
      </c>
      <c r="E732" s="44">
        <v>0</v>
      </c>
      <c r="F732" s="56">
        <v>0</v>
      </c>
      <c r="G732" s="56">
        <v>0</v>
      </c>
      <c r="H732" s="54">
        <v>0</v>
      </c>
      <c r="I732" s="55">
        <v>135.54</v>
      </c>
    </row>
    <row r="733" spans="1:9" ht="12.75" customHeight="1">
      <c r="A733" s="20" t="s">
        <v>349</v>
      </c>
      <c r="B733" s="20" t="s">
        <v>1163</v>
      </c>
      <c r="C733" s="21" t="s">
        <v>1164</v>
      </c>
      <c r="D733" s="21" t="s">
        <v>3684</v>
      </c>
      <c r="E733" s="44">
        <v>16996</v>
      </c>
      <c r="F733" s="56">
        <v>19.71</v>
      </c>
      <c r="G733" s="56">
        <v>334924.01</v>
      </c>
      <c r="H733" s="54">
        <v>0</v>
      </c>
      <c r="I733" s="55">
        <v>0</v>
      </c>
    </row>
    <row r="734" spans="1:9" ht="12.75" customHeight="1">
      <c r="A734" s="20" t="s">
        <v>349</v>
      </c>
      <c r="B734" s="20" t="s">
        <v>1165</v>
      </c>
      <c r="C734" s="21" t="s">
        <v>1166</v>
      </c>
      <c r="D734" s="21" t="s">
        <v>603</v>
      </c>
      <c r="E734" s="44">
        <v>4459</v>
      </c>
      <c r="F734" s="56">
        <v>28.18</v>
      </c>
      <c r="G734" s="56">
        <v>125645.42</v>
      </c>
      <c r="H734" s="54">
        <v>0</v>
      </c>
      <c r="I734" s="55">
        <v>0</v>
      </c>
    </row>
    <row r="735" spans="1:9" ht="12.75" customHeight="1">
      <c r="A735" s="20" t="s">
        <v>349</v>
      </c>
      <c r="B735" s="20" t="s">
        <v>305</v>
      </c>
      <c r="C735" s="21" t="s">
        <v>306</v>
      </c>
      <c r="D735" s="21" t="s">
        <v>3166</v>
      </c>
      <c r="E735" s="44">
        <v>21649</v>
      </c>
      <c r="F735" s="56">
        <v>52.5</v>
      </c>
      <c r="G735" s="56">
        <v>1136477.75</v>
      </c>
      <c r="H735" s="54">
        <v>0</v>
      </c>
      <c r="I735" s="55">
        <v>1485.31</v>
      </c>
    </row>
    <row r="736" spans="1:9" ht="12.75" customHeight="1">
      <c r="A736" s="20" t="s">
        <v>349</v>
      </c>
      <c r="B736" s="20" t="s">
        <v>1184</v>
      </c>
      <c r="C736" s="21" t="s">
        <v>1185</v>
      </c>
      <c r="D736" s="21" t="s">
        <v>3059</v>
      </c>
      <c r="E736" s="44">
        <v>25705</v>
      </c>
      <c r="F736" s="56">
        <v>1.85</v>
      </c>
      <c r="G736" s="56">
        <v>47620.24</v>
      </c>
      <c r="H736" s="54">
        <v>0</v>
      </c>
      <c r="I736" s="55">
        <v>0</v>
      </c>
    </row>
    <row r="737" spans="1:9" ht="12.75" customHeight="1">
      <c r="A737" s="20" t="s">
        <v>349</v>
      </c>
      <c r="B737" s="20" t="s">
        <v>1197</v>
      </c>
      <c r="C737" s="21" t="s">
        <v>2986</v>
      </c>
      <c r="D737" s="21" t="s">
        <v>23</v>
      </c>
      <c r="E737" s="44">
        <v>22486</v>
      </c>
      <c r="F737" s="56">
        <v>5.28</v>
      </c>
      <c r="G737" s="56">
        <v>118740.13</v>
      </c>
      <c r="H737" s="54">
        <v>0</v>
      </c>
      <c r="I737" s="55">
        <v>0</v>
      </c>
    </row>
    <row r="738" spans="1:9" ht="12.75" customHeight="1">
      <c r="A738" s="20" t="s">
        <v>349</v>
      </c>
      <c r="B738" s="20" t="s">
        <v>335</v>
      </c>
      <c r="C738" s="21" t="s">
        <v>336</v>
      </c>
      <c r="D738" s="21" t="s">
        <v>337</v>
      </c>
      <c r="E738" s="44">
        <v>2418</v>
      </c>
      <c r="F738" s="56">
        <v>53.43</v>
      </c>
      <c r="G738" s="56">
        <v>129187.69</v>
      </c>
      <c r="H738" s="54">
        <v>0</v>
      </c>
      <c r="I738" s="55">
        <v>0</v>
      </c>
    </row>
    <row r="739" spans="1:9" ht="12.75" customHeight="1">
      <c r="A739" s="20" t="s">
        <v>349</v>
      </c>
      <c r="B739" s="20" t="s">
        <v>3557</v>
      </c>
      <c r="C739" s="21" t="s">
        <v>3558</v>
      </c>
      <c r="D739" s="21" t="s">
        <v>3559</v>
      </c>
      <c r="E739" s="44">
        <v>651858</v>
      </c>
      <c r="F739" s="56">
        <v>3.14</v>
      </c>
      <c r="G739" s="56">
        <v>2049131.85</v>
      </c>
      <c r="H739" s="54">
        <v>0</v>
      </c>
      <c r="I739" s="55">
        <v>0</v>
      </c>
    </row>
    <row r="740" spans="1:9" ht="12.75" customHeight="1">
      <c r="A740" s="20" t="s">
        <v>349</v>
      </c>
      <c r="B740" s="20" t="s">
        <v>3560</v>
      </c>
      <c r="C740" s="21" t="s">
        <v>3558</v>
      </c>
      <c r="D740" s="21" t="s">
        <v>3561</v>
      </c>
      <c r="E740" s="44">
        <v>487620</v>
      </c>
      <c r="F740" s="56">
        <v>2.22</v>
      </c>
      <c r="G740" s="56">
        <v>1081474.08</v>
      </c>
      <c r="H740" s="54">
        <v>0</v>
      </c>
      <c r="I740" s="55">
        <v>0</v>
      </c>
    </row>
    <row r="741" spans="1:9" ht="12.75" customHeight="1">
      <c r="A741" s="20" t="s">
        <v>349</v>
      </c>
      <c r="B741" s="20" t="s">
        <v>2997</v>
      </c>
      <c r="C741" s="21" t="s">
        <v>2998</v>
      </c>
      <c r="D741" s="21" t="s">
        <v>3059</v>
      </c>
      <c r="E741" s="44">
        <v>12200</v>
      </c>
      <c r="F741" s="56">
        <v>18.25</v>
      </c>
      <c r="G741" s="56">
        <v>222678.36</v>
      </c>
      <c r="H741" s="54">
        <v>0</v>
      </c>
      <c r="I741" s="55">
        <v>0</v>
      </c>
    </row>
    <row r="742" spans="1:9" ht="12.75" customHeight="1">
      <c r="A742" s="20" t="s">
        <v>349</v>
      </c>
      <c r="B742" s="20" t="s">
        <v>3001</v>
      </c>
      <c r="C742" s="21" t="s">
        <v>3002</v>
      </c>
      <c r="D742" s="21" t="s">
        <v>3003</v>
      </c>
      <c r="E742" s="44">
        <v>216237</v>
      </c>
      <c r="F742" s="56">
        <v>1</v>
      </c>
      <c r="G742" s="56">
        <v>217088.97</v>
      </c>
      <c r="H742" s="54">
        <v>0</v>
      </c>
      <c r="I742" s="55">
        <v>0</v>
      </c>
    </row>
    <row r="743" spans="1:9" ht="12.75" customHeight="1">
      <c r="A743" s="20" t="s">
        <v>349</v>
      </c>
      <c r="B743" s="20" t="s">
        <v>483</v>
      </c>
      <c r="C743" s="21" t="s">
        <v>484</v>
      </c>
      <c r="D743" s="21" t="s">
        <v>485</v>
      </c>
      <c r="E743" s="44">
        <v>1079</v>
      </c>
      <c r="F743" s="56">
        <v>34.61</v>
      </c>
      <c r="G743" s="56">
        <v>37344.19</v>
      </c>
      <c r="H743" s="54">
        <v>0</v>
      </c>
      <c r="I743" s="55">
        <v>0</v>
      </c>
    </row>
    <row r="744" spans="1:9" ht="12.75" customHeight="1">
      <c r="A744" s="20" t="s">
        <v>349</v>
      </c>
      <c r="B744" s="20" t="s">
        <v>1569</v>
      </c>
      <c r="C744" s="43" t="s">
        <v>2266</v>
      </c>
      <c r="D744" s="21" t="s">
        <v>1703</v>
      </c>
      <c r="E744" s="44">
        <v>0</v>
      </c>
      <c r="F744" s="56">
        <v>0</v>
      </c>
      <c r="G744" s="56">
        <v>0</v>
      </c>
      <c r="H744" s="54">
        <v>0</v>
      </c>
      <c r="I744" s="55">
        <v>40.54</v>
      </c>
    </row>
    <row r="745" spans="1:9" ht="12.75" customHeight="1">
      <c r="A745" s="20" t="s">
        <v>349</v>
      </c>
      <c r="B745" s="20" t="s">
        <v>1155</v>
      </c>
      <c r="C745" s="21" t="s">
        <v>1156</v>
      </c>
      <c r="D745" s="21" t="s">
        <v>3606</v>
      </c>
      <c r="E745" s="44">
        <v>5619</v>
      </c>
      <c r="F745" s="56">
        <v>62.86</v>
      </c>
      <c r="G745" s="56">
        <v>353210.34</v>
      </c>
      <c r="H745" s="54">
        <v>0</v>
      </c>
      <c r="I745" s="55">
        <v>0</v>
      </c>
    </row>
    <row r="746" spans="1:9" ht="12.75" customHeight="1">
      <c r="A746" s="20" t="s">
        <v>349</v>
      </c>
      <c r="B746" s="20" t="s">
        <v>942</v>
      </c>
      <c r="C746" s="21" t="s">
        <v>943</v>
      </c>
      <c r="D746" s="21" t="s">
        <v>944</v>
      </c>
      <c r="E746" s="44">
        <v>37700</v>
      </c>
      <c r="F746" s="56">
        <v>18.1</v>
      </c>
      <c r="G746" s="56">
        <v>682370</v>
      </c>
      <c r="H746" s="54">
        <v>0</v>
      </c>
      <c r="I746" s="55">
        <v>0</v>
      </c>
    </row>
    <row r="747" spans="1:10" ht="12.75" customHeight="1">
      <c r="A747" s="14"/>
      <c r="B747" s="14"/>
      <c r="E747" s="7">
        <f>SUM(E2:E746)</f>
        <v>45504696</v>
      </c>
      <c r="G747" s="58">
        <f>SUM(G2:G746)</f>
        <v>501436543.7500002</v>
      </c>
      <c r="H747" s="59">
        <f>SUM(H2:H746)</f>
        <v>795038.2199999996</v>
      </c>
      <c r="I747" s="59">
        <f>SUM(I2:I746)</f>
        <v>166250.06000000006</v>
      </c>
      <c r="J747" s="58">
        <f>SUM(G747:I747)</f>
        <v>502397832.0300002</v>
      </c>
    </row>
    <row r="748" spans="1:9" ht="12.75" customHeight="1">
      <c r="A748" s="14"/>
      <c r="B748" s="14"/>
      <c r="I748" s="60"/>
    </row>
  </sheetData>
  <printOptions/>
  <pageMargins left="0.75" right="0.75" top="1" bottom="1" header="0.5" footer="0.5"/>
  <pageSetup fitToHeight="18" fitToWidth="1"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0"/>
  <sheetViews>
    <sheetView zoomScale="75" zoomScaleNormal="75" workbookViewId="0" topLeftCell="A1">
      <pane ySplit="1" topLeftCell="BM174" activePane="bottomLeft" state="frozen"/>
      <selection pane="topLeft" activeCell="A1" sqref="A1"/>
      <selection pane="bottomLeft" activeCell="J205" sqref="J205"/>
    </sheetView>
  </sheetViews>
  <sheetFormatPr defaultColWidth="9.140625" defaultRowHeight="12.75"/>
  <cols>
    <col min="1" max="1" width="6.421875" style="0" bestFit="1" customWidth="1"/>
    <col min="2" max="2" width="13.7109375" style="0" bestFit="1" customWidth="1"/>
    <col min="3" max="3" width="37.140625" style="0" bestFit="1" customWidth="1"/>
    <col min="4" max="4" width="37.57421875" style="0" bestFit="1" customWidth="1"/>
    <col min="5" max="5" width="16.00390625" style="7" bestFit="1" customWidth="1"/>
    <col min="6" max="6" width="17.57421875" style="3" bestFit="1" customWidth="1"/>
    <col min="7" max="7" width="17.140625" style="3" bestFit="1" customWidth="1"/>
    <col min="8" max="8" width="11.140625" style="0" bestFit="1" customWidth="1"/>
    <col min="10" max="10" width="18.28125" style="0" customWidth="1"/>
  </cols>
  <sheetData>
    <row r="1" spans="1:9" s="1" customFormat="1" ht="12.75" customHeight="1">
      <c r="A1" s="19" t="s">
        <v>3331</v>
      </c>
      <c r="B1" s="19" t="s">
        <v>3332</v>
      </c>
      <c r="C1" s="19" t="s">
        <v>3333</v>
      </c>
      <c r="D1" s="19" t="s">
        <v>3334</v>
      </c>
      <c r="E1" s="23" t="s">
        <v>3335</v>
      </c>
      <c r="F1" s="52" t="s">
        <v>3336</v>
      </c>
      <c r="G1" s="52" t="s">
        <v>3337</v>
      </c>
      <c r="H1" s="52" t="s">
        <v>3338</v>
      </c>
      <c r="I1" s="53" t="s">
        <v>3340</v>
      </c>
    </row>
    <row r="2" spans="1:9" ht="12.75">
      <c r="A2" s="29" t="s">
        <v>1838</v>
      </c>
      <c r="B2" s="29" t="s">
        <v>2237</v>
      </c>
      <c r="C2" s="29" t="s">
        <v>2238</v>
      </c>
      <c r="D2" s="29" t="s">
        <v>2239</v>
      </c>
      <c r="E2" s="24">
        <v>40200</v>
      </c>
      <c r="F2" s="30">
        <v>9.4</v>
      </c>
      <c r="G2" s="30">
        <v>377865.12</v>
      </c>
      <c r="H2" s="30">
        <v>0</v>
      </c>
      <c r="I2" s="32">
        <v>0</v>
      </c>
    </row>
    <row r="3" spans="1:9" ht="12.75">
      <c r="A3" s="29" t="s">
        <v>1838</v>
      </c>
      <c r="B3" s="29" t="s">
        <v>1974</v>
      </c>
      <c r="C3" s="29" t="s">
        <v>1975</v>
      </c>
      <c r="D3" s="29" t="s">
        <v>3103</v>
      </c>
      <c r="E3" s="24">
        <v>77100</v>
      </c>
      <c r="F3" s="30">
        <v>13.59</v>
      </c>
      <c r="G3" s="30">
        <v>1048077.3</v>
      </c>
      <c r="H3" s="30">
        <v>0</v>
      </c>
      <c r="I3" s="33">
        <v>0</v>
      </c>
    </row>
    <row r="4" spans="1:9" ht="12.75">
      <c r="A4" s="29" t="s">
        <v>1838</v>
      </c>
      <c r="B4" s="29" t="s">
        <v>1925</v>
      </c>
      <c r="C4" s="29" t="s">
        <v>1926</v>
      </c>
      <c r="D4" s="29" t="s">
        <v>3073</v>
      </c>
      <c r="E4" s="24">
        <v>218400</v>
      </c>
      <c r="F4" s="30">
        <v>4.58</v>
      </c>
      <c r="G4" s="30">
        <v>1001107.91</v>
      </c>
      <c r="H4" s="30">
        <v>0</v>
      </c>
      <c r="I4" s="33">
        <v>0</v>
      </c>
    </row>
    <row r="5" spans="1:9" ht="12.75">
      <c r="A5" s="29" t="s">
        <v>1838</v>
      </c>
      <c r="B5" s="29" t="s">
        <v>1913</v>
      </c>
      <c r="C5" s="29" t="s">
        <v>1914</v>
      </c>
      <c r="D5" s="29" t="s">
        <v>3633</v>
      </c>
      <c r="E5" s="24">
        <v>100000</v>
      </c>
      <c r="F5" s="30">
        <v>9.8</v>
      </c>
      <c r="G5" s="30">
        <v>979862.71</v>
      </c>
      <c r="H5" s="30">
        <v>0</v>
      </c>
      <c r="I5" s="33">
        <v>0</v>
      </c>
    </row>
    <row r="6" spans="1:9" ht="12.75">
      <c r="A6" s="29" t="s">
        <v>1838</v>
      </c>
      <c r="B6" s="29" t="s">
        <v>2246</v>
      </c>
      <c r="C6" s="29" t="s">
        <v>2247</v>
      </c>
      <c r="D6" s="29" t="s">
        <v>3073</v>
      </c>
      <c r="E6" s="24">
        <v>110000</v>
      </c>
      <c r="F6" s="30">
        <v>9.52</v>
      </c>
      <c r="G6" s="30">
        <v>1047228.27</v>
      </c>
      <c r="H6" s="30">
        <v>0</v>
      </c>
      <c r="I6" s="33">
        <v>0</v>
      </c>
    </row>
    <row r="7" spans="1:9" ht="12.75">
      <c r="A7" s="29" t="s">
        <v>1838</v>
      </c>
      <c r="B7" s="29" t="s">
        <v>2113</v>
      </c>
      <c r="C7" s="29" t="s">
        <v>2114</v>
      </c>
      <c r="D7" s="29" t="s">
        <v>3129</v>
      </c>
      <c r="E7" s="24">
        <v>175400</v>
      </c>
      <c r="F7" s="30">
        <v>5.1</v>
      </c>
      <c r="G7" s="30">
        <v>895145.41</v>
      </c>
      <c r="H7" s="30">
        <v>0</v>
      </c>
      <c r="I7" s="33">
        <v>0</v>
      </c>
    </row>
    <row r="8" spans="1:9" ht="12.75">
      <c r="A8" s="29" t="s">
        <v>1838</v>
      </c>
      <c r="B8" s="29" t="s">
        <v>2231</v>
      </c>
      <c r="C8" s="29" t="s">
        <v>2232</v>
      </c>
      <c r="D8" s="29" t="s">
        <v>2233</v>
      </c>
      <c r="E8" s="24">
        <v>66390</v>
      </c>
      <c r="F8" s="30">
        <v>15.34</v>
      </c>
      <c r="G8" s="30">
        <v>1018746.22</v>
      </c>
      <c r="H8" s="30">
        <v>0</v>
      </c>
      <c r="I8" s="33">
        <v>0</v>
      </c>
    </row>
    <row r="9" spans="1:9" ht="12.75">
      <c r="A9" s="29" t="s">
        <v>1838</v>
      </c>
      <c r="B9" s="29" t="s">
        <v>1976</v>
      </c>
      <c r="C9" s="29" t="s">
        <v>1977</v>
      </c>
      <c r="D9" s="29" t="s">
        <v>1978</v>
      </c>
      <c r="E9" s="24">
        <v>239200</v>
      </c>
      <c r="F9" s="30">
        <v>2.87</v>
      </c>
      <c r="G9" s="30">
        <v>685837.09</v>
      </c>
      <c r="H9" s="30">
        <v>0</v>
      </c>
      <c r="I9" s="33">
        <v>0</v>
      </c>
    </row>
    <row r="10" spans="1:9" ht="12.75">
      <c r="A10" s="29" t="s">
        <v>1838</v>
      </c>
      <c r="B10" s="29" t="s">
        <v>1917</v>
      </c>
      <c r="C10" s="29" t="s">
        <v>1918</v>
      </c>
      <c r="D10" s="29" t="s">
        <v>3129</v>
      </c>
      <c r="E10" s="24">
        <v>181100</v>
      </c>
      <c r="F10" s="30">
        <v>2.9</v>
      </c>
      <c r="G10" s="30">
        <v>525973.78</v>
      </c>
      <c r="H10" s="30">
        <v>0</v>
      </c>
      <c r="I10" s="33">
        <v>0</v>
      </c>
    </row>
    <row r="11" spans="1:9" ht="12.75">
      <c r="A11" s="29" t="s">
        <v>1838</v>
      </c>
      <c r="B11" s="29" t="s">
        <v>1979</v>
      </c>
      <c r="C11" s="29" t="s">
        <v>1980</v>
      </c>
      <c r="D11" s="29" t="s">
        <v>3129</v>
      </c>
      <c r="E11" s="24">
        <v>154900</v>
      </c>
      <c r="F11" s="30">
        <v>6.92</v>
      </c>
      <c r="G11" s="30">
        <v>1072238.89</v>
      </c>
      <c r="H11" s="30">
        <v>0</v>
      </c>
      <c r="I11" s="33">
        <v>0</v>
      </c>
    </row>
    <row r="12" spans="1:9" ht="12.75">
      <c r="A12" s="29" t="s">
        <v>1838</v>
      </c>
      <c r="B12" s="29" t="s">
        <v>1981</v>
      </c>
      <c r="C12" s="29" t="s">
        <v>1982</v>
      </c>
      <c r="D12" s="29" t="s">
        <v>3108</v>
      </c>
      <c r="E12" s="24">
        <v>70700</v>
      </c>
      <c r="F12" s="30">
        <v>14.29</v>
      </c>
      <c r="G12" s="30">
        <v>1010279.28</v>
      </c>
      <c r="H12" s="30">
        <v>0</v>
      </c>
      <c r="I12" s="33">
        <v>0</v>
      </c>
    </row>
    <row r="13" spans="1:9" ht="12.75">
      <c r="A13" s="29" t="s">
        <v>1838</v>
      </c>
      <c r="B13" s="29" t="s">
        <v>2111</v>
      </c>
      <c r="C13" s="29" t="s">
        <v>2112</v>
      </c>
      <c r="D13" s="29" t="s">
        <v>3129</v>
      </c>
      <c r="E13" s="24">
        <v>87600</v>
      </c>
      <c r="F13" s="30">
        <v>11.46</v>
      </c>
      <c r="G13" s="30">
        <v>1003858.21</v>
      </c>
      <c r="H13" s="30">
        <v>0</v>
      </c>
      <c r="I13" s="33">
        <v>0</v>
      </c>
    </row>
    <row r="14" spans="1:9" ht="12.75">
      <c r="A14" s="29" t="s">
        <v>1838</v>
      </c>
      <c r="B14" s="29" t="s">
        <v>1983</v>
      </c>
      <c r="C14" s="29" t="s">
        <v>1984</v>
      </c>
      <c r="D14" s="29" t="s">
        <v>3108</v>
      </c>
      <c r="E14" s="24">
        <v>69200</v>
      </c>
      <c r="F14" s="30">
        <v>7.64</v>
      </c>
      <c r="G14" s="30">
        <v>528454.06</v>
      </c>
      <c r="H14" s="30">
        <v>0</v>
      </c>
      <c r="I14" s="33">
        <v>0</v>
      </c>
    </row>
    <row r="15" spans="1:9" ht="12.75">
      <c r="A15" s="29" t="s">
        <v>1838</v>
      </c>
      <c r="B15" s="29" t="s">
        <v>2100</v>
      </c>
      <c r="C15" s="29" t="s">
        <v>2101</v>
      </c>
      <c r="D15" s="29" t="s">
        <v>1931</v>
      </c>
      <c r="E15" s="24">
        <v>217000</v>
      </c>
      <c r="F15" s="30">
        <v>4.6</v>
      </c>
      <c r="G15" s="30">
        <v>998717.64</v>
      </c>
      <c r="H15" s="30">
        <v>0</v>
      </c>
      <c r="I15" s="33">
        <v>0</v>
      </c>
    </row>
    <row r="16" spans="1:9" ht="12.75">
      <c r="A16" s="29" t="s">
        <v>1838</v>
      </c>
      <c r="B16" s="29" t="s">
        <v>1985</v>
      </c>
      <c r="C16" s="29" t="s">
        <v>1986</v>
      </c>
      <c r="D16" s="29" t="s">
        <v>309</v>
      </c>
      <c r="E16" s="24">
        <v>78300</v>
      </c>
      <c r="F16" s="30">
        <v>5.46</v>
      </c>
      <c r="G16" s="30">
        <v>427209.01</v>
      </c>
      <c r="H16" s="30">
        <v>0</v>
      </c>
      <c r="I16" s="33">
        <v>0</v>
      </c>
    </row>
    <row r="17" spans="1:9" ht="12.75">
      <c r="A17" s="29" t="s">
        <v>1838</v>
      </c>
      <c r="B17" s="29" t="s">
        <v>1987</v>
      </c>
      <c r="C17" s="29" t="s">
        <v>1988</v>
      </c>
      <c r="D17" s="29" t="s">
        <v>3073</v>
      </c>
      <c r="E17" s="24">
        <v>40000</v>
      </c>
      <c r="F17" s="30">
        <v>20.91</v>
      </c>
      <c r="G17" s="30">
        <v>836594.9</v>
      </c>
      <c r="H17" s="30">
        <v>0</v>
      </c>
      <c r="I17" s="33">
        <v>0</v>
      </c>
    </row>
    <row r="18" spans="1:9" ht="12.75">
      <c r="A18" s="29" t="s">
        <v>1838</v>
      </c>
      <c r="B18" s="29" t="s">
        <v>1989</v>
      </c>
      <c r="C18" s="29" t="s">
        <v>1990</v>
      </c>
      <c r="D18" s="29" t="s">
        <v>3108</v>
      </c>
      <c r="E18" s="24">
        <v>50000</v>
      </c>
      <c r="F18" s="30">
        <v>13.34</v>
      </c>
      <c r="G18" s="30">
        <v>667160.31</v>
      </c>
      <c r="H18" s="30">
        <v>0</v>
      </c>
      <c r="I18" s="33">
        <v>0</v>
      </c>
    </row>
    <row r="19" spans="1:9" ht="12.75">
      <c r="A19" s="29" t="s">
        <v>1838</v>
      </c>
      <c r="B19" s="29" t="s">
        <v>1991</v>
      </c>
      <c r="C19" s="29" t="s">
        <v>1992</v>
      </c>
      <c r="D19" s="29" t="s">
        <v>1993</v>
      </c>
      <c r="E19" s="24">
        <v>49500</v>
      </c>
      <c r="F19" s="30">
        <v>22.92</v>
      </c>
      <c r="G19" s="30">
        <v>1134497.29</v>
      </c>
      <c r="H19" s="30">
        <v>0</v>
      </c>
      <c r="I19" s="33">
        <v>0</v>
      </c>
    </row>
    <row r="20" spans="1:9" ht="12.75">
      <c r="A20" s="29" t="s">
        <v>1838</v>
      </c>
      <c r="B20" s="29" t="s">
        <v>1994</v>
      </c>
      <c r="C20" s="29" t="s">
        <v>1995</v>
      </c>
      <c r="D20" s="29" t="s">
        <v>3062</v>
      </c>
      <c r="E20" s="24">
        <v>30000</v>
      </c>
      <c r="F20" s="30">
        <v>35.26</v>
      </c>
      <c r="G20" s="30">
        <v>1057806.33</v>
      </c>
      <c r="H20" s="30">
        <v>7238.79</v>
      </c>
      <c r="I20" s="33">
        <v>0</v>
      </c>
    </row>
    <row r="21" spans="1:9" ht="12.75">
      <c r="A21" s="29" t="s">
        <v>1838</v>
      </c>
      <c r="B21" s="29" t="s">
        <v>1996</v>
      </c>
      <c r="C21" s="29" t="s">
        <v>1997</v>
      </c>
      <c r="D21" s="29" t="s">
        <v>1998</v>
      </c>
      <c r="E21" s="24">
        <v>18600</v>
      </c>
      <c r="F21" s="30">
        <v>58.74</v>
      </c>
      <c r="G21" s="30">
        <v>1092491.25</v>
      </c>
      <c r="H21" s="30">
        <v>0</v>
      </c>
      <c r="I21" s="33">
        <v>0</v>
      </c>
    </row>
    <row r="22" spans="1:9" ht="12.75">
      <c r="A22" s="29" t="s">
        <v>1838</v>
      </c>
      <c r="B22" s="29" t="s">
        <v>1999</v>
      </c>
      <c r="C22" s="29" t="s">
        <v>2000</v>
      </c>
      <c r="D22" s="29" t="s">
        <v>3062</v>
      </c>
      <c r="E22" s="24">
        <v>55700</v>
      </c>
      <c r="F22" s="30">
        <v>17.56</v>
      </c>
      <c r="G22" s="30">
        <v>977862.15</v>
      </c>
      <c r="H22" s="30">
        <v>0</v>
      </c>
      <c r="I22" s="33">
        <v>0</v>
      </c>
    </row>
    <row r="23" spans="1:9" ht="12.75">
      <c r="A23" s="29" t="s">
        <v>1838</v>
      </c>
      <c r="B23" s="29" t="s">
        <v>2043</v>
      </c>
      <c r="C23" s="29" t="s">
        <v>2044</v>
      </c>
      <c r="D23" s="29" t="s">
        <v>3108</v>
      </c>
      <c r="E23" s="24">
        <v>135800</v>
      </c>
      <c r="F23" s="30">
        <v>5.46</v>
      </c>
      <c r="G23" s="30">
        <v>740932.09</v>
      </c>
      <c r="H23" s="30">
        <v>0</v>
      </c>
      <c r="I23" s="33">
        <v>0</v>
      </c>
    </row>
    <row r="24" spans="1:9" ht="12.75">
      <c r="A24" s="29" t="s">
        <v>1838</v>
      </c>
      <c r="B24" s="29" t="s">
        <v>2001</v>
      </c>
      <c r="C24" s="29" t="s">
        <v>2002</v>
      </c>
      <c r="D24" s="29" t="s">
        <v>2003</v>
      </c>
      <c r="E24" s="24">
        <v>57931</v>
      </c>
      <c r="F24" s="30">
        <v>12.24</v>
      </c>
      <c r="G24" s="30">
        <v>708995.76</v>
      </c>
      <c r="H24" s="30">
        <v>0</v>
      </c>
      <c r="I24" s="33">
        <v>0</v>
      </c>
    </row>
    <row r="25" spans="1:9" ht="12.75">
      <c r="A25" s="29" t="s">
        <v>1838</v>
      </c>
      <c r="B25" s="29" t="s">
        <v>2248</v>
      </c>
      <c r="C25" s="29" t="s">
        <v>2249</v>
      </c>
      <c r="D25" s="29" t="s">
        <v>3554</v>
      </c>
      <c r="E25" s="24">
        <v>53307</v>
      </c>
      <c r="F25" s="30">
        <v>22.08</v>
      </c>
      <c r="G25" s="30">
        <v>1177233.22</v>
      </c>
      <c r="H25" s="30">
        <v>0</v>
      </c>
      <c r="I25" s="33">
        <v>0</v>
      </c>
    </row>
    <row r="26" spans="1:9" ht="12.75">
      <c r="A26" s="29" t="s">
        <v>1838</v>
      </c>
      <c r="B26" s="29" t="s">
        <v>2004</v>
      </c>
      <c r="C26" s="29" t="s">
        <v>2005</v>
      </c>
      <c r="D26" s="29" t="s">
        <v>3447</v>
      </c>
      <c r="E26" s="24">
        <v>66390</v>
      </c>
      <c r="F26" s="30">
        <v>12.64</v>
      </c>
      <c r="G26" s="30">
        <v>839331.4</v>
      </c>
      <c r="H26" s="30">
        <v>0</v>
      </c>
      <c r="I26" s="33">
        <v>0</v>
      </c>
    </row>
    <row r="27" spans="1:9" ht="12.75">
      <c r="A27" s="29" t="s">
        <v>1838</v>
      </c>
      <c r="B27" s="29" t="s">
        <v>2006</v>
      </c>
      <c r="C27" s="29" t="s">
        <v>2007</v>
      </c>
      <c r="D27" s="29" t="s">
        <v>3129</v>
      </c>
      <c r="E27" s="24">
        <v>181300</v>
      </c>
      <c r="F27" s="30">
        <v>4.71</v>
      </c>
      <c r="G27" s="30">
        <v>854599.88</v>
      </c>
      <c r="H27" s="30">
        <v>0</v>
      </c>
      <c r="I27" s="33">
        <v>0</v>
      </c>
    </row>
    <row r="28" spans="1:9" ht="12.75">
      <c r="A28" s="29" t="s">
        <v>1838</v>
      </c>
      <c r="B28" s="29" t="s">
        <v>2008</v>
      </c>
      <c r="C28" s="29" t="s">
        <v>2009</v>
      </c>
      <c r="D28" s="29" t="s">
        <v>3062</v>
      </c>
      <c r="E28" s="24">
        <v>110200</v>
      </c>
      <c r="F28" s="30">
        <v>5.38</v>
      </c>
      <c r="G28" s="30">
        <v>593076.75</v>
      </c>
      <c r="H28" s="30">
        <v>0</v>
      </c>
      <c r="I28" s="33">
        <v>0</v>
      </c>
    </row>
    <row r="29" spans="1:9" ht="12.75">
      <c r="A29" s="29" t="s">
        <v>1838</v>
      </c>
      <c r="B29" s="29" t="s">
        <v>2010</v>
      </c>
      <c r="C29" s="29" t="s">
        <v>2011</v>
      </c>
      <c r="D29" s="29" t="s">
        <v>3062</v>
      </c>
      <c r="E29" s="24">
        <v>289800</v>
      </c>
      <c r="F29" s="30">
        <v>3.54</v>
      </c>
      <c r="G29" s="30">
        <v>1025874.5</v>
      </c>
      <c r="H29" s="30">
        <v>0</v>
      </c>
      <c r="I29" s="33">
        <v>0</v>
      </c>
    </row>
    <row r="30" spans="1:9" ht="12.75">
      <c r="A30" s="29" t="s">
        <v>1838</v>
      </c>
      <c r="B30" s="29" t="s">
        <v>1927</v>
      </c>
      <c r="C30" s="29" t="s">
        <v>1928</v>
      </c>
      <c r="D30" s="29" t="s">
        <v>3062</v>
      </c>
      <c r="E30" s="24">
        <v>84000</v>
      </c>
      <c r="F30" s="30">
        <v>12.68</v>
      </c>
      <c r="G30" s="30">
        <v>1064709.91</v>
      </c>
      <c r="H30" s="30">
        <v>0</v>
      </c>
      <c r="I30" s="33">
        <v>0</v>
      </c>
    </row>
    <row r="31" spans="1:9" ht="12.75">
      <c r="A31" s="29" t="s">
        <v>1838</v>
      </c>
      <c r="B31" s="29" t="s">
        <v>2012</v>
      </c>
      <c r="C31" s="29" t="s">
        <v>2013</v>
      </c>
      <c r="D31" s="29" t="s">
        <v>3108</v>
      </c>
      <c r="E31" s="24">
        <v>194600</v>
      </c>
      <c r="F31" s="30">
        <v>4.76</v>
      </c>
      <c r="G31" s="30">
        <v>927223.85</v>
      </c>
      <c r="H31" s="30">
        <v>0</v>
      </c>
      <c r="I31" s="33">
        <v>0</v>
      </c>
    </row>
    <row r="32" spans="1:9" ht="12.75">
      <c r="A32" s="29" t="s">
        <v>1838</v>
      </c>
      <c r="B32" s="29" t="s">
        <v>200</v>
      </c>
      <c r="C32" s="29" t="s">
        <v>201</v>
      </c>
      <c r="D32" s="29" t="s">
        <v>3129</v>
      </c>
      <c r="E32" s="24">
        <v>110300</v>
      </c>
      <c r="F32" s="30">
        <v>7.18</v>
      </c>
      <c r="G32" s="30">
        <v>792168.89</v>
      </c>
      <c r="H32" s="30">
        <v>0</v>
      </c>
      <c r="I32" s="33">
        <v>0</v>
      </c>
    </row>
    <row r="33" spans="1:9" ht="12.75">
      <c r="A33" s="29" t="s">
        <v>1838</v>
      </c>
      <c r="B33" s="29" t="s">
        <v>2014</v>
      </c>
      <c r="C33" s="29" t="s">
        <v>2015</v>
      </c>
      <c r="D33" s="29" t="s">
        <v>3129</v>
      </c>
      <c r="E33" s="24">
        <v>166400</v>
      </c>
      <c r="F33" s="30">
        <v>3.8</v>
      </c>
      <c r="G33" s="30">
        <v>631506.67</v>
      </c>
      <c r="H33" s="30">
        <v>0</v>
      </c>
      <c r="I33" s="33">
        <v>0</v>
      </c>
    </row>
    <row r="34" spans="1:9" ht="12.75">
      <c r="A34" s="29" t="s">
        <v>1838</v>
      </c>
      <c r="B34" s="29" t="s">
        <v>1888</v>
      </c>
      <c r="C34" s="29" t="s">
        <v>1889</v>
      </c>
      <c r="D34" s="29" t="s">
        <v>3097</v>
      </c>
      <c r="E34" s="24">
        <v>300000</v>
      </c>
      <c r="F34" s="30">
        <v>3.4</v>
      </c>
      <c r="G34" s="30">
        <v>1020226.37</v>
      </c>
      <c r="H34" s="30">
        <v>15237.87</v>
      </c>
      <c r="I34" s="33">
        <v>0</v>
      </c>
    </row>
    <row r="35" spans="1:9" ht="12.75">
      <c r="A35" s="29" t="s">
        <v>1838</v>
      </c>
      <c r="B35" s="29" t="s">
        <v>2047</v>
      </c>
      <c r="C35" s="29" t="s">
        <v>2048</v>
      </c>
      <c r="D35" s="29" t="s">
        <v>3073</v>
      </c>
      <c r="E35" s="24">
        <v>302900</v>
      </c>
      <c r="F35" s="30">
        <v>3.23</v>
      </c>
      <c r="G35" s="30">
        <v>978092.27</v>
      </c>
      <c r="H35" s="30">
        <v>0</v>
      </c>
      <c r="I35" s="33">
        <v>0</v>
      </c>
    </row>
    <row r="36" spans="1:9" ht="12.75">
      <c r="A36" s="29" t="s">
        <v>1838</v>
      </c>
      <c r="B36" s="29" t="s">
        <v>2016</v>
      </c>
      <c r="C36" s="29" t="s">
        <v>2017</v>
      </c>
      <c r="D36" s="29" t="s">
        <v>1993</v>
      </c>
      <c r="E36" s="24">
        <v>141400</v>
      </c>
      <c r="F36" s="30">
        <v>7.11</v>
      </c>
      <c r="G36" s="30">
        <v>1005687.1</v>
      </c>
      <c r="H36" s="30">
        <v>0</v>
      </c>
      <c r="I36" s="33">
        <v>0</v>
      </c>
    </row>
    <row r="37" spans="1:9" ht="12.75">
      <c r="A37" s="29" t="s">
        <v>1838</v>
      </c>
      <c r="B37" s="29" t="s">
        <v>2049</v>
      </c>
      <c r="C37" s="29" t="s">
        <v>2050</v>
      </c>
      <c r="D37" s="29" t="s">
        <v>2051</v>
      </c>
      <c r="E37" s="24">
        <v>443300</v>
      </c>
      <c r="F37" s="30">
        <v>3.04</v>
      </c>
      <c r="G37" s="30">
        <v>1349189.29</v>
      </c>
      <c r="H37" s="30">
        <v>4876.33</v>
      </c>
      <c r="I37" s="33">
        <v>0</v>
      </c>
    </row>
    <row r="38" spans="1:9" ht="12.75">
      <c r="A38" s="29" t="s">
        <v>1838</v>
      </c>
      <c r="B38" s="29" t="s">
        <v>1901</v>
      </c>
      <c r="C38" s="29" t="s">
        <v>1902</v>
      </c>
      <c r="D38" s="29" t="s">
        <v>3129</v>
      </c>
      <c r="E38" s="24">
        <v>300000</v>
      </c>
      <c r="F38" s="30">
        <v>2.5</v>
      </c>
      <c r="G38" s="30">
        <v>750207.39</v>
      </c>
      <c r="H38" s="30">
        <v>0</v>
      </c>
      <c r="I38" s="33">
        <v>0</v>
      </c>
    </row>
    <row r="39" spans="1:9" ht="12.75">
      <c r="A39" s="29" t="s">
        <v>1838</v>
      </c>
      <c r="B39" s="29" t="s">
        <v>2018</v>
      </c>
      <c r="C39" s="29" t="s">
        <v>2019</v>
      </c>
      <c r="D39" s="29" t="s">
        <v>2020</v>
      </c>
      <c r="E39" s="24">
        <v>255300</v>
      </c>
      <c r="F39" s="30">
        <v>3.03</v>
      </c>
      <c r="G39" s="30">
        <v>774639.93</v>
      </c>
      <c r="H39" s="30">
        <v>0</v>
      </c>
      <c r="I39" s="33">
        <v>0</v>
      </c>
    </row>
    <row r="40" spans="1:9" ht="12.75">
      <c r="A40" s="29" t="s">
        <v>1838</v>
      </c>
      <c r="B40" s="29" t="s">
        <v>2142</v>
      </c>
      <c r="C40" s="29" t="s">
        <v>2143</v>
      </c>
      <c r="D40" s="29" t="s">
        <v>3129</v>
      </c>
      <c r="E40" s="24">
        <v>100000</v>
      </c>
      <c r="F40" s="30">
        <v>6.22</v>
      </c>
      <c r="G40" s="30">
        <v>621693.2</v>
      </c>
      <c r="H40" s="30">
        <v>0</v>
      </c>
      <c r="I40" s="33">
        <v>0</v>
      </c>
    </row>
    <row r="41" spans="1:9" ht="12.75">
      <c r="A41" s="29" t="s">
        <v>1838</v>
      </c>
      <c r="B41" s="29" t="s">
        <v>1929</v>
      </c>
      <c r="C41" s="29" t="s">
        <v>1930</v>
      </c>
      <c r="D41" s="29" t="s">
        <v>1931</v>
      </c>
      <c r="E41" s="24">
        <v>250000</v>
      </c>
      <c r="F41" s="30">
        <v>2.38</v>
      </c>
      <c r="G41" s="30">
        <v>595016.06</v>
      </c>
      <c r="H41" s="30">
        <v>0</v>
      </c>
      <c r="I41" s="33">
        <v>0</v>
      </c>
    </row>
    <row r="42" spans="1:9" ht="12.75">
      <c r="A42" s="29" t="s">
        <v>1838</v>
      </c>
      <c r="B42" s="29" t="s">
        <v>1932</v>
      </c>
      <c r="C42" s="29" t="s">
        <v>1933</v>
      </c>
      <c r="D42" s="29" t="s">
        <v>3062</v>
      </c>
      <c r="E42" s="24">
        <v>157800</v>
      </c>
      <c r="F42" s="30">
        <v>5.77</v>
      </c>
      <c r="G42" s="30">
        <v>910748.98</v>
      </c>
      <c r="H42" s="30">
        <v>0</v>
      </c>
      <c r="I42" s="33">
        <v>0</v>
      </c>
    </row>
    <row r="43" spans="1:9" ht="12.75">
      <c r="A43" s="29" t="s">
        <v>1838</v>
      </c>
      <c r="B43" s="29" t="s">
        <v>2170</v>
      </c>
      <c r="C43" s="29" t="s">
        <v>2171</v>
      </c>
      <c r="D43" s="29" t="s">
        <v>3108</v>
      </c>
      <c r="E43" s="24">
        <v>79400</v>
      </c>
      <c r="F43" s="30">
        <v>6.53</v>
      </c>
      <c r="G43" s="30">
        <v>518305.62</v>
      </c>
      <c r="H43" s="30">
        <v>0</v>
      </c>
      <c r="I43" s="33">
        <v>0</v>
      </c>
    </row>
    <row r="44" spans="1:9" ht="12.75">
      <c r="A44" s="29" t="s">
        <v>1838</v>
      </c>
      <c r="B44" s="29" t="s">
        <v>2055</v>
      </c>
      <c r="C44" s="29" t="s">
        <v>2056</v>
      </c>
      <c r="D44" s="29" t="s">
        <v>3129</v>
      </c>
      <c r="E44" s="24">
        <v>49418</v>
      </c>
      <c r="F44" s="30">
        <v>20.23</v>
      </c>
      <c r="G44" s="30">
        <v>999638.49</v>
      </c>
      <c r="H44" s="30">
        <v>0</v>
      </c>
      <c r="I44" s="33">
        <v>0</v>
      </c>
    </row>
    <row r="45" spans="1:9" ht="12.75">
      <c r="A45" s="29" t="s">
        <v>1838</v>
      </c>
      <c r="B45" s="29" t="s">
        <v>2021</v>
      </c>
      <c r="C45" s="29" t="s">
        <v>2022</v>
      </c>
      <c r="D45" s="29" t="s">
        <v>3129</v>
      </c>
      <c r="E45" s="24">
        <v>172500</v>
      </c>
      <c r="F45" s="30">
        <v>4.9</v>
      </c>
      <c r="G45" s="30">
        <v>845131.59</v>
      </c>
      <c r="H45" s="30">
        <v>0</v>
      </c>
      <c r="I45" s="33">
        <v>0</v>
      </c>
    </row>
    <row r="46" spans="1:9" ht="12.75">
      <c r="A46" s="29" t="s">
        <v>1838</v>
      </c>
      <c r="B46" s="29" t="s">
        <v>3037</v>
      </c>
      <c r="C46" s="29" t="s">
        <v>3038</v>
      </c>
      <c r="D46" s="29" t="s">
        <v>3035</v>
      </c>
      <c r="E46" s="24">
        <v>2240742</v>
      </c>
      <c r="F46" s="30">
        <v>100</v>
      </c>
      <c r="G46" s="30">
        <v>2240742.1</v>
      </c>
      <c r="H46" s="30">
        <v>2072.69</v>
      </c>
      <c r="I46" s="33">
        <v>0</v>
      </c>
    </row>
    <row r="47" spans="1:9" ht="12.75">
      <c r="A47" s="29" t="s">
        <v>1838</v>
      </c>
      <c r="B47" s="29" t="s">
        <v>2144</v>
      </c>
      <c r="C47" s="29" t="s">
        <v>2145</v>
      </c>
      <c r="D47" s="29" t="s">
        <v>3097</v>
      </c>
      <c r="E47" s="24">
        <v>659438</v>
      </c>
      <c r="F47" s="30">
        <v>0.98</v>
      </c>
      <c r="G47" s="30">
        <v>648606.28</v>
      </c>
      <c r="H47" s="30">
        <v>0</v>
      </c>
      <c r="I47" s="33">
        <v>0</v>
      </c>
    </row>
    <row r="48" spans="1:9" ht="12.75">
      <c r="A48" s="29" t="s">
        <v>1838</v>
      </c>
      <c r="B48" s="29" t="s">
        <v>2167</v>
      </c>
      <c r="C48" s="29" t="s">
        <v>2168</v>
      </c>
      <c r="D48" s="29" t="s">
        <v>2169</v>
      </c>
      <c r="E48" s="24">
        <v>155000</v>
      </c>
      <c r="F48" s="30">
        <v>4.48</v>
      </c>
      <c r="G48" s="30">
        <v>694672.55</v>
      </c>
      <c r="H48" s="30">
        <v>0</v>
      </c>
      <c r="I48" s="33">
        <v>0</v>
      </c>
    </row>
    <row r="49" spans="1:9" ht="12.75">
      <c r="A49" s="29" t="s">
        <v>1838</v>
      </c>
      <c r="B49" s="29" t="s">
        <v>2184</v>
      </c>
      <c r="C49" s="29" t="s">
        <v>2185</v>
      </c>
      <c r="D49" s="29" t="s">
        <v>3108</v>
      </c>
      <c r="E49" s="24">
        <v>194600</v>
      </c>
      <c r="F49" s="30">
        <v>4.98</v>
      </c>
      <c r="G49" s="30">
        <v>969657.66</v>
      </c>
      <c r="H49" s="30">
        <v>0</v>
      </c>
      <c r="I49" s="33">
        <v>0</v>
      </c>
    </row>
    <row r="50" spans="1:9" ht="12.75">
      <c r="A50" s="29" t="s">
        <v>1838</v>
      </c>
      <c r="B50" s="29" t="s">
        <v>2188</v>
      </c>
      <c r="C50" s="29" t="s">
        <v>2189</v>
      </c>
      <c r="D50" s="29" t="s">
        <v>3129</v>
      </c>
      <c r="E50" s="24">
        <v>108400</v>
      </c>
      <c r="F50" s="30">
        <v>10.5</v>
      </c>
      <c r="G50" s="30">
        <v>1138615.31</v>
      </c>
      <c r="H50" s="30">
        <v>0</v>
      </c>
      <c r="I50" s="33">
        <v>0</v>
      </c>
    </row>
    <row r="51" spans="1:9" ht="12.75">
      <c r="A51" s="29" t="s">
        <v>1838</v>
      </c>
      <c r="B51" s="29" t="s">
        <v>1934</v>
      </c>
      <c r="C51" s="29" t="s">
        <v>1935</v>
      </c>
      <c r="D51" s="29" t="s">
        <v>3031</v>
      </c>
      <c r="E51" s="24">
        <v>14870</v>
      </c>
      <c r="F51" s="30">
        <v>67.03</v>
      </c>
      <c r="G51" s="30">
        <v>996778.82</v>
      </c>
      <c r="H51" s="30">
        <v>0</v>
      </c>
      <c r="I51" s="33">
        <v>0</v>
      </c>
    </row>
    <row r="52" spans="1:9" ht="12.75">
      <c r="A52" s="29" t="s">
        <v>1838</v>
      </c>
      <c r="B52" s="29" t="s">
        <v>1899</v>
      </c>
      <c r="C52" s="29" t="s">
        <v>1900</v>
      </c>
      <c r="D52" s="29" t="s">
        <v>490</v>
      </c>
      <c r="E52" s="24">
        <v>102027</v>
      </c>
      <c r="F52" s="30">
        <v>9.96</v>
      </c>
      <c r="G52" s="30">
        <v>1016683.72</v>
      </c>
      <c r="H52" s="30">
        <v>0</v>
      </c>
      <c r="I52" s="33">
        <v>0</v>
      </c>
    </row>
    <row r="53" spans="1:9" ht="12.75">
      <c r="A53" s="29" t="s">
        <v>1838</v>
      </c>
      <c r="B53" s="29" t="s">
        <v>2123</v>
      </c>
      <c r="C53" s="29" t="s">
        <v>2124</v>
      </c>
      <c r="D53" s="29" t="s">
        <v>2125</v>
      </c>
      <c r="E53" s="24">
        <v>37321</v>
      </c>
      <c r="F53" s="30">
        <v>9.34</v>
      </c>
      <c r="G53" s="30">
        <v>348712.48</v>
      </c>
      <c r="H53" s="30">
        <v>0</v>
      </c>
      <c r="I53" s="33">
        <v>0</v>
      </c>
    </row>
    <row r="54" spans="1:9" ht="12.75">
      <c r="A54" s="29" t="s">
        <v>1838</v>
      </c>
      <c r="B54" s="29" t="s">
        <v>2023</v>
      </c>
      <c r="C54" s="29" t="s">
        <v>2024</v>
      </c>
      <c r="D54" s="29" t="s">
        <v>2025</v>
      </c>
      <c r="E54" s="24">
        <v>292</v>
      </c>
      <c r="F54" s="30">
        <v>1810.95</v>
      </c>
      <c r="G54" s="30">
        <v>528798.08</v>
      </c>
      <c r="H54" s="30">
        <v>0</v>
      </c>
      <c r="I54" s="33">
        <v>0</v>
      </c>
    </row>
    <row r="55" spans="1:9" ht="12.75">
      <c r="A55" s="29" t="s">
        <v>1838</v>
      </c>
      <c r="B55" s="29" t="s">
        <v>1936</v>
      </c>
      <c r="C55" s="29" t="s">
        <v>1937</v>
      </c>
      <c r="D55" s="29" t="s">
        <v>1938</v>
      </c>
      <c r="E55" s="24">
        <v>10612</v>
      </c>
      <c r="F55" s="30">
        <v>52.94</v>
      </c>
      <c r="G55" s="30">
        <v>561776.38</v>
      </c>
      <c r="H55" s="30">
        <v>0</v>
      </c>
      <c r="I55" s="33">
        <v>0</v>
      </c>
    </row>
    <row r="56" spans="1:9" ht="12.75">
      <c r="A56" s="29" t="s">
        <v>1838</v>
      </c>
      <c r="B56" s="29" t="s">
        <v>2061</v>
      </c>
      <c r="C56" s="29" t="s">
        <v>2062</v>
      </c>
      <c r="D56" s="29" t="s">
        <v>3138</v>
      </c>
      <c r="E56" s="24">
        <v>541238</v>
      </c>
      <c r="F56" s="30">
        <v>1.99</v>
      </c>
      <c r="G56" s="30">
        <v>1075981.11</v>
      </c>
      <c r="H56" s="30">
        <v>0</v>
      </c>
      <c r="I56" s="33">
        <v>0</v>
      </c>
    </row>
    <row r="57" spans="1:9" ht="12.75">
      <c r="A57" s="29" t="s">
        <v>1838</v>
      </c>
      <c r="B57" s="29" t="s">
        <v>2140</v>
      </c>
      <c r="C57" s="29" t="s">
        <v>2141</v>
      </c>
      <c r="D57" s="29" t="s">
        <v>3031</v>
      </c>
      <c r="E57" s="24">
        <v>9026</v>
      </c>
      <c r="F57" s="30">
        <v>85.24</v>
      </c>
      <c r="G57" s="30">
        <v>769335.6</v>
      </c>
      <c r="H57" s="30">
        <v>0</v>
      </c>
      <c r="I57" s="33">
        <v>252.83</v>
      </c>
    </row>
    <row r="58" spans="1:9" ht="12.75">
      <c r="A58" s="29" t="s">
        <v>1838</v>
      </c>
      <c r="B58" s="29" t="s">
        <v>1881</v>
      </c>
      <c r="C58" s="29" t="s">
        <v>1882</v>
      </c>
      <c r="D58" s="29" t="s">
        <v>1883</v>
      </c>
      <c r="E58" s="24">
        <v>22700</v>
      </c>
      <c r="F58" s="30">
        <v>57.79</v>
      </c>
      <c r="G58" s="30">
        <v>1311802.88</v>
      </c>
      <c r="H58" s="30">
        <v>0</v>
      </c>
      <c r="I58" s="33">
        <v>0</v>
      </c>
    </row>
    <row r="59" spans="1:9" ht="12.75">
      <c r="A59" s="29" t="s">
        <v>1838</v>
      </c>
      <c r="B59" s="29" t="s">
        <v>1863</v>
      </c>
      <c r="C59" s="29" t="s">
        <v>1864</v>
      </c>
      <c r="D59" s="29" t="s">
        <v>3152</v>
      </c>
      <c r="E59" s="24">
        <v>8221</v>
      </c>
      <c r="F59" s="30">
        <v>142.76</v>
      </c>
      <c r="G59" s="30">
        <v>1173656.64</v>
      </c>
      <c r="H59" s="30">
        <v>0</v>
      </c>
      <c r="I59" s="33">
        <v>0</v>
      </c>
    </row>
    <row r="60" spans="1:9" ht="12.75">
      <c r="A60" s="29" t="s">
        <v>1838</v>
      </c>
      <c r="B60" s="29" t="s">
        <v>2026</v>
      </c>
      <c r="C60" s="29" t="s">
        <v>2027</v>
      </c>
      <c r="D60" s="29" t="s">
        <v>2028</v>
      </c>
      <c r="E60" s="24">
        <v>13670</v>
      </c>
      <c r="F60" s="30">
        <v>28.68</v>
      </c>
      <c r="G60" s="30">
        <v>392013.21</v>
      </c>
      <c r="H60" s="30">
        <v>0</v>
      </c>
      <c r="I60" s="33">
        <v>0</v>
      </c>
    </row>
    <row r="61" spans="1:9" ht="12.75">
      <c r="A61" s="29" t="s">
        <v>1838</v>
      </c>
      <c r="B61" s="29" t="s">
        <v>1939</v>
      </c>
      <c r="C61" s="29" t="s">
        <v>1940</v>
      </c>
      <c r="D61" s="29" t="s">
        <v>3499</v>
      </c>
      <c r="E61" s="24">
        <v>12996</v>
      </c>
      <c r="F61" s="30">
        <v>35.78</v>
      </c>
      <c r="G61" s="30">
        <v>465048.85</v>
      </c>
      <c r="H61" s="30">
        <v>0</v>
      </c>
      <c r="I61" s="33">
        <v>0</v>
      </c>
    </row>
    <row r="62" spans="1:9" ht="12.75">
      <c r="A62" s="29" t="s">
        <v>1838</v>
      </c>
      <c r="B62" s="29" t="s">
        <v>3685</v>
      </c>
      <c r="C62" s="29" t="s">
        <v>3686</v>
      </c>
      <c r="D62" s="29" t="s">
        <v>3152</v>
      </c>
      <c r="E62" s="24">
        <v>2156</v>
      </c>
      <c r="F62" s="30">
        <v>219.05</v>
      </c>
      <c r="G62" s="30">
        <v>472277.71</v>
      </c>
      <c r="H62" s="30">
        <v>0</v>
      </c>
      <c r="I62" s="33">
        <v>0</v>
      </c>
    </row>
    <row r="63" spans="1:9" ht="12.75">
      <c r="A63" s="29" t="s">
        <v>1838</v>
      </c>
      <c r="B63" s="29" t="s">
        <v>2126</v>
      </c>
      <c r="C63" s="29" t="s">
        <v>2127</v>
      </c>
      <c r="D63" s="29" t="s">
        <v>3465</v>
      </c>
      <c r="E63" s="24">
        <v>33250</v>
      </c>
      <c r="F63" s="30">
        <v>13.66</v>
      </c>
      <c r="G63" s="30">
        <v>454031.23</v>
      </c>
      <c r="H63" s="30">
        <v>0</v>
      </c>
      <c r="I63" s="33">
        <v>0</v>
      </c>
    </row>
    <row r="64" spans="1:9" ht="12.75">
      <c r="A64" s="29" t="s">
        <v>1838</v>
      </c>
      <c r="B64" s="29" t="s">
        <v>2065</v>
      </c>
      <c r="C64" s="29" t="s">
        <v>2066</v>
      </c>
      <c r="D64" s="29" t="s">
        <v>2067</v>
      </c>
      <c r="E64" s="24">
        <v>17528</v>
      </c>
      <c r="F64" s="30">
        <v>44</v>
      </c>
      <c r="G64" s="30">
        <v>771178.08</v>
      </c>
      <c r="H64" s="30">
        <v>0</v>
      </c>
      <c r="I64" s="33">
        <v>0</v>
      </c>
    </row>
    <row r="65" spans="1:9" ht="12.75">
      <c r="A65" s="29" t="s">
        <v>1838</v>
      </c>
      <c r="B65" s="29" t="s">
        <v>1041</v>
      </c>
      <c r="C65" s="29" t="s">
        <v>1042</v>
      </c>
      <c r="D65" s="29" t="s">
        <v>1043</v>
      </c>
      <c r="E65" s="24">
        <v>67816</v>
      </c>
      <c r="F65" s="30">
        <v>16.35</v>
      </c>
      <c r="G65" s="30">
        <v>1108879.72</v>
      </c>
      <c r="H65" s="30">
        <v>0</v>
      </c>
      <c r="I65" s="33">
        <v>0</v>
      </c>
    </row>
    <row r="66" spans="1:9" ht="12.75">
      <c r="A66" s="29" t="s">
        <v>1838</v>
      </c>
      <c r="B66" s="29" t="s">
        <v>2029</v>
      </c>
      <c r="C66" s="29" t="s">
        <v>2030</v>
      </c>
      <c r="D66" s="29" t="s">
        <v>552</v>
      </c>
      <c r="E66" s="24">
        <v>22291</v>
      </c>
      <c r="F66" s="30">
        <v>32.95</v>
      </c>
      <c r="G66" s="30">
        <v>734512.95</v>
      </c>
      <c r="H66" s="30">
        <v>0</v>
      </c>
      <c r="I66" s="33">
        <v>0</v>
      </c>
    </row>
    <row r="67" spans="1:9" ht="12.75">
      <c r="A67" s="29" t="s">
        <v>1838</v>
      </c>
      <c r="B67" s="29" t="s">
        <v>542</v>
      </c>
      <c r="C67" s="29" t="s">
        <v>543</v>
      </c>
      <c r="D67" s="29" t="s">
        <v>544</v>
      </c>
      <c r="E67" s="24">
        <v>4310</v>
      </c>
      <c r="F67" s="30">
        <v>121.83</v>
      </c>
      <c r="G67" s="30">
        <v>525074.89</v>
      </c>
      <c r="H67" s="30">
        <v>0</v>
      </c>
      <c r="I67" s="33">
        <v>0</v>
      </c>
    </row>
    <row r="68" spans="1:9" ht="12.75">
      <c r="A68" s="29" t="s">
        <v>1838</v>
      </c>
      <c r="B68" s="29" t="s">
        <v>2068</v>
      </c>
      <c r="C68" s="29" t="s">
        <v>2069</v>
      </c>
      <c r="D68" s="29" t="s">
        <v>2070</v>
      </c>
      <c r="E68" s="24">
        <v>1630</v>
      </c>
      <c r="F68" s="30">
        <v>141.77</v>
      </c>
      <c r="G68" s="30">
        <v>231083.87</v>
      </c>
      <c r="H68" s="30">
        <v>0</v>
      </c>
      <c r="I68" s="33">
        <v>0</v>
      </c>
    </row>
    <row r="69" spans="1:9" ht="12.75">
      <c r="A69" s="29" t="s">
        <v>1838</v>
      </c>
      <c r="B69" s="29" t="s">
        <v>1941</v>
      </c>
      <c r="C69" s="29" t="s">
        <v>1942</v>
      </c>
      <c r="D69" s="29" t="s">
        <v>1943</v>
      </c>
      <c r="E69" s="24">
        <v>2182</v>
      </c>
      <c r="F69" s="30">
        <v>365.34</v>
      </c>
      <c r="G69" s="30">
        <v>797171.76</v>
      </c>
      <c r="H69" s="30">
        <v>0</v>
      </c>
      <c r="I69" s="33">
        <v>0</v>
      </c>
    </row>
    <row r="70" spans="1:9" ht="12.75">
      <c r="A70" s="29" t="s">
        <v>1838</v>
      </c>
      <c r="B70" s="29" t="s">
        <v>2033</v>
      </c>
      <c r="C70" s="29" t="s">
        <v>2034</v>
      </c>
      <c r="D70" s="29" t="s">
        <v>3031</v>
      </c>
      <c r="E70" s="24">
        <v>12392</v>
      </c>
      <c r="F70" s="30">
        <v>52.06</v>
      </c>
      <c r="G70" s="30">
        <v>645136.79</v>
      </c>
      <c r="H70" s="30">
        <v>0</v>
      </c>
      <c r="I70" s="33">
        <v>0</v>
      </c>
    </row>
    <row r="71" spans="1:9" ht="12.75">
      <c r="A71" s="29" t="s">
        <v>1838</v>
      </c>
      <c r="B71" s="29" t="s">
        <v>1923</v>
      </c>
      <c r="C71" s="29" t="s">
        <v>1924</v>
      </c>
      <c r="D71" s="29" t="s">
        <v>3059</v>
      </c>
      <c r="E71" s="24">
        <v>147000</v>
      </c>
      <c r="F71" s="30">
        <v>9.44</v>
      </c>
      <c r="G71" s="30">
        <v>1388120.95</v>
      </c>
      <c r="H71" s="30">
        <v>0</v>
      </c>
      <c r="I71" s="33">
        <v>0</v>
      </c>
    </row>
    <row r="72" spans="1:9" ht="12.75">
      <c r="A72" s="29" t="s">
        <v>1838</v>
      </c>
      <c r="B72" s="29" t="s">
        <v>2079</v>
      </c>
      <c r="C72" s="29" t="s">
        <v>2080</v>
      </c>
      <c r="D72" s="29" t="s">
        <v>3031</v>
      </c>
      <c r="E72" s="24">
        <v>9113</v>
      </c>
      <c r="F72" s="30">
        <v>53.15</v>
      </c>
      <c r="G72" s="30">
        <v>484393.75</v>
      </c>
      <c r="H72" s="30">
        <v>0</v>
      </c>
      <c r="I72" s="33">
        <v>0</v>
      </c>
    </row>
    <row r="73" spans="1:9" ht="12.75">
      <c r="A73" s="29" t="s">
        <v>1838</v>
      </c>
      <c r="B73" s="29" t="s">
        <v>2035</v>
      </c>
      <c r="C73" s="29" t="s">
        <v>2036</v>
      </c>
      <c r="D73" s="29" t="s">
        <v>3499</v>
      </c>
      <c r="E73" s="24">
        <v>39107</v>
      </c>
      <c r="F73" s="30">
        <v>41.06</v>
      </c>
      <c r="G73" s="30">
        <v>1605914.24</v>
      </c>
      <c r="H73" s="30">
        <v>0</v>
      </c>
      <c r="I73" s="33">
        <v>0</v>
      </c>
    </row>
    <row r="74" spans="1:9" ht="12.75">
      <c r="A74" s="29" t="s">
        <v>1838</v>
      </c>
      <c r="B74" s="29" t="s">
        <v>1944</v>
      </c>
      <c r="C74" s="29" t="s">
        <v>1945</v>
      </c>
      <c r="D74" s="29" t="s">
        <v>3031</v>
      </c>
      <c r="E74" s="24">
        <v>23821</v>
      </c>
      <c r="F74" s="30">
        <v>30.88</v>
      </c>
      <c r="G74" s="30">
        <v>735500.15</v>
      </c>
      <c r="H74" s="30">
        <v>0</v>
      </c>
      <c r="I74" s="33">
        <v>0</v>
      </c>
    </row>
    <row r="75" spans="1:9" ht="12.75">
      <c r="A75" s="29" t="s">
        <v>1838</v>
      </c>
      <c r="B75" s="29" t="s">
        <v>1903</v>
      </c>
      <c r="C75" s="29" t="s">
        <v>1904</v>
      </c>
      <c r="D75" s="29" t="s">
        <v>3041</v>
      </c>
      <c r="E75" s="24">
        <v>43954</v>
      </c>
      <c r="F75" s="30">
        <v>24.42</v>
      </c>
      <c r="G75" s="30">
        <v>1073142.37</v>
      </c>
      <c r="H75" s="30">
        <v>0</v>
      </c>
      <c r="I75" s="33">
        <v>0</v>
      </c>
    </row>
    <row r="76" spans="1:9" ht="12.75">
      <c r="A76" s="29" t="s">
        <v>1838</v>
      </c>
      <c r="B76" s="29" t="s">
        <v>2199</v>
      </c>
      <c r="C76" s="29" t="s">
        <v>2200</v>
      </c>
      <c r="D76" s="29" t="s">
        <v>2201</v>
      </c>
      <c r="E76" s="24">
        <v>1364310</v>
      </c>
      <c r="F76" s="30">
        <v>0.33</v>
      </c>
      <c r="G76" s="30">
        <v>454513.42</v>
      </c>
      <c r="H76" s="30">
        <v>0</v>
      </c>
      <c r="I76" s="33">
        <v>0</v>
      </c>
    </row>
    <row r="77" spans="1:9" ht="12.75">
      <c r="A77" s="29" t="s">
        <v>1838</v>
      </c>
      <c r="B77" s="29" t="s">
        <v>1860</v>
      </c>
      <c r="C77" s="29" t="s">
        <v>1861</v>
      </c>
      <c r="D77" s="29" t="s">
        <v>1862</v>
      </c>
      <c r="E77" s="24">
        <v>19878</v>
      </c>
      <c r="F77" s="30">
        <v>44.48</v>
      </c>
      <c r="G77" s="30">
        <v>884203.23</v>
      </c>
      <c r="H77" s="30">
        <v>0</v>
      </c>
      <c r="I77" s="33">
        <v>0</v>
      </c>
    </row>
    <row r="78" spans="1:9" ht="12.75">
      <c r="A78" s="29" t="s">
        <v>1838</v>
      </c>
      <c r="B78" s="29" t="s">
        <v>1946</v>
      </c>
      <c r="C78" s="29" t="s">
        <v>3719</v>
      </c>
      <c r="D78" s="29" t="s">
        <v>1947</v>
      </c>
      <c r="E78" s="24">
        <v>19710</v>
      </c>
      <c r="F78" s="30">
        <v>37.87</v>
      </c>
      <c r="G78" s="30">
        <v>746445.27</v>
      </c>
      <c r="H78" s="30">
        <v>0</v>
      </c>
      <c r="I78" s="33">
        <v>0</v>
      </c>
    </row>
    <row r="79" spans="1:9" ht="12.75">
      <c r="A79" s="29" t="s">
        <v>1838</v>
      </c>
      <c r="B79" s="29" t="s">
        <v>2252</v>
      </c>
      <c r="C79" s="29" t="s">
        <v>2253</v>
      </c>
      <c r="D79" s="29" t="s">
        <v>2254</v>
      </c>
      <c r="E79" s="24">
        <v>19338</v>
      </c>
      <c r="F79" s="30">
        <v>41.13</v>
      </c>
      <c r="G79" s="30">
        <v>795309.07</v>
      </c>
      <c r="H79" s="30">
        <v>0</v>
      </c>
      <c r="I79" s="33">
        <v>0</v>
      </c>
    </row>
    <row r="80" spans="1:9" ht="12.75">
      <c r="A80" s="29" t="s">
        <v>1838</v>
      </c>
      <c r="B80" s="29" t="s">
        <v>1884</v>
      </c>
      <c r="C80" s="29" t="s">
        <v>1885</v>
      </c>
      <c r="D80" s="29" t="s">
        <v>3035</v>
      </c>
      <c r="E80" s="24">
        <v>2744</v>
      </c>
      <c r="F80" s="30">
        <v>28.33</v>
      </c>
      <c r="G80" s="30">
        <v>77734.77</v>
      </c>
      <c r="H80" s="30">
        <v>0</v>
      </c>
      <c r="I80" s="33">
        <v>0</v>
      </c>
    </row>
    <row r="81" spans="1:9" ht="12.75">
      <c r="A81" s="29" t="s">
        <v>1838</v>
      </c>
      <c r="B81" s="29" t="s">
        <v>2037</v>
      </c>
      <c r="C81" s="29" t="s">
        <v>2038</v>
      </c>
      <c r="D81" s="29" t="s">
        <v>2039</v>
      </c>
      <c r="E81" s="24">
        <v>5430</v>
      </c>
      <c r="F81" s="30">
        <v>47.79</v>
      </c>
      <c r="G81" s="30">
        <v>259480.96</v>
      </c>
      <c r="H81" s="30">
        <v>0</v>
      </c>
      <c r="I81" s="33">
        <v>0</v>
      </c>
    </row>
    <row r="82" spans="1:9" ht="12.75">
      <c r="A82" s="29" t="s">
        <v>1838</v>
      </c>
      <c r="B82" s="29" t="s">
        <v>3182</v>
      </c>
      <c r="C82" s="29" t="s">
        <v>3183</v>
      </c>
      <c r="D82" s="29" t="s">
        <v>3041</v>
      </c>
      <c r="E82" s="24">
        <v>18280</v>
      </c>
      <c r="F82" s="30">
        <v>32.3</v>
      </c>
      <c r="G82" s="30">
        <v>590535.38</v>
      </c>
      <c r="H82" s="30">
        <v>0</v>
      </c>
      <c r="I82" s="33">
        <v>0</v>
      </c>
    </row>
    <row r="83" spans="1:9" ht="12.75">
      <c r="A83" s="29" t="s">
        <v>1838</v>
      </c>
      <c r="B83" s="29" t="s">
        <v>1843</v>
      </c>
      <c r="C83" s="29" t="s">
        <v>1844</v>
      </c>
      <c r="D83" s="29" t="s">
        <v>522</v>
      </c>
      <c r="E83" s="24">
        <v>149037</v>
      </c>
      <c r="F83" s="30">
        <v>6.03</v>
      </c>
      <c r="G83" s="30">
        <v>898115.56</v>
      </c>
      <c r="H83" s="30">
        <v>0</v>
      </c>
      <c r="I83" s="33">
        <v>0</v>
      </c>
    </row>
    <row r="84" spans="1:9" ht="12.75">
      <c r="A84" s="29" t="s">
        <v>1838</v>
      </c>
      <c r="B84" s="29" t="s">
        <v>2130</v>
      </c>
      <c r="C84" s="29" t="s">
        <v>2131</v>
      </c>
      <c r="D84" s="29" t="s">
        <v>3031</v>
      </c>
      <c r="E84" s="24">
        <v>14192</v>
      </c>
      <c r="F84" s="30">
        <v>125.12</v>
      </c>
      <c r="G84" s="30">
        <v>1775699.43</v>
      </c>
      <c r="H84" s="30">
        <v>0</v>
      </c>
      <c r="I84" s="33">
        <v>0</v>
      </c>
    </row>
    <row r="85" spans="1:9" ht="12.75">
      <c r="A85" s="29" t="s">
        <v>1838</v>
      </c>
      <c r="B85" s="29" t="s">
        <v>2148</v>
      </c>
      <c r="C85" s="29" t="s">
        <v>2149</v>
      </c>
      <c r="D85" s="29" t="s">
        <v>3031</v>
      </c>
      <c r="E85" s="24">
        <v>3301</v>
      </c>
      <c r="F85" s="30">
        <v>73.93</v>
      </c>
      <c r="G85" s="30">
        <v>244038.8</v>
      </c>
      <c r="H85" s="30">
        <v>0</v>
      </c>
      <c r="I85" s="33">
        <v>0</v>
      </c>
    </row>
    <row r="86" spans="1:9" ht="12.75">
      <c r="A86" s="29" t="s">
        <v>1838</v>
      </c>
      <c r="B86" s="29" t="s">
        <v>2040</v>
      </c>
      <c r="C86" s="29" t="s">
        <v>2041</v>
      </c>
      <c r="D86" s="29" t="s">
        <v>2042</v>
      </c>
      <c r="E86" s="24">
        <v>45921</v>
      </c>
      <c r="F86" s="30">
        <v>23.42</v>
      </c>
      <c r="G86" s="30">
        <v>1075521.45</v>
      </c>
      <c r="H86" s="30">
        <v>0</v>
      </c>
      <c r="I86" s="33">
        <v>0</v>
      </c>
    </row>
    <row r="87" spans="1:9" ht="12.75">
      <c r="A87" s="29" t="s">
        <v>1838</v>
      </c>
      <c r="B87" s="29" t="s">
        <v>1910</v>
      </c>
      <c r="C87" s="29" t="s">
        <v>1911</v>
      </c>
      <c r="D87" s="29" t="s">
        <v>1912</v>
      </c>
      <c r="E87" s="24">
        <v>60458</v>
      </c>
      <c r="F87" s="30">
        <v>16.84</v>
      </c>
      <c r="G87" s="30">
        <v>1017863.3</v>
      </c>
      <c r="H87" s="30">
        <v>0</v>
      </c>
      <c r="I87" s="33">
        <v>0</v>
      </c>
    </row>
    <row r="88" spans="1:9" ht="12.75">
      <c r="A88" s="29" t="s">
        <v>1838</v>
      </c>
      <c r="B88" s="29" t="s">
        <v>1839</v>
      </c>
      <c r="C88" s="29" t="s">
        <v>1840</v>
      </c>
      <c r="D88" s="29" t="s">
        <v>3499</v>
      </c>
      <c r="E88" s="24">
        <v>45540</v>
      </c>
      <c r="F88" s="30">
        <v>17.02</v>
      </c>
      <c r="G88" s="30">
        <v>775193.24</v>
      </c>
      <c r="H88" s="30">
        <v>0</v>
      </c>
      <c r="I88" s="33">
        <v>0</v>
      </c>
    </row>
    <row r="89" spans="1:9" ht="12.75">
      <c r="A89" s="29" t="s">
        <v>1838</v>
      </c>
      <c r="B89" s="29" t="s">
        <v>1890</v>
      </c>
      <c r="C89" s="29" t="s">
        <v>1891</v>
      </c>
      <c r="D89" s="29" t="s">
        <v>3031</v>
      </c>
      <c r="E89" s="24">
        <v>150698</v>
      </c>
      <c r="F89" s="30">
        <v>8.34</v>
      </c>
      <c r="G89" s="30">
        <v>1256395.56</v>
      </c>
      <c r="H89" s="30">
        <v>0</v>
      </c>
      <c r="I89" s="33">
        <v>0</v>
      </c>
    </row>
    <row r="90" spans="1:9" ht="12.75">
      <c r="A90" s="29" t="s">
        <v>1838</v>
      </c>
      <c r="B90" s="29" t="s">
        <v>2083</v>
      </c>
      <c r="C90" s="29" t="s">
        <v>2084</v>
      </c>
      <c r="D90" s="29" t="s">
        <v>528</v>
      </c>
      <c r="E90" s="24">
        <v>22273</v>
      </c>
      <c r="F90" s="30">
        <v>51.85</v>
      </c>
      <c r="G90" s="30">
        <v>1154945.81</v>
      </c>
      <c r="H90" s="30">
        <v>0</v>
      </c>
      <c r="I90" s="33">
        <v>0</v>
      </c>
    </row>
    <row r="91" spans="1:9" ht="12.75">
      <c r="A91" s="29" t="s">
        <v>1838</v>
      </c>
      <c r="B91" s="29" t="s">
        <v>1948</v>
      </c>
      <c r="C91" s="29" t="s">
        <v>1949</v>
      </c>
      <c r="D91" s="29" t="s">
        <v>1950</v>
      </c>
      <c r="E91" s="24">
        <v>21889</v>
      </c>
      <c r="F91" s="30">
        <v>54.94</v>
      </c>
      <c r="G91" s="30">
        <v>1202551.94</v>
      </c>
      <c r="H91" s="30">
        <v>0</v>
      </c>
      <c r="I91" s="33">
        <v>0</v>
      </c>
    </row>
    <row r="92" spans="1:9" ht="12.75">
      <c r="A92" s="29" t="s">
        <v>1838</v>
      </c>
      <c r="B92" s="29" t="s">
        <v>1963</v>
      </c>
      <c r="C92" s="29" t="s">
        <v>1964</v>
      </c>
      <c r="D92" s="29" t="s">
        <v>475</v>
      </c>
      <c r="E92" s="24">
        <v>1768282</v>
      </c>
      <c r="F92" s="30">
        <v>0.71</v>
      </c>
      <c r="G92" s="30">
        <v>1256735.65</v>
      </c>
      <c r="H92" s="30">
        <v>0</v>
      </c>
      <c r="I92" s="33">
        <v>0</v>
      </c>
    </row>
    <row r="93" spans="1:9" ht="12.75">
      <c r="A93" s="29" t="s">
        <v>1838</v>
      </c>
      <c r="B93" s="29" t="s">
        <v>1951</v>
      </c>
      <c r="C93" s="29" t="s">
        <v>1952</v>
      </c>
      <c r="D93" s="29" t="s">
        <v>3059</v>
      </c>
      <c r="E93" s="24">
        <v>44620</v>
      </c>
      <c r="F93" s="30">
        <v>19.23</v>
      </c>
      <c r="G93" s="30">
        <v>858216.59</v>
      </c>
      <c r="H93" s="30">
        <v>0</v>
      </c>
      <c r="I93" s="33">
        <v>0</v>
      </c>
    </row>
    <row r="94" spans="1:9" ht="12.75">
      <c r="A94" s="29" t="s">
        <v>1838</v>
      </c>
      <c r="B94" s="29" t="s">
        <v>1892</v>
      </c>
      <c r="C94" s="29" t="s">
        <v>1893</v>
      </c>
      <c r="D94" s="29" t="s">
        <v>1894</v>
      </c>
      <c r="E94" s="24">
        <v>4977</v>
      </c>
      <c r="F94" s="30">
        <v>9.93</v>
      </c>
      <c r="G94" s="30">
        <v>49409.54</v>
      </c>
      <c r="H94" s="30">
        <v>0</v>
      </c>
      <c r="I94" s="33">
        <v>0</v>
      </c>
    </row>
    <row r="95" spans="1:9" ht="12.75">
      <c r="A95" s="29" t="s">
        <v>1838</v>
      </c>
      <c r="B95" s="29" t="s">
        <v>949</v>
      </c>
      <c r="C95" s="29" t="s">
        <v>950</v>
      </c>
      <c r="D95" s="29" t="s">
        <v>951</v>
      </c>
      <c r="E95" s="24">
        <v>4769</v>
      </c>
      <c r="F95" s="30">
        <v>95.04</v>
      </c>
      <c r="G95" s="30">
        <v>453236.29</v>
      </c>
      <c r="H95" s="30">
        <v>0</v>
      </c>
      <c r="I95" s="33">
        <v>0</v>
      </c>
    </row>
    <row r="96" spans="1:9" ht="12.75">
      <c r="A96" s="29" t="s">
        <v>1838</v>
      </c>
      <c r="B96" s="29" t="s">
        <v>2120</v>
      </c>
      <c r="C96" s="29" t="s">
        <v>2121</v>
      </c>
      <c r="D96" s="29" t="s">
        <v>2122</v>
      </c>
      <c r="E96" s="24">
        <v>40477</v>
      </c>
      <c r="F96" s="30">
        <v>27.96</v>
      </c>
      <c r="G96" s="30">
        <v>1131585.09</v>
      </c>
      <c r="H96" s="30">
        <v>0</v>
      </c>
      <c r="I96" s="33">
        <v>0</v>
      </c>
    </row>
    <row r="97" spans="1:9" ht="12.75">
      <c r="A97" s="29" t="s">
        <v>1838</v>
      </c>
      <c r="B97" s="29" t="s">
        <v>2150</v>
      </c>
      <c r="C97" s="29" t="s">
        <v>2151</v>
      </c>
      <c r="D97" s="29" t="s">
        <v>2152</v>
      </c>
      <c r="E97" s="24">
        <v>11560</v>
      </c>
      <c r="F97" s="30">
        <v>39.39</v>
      </c>
      <c r="G97" s="30">
        <v>455316.6</v>
      </c>
      <c r="H97" s="30">
        <v>0</v>
      </c>
      <c r="I97" s="33">
        <v>0</v>
      </c>
    </row>
    <row r="98" spans="1:9" ht="12.75">
      <c r="A98" s="29" t="s">
        <v>1838</v>
      </c>
      <c r="B98" s="29" t="s">
        <v>1969</v>
      </c>
      <c r="C98" s="29" t="s">
        <v>1970</v>
      </c>
      <c r="D98" s="29" t="s">
        <v>1971</v>
      </c>
      <c r="E98" s="24">
        <v>72350</v>
      </c>
      <c r="F98" s="30">
        <v>6.76</v>
      </c>
      <c r="G98" s="30">
        <v>489028.1</v>
      </c>
      <c r="H98" s="30">
        <v>0</v>
      </c>
      <c r="I98" s="33">
        <v>0</v>
      </c>
    </row>
    <row r="99" spans="1:9" ht="12.75">
      <c r="A99" s="29" t="s">
        <v>1838</v>
      </c>
      <c r="B99" s="29" t="s">
        <v>1897</v>
      </c>
      <c r="C99" s="29" t="s">
        <v>1898</v>
      </c>
      <c r="D99" s="29" t="s">
        <v>3031</v>
      </c>
      <c r="E99" s="24">
        <v>35834</v>
      </c>
      <c r="F99" s="30">
        <v>25.48</v>
      </c>
      <c r="G99" s="30">
        <v>913181.98</v>
      </c>
      <c r="H99" s="30">
        <v>0</v>
      </c>
      <c r="I99" s="33">
        <v>0</v>
      </c>
    </row>
    <row r="100" spans="1:9" ht="12.75">
      <c r="A100" s="29" t="s">
        <v>1838</v>
      </c>
      <c r="B100" s="29" t="s">
        <v>2102</v>
      </c>
      <c r="C100" s="29" t="s">
        <v>2103</v>
      </c>
      <c r="D100" s="29" t="s">
        <v>2104</v>
      </c>
      <c r="E100" s="24">
        <v>27300</v>
      </c>
      <c r="F100" s="30">
        <v>25.39</v>
      </c>
      <c r="G100" s="30">
        <v>693116.79</v>
      </c>
      <c r="H100" s="30">
        <v>0</v>
      </c>
      <c r="I100" s="33">
        <v>0</v>
      </c>
    </row>
    <row r="101" spans="1:9" ht="12.75">
      <c r="A101" s="29" t="s">
        <v>1838</v>
      </c>
      <c r="B101" s="29" t="s">
        <v>1851</v>
      </c>
      <c r="C101" s="29" t="s">
        <v>1852</v>
      </c>
      <c r="D101" s="29" t="s">
        <v>1853</v>
      </c>
      <c r="E101" s="24">
        <v>53</v>
      </c>
      <c r="F101" s="30">
        <v>10629.5</v>
      </c>
      <c r="G101" s="30">
        <v>563363.65</v>
      </c>
      <c r="H101" s="30">
        <v>0</v>
      </c>
      <c r="I101" s="33">
        <v>0</v>
      </c>
    </row>
    <row r="102" spans="1:9" ht="12.75">
      <c r="A102" s="29" t="s">
        <v>1838</v>
      </c>
      <c r="B102" s="29" t="s">
        <v>2105</v>
      </c>
      <c r="C102" s="29" t="s">
        <v>2106</v>
      </c>
      <c r="D102" s="29" t="s">
        <v>3460</v>
      </c>
      <c r="E102" s="24">
        <v>37430</v>
      </c>
      <c r="F102" s="30">
        <v>5.08</v>
      </c>
      <c r="G102" s="30">
        <v>190212.7</v>
      </c>
      <c r="H102" s="30">
        <v>0</v>
      </c>
      <c r="I102" s="33">
        <v>0</v>
      </c>
    </row>
    <row r="103" spans="1:9" ht="12.75">
      <c r="A103" s="29" t="s">
        <v>1838</v>
      </c>
      <c r="B103" s="29" t="s">
        <v>2109</v>
      </c>
      <c r="C103" s="29" t="s">
        <v>2110</v>
      </c>
      <c r="D103" s="29" t="s">
        <v>3166</v>
      </c>
      <c r="E103" s="24">
        <v>5631</v>
      </c>
      <c r="F103" s="30">
        <v>115.99</v>
      </c>
      <c r="G103" s="30">
        <v>653124.89</v>
      </c>
      <c r="H103" s="30">
        <v>0</v>
      </c>
      <c r="I103" s="33">
        <v>0</v>
      </c>
    </row>
    <row r="104" spans="1:9" ht="12.75">
      <c r="A104" s="29" t="s">
        <v>1838</v>
      </c>
      <c r="B104" s="29" t="s">
        <v>3211</v>
      </c>
      <c r="C104" s="29" t="s">
        <v>3212</v>
      </c>
      <c r="D104" s="29" t="s">
        <v>3047</v>
      </c>
      <c r="E104" s="24">
        <v>192000</v>
      </c>
      <c r="F104" s="30">
        <v>5.54</v>
      </c>
      <c r="G104" s="30">
        <v>1063152.11</v>
      </c>
      <c r="H104" s="30">
        <v>0</v>
      </c>
      <c r="I104" s="33">
        <v>0</v>
      </c>
    </row>
    <row r="105" spans="1:9" ht="12.75">
      <c r="A105" s="29" t="s">
        <v>1838</v>
      </c>
      <c r="B105" s="29" t="s">
        <v>1953</v>
      </c>
      <c r="C105" s="29" t="s">
        <v>1954</v>
      </c>
      <c r="D105" s="29" t="s">
        <v>3047</v>
      </c>
      <c r="E105" s="24">
        <v>91000</v>
      </c>
      <c r="F105" s="30">
        <v>7.85</v>
      </c>
      <c r="G105" s="30">
        <v>714607.36</v>
      </c>
      <c r="H105" s="30">
        <v>0</v>
      </c>
      <c r="I105" s="33">
        <v>0</v>
      </c>
    </row>
    <row r="106" spans="1:9" ht="12.75">
      <c r="A106" s="29" t="s">
        <v>1838</v>
      </c>
      <c r="B106" s="29" t="s">
        <v>2250</v>
      </c>
      <c r="C106" s="29" t="s">
        <v>2251</v>
      </c>
      <c r="D106" s="29" t="s">
        <v>3047</v>
      </c>
      <c r="E106" s="24">
        <v>60000</v>
      </c>
      <c r="F106" s="30">
        <v>11.35</v>
      </c>
      <c r="G106" s="30">
        <v>680944.54</v>
      </c>
      <c r="H106" s="30">
        <v>0</v>
      </c>
      <c r="I106" s="33">
        <v>0</v>
      </c>
    </row>
    <row r="107" spans="1:9" ht="12.75">
      <c r="A107" s="29" t="s">
        <v>1838</v>
      </c>
      <c r="B107" s="29" t="s">
        <v>2240</v>
      </c>
      <c r="C107" s="29" t="s">
        <v>2241</v>
      </c>
      <c r="D107" s="29" t="s">
        <v>3606</v>
      </c>
      <c r="E107" s="24">
        <v>27000</v>
      </c>
      <c r="F107" s="30">
        <v>22.61</v>
      </c>
      <c r="G107" s="30">
        <v>610378.91</v>
      </c>
      <c r="H107" s="30">
        <v>0</v>
      </c>
      <c r="I107" s="33">
        <v>0</v>
      </c>
    </row>
    <row r="108" spans="1:9" ht="12.75">
      <c r="A108" s="29" t="s">
        <v>1838</v>
      </c>
      <c r="B108" s="29" t="s">
        <v>1879</v>
      </c>
      <c r="C108" s="29" t="s">
        <v>1880</v>
      </c>
      <c r="D108" s="29" t="s">
        <v>3047</v>
      </c>
      <c r="E108" s="24">
        <v>24000</v>
      </c>
      <c r="F108" s="30">
        <v>35.88</v>
      </c>
      <c r="G108" s="30">
        <v>861065.35</v>
      </c>
      <c r="H108" s="30">
        <v>0</v>
      </c>
      <c r="I108" s="33">
        <v>0</v>
      </c>
    </row>
    <row r="109" spans="1:9" ht="12.75">
      <c r="A109" s="29" t="s">
        <v>1838</v>
      </c>
      <c r="B109" s="29" t="s">
        <v>971</v>
      </c>
      <c r="C109" s="29" t="s">
        <v>972</v>
      </c>
      <c r="D109" s="29" t="s">
        <v>3047</v>
      </c>
      <c r="E109" s="24">
        <v>200000</v>
      </c>
      <c r="F109" s="30">
        <v>3.6</v>
      </c>
      <c r="G109" s="30">
        <v>719384.95</v>
      </c>
      <c r="H109" s="30">
        <v>0</v>
      </c>
      <c r="I109" s="33">
        <v>0</v>
      </c>
    </row>
    <row r="110" spans="1:9" ht="12.75">
      <c r="A110" s="29" t="s">
        <v>1838</v>
      </c>
      <c r="B110" s="29" t="s">
        <v>1915</v>
      </c>
      <c r="C110" s="29" t="s">
        <v>1916</v>
      </c>
      <c r="D110" s="29" t="s">
        <v>3047</v>
      </c>
      <c r="E110" s="24">
        <v>33000</v>
      </c>
      <c r="F110" s="30">
        <v>27.46</v>
      </c>
      <c r="G110" s="30">
        <v>906095.55</v>
      </c>
      <c r="H110" s="30">
        <v>0</v>
      </c>
      <c r="I110" s="33">
        <v>0</v>
      </c>
    </row>
    <row r="111" spans="1:9" ht="12.75">
      <c r="A111" s="29" t="s">
        <v>1838</v>
      </c>
      <c r="B111" s="29" t="s">
        <v>1865</v>
      </c>
      <c r="C111" s="29" t="s">
        <v>1866</v>
      </c>
      <c r="D111" s="29" t="s">
        <v>3047</v>
      </c>
      <c r="E111" s="24">
        <v>18000</v>
      </c>
      <c r="F111" s="30">
        <v>28.83</v>
      </c>
      <c r="G111" s="30">
        <v>518945.63</v>
      </c>
      <c r="H111" s="30">
        <v>0</v>
      </c>
      <c r="I111" s="33">
        <v>0</v>
      </c>
    </row>
    <row r="112" spans="1:9" ht="12.75">
      <c r="A112" s="29" t="s">
        <v>1838</v>
      </c>
      <c r="B112" s="29" t="s">
        <v>1886</v>
      </c>
      <c r="C112" s="29" t="s">
        <v>1887</v>
      </c>
      <c r="D112" s="29" t="s">
        <v>3047</v>
      </c>
      <c r="E112" s="24">
        <v>73000</v>
      </c>
      <c r="F112" s="30">
        <v>11.39</v>
      </c>
      <c r="G112" s="30">
        <v>831823.17</v>
      </c>
      <c r="H112" s="30">
        <v>0</v>
      </c>
      <c r="I112" s="33">
        <v>0</v>
      </c>
    </row>
    <row r="113" spans="1:9" ht="12.75">
      <c r="A113" s="29" t="s">
        <v>1838</v>
      </c>
      <c r="B113" s="29" t="s">
        <v>2132</v>
      </c>
      <c r="C113" s="29" t="s">
        <v>2133</v>
      </c>
      <c r="D113" s="29" t="s">
        <v>3381</v>
      </c>
      <c r="E113" s="24">
        <v>9042000</v>
      </c>
      <c r="F113" s="30">
        <v>0.21</v>
      </c>
      <c r="G113" s="30">
        <v>1870233.88</v>
      </c>
      <c r="H113" s="30">
        <v>0</v>
      </c>
      <c r="I113" s="33">
        <v>0</v>
      </c>
    </row>
    <row r="114" spans="1:9" ht="12.75">
      <c r="A114" s="29" t="s">
        <v>1838</v>
      </c>
      <c r="B114" s="29" t="s">
        <v>1841</v>
      </c>
      <c r="C114" s="29" t="s">
        <v>1842</v>
      </c>
      <c r="D114" s="29" t="s">
        <v>3047</v>
      </c>
      <c r="E114" s="24">
        <v>62000</v>
      </c>
      <c r="F114" s="30">
        <v>21.69</v>
      </c>
      <c r="G114" s="30">
        <v>1344865.46</v>
      </c>
      <c r="H114" s="30">
        <v>0</v>
      </c>
      <c r="I114" s="33">
        <v>0</v>
      </c>
    </row>
    <row r="115" spans="1:9" ht="12.75">
      <c r="A115" s="29" t="s">
        <v>1838</v>
      </c>
      <c r="B115" s="29" t="s">
        <v>3218</v>
      </c>
      <c r="C115" s="29" t="s">
        <v>3219</v>
      </c>
      <c r="D115" s="29" t="s">
        <v>3220</v>
      </c>
      <c r="E115" s="24">
        <v>900000</v>
      </c>
      <c r="F115" s="30">
        <v>0.84</v>
      </c>
      <c r="G115" s="30">
        <v>756058.16</v>
      </c>
      <c r="H115" s="30">
        <v>0</v>
      </c>
      <c r="I115" s="33">
        <v>0</v>
      </c>
    </row>
    <row r="116" spans="1:9" ht="12.75">
      <c r="A116" s="29" t="s">
        <v>1838</v>
      </c>
      <c r="B116" s="29" t="s">
        <v>1877</v>
      </c>
      <c r="C116" s="29" t="s">
        <v>1878</v>
      </c>
      <c r="D116" s="29" t="s">
        <v>3031</v>
      </c>
      <c r="E116" s="24">
        <v>54400</v>
      </c>
      <c r="F116" s="30">
        <v>12.98</v>
      </c>
      <c r="G116" s="30">
        <v>705974.58</v>
      </c>
      <c r="H116" s="30">
        <v>0</v>
      </c>
      <c r="I116" s="33">
        <v>0</v>
      </c>
    </row>
    <row r="117" spans="1:9" ht="12.75">
      <c r="A117" s="29" t="s">
        <v>1838</v>
      </c>
      <c r="B117" s="29" t="s">
        <v>2087</v>
      </c>
      <c r="C117" s="29" t="s">
        <v>2088</v>
      </c>
      <c r="D117" s="29" t="s">
        <v>2089</v>
      </c>
      <c r="E117" s="24">
        <v>263700</v>
      </c>
      <c r="F117" s="30">
        <v>3.56</v>
      </c>
      <c r="G117" s="30">
        <v>937940.36</v>
      </c>
      <c r="H117" s="30">
        <v>0</v>
      </c>
      <c r="I117" s="33">
        <v>0</v>
      </c>
    </row>
    <row r="118" spans="1:9" ht="12.75">
      <c r="A118" s="29" t="s">
        <v>1838</v>
      </c>
      <c r="B118" s="29" t="s">
        <v>2228</v>
      </c>
      <c r="C118" s="29" t="s">
        <v>2229</v>
      </c>
      <c r="D118" s="29" t="s">
        <v>2230</v>
      </c>
      <c r="E118" s="24">
        <v>3064000</v>
      </c>
      <c r="F118" s="30">
        <v>0.61</v>
      </c>
      <c r="G118" s="30">
        <v>1859927.93</v>
      </c>
      <c r="H118" s="30">
        <v>0</v>
      </c>
      <c r="I118" s="33">
        <v>0</v>
      </c>
    </row>
    <row r="119" spans="1:9" ht="12.75">
      <c r="A119" s="29" t="s">
        <v>1838</v>
      </c>
      <c r="B119" s="29" t="s">
        <v>1895</v>
      </c>
      <c r="C119" s="29" t="s">
        <v>1896</v>
      </c>
      <c r="D119" s="29" t="s">
        <v>3047</v>
      </c>
      <c r="E119" s="24">
        <v>55000</v>
      </c>
      <c r="F119" s="30">
        <v>12.72</v>
      </c>
      <c r="G119" s="30">
        <v>699707.12</v>
      </c>
      <c r="H119" s="30">
        <v>5204.66</v>
      </c>
      <c r="I119" s="33">
        <v>0</v>
      </c>
    </row>
    <row r="120" spans="1:9" ht="12.75">
      <c r="A120" s="29" t="s">
        <v>1838</v>
      </c>
      <c r="B120" s="29" t="s">
        <v>2255</v>
      </c>
      <c r="C120" s="29" t="s">
        <v>2256</v>
      </c>
      <c r="D120" s="29" t="s">
        <v>2198</v>
      </c>
      <c r="E120" s="24">
        <v>1746000</v>
      </c>
      <c r="F120" s="30">
        <v>0.47</v>
      </c>
      <c r="G120" s="30">
        <v>825689.53</v>
      </c>
      <c r="H120" s="30">
        <v>0</v>
      </c>
      <c r="I120" s="33">
        <v>0</v>
      </c>
    </row>
    <row r="121" spans="1:9" ht="12.75">
      <c r="A121" s="29" t="s">
        <v>1838</v>
      </c>
      <c r="B121" s="29" t="s">
        <v>1908</v>
      </c>
      <c r="C121" s="29" t="s">
        <v>1909</v>
      </c>
      <c r="D121" s="29" t="s">
        <v>620</v>
      </c>
      <c r="E121" s="24">
        <v>674000</v>
      </c>
      <c r="F121" s="30">
        <v>1.17</v>
      </c>
      <c r="G121" s="30">
        <v>787933.62</v>
      </c>
      <c r="H121" s="30">
        <v>0</v>
      </c>
      <c r="I121" s="33">
        <v>0</v>
      </c>
    </row>
    <row r="122" spans="1:9" ht="12.75">
      <c r="A122" s="29" t="s">
        <v>1838</v>
      </c>
      <c r="B122" s="29" t="s">
        <v>2045</v>
      </c>
      <c r="C122" s="29" t="s">
        <v>2046</v>
      </c>
      <c r="D122" s="29" t="s">
        <v>3047</v>
      </c>
      <c r="E122" s="24">
        <v>136000</v>
      </c>
      <c r="F122" s="30">
        <v>13.17</v>
      </c>
      <c r="G122" s="30">
        <v>1791177.01</v>
      </c>
      <c r="H122" s="30">
        <v>0</v>
      </c>
      <c r="I122" s="33">
        <v>0</v>
      </c>
    </row>
    <row r="123" spans="1:9" ht="12.75">
      <c r="A123" s="29" t="s">
        <v>1838</v>
      </c>
      <c r="B123" s="29" t="s">
        <v>2118</v>
      </c>
      <c r="C123" s="29" t="s">
        <v>2119</v>
      </c>
      <c r="D123" s="29" t="s">
        <v>3047</v>
      </c>
      <c r="E123" s="24">
        <v>32000</v>
      </c>
      <c r="F123" s="30">
        <v>41.64</v>
      </c>
      <c r="G123" s="30">
        <v>1332601.13</v>
      </c>
      <c r="H123" s="30">
        <v>0</v>
      </c>
      <c r="I123" s="33">
        <v>0</v>
      </c>
    </row>
    <row r="124" spans="1:9" ht="12.75">
      <c r="A124" s="29" t="s">
        <v>1838</v>
      </c>
      <c r="B124" s="29" t="s">
        <v>1905</v>
      </c>
      <c r="C124" s="29" t="s">
        <v>1906</v>
      </c>
      <c r="D124" s="29" t="s">
        <v>1907</v>
      </c>
      <c r="E124" s="24">
        <v>34471</v>
      </c>
      <c r="F124" s="30">
        <v>29.31</v>
      </c>
      <c r="G124" s="30">
        <v>1010345.01</v>
      </c>
      <c r="H124" s="30">
        <v>0</v>
      </c>
      <c r="I124" s="33">
        <v>0</v>
      </c>
    </row>
    <row r="125" spans="1:9" ht="12.75">
      <c r="A125" s="29" t="s">
        <v>1838</v>
      </c>
      <c r="B125" s="29" t="s">
        <v>2128</v>
      </c>
      <c r="C125" s="29" t="s">
        <v>2129</v>
      </c>
      <c r="D125" s="29" t="s">
        <v>3031</v>
      </c>
      <c r="E125" s="24">
        <v>47000</v>
      </c>
      <c r="F125" s="30">
        <v>21.69</v>
      </c>
      <c r="G125" s="30">
        <v>1019494.78</v>
      </c>
      <c r="H125" s="30">
        <v>4043.29</v>
      </c>
      <c r="I125" s="33">
        <v>0</v>
      </c>
    </row>
    <row r="126" spans="1:9" ht="12.75">
      <c r="A126" s="29" t="s">
        <v>1838</v>
      </c>
      <c r="B126" s="29" t="s">
        <v>2177</v>
      </c>
      <c r="C126" s="29" t="s">
        <v>2178</v>
      </c>
      <c r="D126" s="29" t="s">
        <v>3404</v>
      </c>
      <c r="E126" s="24">
        <v>12000</v>
      </c>
      <c r="F126" s="30">
        <v>60.37</v>
      </c>
      <c r="G126" s="30">
        <v>724489.8</v>
      </c>
      <c r="H126" s="30">
        <v>15334.53</v>
      </c>
      <c r="I126" s="33">
        <v>0</v>
      </c>
    </row>
    <row r="127" spans="1:9" ht="12.75">
      <c r="A127" s="29" t="s">
        <v>1838</v>
      </c>
      <c r="B127" s="29" t="s">
        <v>2136</v>
      </c>
      <c r="C127" s="29" t="s">
        <v>2137</v>
      </c>
      <c r="D127" s="29" t="s">
        <v>3381</v>
      </c>
      <c r="E127" s="24">
        <v>3354000</v>
      </c>
      <c r="F127" s="30">
        <v>0.76</v>
      </c>
      <c r="G127" s="30">
        <v>2563808.4</v>
      </c>
      <c r="H127" s="30">
        <v>0</v>
      </c>
      <c r="I127" s="33">
        <v>0</v>
      </c>
    </row>
    <row r="128" spans="1:9" ht="12.75">
      <c r="A128" s="29" t="s">
        <v>1838</v>
      </c>
      <c r="B128" s="29" t="s">
        <v>2138</v>
      </c>
      <c r="C128" s="29" t="s">
        <v>2139</v>
      </c>
      <c r="D128" s="29" t="s">
        <v>3404</v>
      </c>
      <c r="E128" s="24">
        <v>246500</v>
      </c>
      <c r="F128" s="30">
        <v>4.2</v>
      </c>
      <c r="G128" s="30">
        <v>1035467.69</v>
      </c>
      <c r="H128" s="30">
        <v>25772.47</v>
      </c>
      <c r="I128" s="33">
        <v>0</v>
      </c>
    </row>
    <row r="129" spans="1:9" ht="12.75">
      <c r="A129" s="29" t="s">
        <v>1838</v>
      </c>
      <c r="B129" s="29" t="s">
        <v>2172</v>
      </c>
      <c r="C129" s="29" t="s">
        <v>2173</v>
      </c>
      <c r="D129" s="29" t="s">
        <v>1128</v>
      </c>
      <c r="E129" s="24">
        <v>439700</v>
      </c>
      <c r="F129" s="30">
        <v>3.15</v>
      </c>
      <c r="G129" s="30">
        <v>1383409.86</v>
      </c>
      <c r="H129" s="30">
        <v>0</v>
      </c>
      <c r="I129" s="33">
        <v>0</v>
      </c>
    </row>
    <row r="130" spans="1:9" ht="12.75">
      <c r="A130" s="29" t="s">
        <v>1838</v>
      </c>
      <c r="B130" s="29" t="s">
        <v>2153</v>
      </c>
      <c r="C130" s="29" t="s">
        <v>2154</v>
      </c>
      <c r="D130" s="29" t="s">
        <v>2155</v>
      </c>
      <c r="E130" s="24">
        <v>45200</v>
      </c>
      <c r="F130" s="30">
        <v>16.5</v>
      </c>
      <c r="G130" s="30">
        <v>745646.26</v>
      </c>
      <c r="H130" s="30">
        <v>31505.49</v>
      </c>
      <c r="I130" s="33">
        <v>0</v>
      </c>
    </row>
    <row r="131" spans="1:9" ht="12.75">
      <c r="A131" s="29" t="s">
        <v>1838</v>
      </c>
      <c r="B131" s="29" t="s">
        <v>2207</v>
      </c>
      <c r="C131" s="29" t="s">
        <v>2208</v>
      </c>
      <c r="D131" s="29" t="s">
        <v>3031</v>
      </c>
      <c r="E131" s="24">
        <v>400</v>
      </c>
      <c r="F131" s="30">
        <v>2562.69</v>
      </c>
      <c r="G131" s="30">
        <v>1025077.8</v>
      </c>
      <c r="H131" s="30">
        <v>0</v>
      </c>
      <c r="I131" s="33">
        <v>0</v>
      </c>
    </row>
    <row r="132" spans="1:9" ht="12.75">
      <c r="A132" s="29" t="s">
        <v>1838</v>
      </c>
      <c r="B132" s="29" t="s">
        <v>1955</v>
      </c>
      <c r="C132" s="29" t="s">
        <v>1956</v>
      </c>
      <c r="D132" s="29" t="s">
        <v>3047</v>
      </c>
      <c r="E132" s="24">
        <v>204000</v>
      </c>
      <c r="F132" s="30">
        <v>4.31</v>
      </c>
      <c r="G132" s="30">
        <v>879406.92</v>
      </c>
      <c r="H132" s="30">
        <v>0</v>
      </c>
      <c r="I132" s="33">
        <v>0</v>
      </c>
    </row>
    <row r="133" spans="1:9" ht="12.75">
      <c r="A133" s="29" t="s">
        <v>1838</v>
      </c>
      <c r="B133" s="29" t="s">
        <v>2161</v>
      </c>
      <c r="C133" s="29" t="s">
        <v>2162</v>
      </c>
      <c r="D133" s="29" t="s">
        <v>2163</v>
      </c>
      <c r="E133" s="24">
        <v>56000</v>
      </c>
      <c r="F133" s="30">
        <v>21.05</v>
      </c>
      <c r="G133" s="30">
        <v>1178839.47</v>
      </c>
      <c r="H133" s="30">
        <v>0</v>
      </c>
      <c r="I133" s="33">
        <v>0</v>
      </c>
    </row>
    <row r="134" spans="1:9" ht="12.75">
      <c r="A134" s="29" t="s">
        <v>1838</v>
      </c>
      <c r="B134" s="29" t="s">
        <v>2164</v>
      </c>
      <c r="C134" s="29" t="s">
        <v>2165</v>
      </c>
      <c r="D134" s="29" t="s">
        <v>2166</v>
      </c>
      <c r="E134" s="24">
        <v>250000</v>
      </c>
      <c r="F134" s="30">
        <v>5.17</v>
      </c>
      <c r="G134" s="30">
        <v>1292346.53</v>
      </c>
      <c r="H134" s="30">
        <v>0</v>
      </c>
      <c r="I134" s="33">
        <v>0</v>
      </c>
    </row>
    <row r="135" spans="1:9" ht="12.75">
      <c r="A135" s="29" t="s">
        <v>1838</v>
      </c>
      <c r="B135" s="29" t="s">
        <v>1965</v>
      </c>
      <c r="C135" s="29" t="s">
        <v>1966</v>
      </c>
      <c r="D135" s="29" t="s">
        <v>3031</v>
      </c>
      <c r="E135" s="24">
        <v>55000</v>
      </c>
      <c r="F135" s="30">
        <v>13.91</v>
      </c>
      <c r="G135" s="30">
        <v>765147.35</v>
      </c>
      <c r="H135" s="30">
        <v>5960.43</v>
      </c>
      <c r="I135" s="33">
        <v>0</v>
      </c>
    </row>
    <row r="136" spans="1:9" ht="12.75">
      <c r="A136" s="29" t="s">
        <v>1838</v>
      </c>
      <c r="B136" s="29" t="s">
        <v>2052</v>
      </c>
      <c r="C136" s="29" t="s">
        <v>2053</v>
      </c>
      <c r="D136" s="29" t="s">
        <v>2054</v>
      </c>
      <c r="E136" s="24">
        <v>177500</v>
      </c>
      <c r="F136" s="30">
        <v>4.98</v>
      </c>
      <c r="G136" s="30">
        <v>883328.5</v>
      </c>
      <c r="H136" s="30">
        <v>0</v>
      </c>
      <c r="I136" s="33">
        <v>0</v>
      </c>
    </row>
    <row r="137" spans="1:9" ht="12.75">
      <c r="A137" s="29" t="s">
        <v>1838</v>
      </c>
      <c r="B137" s="29" t="s">
        <v>2090</v>
      </c>
      <c r="C137" s="29" t="s">
        <v>2091</v>
      </c>
      <c r="D137" s="29" t="s">
        <v>3047</v>
      </c>
      <c r="E137" s="24">
        <v>172000</v>
      </c>
      <c r="F137" s="30">
        <v>5.51</v>
      </c>
      <c r="G137" s="30">
        <v>947684.42</v>
      </c>
      <c r="H137" s="30">
        <v>0</v>
      </c>
      <c r="I137" s="33">
        <v>0</v>
      </c>
    </row>
    <row r="138" spans="1:9" ht="12.75">
      <c r="A138" s="29" t="s">
        <v>1838</v>
      </c>
      <c r="B138" s="29" t="s">
        <v>2057</v>
      </c>
      <c r="C138" s="29" t="s">
        <v>2058</v>
      </c>
      <c r="D138" s="29" t="s">
        <v>3047</v>
      </c>
      <c r="E138" s="24">
        <v>100000</v>
      </c>
      <c r="F138" s="30">
        <v>6.66</v>
      </c>
      <c r="G138" s="30">
        <v>666300.57</v>
      </c>
      <c r="H138" s="30">
        <v>0</v>
      </c>
      <c r="I138" s="33">
        <v>0</v>
      </c>
    </row>
    <row r="139" spans="1:9" ht="12.75">
      <c r="A139" s="29" t="s">
        <v>1838</v>
      </c>
      <c r="B139" s="29" t="s">
        <v>2059</v>
      </c>
      <c r="C139" s="29" t="s">
        <v>2060</v>
      </c>
      <c r="D139" s="29" t="s">
        <v>3047</v>
      </c>
      <c r="E139" s="24">
        <v>41000</v>
      </c>
      <c r="F139" s="30">
        <v>17.21</v>
      </c>
      <c r="G139" s="30">
        <v>705473.18</v>
      </c>
      <c r="H139" s="30">
        <v>0</v>
      </c>
      <c r="I139" s="33">
        <v>0</v>
      </c>
    </row>
    <row r="140" spans="1:9" ht="12.75">
      <c r="A140" s="29" t="s">
        <v>1838</v>
      </c>
      <c r="B140" s="29" t="s">
        <v>2234</v>
      </c>
      <c r="C140" s="29" t="s">
        <v>2235</v>
      </c>
      <c r="D140" s="29" t="s">
        <v>2236</v>
      </c>
      <c r="E140" s="24">
        <v>85000</v>
      </c>
      <c r="F140" s="30">
        <v>8.88</v>
      </c>
      <c r="G140" s="30">
        <v>754622</v>
      </c>
      <c r="H140" s="30">
        <v>0</v>
      </c>
      <c r="I140" s="33">
        <v>0</v>
      </c>
    </row>
    <row r="141" spans="1:9" ht="12.75">
      <c r="A141" s="29" t="s">
        <v>1838</v>
      </c>
      <c r="B141" s="29" t="s">
        <v>2098</v>
      </c>
      <c r="C141" s="29" t="s">
        <v>2099</v>
      </c>
      <c r="D141" s="29" t="s">
        <v>3047</v>
      </c>
      <c r="E141" s="24">
        <v>263000</v>
      </c>
      <c r="F141" s="30">
        <v>7.6</v>
      </c>
      <c r="G141" s="30">
        <v>1997894.93</v>
      </c>
      <c r="H141" s="30">
        <v>0</v>
      </c>
      <c r="I141" s="33">
        <v>0</v>
      </c>
    </row>
    <row r="142" spans="1:9" ht="12.75">
      <c r="A142" s="29" t="s">
        <v>1838</v>
      </c>
      <c r="B142" s="29" t="s">
        <v>1957</v>
      </c>
      <c r="C142" s="29" t="s">
        <v>1958</v>
      </c>
      <c r="D142" s="29" t="s">
        <v>3047</v>
      </c>
      <c r="E142" s="24">
        <v>50000</v>
      </c>
      <c r="F142" s="30">
        <v>17.03</v>
      </c>
      <c r="G142" s="30">
        <v>851638.29</v>
      </c>
      <c r="H142" s="30">
        <v>0</v>
      </c>
      <c r="I142" s="33">
        <v>0</v>
      </c>
    </row>
    <row r="143" spans="1:9" ht="12.75">
      <c r="A143" s="29" t="s">
        <v>1838</v>
      </c>
      <c r="B143" s="29" t="s">
        <v>2063</v>
      </c>
      <c r="C143" s="29" t="s">
        <v>2064</v>
      </c>
      <c r="D143" s="29" t="s">
        <v>3381</v>
      </c>
      <c r="E143" s="24">
        <v>1186000</v>
      </c>
      <c r="F143" s="30">
        <v>0.43</v>
      </c>
      <c r="G143" s="30">
        <v>514237.81</v>
      </c>
      <c r="H143" s="30">
        <v>0</v>
      </c>
      <c r="I143" s="33">
        <v>0</v>
      </c>
    </row>
    <row r="144" spans="1:9" ht="12.75">
      <c r="A144" s="29" t="s">
        <v>1838</v>
      </c>
      <c r="B144" s="29" t="s">
        <v>1959</v>
      </c>
      <c r="C144" s="29" t="s">
        <v>1960</v>
      </c>
      <c r="D144" s="29" t="s">
        <v>3047</v>
      </c>
      <c r="E144" s="24">
        <v>216000</v>
      </c>
      <c r="F144" s="30">
        <v>5.11</v>
      </c>
      <c r="G144" s="30">
        <v>1103130.15</v>
      </c>
      <c r="H144" s="30">
        <v>0</v>
      </c>
      <c r="I144" s="33">
        <v>0</v>
      </c>
    </row>
    <row r="145" spans="1:9" ht="12.75">
      <c r="A145" s="29" t="s">
        <v>1838</v>
      </c>
      <c r="B145" s="29" t="s">
        <v>922</v>
      </c>
      <c r="C145" s="14" t="s">
        <v>923</v>
      </c>
      <c r="D145" s="14"/>
      <c r="E145" s="61">
        <v>0</v>
      </c>
      <c r="F145" s="18">
        <v>0</v>
      </c>
      <c r="G145" s="18">
        <v>0</v>
      </c>
      <c r="H145" s="30">
        <v>11689.09</v>
      </c>
      <c r="I145" s="33">
        <v>0</v>
      </c>
    </row>
    <row r="146" spans="1:9" ht="12.75">
      <c r="A146" s="29" t="s">
        <v>1838</v>
      </c>
      <c r="B146" s="29" t="s">
        <v>1875</v>
      </c>
      <c r="C146" s="29" t="s">
        <v>1876</v>
      </c>
      <c r="D146" s="29" t="s">
        <v>3047</v>
      </c>
      <c r="E146" s="24">
        <v>55000</v>
      </c>
      <c r="F146" s="30">
        <v>23.8</v>
      </c>
      <c r="G146" s="30">
        <v>1308804.69</v>
      </c>
      <c r="H146" s="30">
        <v>0</v>
      </c>
      <c r="I146" s="33">
        <v>0</v>
      </c>
    </row>
    <row r="147" spans="1:9" ht="12.75">
      <c r="A147" s="29" t="s">
        <v>1838</v>
      </c>
      <c r="B147" s="29" t="s">
        <v>1961</v>
      </c>
      <c r="C147" s="29" t="s">
        <v>1962</v>
      </c>
      <c r="D147" s="29" t="s">
        <v>3047</v>
      </c>
      <c r="E147" s="24">
        <v>120000</v>
      </c>
      <c r="F147" s="30">
        <v>4.36</v>
      </c>
      <c r="G147" s="30">
        <v>522789.68</v>
      </c>
      <c r="H147" s="30">
        <v>0</v>
      </c>
      <c r="I147" s="33">
        <v>0</v>
      </c>
    </row>
    <row r="148" spans="1:9" ht="12.75">
      <c r="A148" s="29" t="s">
        <v>1838</v>
      </c>
      <c r="B148" s="29" t="s">
        <v>2194</v>
      </c>
      <c r="C148" s="29" t="s">
        <v>2195</v>
      </c>
      <c r="D148" s="29" t="s">
        <v>3031</v>
      </c>
      <c r="E148" s="24">
        <v>334000</v>
      </c>
      <c r="F148" s="30">
        <v>2.75</v>
      </c>
      <c r="G148" s="30">
        <v>917078.53</v>
      </c>
      <c r="H148" s="30">
        <v>0</v>
      </c>
      <c r="I148" s="33">
        <v>0</v>
      </c>
    </row>
    <row r="149" spans="1:9" ht="12.75">
      <c r="A149" s="29" t="s">
        <v>1838</v>
      </c>
      <c r="B149" s="29" t="s">
        <v>2115</v>
      </c>
      <c r="C149" s="29" t="s">
        <v>2116</v>
      </c>
      <c r="D149" s="29" t="s">
        <v>2117</v>
      </c>
      <c r="E149" s="24">
        <v>313500</v>
      </c>
      <c r="F149" s="30">
        <v>4.64</v>
      </c>
      <c r="G149" s="30">
        <v>1456123.49</v>
      </c>
      <c r="H149" s="30">
        <v>0</v>
      </c>
      <c r="I149" s="33">
        <v>0</v>
      </c>
    </row>
    <row r="150" spans="1:9" ht="12.75">
      <c r="A150" s="29" t="s">
        <v>1838</v>
      </c>
      <c r="B150" s="29" t="s">
        <v>2190</v>
      </c>
      <c r="C150" s="29" t="s">
        <v>2191</v>
      </c>
      <c r="D150" s="29" t="s">
        <v>3233</v>
      </c>
      <c r="E150" s="24">
        <v>3546000</v>
      </c>
      <c r="F150" s="30">
        <v>0.75</v>
      </c>
      <c r="G150" s="30">
        <v>2642240.02</v>
      </c>
      <c r="H150" s="30">
        <v>0</v>
      </c>
      <c r="I150" s="33">
        <v>0</v>
      </c>
    </row>
    <row r="151" spans="1:9" ht="12.75">
      <c r="A151" s="29" t="s">
        <v>1838</v>
      </c>
      <c r="B151" s="29" t="s">
        <v>2092</v>
      </c>
      <c r="C151" s="29" t="s">
        <v>2093</v>
      </c>
      <c r="D151" s="29" t="s">
        <v>3047</v>
      </c>
      <c r="E151" s="24">
        <v>278000</v>
      </c>
      <c r="F151" s="30">
        <v>3.58</v>
      </c>
      <c r="G151" s="30">
        <v>994856.31</v>
      </c>
      <c r="H151" s="30">
        <v>0</v>
      </c>
      <c r="I151" s="33">
        <v>0</v>
      </c>
    </row>
    <row r="152" spans="1:9" ht="12.75">
      <c r="A152" s="29" t="s">
        <v>1838</v>
      </c>
      <c r="B152" s="29" t="s">
        <v>1867</v>
      </c>
      <c r="C152" s="29" t="s">
        <v>1868</v>
      </c>
      <c r="D152" s="29" t="s">
        <v>3047</v>
      </c>
      <c r="E152" s="24">
        <v>42000</v>
      </c>
      <c r="F152" s="30">
        <v>20.09</v>
      </c>
      <c r="G152" s="30">
        <v>843767.16</v>
      </c>
      <c r="H152" s="30">
        <v>0</v>
      </c>
      <c r="I152" s="33">
        <v>0</v>
      </c>
    </row>
    <row r="153" spans="1:9" ht="12.75">
      <c r="A153" s="29" t="s">
        <v>1838</v>
      </c>
      <c r="B153" s="29" t="s">
        <v>3550</v>
      </c>
      <c r="C153" s="29" t="s">
        <v>3551</v>
      </c>
      <c r="D153" s="29" t="s">
        <v>3404</v>
      </c>
      <c r="E153" s="24">
        <v>40300</v>
      </c>
      <c r="F153" s="30">
        <v>28.91</v>
      </c>
      <c r="G153" s="30">
        <v>1165136.05</v>
      </c>
      <c r="H153" s="30">
        <v>0</v>
      </c>
      <c r="I153" s="33">
        <v>0</v>
      </c>
    </row>
    <row r="154" spans="1:9" ht="12.75">
      <c r="A154" s="29" t="s">
        <v>1838</v>
      </c>
      <c r="B154" s="29" t="s">
        <v>2107</v>
      </c>
      <c r="C154" s="29" t="s">
        <v>2108</v>
      </c>
      <c r="D154" s="29" t="s">
        <v>3047</v>
      </c>
      <c r="E154" s="24">
        <v>70000</v>
      </c>
      <c r="F154" s="30">
        <v>13.44</v>
      </c>
      <c r="G154" s="30">
        <v>940508.88</v>
      </c>
      <c r="H154" s="30">
        <v>0</v>
      </c>
      <c r="I154" s="33">
        <v>0</v>
      </c>
    </row>
    <row r="155" spans="1:9" ht="12.75">
      <c r="A155" s="29" t="s">
        <v>1838</v>
      </c>
      <c r="B155" s="29" t="s">
        <v>2196</v>
      </c>
      <c r="C155" s="29" t="s">
        <v>2197</v>
      </c>
      <c r="D155" s="29" t="s">
        <v>2198</v>
      </c>
      <c r="E155" s="24">
        <v>1832000</v>
      </c>
      <c r="F155" s="30">
        <v>0.44</v>
      </c>
      <c r="G155" s="30">
        <v>807166.98</v>
      </c>
      <c r="H155" s="30">
        <v>0</v>
      </c>
      <c r="I155" s="33">
        <v>0</v>
      </c>
    </row>
    <row r="156" spans="1:9" ht="12.75">
      <c r="A156" s="29" t="s">
        <v>1838</v>
      </c>
      <c r="B156" s="29" t="s">
        <v>2209</v>
      </c>
      <c r="C156" s="29" t="s">
        <v>2210</v>
      </c>
      <c r="D156" s="29" t="s">
        <v>3031</v>
      </c>
      <c r="E156" s="24">
        <v>54</v>
      </c>
      <c r="F156" s="30">
        <v>7907.74</v>
      </c>
      <c r="G156" s="30">
        <v>427018.12</v>
      </c>
      <c r="H156" s="30">
        <v>0</v>
      </c>
      <c r="I156" s="33">
        <v>0</v>
      </c>
    </row>
    <row r="157" spans="1:9" ht="12.75">
      <c r="A157" s="29" t="s">
        <v>1838</v>
      </c>
      <c r="B157" s="29" t="s">
        <v>3424</v>
      </c>
      <c r="C157" s="29" t="s">
        <v>3425</v>
      </c>
      <c r="D157" s="29" t="s">
        <v>3047</v>
      </c>
      <c r="E157" s="24">
        <v>163000</v>
      </c>
      <c r="F157" s="30">
        <v>7.08</v>
      </c>
      <c r="G157" s="30">
        <v>1154695.22</v>
      </c>
      <c r="H157" s="30">
        <v>0</v>
      </c>
      <c r="I157" s="33">
        <v>0</v>
      </c>
    </row>
    <row r="158" spans="1:9" ht="12.75">
      <c r="A158" s="29" t="s">
        <v>1838</v>
      </c>
      <c r="B158" s="29" t="s">
        <v>1845</v>
      </c>
      <c r="C158" s="29" t="s">
        <v>1846</v>
      </c>
      <c r="D158" s="29" t="s">
        <v>3047</v>
      </c>
      <c r="E158" s="24">
        <v>42000</v>
      </c>
      <c r="F158" s="30">
        <v>12.42</v>
      </c>
      <c r="G158" s="30">
        <v>521636.46</v>
      </c>
      <c r="H158" s="30">
        <v>0</v>
      </c>
      <c r="I158" s="33">
        <v>0</v>
      </c>
    </row>
    <row r="159" spans="1:9" ht="12.75">
      <c r="A159" s="29" t="s">
        <v>1838</v>
      </c>
      <c r="B159" s="29" t="s">
        <v>2242</v>
      </c>
      <c r="C159" s="29" t="s">
        <v>2243</v>
      </c>
      <c r="D159" s="29" t="s">
        <v>3047</v>
      </c>
      <c r="E159" s="24">
        <v>27000</v>
      </c>
      <c r="F159" s="30">
        <v>13.25</v>
      </c>
      <c r="G159" s="30">
        <v>357825.37</v>
      </c>
      <c r="H159" s="30">
        <v>0</v>
      </c>
      <c r="I159" s="33">
        <v>0</v>
      </c>
    </row>
    <row r="160" spans="1:9" ht="12.75">
      <c r="A160" s="29" t="s">
        <v>1838</v>
      </c>
      <c r="B160" s="29" t="s">
        <v>1869</v>
      </c>
      <c r="C160" s="29" t="s">
        <v>1870</v>
      </c>
      <c r="D160" s="29" t="s">
        <v>3047</v>
      </c>
      <c r="E160" s="24">
        <v>53000</v>
      </c>
      <c r="F160" s="30">
        <v>15.7</v>
      </c>
      <c r="G160" s="30">
        <v>831914.7</v>
      </c>
      <c r="H160" s="30">
        <v>0</v>
      </c>
      <c r="I160" s="33">
        <v>0</v>
      </c>
    </row>
    <row r="161" spans="1:9" ht="12.75">
      <c r="A161" s="29" t="s">
        <v>1838</v>
      </c>
      <c r="B161" s="29" t="s">
        <v>2071</v>
      </c>
      <c r="C161" s="29" t="s">
        <v>2072</v>
      </c>
      <c r="D161" s="29" t="s">
        <v>3047</v>
      </c>
      <c r="E161" s="24">
        <v>1400000</v>
      </c>
      <c r="F161" s="30">
        <v>1.01</v>
      </c>
      <c r="G161" s="30">
        <v>1409481.97</v>
      </c>
      <c r="H161" s="30">
        <v>0</v>
      </c>
      <c r="I161" s="33">
        <v>0</v>
      </c>
    </row>
    <row r="162" spans="1:9" ht="12.75">
      <c r="A162" s="29" t="s">
        <v>1838</v>
      </c>
      <c r="B162" s="29" t="s">
        <v>2073</v>
      </c>
      <c r="C162" s="29" t="s">
        <v>2074</v>
      </c>
      <c r="D162" s="29" t="s">
        <v>3047</v>
      </c>
      <c r="E162" s="24">
        <v>250000</v>
      </c>
      <c r="F162" s="30">
        <v>4.51</v>
      </c>
      <c r="G162" s="30">
        <v>1128043.2</v>
      </c>
      <c r="H162" s="30">
        <v>0</v>
      </c>
      <c r="I162" s="33">
        <v>0</v>
      </c>
    </row>
    <row r="163" spans="1:9" ht="12.75">
      <c r="A163" s="29" t="s">
        <v>1838</v>
      </c>
      <c r="B163" s="29" t="s">
        <v>2094</v>
      </c>
      <c r="C163" s="29" t="s">
        <v>2095</v>
      </c>
      <c r="D163" s="29" t="s">
        <v>3047</v>
      </c>
      <c r="E163" s="24">
        <v>255000</v>
      </c>
      <c r="F163" s="30">
        <v>4.44</v>
      </c>
      <c r="G163" s="30">
        <v>1131933</v>
      </c>
      <c r="H163" s="30">
        <v>0</v>
      </c>
      <c r="I163" s="33">
        <v>0</v>
      </c>
    </row>
    <row r="164" spans="1:9" ht="12.75">
      <c r="A164" s="29" t="s">
        <v>1838</v>
      </c>
      <c r="B164" s="29" t="s">
        <v>1967</v>
      </c>
      <c r="C164" s="29" t="s">
        <v>1968</v>
      </c>
      <c r="D164" s="29" t="s">
        <v>3047</v>
      </c>
      <c r="E164" s="24">
        <v>65000</v>
      </c>
      <c r="F164" s="30">
        <v>13.85</v>
      </c>
      <c r="G164" s="30">
        <v>900100.68</v>
      </c>
      <c r="H164" s="30">
        <v>0</v>
      </c>
      <c r="I164" s="33">
        <v>0</v>
      </c>
    </row>
    <row r="165" spans="1:9" ht="12.75">
      <c r="A165" s="29" t="s">
        <v>1838</v>
      </c>
      <c r="B165" s="29" t="s">
        <v>1847</v>
      </c>
      <c r="C165" s="29" t="s">
        <v>1848</v>
      </c>
      <c r="D165" s="29" t="s">
        <v>3047</v>
      </c>
      <c r="E165" s="24">
        <v>107000</v>
      </c>
      <c r="F165" s="30">
        <v>11.62</v>
      </c>
      <c r="G165" s="30">
        <v>1243730.55</v>
      </c>
      <c r="H165" s="30">
        <v>0</v>
      </c>
      <c r="I165" s="33">
        <v>0</v>
      </c>
    </row>
    <row r="166" spans="1:9" ht="12.75">
      <c r="A166" s="29" t="s">
        <v>1838</v>
      </c>
      <c r="B166" s="29" t="s">
        <v>2075</v>
      </c>
      <c r="C166" s="29" t="s">
        <v>2076</v>
      </c>
      <c r="D166" s="29" t="s">
        <v>3047</v>
      </c>
      <c r="E166" s="24">
        <v>166000</v>
      </c>
      <c r="F166" s="30">
        <v>6.2</v>
      </c>
      <c r="G166" s="30">
        <v>1028574.04</v>
      </c>
      <c r="H166" s="30">
        <v>0</v>
      </c>
      <c r="I166" s="33">
        <v>0</v>
      </c>
    </row>
    <row r="167" spans="1:9" ht="12.75">
      <c r="A167" s="29" t="s">
        <v>1838</v>
      </c>
      <c r="B167" s="29" t="s">
        <v>1854</v>
      </c>
      <c r="C167" s="29" t="s">
        <v>1855</v>
      </c>
      <c r="D167" s="29" t="s">
        <v>3047</v>
      </c>
      <c r="E167" s="24">
        <v>258000</v>
      </c>
      <c r="F167" s="30">
        <v>6.05</v>
      </c>
      <c r="G167" s="30">
        <v>1560845.69</v>
      </c>
      <c r="H167" s="30">
        <v>0</v>
      </c>
      <c r="I167" s="33">
        <v>0</v>
      </c>
    </row>
    <row r="168" spans="1:9" ht="12.75">
      <c r="A168" s="29" t="s">
        <v>1838</v>
      </c>
      <c r="B168" s="29" t="s">
        <v>2215</v>
      </c>
      <c r="C168" s="29" t="s">
        <v>2216</v>
      </c>
      <c r="D168" s="29" t="s">
        <v>2217</v>
      </c>
      <c r="E168" s="24">
        <v>1200000</v>
      </c>
      <c r="F168" s="30">
        <v>0.8</v>
      </c>
      <c r="G168" s="30">
        <v>965780.58</v>
      </c>
      <c r="H168" s="30">
        <v>0</v>
      </c>
      <c r="I168" s="33">
        <v>0</v>
      </c>
    </row>
    <row r="169" spans="1:9" ht="12.75">
      <c r="A169" s="29" t="s">
        <v>1838</v>
      </c>
      <c r="B169" s="29" t="s">
        <v>1972</v>
      </c>
      <c r="C169" s="29" t="s">
        <v>1973</v>
      </c>
      <c r="D169" s="29" t="s">
        <v>3404</v>
      </c>
      <c r="E169" s="24">
        <v>4600</v>
      </c>
      <c r="F169" s="30">
        <v>144.56</v>
      </c>
      <c r="G169" s="30">
        <v>664965.99</v>
      </c>
      <c r="H169" s="30">
        <v>13787.14</v>
      </c>
      <c r="I169" s="33">
        <v>0</v>
      </c>
    </row>
    <row r="170" spans="1:9" ht="12.75">
      <c r="A170" s="29" t="s">
        <v>1838</v>
      </c>
      <c r="B170" s="29" t="s">
        <v>1919</v>
      </c>
      <c r="C170" s="29" t="s">
        <v>1920</v>
      </c>
      <c r="D170" s="29" t="s">
        <v>3047</v>
      </c>
      <c r="E170" s="24">
        <v>60000</v>
      </c>
      <c r="F170" s="30">
        <v>20.64</v>
      </c>
      <c r="G170" s="30">
        <v>1238330.59</v>
      </c>
      <c r="H170" s="30">
        <v>0</v>
      </c>
      <c r="I170" s="33">
        <v>0</v>
      </c>
    </row>
    <row r="171" spans="1:9" ht="12.75">
      <c r="A171" s="29" t="s">
        <v>1838</v>
      </c>
      <c r="B171" s="29" t="s">
        <v>2999</v>
      </c>
      <c r="C171" s="29" t="s">
        <v>3000</v>
      </c>
      <c r="D171" s="29" t="s">
        <v>3398</v>
      </c>
      <c r="E171" s="24">
        <v>104860</v>
      </c>
      <c r="F171" s="30">
        <v>11.95</v>
      </c>
      <c r="G171" s="30">
        <v>1252791.67</v>
      </c>
      <c r="H171" s="30">
        <v>0</v>
      </c>
      <c r="I171" s="33">
        <v>0</v>
      </c>
    </row>
    <row r="172" spans="1:9" ht="12.75">
      <c r="A172" s="29" t="s">
        <v>1838</v>
      </c>
      <c r="B172" s="29" t="s">
        <v>2077</v>
      </c>
      <c r="C172" s="29" t="s">
        <v>2078</v>
      </c>
      <c r="D172" s="29" t="s">
        <v>3381</v>
      </c>
      <c r="E172" s="24">
        <v>6270000</v>
      </c>
      <c r="F172" s="30">
        <v>0.22</v>
      </c>
      <c r="G172" s="30">
        <v>1409649.47</v>
      </c>
      <c r="H172" s="30">
        <v>0</v>
      </c>
      <c r="I172" s="33">
        <v>0</v>
      </c>
    </row>
    <row r="173" spans="1:9" ht="12.75">
      <c r="A173" s="29" t="s">
        <v>1838</v>
      </c>
      <c r="B173" s="29" t="s">
        <v>1858</v>
      </c>
      <c r="C173" s="29" t="s">
        <v>1859</v>
      </c>
      <c r="D173" s="29" t="s">
        <v>3047</v>
      </c>
      <c r="E173" s="24">
        <v>45000</v>
      </c>
      <c r="F173" s="30">
        <v>22.47</v>
      </c>
      <c r="G173" s="30">
        <v>1011120.26</v>
      </c>
      <c r="H173" s="30">
        <v>7742.47</v>
      </c>
      <c r="I173" s="33">
        <v>0</v>
      </c>
    </row>
    <row r="174" spans="1:9" ht="12.75">
      <c r="A174" s="29" t="s">
        <v>1838</v>
      </c>
      <c r="B174" s="29" t="s">
        <v>2213</v>
      </c>
      <c r="C174" s="29" t="s">
        <v>2214</v>
      </c>
      <c r="D174" s="29" t="s">
        <v>3031</v>
      </c>
      <c r="E174" s="24">
        <v>120000</v>
      </c>
      <c r="F174" s="30">
        <v>2.11</v>
      </c>
      <c r="G174" s="30">
        <v>253685.7</v>
      </c>
      <c r="H174" s="30">
        <v>0</v>
      </c>
      <c r="I174" s="33">
        <v>0</v>
      </c>
    </row>
    <row r="175" spans="1:9" ht="12.75">
      <c r="A175" s="29" t="s">
        <v>1838</v>
      </c>
      <c r="B175" s="29" t="s">
        <v>2244</v>
      </c>
      <c r="C175" s="29" t="s">
        <v>2245</v>
      </c>
      <c r="D175" s="29" t="s">
        <v>3047</v>
      </c>
      <c r="E175" s="24">
        <v>60000</v>
      </c>
      <c r="F175" s="30">
        <v>10.07</v>
      </c>
      <c r="G175" s="30">
        <v>604063.7</v>
      </c>
      <c r="H175" s="30">
        <v>10753.43</v>
      </c>
      <c r="I175" s="33">
        <v>0</v>
      </c>
    </row>
    <row r="176" spans="1:9" ht="12.75">
      <c r="A176" s="29" t="s">
        <v>1838</v>
      </c>
      <c r="B176" s="29" t="s">
        <v>2223</v>
      </c>
      <c r="C176" s="29" t="s">
        <v>2224</v>
      </c>
      <c r="D176" s="29" t="s">
        <v>620</v>
      </c>
      <c r="E176" s="24">
        <v>2500000</v>
      </c>
      <c r="F176" s="30">
        <v>0.37</v>
      </c>
      <c r="G176" s="30">
        <v>925241.59</v>
      </c>
      <c r="H176" s="30">
        <v>0</v>
      </c>
      <c r="I176" s="33">
        <v>0</v>
      </c>
    </row>
    <row r="177" spans="1:9" ht="12.75">
      <c r="A177" s="29" t="s">
        <v>1838</v>
      </c>
      <c r="B177" s="29" t="s">
        <v>185</v>
      </c>
      <c r="C177" s="29" t="s">
        <v>3310</v>
      </c>
      <c r="D177" s="29" t="s">
        <v>3031</v>
      </c>
      <c r="E177" s="24">
        <v>37000</v>
      </c>
      <c r="F177" s="30">
        <v>35.51</v>
      </c>
      <c r="G177" s="30">
        <v>1313930.08</v>
      </c>
      <c r="H177" s="30">
        <v>0</v>
      </c>
      <c r="I177" s="33">
        <v>0</v>
      </c>
    </row>
    <row r="178" spans="1:9" ht="12.75">
      <c r="A178" s="29" t="s">
        <v>1838</v>
      </c>
      <c r="B178" s="29" t="s">
        <v>1873</v>
      </c>
      <c r="C178" s="29" t="s">
        <v>1874</v>
      </c>
      <c r="D178" s="29" t="s">
        <v>3047</v>
      </c>
      <c r="E178" s="24">
        <v>150000</v>
      </c>
      <c r="F178" s="30">
        <v>6.31</v>
      </c>
      <c r="G178" s="30">
        <v>945908.84</v>
      </c>
      <c r="H178" s="30">
        <v>0</v>
      </c>
      <c r="I178" s="33">
        <v>0</v>
      </c>
    </row>
    <row r="179" spans="1:9" ht="12.75">
      <c r="A179" s="29" t="s">
        <v>1838</v>
      </c>
      <c r="B179" s="29" t="s">
        <v>1856</v>
      </c>
      <c r="C179" s="29" t="s">
        <v>1857</v>
      </c>
      <c r="D179" s="29" t="s">
        <v>3047</v>
      </c>
      <c r="E179" s="24">
        <v>36000</v>
      </c>
      <c r="F179" s="30">
        <v>28.28</v>
      </c>
      <c r="G179" s="30">
        <v>1018121.91</v>
      </c>
      <c r="H179" s="30">
        <v>0</v>
      </c>
      <c r="I179" s="33">
        <v>0</v>
      </c>
    </row>
    <row r="180" spans="1:9" ht="12.75">
      <c r="A180" s="29" t="s">
        <v>1838</v>
      </c>
      <c r="B180" s="29" t="s">
        <v>2081</v>
      </c>
      <c r="C180" s="29" t="s">
        <v>2082</v>
      </c>
      <c r="D180" s="29" t="s">
        <v>3031</v>
      </c>
      <c r="E180" s="24">
        <v>201400</v>
      </c>
      <c r="F180" s="30">
        <v>3.43</v>
      </c>
      <c r="G180" s="30">
        <v>691486.41</v>
      </c>
      <c r="H180" s="30">
        <v>0</v>
      </c>
      <c r="I180" s="33">
        <v>0</v>
      </c>
    </row>
    <row r="181" spans="1:9" ht="12.75">
      <c r="A181" s="29" t="s">
        <v>1838</v>
      </c>
      <c r="B181" s="29" t="s">
        <v>1849</v>
      </c>
      <c r="C181" s="29" t="s">
        <v>1850</v>
      </c>
      <c r="D181" s="29" t="s">
        <v>3047</v>
      </c>
      <c r="E181" s="24">
        <v>34100</v>
      </c>
      <c r="F181" s="30">
        <v>25.81</v>
      </c>
      <c r="G181" s="30">
        <v>880120.81</v>
      </c>
      <c r="H181" s="30">
        <v>0</v>
      </c>
      <c r="I181" s="33">
        <v>0</v>
      </c>
    </row>
    <row r="182" spans="1:9" ht="12.75">
      <c r="A182" s="29" t="s">
        <v>1838</v>
      </c>
      <c r="B182" s="29" t="s">
        <v>1871</v>
      </c>
      <c r="C182" s="29" t="s">
        <v>1872</v>
      </c>
      <c r="D182" s="29" t="s">
        <v>3047</v>
      </c>
      <c r="E182" s="24">
        <v>120000</v>
      </c>
      <c r="F182" s="30">
        <v>7.32</v>
      </c>
      <c r="G182" s="30">
        <v>878638.11</v>
      </c>
      <c r="H182" s="30">
        <v>0</v>
      </c>
      <c r="I182" s="33">
        <v>0</v>
      </c>
    </row>
    <row r="183" spans="1:9" ht="12.75">
      <c r="A183" s="29" t="s">
        <v>1838</v>
      </c>
      <c r="B183" s="29" t="s">
        <v>2096</v>
      </c>
      <c r="C183" s="29" t="s">
        <v>2097</v>
      </c>
      <c r="D183" s="29" t="s">
        <v>3047</v>
      </c>
      <c r="E183" s="24">
        <v>25000</v>
      </c>
      <c r="F183" s="30">
        <v>6.77</v>
      </c>
      <c r="G183" s="30">
        <v>169320.89</v>
      </c>
      <c r="H183" s="30">
        <v>0</v>
      </c>
      <c r="I183" s="33">
        <v>0</v>
      </c>
    </row>
    <row r="184" spans="1:9" ht="12.75">
      <c r="A184" s="29" t="s">
        <v>1838</v>
      </c>
      <c r="B184" s="29" t="s">
        <v>3327</v>
      </c>
      <c r="C184" s="29" t="s">
        <v>3328</v>
      </c>
      <c r="D184" s="29" t="s">
        <v>3329</v>
      </c>
      <c r="E184" s="24">
        <v>87000</v>
      </c>
      <c r="F184" s="30">
        <v>14.35</v>
      </c>
      <c r="G184" s="30">
        <v>1248544.76</v>
      </c>
      <c r="H184" s="30">
        <v>3742.2</v>
      </c>
      <c r="I184" s="33">
        <v>0</v>
      </c>
    </row>
    <row r="185" spans="1:9" ht="12.75">
      <c r="A185" s="29" t="s">
        <v>1838</v>
      </c>
      <c r="B185" s="29" t="s">
        <v>2134</v>
      </c>
      <c r="C185" s="29" t="s">
        <v>3328</v>
      </c>
      <c r="D185" s="29" t="s">
        <v>2135</v>
      </c>
      <c r="E185" s="24">
        <v>51000</v>
      </c>
      <c r="F185" s="30">
        <v>7.44</v>
      </c>
      <c r="G185" s="30">
        <v>379489.29</v>
      </c>
      <c r="H185" s="30">
        <v>3594.71</v>
      </c>
      <c r="I185" s="33">
        <v>0</v>
      </c>
    </row>
    <row r="186" spans="1:9" ht="12.75">
      <c r="A186" s="29" t="s">
        <v>1838</v>
      </c>
      <c r="B186" s="29" t="s">
        <v>2031</v>
      </c>
      <c r="C186" s="29" t="s">
        <v>2032</v>
      </c>
      <c r="D186" s="29" t="s">
        <v>3404</v>
      </c>
      <c r="E186" s="24">
        <v>11992</v>
      </c>
      <c r="F186" s="30">
        <v>55.7</v>
      </c>
      <c r="G186" s="30">
        <v>667921.77</v>
      </c>
      <c r="H186" s="30">
        <v>5870.33</v>
      </c>
      <c r="I186" s="33">
        <v>0</v>
      </c>
    </row>
    <row r="187" spans="1:9" ht="12.75">
      <c r="A187" s="29" t="s">
        <v>1838</v>
      </c>
      <c r="B187" s="29" t="s">
        <v>2085</v>
      </c>
      <c r="C187" s="29" t="s">
        <v>2086</v>
      </c>
      <c r="D187" s="29" t="s">
        <v>3047</v>
      </c>
      <c r="E187" s="24">
        <v>13000</v>
      </c>
      <c r="F187" s="30">
        <v>26.54</v>
      </c>
      <c r="G187" s="30">
        <v>345048.51</v>
      </c>
      <c r="H187" s="30">
        <v>0</v>
      </c>
      <c r="I187" s="33">
        <v>0</v>
      </c>
    </row>
    <row r="188" spans="1:9" ht="12.75">
      <c r="A188" s="29" t="s">
        <v>1838</v>
      </c>
      <c r="B188" s="29" t="s">
        <v>1921</v>
      </c>
      <c r="C188" s="29" t="s">
        <v>1922</v>
      </c>
      <c r="D188" s="29" t="s">
        <v>3047</v>
      </c>
      <c r="E188" s="24">
        <v>71000</v>
      </c>
      <c r="F188" s="30">
        <v>17.23</v>
      </c>
      <c r="G188" s="30">
        <v>1223622.55</v>
      </c>
      <c r="H188" s="30">
        <v>0</v>
      </c>
      <c r="I188" s="33">
        <v>0</v>
      </c>
    </row>
    <row r="189" spans="1:9" ht="12.75">
      <c r="A189" s="29" t="s">
        <v>1838</v>
      </c>
      <c r="B189" s="29" t="s">
        <v>2192</v>
      </c>
      <c r="C189" s="29" t="s">
        <v>2193</v>
      </c>
      <c r="D189" s="29" t="s">
        <v>528</v>
      </c>
      <c r="E189" s="24">
        <v>6530</v>
      </c>
      <c r="F189" s="30">
        <v>32.85</v>
      </c>
      <c r="G189" s="30">
        <v>214487.46</v>
      </c>
      <c r="H189" s="30">
        <v>0</v>
      </c>
      <c r="I189" s="33">
        <v>0</v>
      </c>
    </row>
    <row r="190" spans="1:9" ht="12.75">
      <c r="A190" s="29" t="s">
        <v>1838</v>
      </c>
      <c r="B190" s="29" t="s">
        <v>1167</v>
      </c>
      <c r="C190" s="29" t="s">
        <v>1168</v>
      </c>
      <c r="D190" s="29" t="s">
        <v>1169</v>
      </c>
      <c r="E190" s="24">
        <v>65804</v>
      </c>
      <c r="F190" s="30">
        <v>18.31</v>
      </c>
      <c r="G190" s="30">
        <v>1205164.03</v>
      </c>
      <c r="H190" s="30">
        <v>0</v>
      </c>
      <c r="I190" s="33">
        <v>0</v>
      </c>
    </row>
    <row r="191" spans="1:9" ht="12.75">
      <c r="A191" s="29" t="s">
        <v>1838</v>
      </c>
      <c r="B191" s="29" t="s">
        <v>2174</v>
      </c>
      <c r="C191" s="29" t="s">
        <v>2175</v>
      </c>
      <c r="D191" s="29" t="s">
        <v>2176</v>
      </c>
      <c r="E191" s="24">
        <v>32367</v>
      </c>
      <c r="F191" s="30">
        <v>47.71</v>
      </c>
      <c r="G191" s="30">
        <v>1544294.25</v>
      </c>
      <c r="H191" s="30">
        <v>0</v>
      </c>
      <c r="I191" s="33">
        <v>0</v>
      </c>
    </row>
    <row r="192" spans="1:9" ht="12.75">
      <c r="A192" s="29" t="s">
        <v>1838</v>
      </c>
      <c r="B192" s="29" t="s">
        <v>2146</v>
      </c>
      <c r="C192" s="29" t="s">
        <v>2147</v>
      </c>
      <c r="D192" s="29" t="s">
        <v>3499</v>
      </c>
      <c r="E192" s="24">
        <v>13714</v>
      </c>
      <c r="F192" s="30">
        <v>39.82</v>
      </c>
      <c r="G192" s="30">
        <v>546120.6</v>
      </c>
      <c r="H192" s="30">
        <v>0</v>
      </c>
      <c r="I192" s="33">
        <v>0</v>
      </c>
    </row>
    <row r="193" spans="1:9" ht="12.75">
      <c r="A193" s="29" t="s">
        <v>1838</v>
      </c>
      <c r="B193" s="29" t="s">
        <v>2156</v>
      </c>
      <c r="C193" s="29" t="s">
        <v>2157</v>
      </c>
      <c r="D193" s="29" t="s">
        <v>3532</v>
      </c>
      <c r="E193" s="24">
        <v>6280</v>
      </c>
      <c r="F193" s="30">
        <v>170.07</v>
      </c>
      <c r="G193" s="30">
        <v>1068052.44</v>
      </c>
      <c r="H193" s="30">
        <v>0</v>
      </c>
      <c r="I193" s="33">
        <v>0</v>
      </c>
    </row>
    <row r="194" spans="1:9" ht="12.75">
      <c r="A194" s="29" t="s">
        <v>1838</v>
      </c>
      <c r="B194" s="29" t="s">
        <v>2158</v>
      </c>
      <c r="C194" s="29" t="s">
        <v>2159</v>
      </c>
      <c r="D194" s="29" t="s">
        <v>2160</v>
      </c>
      <c r="E194" s="24">
        <v>345007</v>
      </c>
      <c r="F194" s="30">
        <v>5.02</v>
      </c>
      <c r="G194" s="30">
        <v>1733330.89</v>
      </c>
      <c r="H194" s="30">
        <v>0</v>
      </c>
      <c r="I194" s="33">
        <v>0</v>
      </c>
    </row>
    <row r="195" spans="1:9" ht="12.75">
      <c r="A195" s="29" t="s">
        <v>1838</v>
      </c>
      <c r="B195" s="29" t="s">
        <v>2179</v>
      </c>
      <c r="C195" s="29" t="s">
        <v>2180</v>
      </c>
      <c r="D195" s="29" t="s">
        <v>2181</v>
      </c>
      <c r="E195" s="24">
        <v>43375</v>
      </c>
      <c r="F195" s="30">
        <v>30.69</v>
      </c>
      <c r="G195" s="30">
        <v>1331167.86</v>
      </c>
      <c r="H195" s="30">
        <v>0</v>
      </c>
      <c r="I195" s="33">
        <v>0</v>
      </c>
    </row>
    <row r="196" spans="1:9" ht="12.75">
      <c r="A196" s="29" t="s">
        <v>1838</v>
      </c>
      <c r="B196" s="29" t="s">
        <v>2182</v>
      </c>
      <c r="C196" s="29" t="s">
        <v>2183</v>
      </c>
      <c r="D196" s="29" t="s">
        <v>3166</v>
      </c>
      <c r="E196" s="24">
        <v>22856</v>
      </c>
      <c r="F196" s="30">
        <v>49.56</v>
      </c>
      <c r="G196" s="30">
        <v>1132819.32</v>
      </c>
      <c r="H196" s="30">
        <v>0</v>
      </c>
      <c r="I196" s="33">
        <v>0</v>
      </c>
    </row>
    <row r="197" spans="1:9" ht="12.75">
      <c r="A197" s="29" t="s">
        <v>1838</v>
      </c>
      <c r="B197" s="29" t="s">
        <v>2204</v>
      </c>
      <c r="C197" s="29" t="s">
        <v>2205</v>
      </c>
      <c r="D197" s="29" t="s">
        <v>2206</v>
      </c>
      <c r="E197" s="24">
        <v>1130</v>
      </c>
      <c r="F197" s="30">
        <v>436.99</v>
      </c>
      <c r="G197" s="30">
        <v>493799.46</v>
      </c>
      <c r="H197" s="30">
        <v>0</v>
      </c>
      <c r="I197" s="33">
        <v>0</v>
      </c>
    </row>
    <row r="198" spans="1:9" ht="12.75">
      <c r="A198" s="29" t="s">
        <v>1838</v>
      </c>
      <c r="B198" s="29" t="s">
        <v>2186</v>
      </c>
      <c r="C198" s="29" t="s">
        <v>2187</v>
      </c>
      <c r="D198" s="29" t="s">
        <v>3465</v>
      </c>
      <c r="E198" s="24">
        <v>110820</v>
      </c>
      <c r="F198" s="30">
        <v>1.59</v>
      </c>
      <c r="G198" s="30">
        <v>176248.12</v>
      </c>
      <c r="H198" s="30">
        <v>0</v>
      </c>
      <c r="I198" s="33">
        <v>0</v>
      </c>
    </row>
    <row r="199" spans="1:9" ht="12.75">
      <c r="A199" s="29" t="s">
        <v>1838</v>
      </c>
      <c r="B199" s="29" t="s">
        <v>2202</v>
      </c>
      <c r="C199" s="29" t="s">
        <v>2203</v>
      </c>
      <c r="D199" s="29" t="s">
        <v>3035</v>
      </c>
      <c r="E199" s="24">
        <v>10354</v>
      </c>
      <c r="F199" s="30">
        <v>53.61</v>
      </c>
      <c r="G199" s="30">
        <v>555118.04</v>
      </c>
      <c r="H199" s="30">
        <v>0</v>
      </c>
      <c r="I199" s="33">
        <v>0</v>
      </c>
    </row>
    <row r="200" spans="1:9" ht="12.75">
      <c r="A200" s="29" t="s">
        <v>1838</v>
      </c>
      <c r="B200" s="29" t="s">
        <v>2211</v>
      </c>
      <c r="C200" s="29" t="s">
        <v>2212</v>
      </c>
      <c r="D200" s="29" t="s">
        <v>3499</v>
      </c>
      <c r="E200" s="24">
        <v>50687</v>
      </c>
      <c r="F200" s="30">
        <v>15.08</v>
      </c>
      <c r="G200" s="30">
        <v>764560.15</v>
      </c>
      <c r="H200" s="30">
        <v>0</v>
      </c>
      <c r="I200" s="33">
        <v>0</v>
      </c>
    </row>
    <row r="201" spans="1:9" ht="12.75">
      <c r="A201" s="29" t="s">
        <v>1838</v>
      </c>
      <c r="B201" s="29" t="s">
        <v>2218</v>
      </c>
      <c r="C201" s="29" t="s">
        <v>2219</v>
      </c>
      <c r="D201" s="29" t="s">
        <v>2220</v>
      </c>
      <c r="E201" s="24">
        <v>16360</v>
      </c>
      <c r="F201" s="30">
        <v>75.48</v>
      </c>
      <c r="G201" s="30">
        <v>1234883.43</v>
      </c>
      <c r="H201" s="30">
        <v>0</v>
      </c>
      <c r="I201" s="33">
        <v>0</v>
      </c>
    </row>
    <row r="202" spans="1:9" ht="12.75">
      <c r="A202" s="29" t="s">
        <v>1838</v>
      </c>
      <c r="B202" s="29" t="s">
        <v>2221</v>
      </c>
      <c r="C202" s="29" t="s">
        <v>2222</v>
      </c>
      <c r="D202" s="29" t="s">
        <v>3031</v>
      </c>
      <c r="E202" s="24">
        <v>4926</v>
      </c>
      <c r="F202" s="30">
        <v>26.03</v>
      </c>
      <c r="G202" s="30">
        <v>128225.62</v>
      </c>
      <c r="H202" s="30">
        <v>0</v>
      </c>
      <c r="I202" s="33">
        <v>0</v>
      </c>
    </row>
    <row r="203" spans="1:9" ht="12.75">
      <c r="A203" s="31" t="s">
        <v>1838</v>
      </c>
      <c r="B203" s="31" t="s">
        <v>2225</v>
      </c>
      <c r="C203" s="31" t="s">
        <v>2226</v>
      </c>
      <c r="D203" s="31" t="s">
        <v>2227</v>
      </c>
      <c r="E203" s="44">
        <v>27000</v>
      </c>
      <c r="F203" s="32">
        <v>14.27</v>
      </c>
      <c r="G203" s="32">
        <v>385255.35</v>
      </c>
      <c r="H203" s="30">
        <v>0</v>
      </c>
      <c r="I203" s="33">
        <v>0</v>
      </c>
    </row>
    <row r="204" spans="1:10" ht="12.75">
      <c r="A204" s="14"/>
      <c r="B204" s="14"/>
      <c r="E204" s="27">
        <f>SUM(E2:E203)</f>
        <v>59863208</v>
      </c>
      <c r="G204" s="3">
        <f>SUM(G2:G203)</f>
        <v>180147494.89000008</v>
      </c>
      <c r="H204" s="30">
        <f>SUM(H2:H203)</f>
        <v>174425.92</v>
      </c>
      <c r="I204" s="30">
        <f>SUM(I2:I203)</f>
        <v>252.83</v>
      </c>
      <c r="J204" s="3">
        <f>SUM(G204:I204)</f>
        <v>180322173.64000008</v>
      </c>
    </row>
    <row r="205" ht="12.75">
      <c r="H205" s="30"/>
    </row>
    <row r="206" ht="12.75">
      <c r="H206" s="30" t="s">
        <v>3035</v>
      </c>
    </row>
    <row r="207" ht="12.75">
      <c r="H207" s="30"/>
    </row>
    <row r="208" ht="12.75">
      <c r="H208" s="30"/>
    </row>
    <row r="209" ht="12.75">
      <c r="H209" s="30"/>
    </row>
    <row r="210" ht="12.75">
      <c r="H210" s="30"/>
    </row>
    <row r="211" ht="12.75">
      <c r="H211" s="30"/>
    </row>
    <row r="212" ht="12.75">
      <c r="H212" s="30"/>
    </row>
    <row r="213" ht="12.75">
      <c r="H213" s="30"/>
    </row>
    <row r="214" ht="12.75">
      <c r="H214" s="30"/>
    </row>
    <row r="215" ht="12.75">
      <c r="H215" s="30"/>
    </row>
    <row r="216" ht="12.75">
      <c r="H216" s="30"/>
    </row>
    <row r="217" ht="12.75">
      <c r="H217" s="30"/>
    </row>
    <row r="218" ht="12.75">
      <c r="H218" s="30"/>
    </row>
    <row r="220" ht="12.75">
      <c r="H220" s="12"/>
    </row>
  </sheetData>
  <printOptions/>
  <pageMargins left="0.75" right="0.75" top="1" bottom="1" header="0.5" footer="0.5"/>
  <pageSetup fitToHeight="8" fitToWidth="1" horizontalDpi="600" verticalDpi="6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75" zoomScaleNormal="75" workbookViewId="0" topLeftCell="A31">
      <selection activeCell="J66" sqref="J66"/>
    </sheetView>
  </sheetViews>
  <sheetFormatPr defaultColWidth="9.140625" defaultRowHeight="12.75"/>
  <cols>
    <col min="1" max="1" width="6.421875" style="0" bestFit="1" customWidth="1"/>
    <col min="2" max="2" width="13.7109375" style="0" bestFit="1" customWidth="1"/>
    <col min="3" max="3" width="37.140625" style="0" bestFit="1" customWidth="1"/>
    <col min="4" max="4" width="37.57421875" style="0" bestFit="1" customWidth="1"/>
    <col min="5" max="5" width="16.00390625" style="7" bestFit="1" customWidth="1"/>
    <col min="6" max="6" width="17.57421875" style="22" bestFit="1" customWidth="1"/>
    <col min="7" max="7" width="18.28125" style="22" customWidth="1"/>
    <col min="8" max="8" width="11.7109375" style="22" customWidth="1"/>
    <col min="9" max="9" width="11.28125" style="51" bestFit="1" customWidth="1"/>
    <col min="10" max="10" width="17.140625" style="0" customWidth="1"/>
  </cols>
  <sheetData>
    <row r="1" spans="1:9" s="1" customFormat="1" ht="12.75" customHeight="1">
      <c r="A1" s="19" t="s">
        <v>3331</v>
      </c>
      <c r="B1" s="19" t="s">
        <v>3332</v>
      </c>
      <c r="C1" s="19" t="s">
        <v>3333</v>
      </c>
      <c r="D1" s="19" t="s">
        <v>3334</v>
      </c>
      <c r="E1" s="23" t="s">
        <v>3335</v>
      </c>
      <c r="F1" s="49" t="s">
        <v>3336</v>
      </c>
      <c r="G1" s="49" t="s">
        <v>3337</v>
      </c>
      <c r="H1" s="49" t="s">
        <v>3338</v>
      </c>
      <c r="I1" s="50" t="s">
        <v>3340</v>
      </c>
    </row>
    <row r="2" spans="1:9" ht="12.75">
      <c r="A2" t="s">
        <v>2257</v>
      </c>
      <c r="B2" t="s">
        <v>1064</v>
      </c>
      <c r="C2" t="s">
        <v>1065</v>
      </c>
      <c r="D2" t="s">
        <v>1066</v>
      </c>
      <c r="E2" s="7">
        <v>222800</v>
      </c>
      <c r="F2" s="22">
        <v>17.221829</v>
      </c>
      <c r="G2" s="22">
        <v>3837023.59</v>
      </c>
      <c r="H2" s="22">
        <v>81299.72</v>
      </c>
      <c r="I2" s="51">
        <v>0</v>
      </c>
    </row>
    <row r="3" spans="1:9" ht="12.75">
      <c r="A3" t="s">
        <v>2257</v>
      </c>
      <c r="B3" t="s">
        <v>3488</v>
      </c>
      <c r="C3" t="s">
        <v>3489</v>
      </c>
      <c r="D3" t="s">
        <v>3129</v>
      </c>
      <c r="E3" s="7">
        <v>419200</v>
      </c>
      <c r="F3" s="22">
        <v>6.801509</v>
      </c>
      <c r="G3" s="22">
        <v>2851192.63</v>
      </c>
      <c r="H3" s="22">
        <v>45515.21</v>
      </c>
      <c r="I3" s="51">
        <v>0</v>
      </c>
    </row>
    <row r="4" spans="1:9" ht="12.75">
      <c r="A4" t="s">
        <v>2257</v>
      </c>
      <c r="B4" t="s">
        <v>3104</v>
      </c>
      <c r="C4" t="s">
        <v>3105</v>
      </c>
      <c r="D4" t="s">
        <v>3062</v>
      </c>
      <c r="E4" s="7">
        <v>574400</v>
      </c>
      <c r="F4" s="22">
        <v>11.505964</v>
      </c>
      <c r="G4" s="22">
        <v>6609025.5</v>
      </c>
      <c r="H4" s="22">
        <v>0</v>
      </c>
      <c r="I4" s="51">
        <v>0</v>
      </c>
    </row>
    <row r="5" spans="1:9" ht="12.75">
      <c r="A5" t="s">
        <v>2257</v>
      </c>
      <c r="B5" t="s">
        <v>3109</v>
      </c>
      <c r="C5" t="s">
        <v>3110</v>
      </c>
      <c r="D5" t="s">
        <v>3111</v>
      </c>
      <c r="E5" s="7">
        <v>5087000</v>
      </c>
      <c r="F5" s="22">
        <v>2.491412</v>
      </c>
      <c r="G5" s="22">
        <v>12673814.28</v>
      </c>
      <c r="H5" s="22">
        <v>0</v>
      </c>
      <c r="I5" s="51">
        <v>0</v>
      </c>
    </row>
    <row r="6" spans="1:9" ht="12.75">
      <c r="A6" t="s">
        <v>2257</v>
      </c>
      <c r="B6" t="s">
        <v>1007</v>
      </c>
      <c r="C6" t="s">
        <v>1008</v>
      </c>
      <c r="D6" t="s">
        <v>1009</v>
      </c>
      <c r="E6" s="7">
        <v>190200</v>
      </c>
      <c r="F6" s="22">
        <v>26.092556</v>
      </c>
      <c r="G6" s="22">
        <v>4962804.19</v>
      </c>
      <c r="H6" s="22">
        <v>0</v>
      </c>
      <c r="I6" s="51">
        <v>0</v>
      </c>
    </row>
    <row r="7" spans="1:9" ht="12.75">
      <c r="A7" t="s">
        <v>2257</v>
      </c>
      <c r="B7" t="s">
        <v>3116</v>
      </c>
      <c r="C7" t="s">
        <v>3117</v>
      </c>
      <c r="D7" t="s">
        <v>3062</v>
      </c>
      <c r="E7" s="7">
        <v>293400</v>
      </c>
      <c r="F7" s="22">
        <v>31.622842</v>
      </c>
      <c r="G7" s="22">
        <v>9278141.82</v>
      </c>
      <c r="H7" s="22">
        <v>0</v>
      </c>
      <c r="I7" s="51">
        <v>0</v>
      </c>
    </row>
    <row r="8" spans="1:9" ht="12.75">
      <c r="A8" t="s">
        <v>2257</v>
      </c>
      <c r="B8" t="s">
        <v>2263</v>
      </c>
      <c r="C8" t="s">
        <v>2264</v>
      </c>
      <c r="D8" t="s">
        <v>3097</v>
      </c>
      <c r="E8" s="7">
        <v>877000</v>
      </c>
      <c r="F8" s="22">
        <v>3.577056</v>
      </c>
      <c r="G8" s="22">
        <v>3137077.78</v>
      </c>
      <c r="H8" s="22">
        <v>17933.39</v>
      </c>
      <c r="I8" s="51">
        <v>0</v>
      </c>
    </row>
    <row r="9" spans="1:9" ht="12.75">
      <c r="A9" t="s">
        <v>2257</v>
      </c>
      <c r="B9" t="s">
        <v>3486</v>
      </c>
      <c r="C9" t="s">
        <v>3487</v>
      </c>
      <c r="D9" t="s">
        <v>3062</v>
      </c>
      <c r="E9" s="7">
        <v>326700</v>
      </c>
      <c r="F9" s="22">
        <v>20.803525</v>
      </c>
      <c r="G9" s="22">
        <v>6796511.47</v>
      </c>
      <c r="H9" s="22">
        <v>87123.99</v>
      </c>
      <c r="I9" s="51">
        <v>0</v>
      </c>
    </row>
    <row r="10" spans="1:9" ht="12.75">
      <c r="A10" t="s">
        <v>2257</v>
      </c>
      <c r="B10" t="s">
        <v>3130</v>
      </c>
      <c r="C10" t="s">
        <v>3131</v>
      </c>
      <c r="D10" t="s">
        <v>3132</v>
      </c>
      <c r="E10" s="7">
        <v>140400</v>
      </c>
      <c r="F10" s="22">
        <v>47.360031</v>
      </c>
      <c r="G10" s="22">
        <v>6649348.34</v>
      </c>
      <c r="H10" s="22">
        <v>75816</v>
      </c>
      <c r="I10" s="51">
        <v>0</v>
      </c>
    </row>
    <row r="11" spans="1:9" ht="12.75">
      <c r="A11" t="s">
        <v>2257</v>
      </c>
      <c r="B11" t="s">
        <v>3037</v>
      </c>
      <c r="C11" t="s">
        <v>3038</v>
      </c>
      <c r="D11" t="s">
        <v>3035</v>
      </c>
      <c r="E11" s="7">
        <v>7397842.41</v>
      </c>
      <c r="F11" s="22">
        <v>100</v>
      </c>
      <c r="G11" s="22">
        <v>7397842.41</v>
      </c>
      <c r="H11" s="22">
        <v>1486.41</v>
      </c>
      <c r="I11" s="51">
        <v>0</v>
      </c>
    </row>
    <row r="12" spans="1:9" ht="12.75">
      <c r="A12" t="s">
        <v>2257</v>
      </c>
      <c r="B12" t="s">
        <v>3521</v>
      </c>
      <c r="C12" t="s">
        <v>3522</v>
      </c>
      <c r="D12" t="s">
        <v>3523</v>
      </c>
      <c r="E12" s="7">
        <v>435200</v>
      </c>
      <c r="F12" s="22">
        <v>13.1705</v>
      </c>
      <c r="G12" s="22">
        <v>5731801.41</v>
      </c>
      <c r="H12" s="22">
        <v>0</v>
      </c>
      <c r="I12" s="51">
        <v>0</v>
      </c>
    </row>
    <row r="13" spans="1:9" ht="12.75">
      <c r="A13" t="s">
        <v>2257</v>
      </c>
      <c r="B13" t="s">
        <v>1020</v>
      </c>
      <c r="C13" t="s">
        <v>1021</v>
      </c>
      <c r="D13" t="s">
        <v>3059</v>
      </c>
      <c r="E13" s="7">
        <v>217900</v>
      </c>
      <c r="F13" s="22">
        <v>36.827699</v>
      </c>
      <c r="G13" s="22">
        <v>8024755.57</v>
      </c>
      <c r="H13" s="22">
        <v>0</v>
      </c>
      <c r="I13" s="51">
        <v>0</v>
      </c>
    </row>
    <row r="14" spans="1:9" ht="12.75">
      <c r="A14" t="s">
        <v>2257</v>
      </c>
      <c r="B14" t="s">
        <v>1022</v>
      </c>
      <c r="C14" t="s">
        <v>1023</v>
      </c>
      <c r="D14" t="s">
        <v>411</v>
      </c>
      <c r="E14" s="7">
        <v>19900</v>
      </c>
      <c r="F14" s="22">
        <v>76.413748</v>
      </c>
      <c r="G14" s="22">
        <v>1520633.58</v>
      </c>
      <c r="H14" s="22">
        <v>0</v>
      </c>
      <c r="I14" s="51">
        <v>0</v>
      </c>
    </row>
    <row r="15" spans="1:9" ht="12.75">
      <c r="A15" t="s">
        <v>2257</v>
      </c>
      <c r="B15" t="s">
        <v>3136</v>
      </c>
      <c r="C15" t="s">
        <v>3137</v>
      </c>
      <c r="D15" t="s">
        <v>3138</v>
      </c>
      <c r="E15" s="7">
        <v>1653000</v>
      </c>
      <c r="F15" s="22">
        <v>5.2682</v>
      </c>
      <c r="G15" s="22">
        <v>8708334.32</v>
      </c>
      <c r="H15" s="22">
        <v>0</v>
      </c>
      <c r="I15" s="51">
        <v>0</v>
      </c>
    </row>
    <row r="16" spans="1:9" ht="12.75">
      <c r="A16" t="s">
        <v>2257</v>
      </c>
      <c r="B16" t="s">
        <v>2265</v>
      </c>
      <c r="C16" t="s">
        <v>2266</v>
      </c>
      <c r="D16" t="s">
        <v>3031</v>
      </c>
      <c r="E16" s="7">
        <v>28000</v>
      </c>
      <c r="F16" s="22">
        <v>122.696871</v>
      </c>
      <c r="G16" s="22">
        <v>3435512.39</v>
      </c>
      <c r="H16" s="22">
        <v>0</v>
      </c>
      <c r="I16" s="51">
        <v>160.47</v>
      </c>
    </row>
    <row r="17" spans="1:9" ht="12.75">
      <c r="A17" t="s">
        <v>2257</v>
      </c>
      <c r="B17" t="s">
        <v>3150</v>
      </c>
      <c r="C17" t="s">
        <v>3151</v>
      </c>
      <c r="D17" t="s">
        <v>3152</v>
      </c>
      <c r="E17" s="7">
        <v>16400</v>
      </c>
      <c r="F17" s="22">
        <v>66.473748</v>
      </c>
      <c r="G17" s="22">
        <v>1090169.46</v>
      </c>
      <c r="H17" s="22">
        <v>0</v>
      </c>
      <c r="I17" s="51">
        <v>0</v>
      </c>
    </row>
    <row r="18" spans="1:9" ht="12.75">
      <c r="A18" t="s">
        <v>2257</v>
      </c>
      <c r="B18" t="s">
        <v>3153</v>
      </c>
      <c r="C18" t="s">
        <v>3154</v>
      </c>
      <c r="D18" t="s">
        <v>3031</v>
      </c>
      <c r="E18" s="7">
        <v>25600</v>
      </c>
      <c r="F18" s="22">
        <v>157.797495</v>
      </c>
      <c r="G18" s="22">
        <v>4039615.87</v>
      </c>
      <c r="H18" s="22">
        <v>0</v>
      </c>
      <c r="I18" s="51">
        <v>0</v>
      </c>
    </row>
    <row r="19" spans="1:9" ht="12.75">
      <c r="A19" t="s">
        <v>2257</v>
      </c>
      <c r="B19" t="s">
        <v>3157</v>
      </c>
      <c r="C19" t="s">
        <v>3158</v>
      </c>
      <c r="D19" t="s">
        <v>3159</v>
      </c>
      <c r="E19" s="7">
        <v>53100</v>
      </c>
      <c r="F19" s="22">
        <v>182.647494</v>
      </c>
      <c r="G19" s="22">
        <v>9698581.93</v>
      </c>
      <c r="H19" s="22">
        <v>0</v>
      </c>
      <c r="I19" s="51">
        <v>0</v>
      </c>
    </row>
    <row r="20" spans="1:9" ht="12.75">
      <c r="A20" t="s">
        <v>2257</v>
      </c>
      <c r="B20" t="s">
        <v>3164</v>
      </c>
      <c r="C20" t="s">
        <v>3165</v>
      </c>
      <c r="D20" t="s">
        <v>3166</v>
      </c>
      <c r="E20" s="7">
        <v>72800</v>
      </c>
      <c r="F20" s="22">
        <v>27.546224</v>
      </c>
      <c r="G20" s="22">
        <v>2005365.11</v>
      </c>
      <c r="H20" s="22">
        <v>0</v>
      </c>
      <c r="I20" s="51">
        <v>0</v>
      </c>
    </row>
    <row r="21" spans="1:9" ht="12.75">
      <c r="A21" t="s">
        <v>2257</v>
      </c>
      <c r="B21" t="s">
        <v>3167</v>
      </c>
      <c r="C21" t="s">
        <v>3168</v>
      </c>
      <c r="D21" t="s">
        <v>3169</v>
      </c>
      <c r="E21" s="7">
        <v>67900</v>
      </c>
      <c r="F21" s="22">
        <v>49.327248</v>
      </c>
      <c r="G21" s="22">
        <v>3349320.17</v>
      </c>
      <c r="H21" s="22">
        <v>0</v>
      </c>
      <c r="I21" s="51">
        <v>0</v>
      </c>
    </row>
    <row r="22" spans="1:9" ht="12.75">
      <c r="A22" t="s">
        <v>2257</v>
      </c>
      <c r="B22" t="s">
        <v>3173</v>
      </c>
      <c r="C22" t="s">
        <v>3174</v>
      </c>
      <c r="D22" t="s">
        <v>3175</v>
      </c>
      <c r="E22" s="7">
        <v>29000</v>
      </c>
      <c r="F22" s="22">
        <v>124.573046</v>
      </c>
      <c r="G22" s="22">
        <v>3612618.33</v>
      </c>
      <c r="H22" s="22">
        <v>0</v>
      </c>
      <c r="I22" s="51">
        <v>0</v>
      </c>
    </row>
    <row r="23" spans="1:9" ht="12.75">
      <c r="A23" t="s">
        <v>2257</v>
      </c>
      <c r="B23" t="s">
        <v>3580</v>
      </c>
      <c r="C23" t="s">
        <v>3581</v>
      </c>
      <c r="D23" t="s">
        <v>3031</v>
      </c>
      <c r="E23" s="7">
        <v>34100</v>
      </c>
      <c r="F23" s="22">
        <v>139.656995</v>
      </c>
      <c r="G23" s="22">
        <v>4762303.55</v>
      </c>
      <c r="H23" s="22">
        <v>0</v>
      </c>
      <c r="I23" s="51">
        <v>0</v>
      </c>
    </row>
    <row r="24" spans="1:9" ht="12.75">
      <c r="A24" t="s">
        <v>2257</v>
      </c>
      <c r="B24" t="s">
        <v>3196</v>
      </c>
      <c r="C24" t="s">
        <v>3197</v>
      </c>
      <c r="D24" t="s">
        <v>3198</v>
      </c>
      <c r="E24" s="7">
        <v>57500</v>
      </c>
      <c r="F24" s="22">
        <v>54.110873</v>
      </c>
      <c r="G24" s="22">
        <v>3111375.21</v>
      </c>
      <c r="H24" s="22">
        <v>0</v>
      </c>
      <c r="I24" s="51">
        <v>0</v>
      </c>
    </row>
    <row r="25" spans="1:9" ht="12.75">
      <c r="A25" t="s">
        <v>2257</v>
      </c>
      <c r="B25" t="s">
        <v>596</v>
      </c>
      <c r="C25" t="s">
        <v>597</v>
      </c>
      <c r="D25" t="s">
        <v>3499</v>
      </c>
      <c r="E25" s="7">
        <v>50900</v>
      </c>
      <c r="F25" s="22">
        <v>68.337498</v>
      </c>
      <c r="G25" s="22">
        <v>3478378.64</v>
      </c>
      <c r="H25" s="22">
        <v>0</v>
      </c>
      <c r="I25" s="51">
        <v>0</v>
      </c>
    </row>
    <row r="26" spans="1:9" ht="12.75">
      <c r="A26" t="s">
        <v>2257</v>
      </c>
      <c r="B26" t="s">
        <v>3202</v>
      </c>
      <c r="C26" t="s">
        <v>3203</v>
      </c>
      <c r="D26" t="s">
        <v>3204</v>
      </c>
      <c r="E26" s="7">
        <v>70000</v>
      </c>
      <c r="F26" s="22">
        <v>77.097122</v>
      </c>
      <c r="G26" s="22">
        <v>5396798.57</v>
      </c>
      <c r="H26" s="22">
        <v>0</v>
      </c>
      <c r="I26" s="51">
        <v>296.17</v>
      </c>
    </row>
    <row r="27" spans="1:9" ht="12.75">
      <c r="A27" t="s">
        <v>2257</v>
      </c>
      <c r="B27" t="s">
        <v>37</v>
      </c>
      <c r="C27" t="s">
        <v>38</v>
      </c>
      <c r="D27" t="s">
        <v>39</v>
      </c>
      <c r="E27" s="7">
        <v>41000</v>
      </c>
      <c r="F27" s="22">
        <v>85.732497</v>
      </c>
      <c r="G27" s="22">
        <v>3515032.39</v>
      </c>
      <c r="H27" s="22">
        <v>0</v>
      </c>
      <c r="I27" s="51">
        <v>0</v>
      </c>
    </row>
    <row r="28" spans="1:9" ht="12.75">
      <c r="A28" t="s">
        <v>2257</v>
      </c>
      <c r="B28" t="s">
        <v>3461</v>
      </c>
      <c r="C28" t="s">
        <v>3462</v>
      </c>
      <c r="D28" t="s">
        <v>3059</v>
      </c>
      <c r="E28" s="7">
        <v>71300</v>
      </c>
      <c r="F28" s="22">
        <v>42.717149</v>
      </c>
      <c r="G28" s="22">
        <v>3045732.7</v>
      </c>
      <c r="H28" s="22">
        <v>0</v>
      </c>
      <c r="I28" s="51">
        <v>0</v>
      </c>
    </row>
    <row r="29" spans="1:9" ht="12.75">
      <c r="A29" t="s">
        <v>2257</v>
      </c>
      <c r="B29" t="s">
        <v>3208</v>
      </c>
      <c r="C29" t="s">
        <v>3209</v>
      </c>
      <c r="D29" t="s">
        <v>3210</v>
      </c>
      <c r="E29" s="7">
        <v>529600</v>
      </c>
      <c r="F29" s="22">
        <v>19.544524</v>
      </c>
      <c r="G29" s="22">
        <v>10350780.1</v>
      </c>
      <c r="H29" s="22">
        <v>0</v>
      </c>
      <c r="I29" s="51">
        <v>0</v>
      </c>
    </row>
    <row r="30" spans="1:9" ht="12.75">
      <c r="A30" t="s">
        <v>2257</v>
      </c>
      <c r="B30" t="s">
        <v>3436</v>
      </c>
      <c r="C30" t="s">
        <v>3437</v>
      </c>
      <c r="D30" t="s">
        <v>3438</v>
      </c>
      <c r="E30" s="7">
        <v>504400</v>
      </c>
      <c r="F30" s="22">
        <v>21.905274</v>
      </c>
      <c r="G30" s="22">
        <v>11049020.35</v>
      </c>
      <c r="H30" s="22">
        <v>0</v>
      </c>
      <c r="I30" s="51">
        <v>0</v>
      </c>
    </row>
    <row r="31" spans="1:9" ht="12.75">
      <c r="A31" t="s">
        <v>2257</v>
      </c>
      <c r="B31" t="s">
        <v>3456</v>
      </c>
      <c r="C31" t="s">
        <v>3457</v>
      </c>
      <c r="D31" t="s">
        <v>3059</v>
      </c>
      <c r="E31" s="7">
        <v>27050</v>
      </c>
      <c r="F31" s="22">
        <v>174.322744</v>
      </c>
      <c r="G31" s="22">
        <v>4715430.23</v>
      </c>
      <c r="H31" s="22">
        <v>0</v>
      </c>
      <c r="I31" s="51">
        <v>0</v>
      </c>
    </row>
    <row r="32" spans="1:9" ht="12.75">
      <c r="A32" t="s">
        <v>2257</v>
      </c>
      <c r="B32" t="s">
        <v>252</v>
      </c>
      <c r="C32" t="s">
        <v>253</v>
      </c>
      <c r="D32" t="s">
        <v>254</v>
      </c>
      <c r="E32" s="7">
        <v>35850</v>
      </c>
      <c r="F32" s="22">
        <v>163.77308</v>
      </c>
      <c r="G32" s="22">
        <v>5871264.91</v>
      </c>
      <c r="H32" s="22">
        <v>0</v>
      </c>
      <c r="I32" s="51">
        <v>0</v>
      </c>
    </row>
    <row r="33" spans="1:9" ht="12.75">
      <c r="A33" t="s">
        <v>2257</v>
      </c>
      <c r="B33" t="s">
        <v>840</v>
      </c>
      <c r="C33" t="s">
        <v>841</v>
      </c>
      <c r="D33" t="s">
        <v>3031</v>
      </c>
      <c r="E33" s="7">
        <v>4640</v>
      </c>
      <c r="F33" s="22">
        <v>2077.613033</v>
      </c>
      <c r="G33" s="22">
        <v>9640124.47</v>
      </c>
      <c r="H33" s="22">
        <v>0</v>
      </c>
      <c r="I33" s="51">
        <v>0</v>
      </c>
    </row>
    <row r="34" spans="1:9" ht="12.75">
      <c r="A34" t="s">
        <v>2257</v>
      </c>
      <c r="B34" t="s">
        <v>3224</v>
      </c>
      <c r="C34" t="s">
        <v>3225</v>
      </c>
      <c r="D34" t="s">
        <v>3047</v>
      </c>
      <c r="E34" s="7">
        <v>136000</v>
      </c>
      <c r="F34" s="22">
        <v>48.78272</v>
      </c>
      <c r="G34" s="22">
        <v>6634449.94</v>
      </c>
      <c r="H34" s="22">
        <v>41317.9</v>
      </c>
      <c r="I34" s="51">
        <v>0</v>
      </c>
    </row>
    <row r="35" spans="1:9" ht="12.75">
      <c r="A35" t="s">
        <v>2257</v>
      </c>
      <c r="B35" t="s">
        <v>1069</v>
      </c>
      <c r="C35" t="s">
        <v>1070</v>
      </c>
      <c r="D35" t="s">
        <v>3381</v>
      </c>
      <c r="E35" s="7">
        <v>1698000</v>
      </c>
      <c r="F35" s="22">
        <v>2.02342</v>
      </c>
      <c r="G35" s="22">
        <v>3435767.65</v>
      </c>
      <c r="H35" s="22">
        <v>0</v>
      </c>
      <c r="I35" s="51">
        <v>0</v>
      </c>
    </row>
    <row r="36" spans="1:9" ht="12.75">
      <c r="A36" t="s">
        <v>2257</v>
      </c>
      <c r="B36" t="s">
        <v>3472</v>
      </c>
      <c r="C36" t="s">
        <v>3473</v>
      </c>
      <c r="D36" t="s">
        <v>3474</v>
      </c>
      <c r="E36" s="7">
        <v>3066000</v>
      </c>
      <c r="F36" s="22">
        <v>1.952761</v>
      </c>
      <c r="G36" s="22">
        <v>5987165.73</v>
      </c>
      <c r="H36" s="22">
        <v>0</v>
      </c>
      <c r="I36" s="51">
        <v>0</v>
      </c>
    </row>
    <row r="37" spans="1:9" ht="12.75">
      <c r="A37" t="s">
        <v>2257</v>
      </c>
      <c r="B37" t="s">
        <v>3379</v>
      </c>
      <c r="C37" t="s">
        <v>3380</v>
      </c>
      <c r="D37" t="s">
        <v>3381</v>
      </c>
      <c r="E37" s="7">
        <v>726500</v>
      </c>
      <c r="F37" s="22">
        <v>3.905522</v>
      </c>
      <c r="G37" s="22">
        <v>2837361.97</v>
      </c>
      <c r="H37" s="22">
        <v>0</v>
      </c>
      <c r="I37" s="51">
        <v>0</v>
      </c>
    </row>
    <row r="38" spans="1:9" ht="12.75">
      <c r="A38" t="s">
        <v>2257</v>
      </c>
      <c r="B38" t="s">
        <v>3609</v>
      </c>
      <c r="C38" t="s">
        <v>3610</v>
      </c>
      <c r="D38" t="s">
        <v>3047</v>
      </c>
      <c r="E38" s="7">
        <v>129500</v>
      </c>
      <c r="F38" s="22">
        <v>68.185978</v>
      </c>
      <c r="G38" s="22">
        <v>8830084.2</v>
      </c>
      <c r="H38" s="22">
        <v>55677.04</v>
      </c>
      <c r="I38" s="51">
        <v>0</v>
      </c>
    </row>
    <row r="39" spans="1:9" ht="12.75">
      <c r="A39" t="s">
        <v>2257</v>
      </c>
      <c r="B39" t="s">
        <v>1075</v>
      </c>
      <c r="C39" t="s">
        <v>1076</v>
      </c>
      <c r="D39" t="s">
        <v>3249</v>
      </c>
      <c r="E39" s="7">
        <v>930</v>
      </c>
      <c r="F39" s="22">
        <v>7688.083471</v>
      </c>
      <c r="G39" s="22">
        <v>7149917.63</v>
      </c>
      <c r="H39" s="22">
        <v>0</v>
      </c>
      <c r="I39" s="51">
        <v>0</v>
      </c>
    </row>
    <row r="40" spans="1:9" ht="12.75">
      <c r="A40" t="s">
        <v>2257</v>
      </c>
      <c r="B40" t="s">
        <v>661</v>
      </c>
      <c r="C40" t="s">
        <v>662</v>
      </c>
      <c r="D40" t="s">
        <v>3047</v>
      </c>
      <c r="E40" s="7">
        <v>55500</v>
      </c>
      <c r="F40" s="22">
        <v>62.786015</v>
      </c>
      <c r="G40" s="22">
        <v>3484623.83</v>
      </c>
      <c r="H40" s="22">
        <v>0</v>
      </c>
      <c r="I40" s="51">
        <v>0</v>
      </c>
    </row>
    <row r="41" spans="1:9" ht="12.75">
      <c r="A41" t="s">
        <v>2257</v>
      </c>
      <c r="B41" t="s">
        <v>680</v>
      </c>
      <c r="C41" t="s">
        <v>681</v>
      </c>
      <c r="D41" t="s">
        <v>325</v>
      </c>
      <c r="E41" s="7">
        <v>238000</v>
      </c>
      <c r="F41" s="22">
        <v>8.414859</v>
      </c>
      <c r="G41" s="22">
        <v>2002736.44</v>
      </c>
      <c r="H41" s="22">
        <v>0</v>
      </c>
      <c r="I41" s="51">
        <v>0</v>
      </c>
    </row>
    <row r="42" spans="1:9" ht="12.75">
      <c r="A42" t="s">
        <v>2257</v>
      </c>
      <c r="B42" t="s">
        <v>467</v>
      </c>
      <c r="C42" t="s">
        <v>468</v>
      </c>
      <c r="D42" t="s">
        <v>3047</v>
      </c>
      <c r="E42" s="7">
        <v>43700</v>
      </c>
      <c r="F42" s="22">
        <v>206.205382</v>
      </c>
      <c r="G42" s="22">
        <v>9011175.18</v>
      </c>
      <c r="H42" s="22">
        <v>0</v>
      </c>
      <c r="I42" s="51">
        <v>0</v>
      </c>
    </row>
    <row r="43" spans="1:9" ht="12.75">
      <c r="A43" t="s">
        <v>2257</v>
      </c>
      <c r="B43" t="s">
        <v>698</v>
      </c>
      <c r="C43" t="s">
        <v>699</v>
      </c>
      <c r="D43" t="s">
        <v>3047</v>
      </c>
      <c r="E43" s="7">
        <v>487500</v>
      </c>
      <c r="F43" s="22">
        <v>11.47721</v>
      </c>
      <c r="G43" s="22">
        <v>5595140.03</v>
      </c>
      <c r="H43" s="22">
        <v>0</v>
      </c>
      <c r="I43" s="51">
        <v>0</v>
      </c>
    </row>
    <row r="44" spans="1:9" ht="12.75">
      <c r="A44" t="s">
        <v>2257</v>
      </c>
      <c r="B44" t="s">
        <v>2267</v>
      </c>
      <c r="C44" t="s">
        <v>2268</v>
      </c>
      <c r="D44" t="s">
        <v>3031</v>
      </c>
      <c r="E44" s="7">
        <v>1150800</v>
      </c>
      <c r="F44" s="22">
        <v>3.850035</v>
      </c>
      <c r="G44" s="22">
        <v>4430620.67</v>
      </c>
      <c r="H44" s="22">
        <v>0</v>
      </c>
      <c r="I44" s="51">
        <v>0</v>
      </c>
    </row>
    <row r="45" spans="1:9" ht="12.75">
      <c r="A45" t="s">
        <v>2257</v>
      </c>
      <c r="B45" t="s">
        <v>3582</v>
      </c>
      <c r="C45" t="s">
        <v>3583</v>
      </c>
      <c r="D45" t="s">
        <v>3031</v>
      </c>
      <c r="E45" s="7">
        <v>198000</v>
      </c>
      <c r="F45" s="22">
        <v>25.538311</v>
      </c>
      <c r="G45" s="22">
        <v>5056585.49</v>
      </c>
      <c r="H45" s="22">
        <v>0</v>
      </c>
      <c r="I45" s="51">
        <v>0</v>
      </c>
    </row>
    <row r="46" spans="1:9" ht="12.75">
      <c r="A46" t="s">
        <v>2257</v>
      </c>
      <c r="B46" t="s">
        <v>3274</v>
      </c>
      <c r="C46" t="s">
        <v>3275</v>
      </c>
      <c r="D46" t="s">
        <v>3047</v>
      </c>
      <c r="E46" s="7">
        <v>759000</v>
      </c>
      <c r="F46" s="22">
        <v>9.866374</v>
      </c>
      <c r="G46" s="22">
        <v>7488577.7</v>
      </c>
      <c r="H46" s="22">
        <v>0</v>
      </c>
      <c r="I46" s="51">
        <v>0</v>
      </c>
    </row>
    <row r="47" spans="1:9" ht="12.75">
      <c r="A47" t="s">
        <v>2257</v>
      </c>
      <c r="B47" t="s">
        <v>2261</v>
      </c>
      <c r="C47" t="s">
        <v>2262</v>
      </c>
      <c r="D47" t="s">
        <v>3047</v>
      </c>
      <c r="E47" s="7">
        <v>114700</v>
      </c>
      <c r="F47" s="22">
        <v>47.318323</v>
      </c>
      <c r="G47" s="22">
        <v>5427411.68</v>
      </c>
      <c r="H47" s="22">
        <v>0</v>
      </c>
      <c r="I47" s="51">
        <v>0</v>
      </c>
    </row>
    <row r="48" spans="1:9" ht="12.75">
      <c r="A48" t="s">
        <v>2257</v>
      </c>
      <c r="B48" t="s">
        <v>732</v>
      </c>
      <c r="C48" t="s">
        <v>733</v>
      </c>
      <c r="D48" t="s">
        <v>3047</v>
      </c>
      <c r="E48" s="7">
        <v>95200</v>
      </c>
      <c r="F48" s="22">
        <v>49.423394</v>
      </c>
      <c r="G48" s="22">
        <v>4705107.08</v>
      </c>
      <c r="H48" s="22">
        <v>0</v>
      </c>
      <c r="I48" s="51">
        <v>0</v>
      </c>
    </row>
    <row r="49" spans="1:9" ht="12.75">
      <c r="A49" t="s">
        <v>2257</v>
      </c>
      <c r="B49" t="s">
        <v>3299</v>
      </c>
      <c r="C49" t="s">
        <v>3300</v>
      </c>
      <c r="D49" t="s">
        <v>3047</v>
      </c>
      <c r="E49" s="7">
        <v>555000</v>
      </c>
      <c r="F49" s="22">
        <v>11.101959</v>
      </c>
      <c r="G49" s="22">
        <v>6161587.04</v>
      </c>
      <c r="H49" s="22">
        <v>0</v>
      </c>
      <c r="I49" s="51">
        <v>0</v>
      </c>
    </row>
    <row r="50" spans="1:9" ht="12.75">
      <c r="A50" t="s">
        <v>2257</v>
      </c>
      <c r="B50" t="s">
        <v>754</v>
      </c>
      <c r="C50" t="s">
        <v>755</v>
      </c>
      <c r="D50" t="s">
        <v>3031</v>
      </c>
      <c r="E50" s="7">
        <v>457000</v>
      </c>
      <c r="F50" s="22">
        <v>8.517914</v>
      </c>
      <c r="G50" s="22">
        <v>3892686.63</v>
      </c>
      <c r="H50" s="22">
        <v>0</v>
      </c>
      <c r="I50" s="51">
        <v>0</v>
      </c>
    </row>
    <row r="51" spans="1:9" ht="12.75">
      <c r="A51" t="s">
        <v>2257</v>
      </c>
      <c r="B51" t="s">
        <v>3307</v>
      </c>
      <c r="C51" t="s">
        <v>3308</v>
      </c>
      <c r="D51" t="s">
        <v>3047</v>
      </c>
      <c r="E51" s="7">
        <v>51500</v>
      </c>
      <c r="F51" s="22">
        <v>113.033132</v>
      </c>
      <c r="G51" s="22">
        <v>5821206.3</v>
      </c>
      <c r="H51" s="22">
        <v>0</v>
      </c>
      <c r="I51" s="51">
        <v>0</v>
      </c>
    </row>
    <row r="52" spans="1:9" ht="12.75">
      <c r="A52" t="s">
        <v>2257</v>
      </c>
      <c r="B52" t="s">
        <v>936</v>
      </c>
      <c r="C52" t="s">
        <v>937</v>
      </c>
      <c r="D52" t="s">
        <v>3404</v>
      </c>
      <c r="E52" s="7">
        <v>19500</v>
      </c>
      <c r="F52" s="22">
        <v>227.040816</v>
      </c>
      <c r="G52" s="22">
        <v>4427295.92</v>
      </c>
      <c r="H52" s="22">
        <v>10106.85</v>
      </c>
      <c r="I52" s="51">
        <v>0</v>
      </c>
    </row>
    <row r="53" spans="1:9" ht="12.75">
      <c r="A53" t="s">
        <v>2257</v>
      </c>
      <c r="B53" t="s">
        <v>2269</v>
      </c>
      <c r="C53" t="s">
        <v>2270</v>
      </c>
      <c r="D53" t="s">
        <v>3381</v>
      </c>
      <c r="E53" s="7">
        <v>1264000</v>
      </c>
      <c r="F53" s="22">
        <v>2.627235</v>
      </c>
      <c r="G53" s="22">
        <v>3320824.53</v>
      </c>
      <c r="H53" s="22">
        <v>0</v>
      </c>
      <c r="I53" s="51">
        <v>0</v>
      </c>
    </row>
    <row r="54" spans="1:9" ht="12.75">
      <c r="A54" t="s">
        <v>2257</v>
      </c>
      <c r="B54" t="s">
        <v>136</v>
      </c>
      <c r="C54" t="s">
        <v>137</v>
      </c>
      <c r="D54" t="s">
        <v>3233</v>
      </c>
      <c r="E54" s="7">
        <v>372000</v>
      </c>
      <c r="F54" s="22">
        <v>9.828041</v>
      </c>
      <c r="G54" s="22">
        <v>3656031.4</v>
      </c>
      <c r="H54" s="22">
        <v>0</v>
      </c>
      <c r="I54" s="51">
        <v>0</v>
      </c>
    </row>
    <row r="55" spans="1:9" ht="12.75">
      <c r="A55" t="s">
        <v>2257</v>
      </c>
      <c r="B55" t="s">
        <v>437</v>
      </c>
      <c r="C55" t="s">
        <v>438</v>
      </c>
      <c r="D55" t="s">
        <v>3047</v>
      </c>
      <c r="E55" s="7">
        <v>199100</v>
      </c>
      <c r="F55" s="22">
        <v>25.260846</v>
      </c>
      <c r="G55" s="22">
        <v>5029434.38</v>
      </c>
      <c r="H55" s="22">
        <v>0</v>
      </c>
      <c r="I55" s="51">
        <v>0</v>
      </c>
    </row>
    <row r="56" spans="1:9" ht="12.75">
      <c r="A56" t="s">
        <v>2257</v>
      </c>
      <c r="B56" t="s">
        <v>3366</v>
      </c>
      <c r="C56" t="s">
        <v>3367</v>
      </c>
      <c r="D56" t="s">
        <v>3220</v>
      </c>
      <c r="E56" s="7">
        <v>681000</v>
      </c>
      <c r="F56" s="22">
        <v>12.630342</v>
      </c>
      <c r="G56" s="22">
        <v>8601263.03</v>
      </c>
      <c r="H56" s="22">
        <v>0</v>
      </c>
      <c r="I56" s="51">
        <v>0</v>
      </c>
    </row>
    <row r="57" spans="1:9" ht="12.75">
      <c r="A57" t="s">
        <v>2257</v>
      </c>
      <c r="B57" t="s">
        <v>3490</v>
      </c>
      <c r="C57" t="s">
        <v>3491</v>
      </c>
      <c r="D57" t="s">
        <v>3031</v>
      </c>
      <c r="E57" s="7">
        <v>114000</v>
      </c>
      <c r="F57" s="22">
        <v>57.515323</v>
      </c>
      <c r="G57" s="22">
        <v>6556746.84</v>
      </c>
      <c r="H57" s="22">
        <v>0</v>
      </c>
      <c r="I57" s="51">
        <v>0</v>
      </c>
    </row>
    <row r="58" spans="1:9" ht="12.75">
      <c r="A58" t="s">
        <v>2257</v>
      </c>
      <c r="B58" t="s">
        <v>274</v>
      </c>
      <c r="C58" t="s">
        <v>275</v>
      </c>
      <c r="D58" t="s">
        <v>276</v>
      </c>
      <c r="E58" s="7">
        <v>270200</v>
      </c>
      <c r="F58" s="22">
        <v>22.961399</v>
      </c>
      <c r="G58" s="22">
        <v>6204170.08</v>
      </c>
      <c r="H58" s="22">
        <v>0</v>
      </c>
      <c r="I58" s="51">
        <v>0</v>
      </c>
    </row>
    <row r="59" spans="1:9" ht="12.75">
      <c r="A59" t="s">
        <v>2257</v>
      </c>
      <c r="B59" t="s">
        <v>3500</v>
      </c>
      <c r="C59" t="s">
        <v>3501</v>
      </c>
      <c r="D59" t="s">
        <v>3502</v>
      </c>
      <c r="E59" s="7">
        <v>85800</v>
      </c>
      <c r="F59" s="22">
        <v>103.145545</v>
      </c>
      <c r="G59" s="22">
        <v>8849887.8</v>
      </c>
      <c r="H59" s="22">
        <v>0</v>
      </c>
      <c r="I59" s="51">
        <v>0</v>
      </c>
    </row>
    <row r="60" spans="1:9" ht="12.75">
      <c r="A60" t="s">
        <v>2257</v>
      </c>
      <c r="B60" t="s">
        <v>3512</v>
      </c>
      <c r="C60" t="s">
        <v>3513</v>
      </c>
      <c r="D60" t="s">
        <v>3189</v>
      </c>
      <c r="E60" s="7">
        <v>23450</v>
      </c>
      <c r="F60" s="22">
        <v>263.769143</v>
      </c>
      <c r="G60" s="22">
        <v>6185386.4</v>
      </c>
      <c r="H60" s="22">
        <v>0</v>
      </c>
      <c r="I60" s="51">
        <v>0</v>
      </c>
    </row>
    <row r="61" spans="1:9" ht="12.75">
      <c r="A61" t="s">
        <v>2257</v>
      </c>
      <c r="B61" t="s">
        <v>3514</v>
      </c>
      <c r="C61" t="s">
        <v>3515</v>
      </c>
      <c r="D61" t="s">
        <v>3059</v>
      </c>
      <c r="E61" s="7">
        <v>443400</v>
      </c>
      <c r="F61" s="22">
        <v>19.594224</v>
      </c>
      <c r="G61" s="22">
        <v>8688079.08</v>
      </c>
      <c r="H61" s="22">
        <v>0</v>
      </c>
      <c r="I61" s="51">
        <v>0</v>
      </c>
    </row>
    <row r="62" spans="1:9" ht="12.75">
      <c r="A62" t="s">
        <v>2257</v>
      </c>
      <c r="B62" t="s">
        <v>3541</v>
      </c>
      <c r="C62" t="s">
        <v>3542</v>
      </c>
      <c r="D62" t="s">
        <v>3499</v>
      </c>
      <c r="E62" s="7">
        <v>84000</v>
      </c>
      <c r="F62" s="22">
        <v>63.181123</v>
      </c>
      <c r="G62" s="22">
        <v>5307214.33</v>
      </c>
      <c r="H62" s="22">
        <v>0</v>
      </c>
      <c r="I62" s="51">
        <v>0</v>
      </c>
    </row>
    <row r="63" spans="1:9" ht="12.75">
      <c r="A63" t="s">
        <v>2257</v>
      </c>
      <c r="B63" t="s">
        <v>2271</v>
      </c>
      <c r="C63" t="s">
        <v>2272</v>
      </c>
      <c r="D63" t="s">
        <v>2273</v>
      </c>
      <c r="E63" s="7">
        <v>241000</v>
      </c>
      <c r="F63" s="22">
        <v>17.270749</v>
      </c>
      <c r="G63" s="22">
        <v>4162250.61</v>
      </c>
      <c r="H63" s="22">
        <v>0</v>
      </c>
      <c r="I63" s="51">
        <v>0</v>
      </c>
    </row>
    <row r="64" spans="1:9" ht="12.75">
      <c r="A64" t="s">
        <v>2257</v>
      </c>
      <c r="B64" t="s">
        <v>2258</v>
      </c>
      <c r="C64" t="s">
        <v>2259</v>
      </c>
      <c r="D64" t="s">
        <v>2260</v>
      </c>
      <c r="E64" s="7">
        <v>15500</v>
      </c>
      <c r="F64" s="22">
        <v>232.3201</v>
      </c>
      <c r="G64" s="22">
        <v>3600961.55</v>
      </c>
      <c r="H64" s="22">
        <v>0</v>
      </c>
      <c r="I64" s="51">
        <v>0</v>
      </c>
    </row>
    <row r="65" spans="5:10" ht="12.75">
      <c r="E65" s="7">
        <f>SUM(E2:E64)</f>
        <v>33349862.41</v>
      </c>
      <c r="G65" s="22">
        <f>SUM(G2:G64)</f>
        <v>352887482.40999985</v>
      </c>
      <c r="H65" s="51">
        <f>SUM(H1:H64)</f>
        <v>416276.50999999995</v>
      </c>
      <c r="I65" s="51">
        <f>SUM(I1:I64)</f>
        <v>456.64</v>
      </c>
      <c r="J65" s="22">
        <f>SUM(G65:I65)</f>
        <v>353304215.5599998</v>
      </c>
    </row>
  </sheetData>
  <printOptions/>
  <pageMargins left="0.75" right="0.75" top="1" bottom="1" header="0.5" footer="0.5"/>
  <pageSetup fitToHeight="8" fitToWidth="1"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zoomScale="75" zoomScaleNormal="75" workbookViewId="0" topLeftCell="A1">
      <pane xSplit="3" ySplit="1" topLeftCell="D17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J185" sqref="J185"/>
    </sheetView>
  </sheetViews>
  <sheetFormatPr defaultColWidth="9.140625" defaultRowHeight="12.75"/>
  <cols>
    <col min="1" max="1" width="6.421875" style="0" bestFit="1" customWidth="1"/>
    <col min="2" max="2" width="13.7109375" style="0" bestFit="1" customWidth="1"/>
    <col min="3" max="3" width="37.140625" style="0" bestFit="1" customWidth="1"/>
    <col min="4" max="4" width="37.57421875" style="0" bestFit="1" customWidth="1"/>
    <col min="5" max="5" width="16.57421875" style="7" bestFit="1" customWidth="1"/>
    <col min="6" max="6" width="17.57421875" style="58" bestFit="1" customWidth="1"/>
    <col min="7" max="7" width="17.140625" style="58" bestFit="1" customWidth="1"/>
    <col min="8" max="8" width="12.8515625" style="59" bestFit="1" customWidth="1"/>
    <col min="9" max="9" width="13.7109375" style="59" bestFit="1" customWidth="1"/>
    <col min="10" max="10" width="14.140625" style="0" customWidth="1"/>
  </cols>
  <sheetData>
    <row r="1" spans="1:9" s="1" customFormat="1" ht="12.75">
      <c r="A1" s="1" t="s">
        <v>3023</v>
      </c>
      <c r="B1" s="1" t="s">
        <v>3024</v>
      </c>
      <c r="C1" s="1" t="s">
        <v>3025</v>
      </c>
      <c r="D1" s="1" t="s">
        <v>3026</v>
      </c>
      <c r="E1" s="34" t="s">
        <v>3027</v>
      </c>
      <c r="F1" s="64" t="s">
        <v>3028</v>
      </c>
      <c r="G1" s="64" t="s">
        <v>3029</v>
      </c>
      <c r="H1" s="65" t="s">
        <v>1633</v>
      </c>
      <c r="I1" s="65" t="s">
        <v>1634</v>
      </c>
    </row>
    <row r="2" spans="1:9" ht="12.75">
      <c r="A2" t="s">
        <v>2274</v>
      </c>
      <c r="B2" s="35">
        <v>622487908</v>
      </c>
      <c r="C2" t="s">
        <v>1635</v>
      </c>
      <c r="E2" s="7">
        <v>0</v>
      </c>
      <c r="F2" s="58">
        <v>0</v>
      </c>
      <c r="G2" s="58">
        <v>0</v>
      </c>
      <c r="H2" s="59">
        <v>39754.77</v>
      </c>
      <c r="I2" s="59">
        <v>0</v>
      </c>
    </row>
    <row r="3" spans="1:9" ht="12.75">
      <c r="A3" t="s">
        <v>2274</v>
      </c>
      <c r="B3" t="s">
        <v>2469</v>
      </c>
      <c r="C3" t="s">
        <v>2470</v>
      </c>
      <c r="D3" t="s">
        <v>2471</v>
      </c>
      <c r="E3" s="7">
        <v>833245</v>
      </c>
      <c r="F3" s="58">
        <v>0.607775</v>
      </c>
      <c r="G3" s="58">
        <v>506425.23</v>
      </c>
      <c r="H3" s="59">
        <v>0</v>
      </c>
      <c r="I3" s="59">
        <v>0</v>
      </c>
    </row>
    <row r="4" spans="1:9" ht="12.75">
      <c r="A4" t="s">
        <v>2274</v>
      </c>
      <c r="B4" t="s">
        <v>2487</v>
      </c>
      <c r="C4" t="s">
        <v>2488</v>
      </c>
      <c r="D4" t="s">
        <v>485</v>
      </c>
      <c r="E4" s="7">
        <v>11400</v>
      </c>
      <c r="F4" s="58">
        <v>28.545</v>
      </c>
      <c r="G4" s="58">
        <v>325413</v>
      </c>
      <c r="H4" s="59">
        <v>0</v>
      </c>
      <c r="I4" s="59">
        <v>0</v>
      </c>
    </row>
    <row r="5" spans="1:9" ht="12.75">
      <c r="A5" t="s">
        <v>2274</v>
      </c>
      <c r="B5" t="s">
        <v>2545</v>
      </c>
      <c r="C5" t="s">
        <v>2546</v>
      </c>
      <c r="D5" t="s">
        <v>2547</v>
      </c>
      <c r="E5" s="7">
        <v>154264</v>
      </c>
      <c r="F5" s="58">
        <v>35.66</v>
      </c>
      <c r="G5" s="58">
        <v>5501054.24</v>
      </c>
      <c r="H5" s="59">
        <v>0</v>
      </c>
      <c r="I5" s="59">
        <v>0</v>
      </c>
    </row>
    <row r="6" spans="1:9" ht="12.75">
      <c r="A6" t="s">
        <v>2274</v>
      </c>
      <c r="B6" t="s">
        <v>2289</v>
      </c>
      <c r="C6" t="s">
        <v>2290</v>
      </c>
      <c r="D6" t="s">
        <v>3606</v>
      </c>
      <c r="E6" s="7">
        <v>114000</v>
      </c>
      <c r="F6" s="58">
        <v>5.619527</v>
      </c>
      <c r="G6" s="58">
        <v>640626.05</v>
      </c>
      <c r="H6" s="59">
        <v>0</v>
      </c>
      <c r="I6" s="59">
        <v>0</v>
      </c>
    </row>
    <row r="7" spans="1:9" ht="12.75">
      <c r="A7" t="s">
        <v>2274</v>
      </c>
      <c r="B7" t="s">
        <v>2572</v>
      </c>
      <c r="C7" t="s">
        <v>2573</v>
      </c>
      <c r="D7" t="s">
        <v>2574</v>
      </c>
      <c r="E7" s="7">
        <v>30100</v>
      </c>
      <c r="F7" s="58">
        <v>25.33</v>
      </c>
      <c r="G7" s="58">
        <v>762433</v>
      </c>
      <c r="H7" s="59">
        <f>29071.24+795.45+792.95</f>
        <v>30659.640000000003</v>
      </c>
      <c r="I7" s="59">
        <v>0</v>
      </c>
    </row>
    <row r="8" spans="1:9" ht="12.75">
      <c r="A8" t="s">
        <v>2274</v>
      </c>
      <c r="B8" t="s">
        <v>2581</v>
      </c>
      <c r="C8" t="s">
        <v>2582</v>
      </c>
      <c r="D8" t="s">
        <v>2583</v>
      </c>
      <c r="E8" s="7">
        <v>16300</v>
      </c>
      <c r="F8" s="58">
        <v>47.5</v>
      </c>
      <c r="G8" s="58">
        <v>774250</v>
      </c>
      <c r="H8" s="59">
        <f>15965.85+373.27+2454.78</f>
        <v>18793.9</v>
      </c>
      <c r="I8" s="59">
        <v>0</v>
      </c>
    </row>
    <row r="9" spans="1:9" ht="12.75">
      <c r="A9" t="s">
        <v>2274</v>
      </c>
      <c r="B9" t="s">
        <v>2597</v>
      </c>
      <c r="C9" t="s">
        <v>2598</v>
      </c>
      <c r="D9" t="s">
        <v>2599</v>
      </c>
      <c r="E9" s="7">
        <v>25100</v>
      </c>
      <c r="F9" s="58">
        <v>27.55</v>
      </c>
      <c r="G9" s="58">
        <v>691505</v>
      </c>
      <c r="H9" s="59">
        <v>0</v>
      </c>
      <c r="I9" s="59">
        <v>0</v>
      </c>
    </row>
    <row r="10" spans="1:9" ht="12.75">
      <c r="A10" t="s">
        <v>2274</v>
      </c>
      <c r="B10" t="s">
        <v>2489</v>
      </c>
      <c r="C10" t="s">
        <v>2490</v>
      </c>
      <c r="D10" t="s">
        <v>2491</v>
      </c>
      <c r="E10" s="7">
        <v>98300</v>
      </c>
      <c r="F10" s="58">
        <v>7.14</v>
      </c>
      <c r="G10" s="58">
        <v>701862</v>
      </c>
      <c r="H10" s="59">
        <v>0</v>
      </c>
      <c r="I10" s="59">
        <v>0</v>
      </c>
    </row>
    <row r="11" spans="1:9" ht="12.75">
      <c r="A11" t="s">
        <v>2274</v>
      </c>
      <c r="B11" t="s">
        <v>2637</v>
      </c>
      <c r="C11" t="s">
        <v>2638</v>
      </c>
      <c r="D11" t="s">
        <v>2639</v>
      </c>
      <c r="E11" s="7">
        <v>45203641.568</v>
      </c>
      <c r="F11" s="58">
        <v>1.162</v>
      </c>
      <c r="G11" s="58">
        <v>52526631.5</v>
      </c>
      <c r="H11" s="59">
        <v>0</v>
      </c>
      <c r="I11" s="59">
        <v>0</v>
      </c>
    </row>
    <row r="12" spans="1:9" ht="12.75">
      <c r="A12" t="s">
        <v>2274</v>
      </c>
      <c r="B12" t="s">
        <v>2347</v>
      </c>
      <c r="C12" t="s">
        <v>2348</v>
      </c>
      <c r="D12" t="s">
        <v>2349</v>
      </c>
      <c r="E12" s="7">
        <v>15400</v>
      </c>
      <c r="F12" s="58">
        <v>38.12</v>
      </c>
      <c r="G12" s="58">
        <v>587048</v>
      </c>
      <c r="H12" s="59">
        <f>7425.94+5522.19</f>
        <v>12948.13</v>
      </c>
      <c r="I12" s="59">
        <v>0</v>
      </c>
    </row>
    <row r="13" spans="1:9" ht="12.75">
      <c r="A13" t="s">
        <v>2274</v>
      </c>
      <c r="B13" t="s">
        <v>2492</v>
      </c>
      <c r="C13" t="s">
        <v>2493</v>
      </c>
      <c r="D13" t="s">
        <v>2494</v>
      </c>
      <c r="E13" s="7">
        <v>99500</v>
      </c>
      <c r="F13" s="58">
        <v>28.85</v>
      </c>
      <c r="G13" s="58">
        <v>2870575</v>
      </c>
      <c r="H13" s="59">
        <v>0</v>
      </c>
      <c r="I13" s="59">
        <v>0</v>
      </c>
    </row>
    <row r="14" spans="1:9" ht="12.75">
      <c r="A14" t="s">
        <v>2274</v>
      </c>
      <c r="B14" t="s">
        <v>2652</v>
      </c>
      <c r="C14" t="s">
        <v>2653</v>
      </c>
      <c r="D14" t="s">
        <v>2654</v>
      </c>
      <c r="E14" s="7">
        <v>6300</v>
      </c>
      <c r="F14" s="58">
        <v>28.3</v>
      </c>
      <c r="G14" s="58">
        <v>178290</v>
      </c>
      <c r="H14" s="59">
        <v>0</v>
      </c>
      <c r="I14" s="59">
        <v>0</v>
      </c>
    </row>
    <row r="15" spans="1:9" ht="12.75">
      <c r="A15" t="s">
        <v>2274</v>
      </c>
      <c r="B15" t="s">
        <v>2361</v>
      </c>
      <c r="C15" t="s">
        <v>2362</v>
      </c>
      <c r="D15" t="s">
        <v>2363</v>
      </c>
      <c r="E15" s="7">
        <v>559800</v>
      </c>
      <c r="F15" s="58">
        <v>3.70193</v>
      </c>
      <c r="G15" s="58">
        <v>2072340.19</v>
      </c>
      <c r="H15" s="59">
        <v>0</v>
      </c>
      <c r="I15" s="59">
        <v>0</v>
      </c>
    </row>
    <row r="16" spans="1:9" ht="12.75">
      <c r="A16" t="s">
        <v>2274</v>
      </c>
      <c r="B16" t="s">
        <v>2344</v>
      </c>
      <c r="C16" t="s">
        <v>2345</v>
      </c>
      <c r="D16" t="s">
        <v>2346</v>
      </c>
      <c r="E16" s="7">
        <v>71700</v>
      </c>
      <c r="F16" s="58">
        <v>17.68</v>
      </c>
      <c r="G16" s="58">
        <v>1267656</v>
      </c>
      <c r="H16" s="59">
        <f>22696.64+15304.58</f>
        <v>38001.22</v>
      </c>
      <c r="I16" s="59">
        <v>0</v>
      </c>
    </row>
    <row r="17" spans="1:9" ht="12.75">
      <c r="A17" t="s">
        <v>2274</v>
      </c>
      <c r="B17" t="s">
        <v>2313</v>
      </c>
      <c r="C17" t="s">
        <v>2314</v>
      </c>
      <c r="D17" t="s">
        <v>2315</v>
      </c>
      <c r="E17" s="7">
        <v>49700</v>
      </c>
      <c r="F17" s="58">
        <v>23</v>
      </c>
      <c r="G17" s="58">
        <v>1143100</v>
      </c>
      <c r="H17" s="59">
        <v>0</v>
      </c>
      <c r="I17" s="59">
        <v>0</v>
      </c>
    </row>
    <row r="18" spans="1:9" ht="12.75">
      <c r="A18" t="s">
        <v>2274</v>
      </c>
      <c r="B18" t="s">
        <v>2327</v>
      </c>
      <c r="C18" t="s">
        <v>2328</v>
      </c>
      <c r="D18" t="s">
        <v>2329</v>
      </c>
      <c r="E18" s="7">
        <v>2480</v>
      </c>
      <c r="F18" s="58">
        <v>63.8</v>
      </c>
      <c r="G18" s="58">
        <v>158224</v>
      </c>
      <c r="H18" s="59">
        <v>0</v>
      </c>
      <c r="I18" s="59">
        <v>0</v>
      </c>
    </row>
    <row r="19" spans="1:9" ht="12.75">
      <c r="A19" t="s">
        <v>2274</v>
      </c>
      <c r="B19" t="s">
        <v>2525</v>
      </c>
      <c r="C19" t="s">
        <v>2526</v>
      </c>
      <c r="D19" t="s">
        <v>2527</v>
      </c>
      <c r="E19" s="7">
        <v>64700</v>
      </c>
      <c r="F19" s="58">
        <v>26.9</v>
      </c>
      <c r="G19" s="58">
        <v>1740430</v>
      </c>
      <c r="H19" s="59">
        <v>0</v>
      </c>
      <c r="I19" s="59">
        <v>0</v>
      </c>
    </row>
    <row r="20" spans="1:9" ht="12.75">
      <c r="A20" t="s">
        <v>2274</v>
      </c>
      <c r="B20" t="s">
        <v>2356</v>
      </c>
      <c r="C20" t="s">
        <v>2357</v>
      </c>
      <c r="D20" t="s">
        <v>2358</v>
      </c>
      <c r="E20" s="7">
        <v>31600</v>
      </c>
      <c r="F20" s="58">
        <v>24.21</v>
      </c>
      <c r="G20" s="58">
        <v>765036</v>
      </c>
      <c r="H20" s="59">
        <v>0</v>
      </c>
      <c r="I20" s="59">
        <v>0</v>
      </c>
    </row>
    <row r="21" spans="1:9" ht="12.75">
      <c r="A21" t="s">
        <v>2274</v>
      </c>
      <c r="B21" t="s">
        <v>2510</v>
      </c>
      <c r="C21" t="s">
        <v>2511</v>
      </c>
      <c r="D21" t="s">
        <v>485</v>
      </c>
      <c r="E21" s="7">
        <v>39900</v>
      </c>
      <c r="F21" s="58">
        <v>15.68</v>
      </c>
      <c r="G21" s="58">
        <v>625632</v>
      </c>
      <c r="H21" s="59">
        <v>0</v>
      </c>
      <c r="I21" s="59">
        <v>0</v>
      </c>
    </row>
    <row r="22" spans="1:9" ht="12.75">
      <c r="A22" t="s">
        <v>2274</v>
      </c>
      <c r="B22" t="s">
        <v>3037</v>
      </c>
      <c r="C22" t="s">
        <v>3038</v>
      </c>
      <c r="D22" t="s">
        <v>3035</v>
      </c>
      <c r="E22" s="7">
        <v>8315413.2</v>
      </c>
      <c r="F22" s="58">
        <v>100</v>
      </c>
      <c r="G22" s="58">
        <v>8315413.2</v>
      </c>
      <c r="H22" s="59">
        <v>7305.5</v>
      </c>
      <c r="I22" s="59">
        <v>0</v>
      </c>
    </row>
    <row r="23" spans="1:9" ht="12.75">
      <c r="A23" t="s">
        <v>2274</v>
      </c>
      <c r="B23" t="s">
        <v>2649</v>
      </c>
      <c r="C23" t="s">
        <v>2650</v>
      </c>
      <c r="D23" t="s">
        <v>2651</v>
      </c>
      <c r="E23" s="7">
        <v>16400</v>
      </c>
      <c r="F23" s="58">
        <v>27.123</v>
      </c>
      <c r="G23" s="58">
        <v>444817.2</v>
      </c>
      <c r="H23" s="59">
        <v>0</v>
      </c>
      <c r="I23" s="59">
        <v>0</v>
      </c>
    </row>
    <row r="24" spans="1:9" ht="12.75">
      <c r="A24" t="s">
        <v>2274</v>
      </c>
      <c r="B24" t="s">
        <v>2364</v>
      </c>
      <c r="C24" t="s">
        <v>2365</v>
      </c>
      <c r="D24" t="s">
        <v>2366</v>
      </c>
      <c r="E24" s="7">
        <v>160200</v>
      </c>
      <c r="F24" s="58">
        <v>7.137241</v>
      </c>
      <c r="G24" s="58">
        <v>1143385.96</v>
      </c>
      <c r="H24" s="59">
        <v>0</v>
      </c>
      <c r="I24" s="59">
        <v>0</v>
      </c>
    </row>
    <row r="25" spans="1:9" ht="12.75">
      <c r="A25" t="s">
        <v>2274</v>
      </c>
      <c r="B25" t="s">
        <v>2367</v>
      </c>
      <c r="C25" t="s">
        <v>2368</v>
      </c>
      <c r="D25" t="s">
        <v>2369</v>
      </c>
      <c r="E25" s="7">
        <v>260416</v>
      </c>
      <c r="F25" s="58">
        <v>4.489132</v>
      </c>
      <c r="G25" s="58">
        <v>1169041.78</v>
      </c>
      <c r="H25" s="59">
        <v>0</v>
      </c>
      <c r="I25" s="59">
        <v>0</v>
      </c>
    </row>
    <row r="26" spans="1:9" ht="12.75">
      <c r="A26" t="s">
        <v>2274</v>
      </c>
      <c r="B26" t="s">
        <v>2370</v>
      </c>
      <c r="C26" t="s">
        <v>2371</v>
      </c>
      <c r="D26" t="s">
        <v>485</v>
      </c>
      <c r="E26" s="7">
        <v>19900</v>
      </c>
      <c r="F26" s="58">
        <v>27.54</v>
      </c>
      <c r="G26" s="58">
        <v>548046</v>
      </c>
      <c r="H26" s="59">
        <v>0</v>
      </c>
      <c r="I26" s="59">
        <v>0</v>
      </c>
    </row>
    <row r="27" spans="1:9" ht="12.75">
      <c r="A27" t="s">
        <v>2274</v>
      </c>
      <c r="B27" t="s">
        <v>2461</v>
      </c>
      <c r="C27" t="s">
        <v>2462</v>
      </c>
      <c r="D27" t="s">
        <v>2386</v>
      </c>
      <c r="E27" s="7">
        <v>567000</v>
      </c>
      <c r="F27" s="58">
        <v>0.480687</v>
      </c>
      <c r="G27" s="58">
        <v>272549.36</v>
      </c>
      <c r="H27" s="59">
        <v>0</v>
      </c>
      <c r="I27" s="59">
        <v>0</v>
      </c>
    </row>
    <row r="28" spans="1:9" ht="12.75">
      <c r="A28" t="s">
        <v>2274</v>
      </c>
      <c r="B28" t="s">
        <v>2372</v>
      </c>
      <c r="C28" t="s">
        <v>2373</v>
      </c>
      <c r="D28" t="s">
        <v>2320</v>
      </c>
      <c r="E28" s="7">
        <v>102300</v>
      </c>
      <c r="F28" s="58">
        <v>11.416309</v>
      </c>
      <c r="G28" s="58">
        <v>1167888.41</v>
      </c>
      <c r="H28" s="59">
        <v>39565.95</v>
      </c>
      <c r="I28" s="59">
        <v>0</v>
      </c>
    </row>
    <row r="29" spans="1:9" ht="12.75">
      <c r="A29" t="s">
        <v>2274</v>
      </c>
      <c r="B29" t="s">
        <v>2374</v>
      </c>
      <c r="C29" t="s">
        <v>2375</v>
      </c>
      <c r="D29" t="s">
        <v>3172</v>
      </c>
      <c r="E29" s="7">
        <v>307600</v>
      </c>
      <c r="F29" s="58">
        <v>2.204347</v>
      </c>
      <c r="G29" s="58">
        <v>678057.21</v>
      </c>
      <c r="H29" s="59">
        <v>0</v>
      </c>
      <c r="I29" s="59">
        <v>0</v>
      </c>
    </row>
    <row r="30" spans="1:9" ht="12.75">
      <c r="A30" t="s">
        <v>2274</v>
      </c>
      <c r="B30" t="s">
        <v>2661</v>
      </c>
      <c r="C30" t="s">
        <v>2662</v>
      </c>
      <c r="D30" t="s">
        <v>2663</v>
      </c>
      <c r="E30" s="7">
        <v>190282</v>
      </c>
      <c r="F30" s="58">
        <v>0.808893</v>
      </c>
      <c r="G30" s="58">
        <v>153917.84</v>
      </c>
      <c r="H30" s="59">
        <v>0</v>
      </c>
      <c r="I30" s="59">
        <v>0</v>
      </c>
    </row>
    <row r="31" spans="1:9" ht="12.75">
      <c r="A31" t="s">
        <v>2274</v>
      </c>
      <c r="B31" t="s">
        <v>2463</v>
      </c>
      <c r="C31" t="s">
        <v>2464</v>
      </c>
      <c r="D31" t="s">
        <v>2465</v>
      </c>
      <c r="E31" s="7">
        <v>476000</v>
      </c>
      <c r="F31" s="58">
        <v>3.655836</v>
      </c>
      <c r="G31" s="58">
        <v>1740178.05</v>
      </c>
      <c r="H31" s="59">
        <v>0</v>
      </c>
      <c r="I31" s="59">
        <v>0</v>
      </c>
    </row>
    <row r="32" spans="1:9" ht="12.75">
      <c r="A32" t="s">
        <v>2274</v>
      </c>
      <c r="B32" t="s">
        <v>2318</v>
      </c>
      <c r="C32" t="s">
        <v>2319</v>
      </c>
      <c r="D32" t="s">
        <v>2320</v>
      </c>
      <c r="E32" s="7">
        <v>1817000</v>
      </c>
      <c r="F32" s="58">
        <v>0.190558</v>
      </c>
      <c r="G32" s="58">
        <v>346243.78</v>
      </c>
      <c r="H32" s="59">
        <v>9881.23</v>
      </c>
      <c r="I32" s="59">
        <v>0</v>
      </c>
    </row>
    <row r="33" spans="1:9" ht="12.75">
      <c r="A33" t="s">
        <v>2274</v>
      </c>
      <c r="B33" t="s">
        <v>2376</v>
      </c>
      <c r="C33" t="s">
        <v>2377</v>
      </c>
      <c r="D33" t="s">
        <v>3568</v>
      </c>
      <c r="E33" s="7">
        <v>1356000</v>
      </c>
      <c r="F33" s="58">
        <v>1.201717</v>
      </c>
      <c r="G33" s="58">
        <v>1629527.9</v>
      </c>
      <c r="H33" s="59">
        <f>29478.26+22993.04+5727.21</f>
        <v>58198.51</v>
      </c>
      <c r="I33" s="59">
        <v>0</v>
      </c>
    </row>
    <row r="34" spans="1:9" ht="12.75">
      <c r="A34" t="s">
        <v>2274</v>
      </c>
      <c r="B34" t="s">
        <v>2466</v>
      </c>
      <c r="C34" t="s">
        <v>2467</v>
      </c>
      <c r="D34" t="s">
        <v>2468</v>
      </c>
      <c r="E34" s="7">
        <v>485822</v>
      </c>
      <c r="F34" s="58">
        <v>1.026518</v>
      </c>
      <c r="G34" s="58">
        <v>498705.22</v>
      </c>
      <c r="H34" s="59">
        <v>0</v>
      </c>
      <c r="I34" s="59">
        <v>0</v>
      </c>
    </row>
    <row r="35" spans="1:9" ht="12.75">
      <c r="A35" t="s">
        <v>2274</v>
      </c>
      <c r="B35" t="s">
        <v>2495</v>
      </c>
      <c r="C35" t="s">
        <v>2496</v>
      </c>
      <c r="D35" t="s">
        <v>485</v>
      </c>
      <c r="E35" s="7">
        <v>37900</v>
      </c>
      <c r="F35" s="58">
        <v>20</v>
      </c>
      <c r="G35" s="58">
        <v>758000</v>
      </c>
      <c r="H35" s="59">
        <v>0</v>
      </c>
      <c r="I35" s="59">
        <v>0</v>
      </c>
    </row>
    <row r="36" spans="1:9" ht="12.75">
      <c r="A36" t="s">
        <v>2274</v>
      </c>
      <c r="B36" t="s">
        <v>2378</v>
      </c>
      <c r="C36" t="s">
        <v>2379</v>
      </c>
      <c r="D36" t="s">
        <v>2380</v>
      </c>
      <c r="E36" s="7">
        <v>114086</v>
      </c>
      <c r="F36" s="58">
        <v>1.779299</v>
      </c>
      <c r="G36" s="58">
        <v>202993.05</v>
      </c>
      <c r="H36" s="59">
        <v>0</v>
      </c>
      <c r="I36" s="59">
        <v>0</v>
      </c>
    </row>
    <row r="37" spans="1:9" ht="12.75">
      <c r="A37" t="s">
        <v>2274</v>
      </c>
      <c r="B37" t="s">
        <v>2381</v>
      </c>
      <c r="C37" t="s">
        <v>2382</v>
      </c>
      <c r="D37" t="s">
        <v>2383</v>
      </c>
      <c r="E37" s="7">
        <v>145400</v>
      </c>
      <c r="F37" s="58">
        <v>2.936418</v>
      </c>
      <c r="G37" s="58">
        <v>426955.22</v>
      </c>
      <c r="H37" s="59">
        <v>0</v>
      </c>
      <c r="I37" s="59">
        <v>0</v>
      </c>
    </row>
    <row r="38" spans="1:9" ht="12.75">
      <c r="A38" t="s">
        <v>2274</v>
      </c>
      <c r="B38" t="s">
        <v>2539</v>
      </c>
      <c r="C38" t="s">
        <v>2540</v>
      </c>
      <c r="D38" t="s">
        <v>2541</v>
      </c>
      <c r="E38" s="7">
        <v>161752</v>
      </c>
      <c r="F38" s="58">
        <v>3.806769</v>
      </c>
      <c r="G38" s="58">
        <v>615752.56</v>
      </c>
      <c r="H38" s="59">
        <v>0</v>
      </c>
      <c r="I38" s="59">
        <v>0</v>
      </c>
    </row>
    <row r="39" spans="1:9" ht="12.75">
      <c r="A39" t="s">
        <v>2274</v>
      </c>
      <c r="B39" t="s">
        <v>2631</v>
      </c>
      <c r="C39" t="s">
        <v>2632</v>
      </c>
      <c r="D39" t="s">
        <v>2633</v>
      </c>
      <c r="E39" s="7">
        <v>10900</v>
      </c>
      <c r="F39" s="58">
        <v>21.390558</v>
      </c>
      <c r="G39" s="58">
        <v>233157.08</v>
      </c>
      <c r="H39" s="59">
        <v>0</v>
      </c>
      <c r="I39" s="59">
        <v>0</v>
      </c>
    </row>
    <row r="40" spans="1:9" ht="12.75">
      <c r="A40" t="s">
        <v>2274</v>
      </c>
      <c r="B40" t="s">
        <v>2575</v>
      </c>
      <c r="C40" t="s">
        <v>2576</v>
      </c>
      <c r="D40" t="s">
        <v>2577</v>
      </c>
      <c r="E40" s="7">
        <v>836200</v>
      </c>
      <c r="F40" s="58">
        <v>1.23006</v>
      </c>
      <c r="G40" s="58">
        <v>1028576.26</v>
      </c>
      <c r="H40" s="59">
        <v>0</v>
      </c>
      <c r="I40" s="59">
        <v>0</v>
      </c>
    </row>
    <row r="41" spans="1:9" ht="12.75">
      <c r="A41" t="s">
        <v>2274</v>
      </c>
      <c r="B41" t="s">
        <v>2384</v>
      </c>
      <c r="C41" t="s">
        <v>2385</v>
      </c>
      <c r="D41" t="s">
        <v>2386</v>
      </c>
      <c r="E41" s="7">
        <v>817400000</v>
      </c>
      <c r="F41" s="58">
        <v>0.004951</v>
      </c>
      <c r="G41" s="58">
        <v>4047007.04</v>
      </c>
      <c r="H41" s="59">
        <f>105837.55</f>
        <v>105837.55</v>
      </c>
      <c r="I41" s="59">
        <v>0</v>
      </c>
    </row>
    <row r="42" spans="1:9" ht="12.75">
      <c r="A42" t="s">
        <v>2274</v>
      </c>
      <c r="B42" t="s">
        <v>2512</v>
      </c>
      <c r="C42" t="s">
        <v>2513</v>
      </c>
      <c r="D42" t="s">
        <v>2514</v>
      </c>
      <c r="E42" s="7">
        <v>33300</v>
      </c>
      <c r="F42" s="58">
        <v>11.9</v>
      </c>
      <c r="G42" s="58">
        <v>396270</v>
      </c>
      <c r="H42" s="59">
        <v>0</v>
      </c>
      <c r="I42" s="59">
        <v>0</v>
      </c>
    </row>
    <row r="43" spans="1:9" ht="12.75">
      <c r="A43" t="s">
        <v>2274</v>
      </c>
      <c r="B43" t="s">
        <v>2675</v>
      </c>
      <c r="C43" t="s">
        <v>2676</v>
      </c>
      <c r="D43" t="s">
        <v>3035</v>
      </c>
      <c r="E43" s="7">
        <v>1515263</v>
      </c>
      <c r="F43" s="58">
        <v>16.8005</v>
      </c>
      <c r="G43" s="58">
        <v>25457176.03</v>
      </c>
      <c r="H43" s="59">
        <v>0</v>
      </c>
      <c r="I43" s="59">
        <v>0</v>
      </c>
    </row>
    <row r="44" spans="1:9" ht="12.75">
      <c r="A44" t="s">
        <v>2274</v>
      </c>
      <c r="B44" t="s">
        <v>2497</v>
      </c>
      <c r="C44" t="s">
        <v>2498</v>
      </c>
      <c r="D44" t="s">
        <v>485</v>
      </c>
      <c r="E44" s="7">
        <v>46200</v>
      </c>
      <c r="F44" s="58">
        <v>13.26</v>
      </c>
      <c r="G44" s="58">
        <v>612612</v>
      </c>
      <c r="H44" s="59">
        <v>0</v>
      </c>
      <c r="I44" s="59">
        <v>0</v>
      </c>
    </row>
    <row r="45" spans="1:9" ht="12.75">
      <c r="A45" t="s">
        <v>2274</v>
      </c>
      <c r="B45" t="s">
        <v>2499</v>
      </c>
      <c r="C45" t="s">
        <v>2500</v>
      </c>
      <c r="D45" t="s">
        <v>485</v>
      </c>
      <c r="E45" s="7">
        <v>158600</v>
      </c>
      <c r="F45" s="58">
        <v>7.17</v>
      </c>
      <c r="G45" s="58">
        <v>1137162</v>
      </c>
      <c r="H45" s="59">
        <v>0</v>
      </c>
      <c r="I45" s="59">
        <v>0</v>
      </c>
    </row>
    <row r="46" spans="1:9" ht="12.75">
      <c r="A46" t="s">
        <v>2274</v>
      </c>
      <c r="B46" t="s">
        <v>2605</v>
      </c>
      <c r="C46" t="s">
        <v>2606</v>
      </c>
      <c r="D46" t="s">
        <v>2607</v>
      </c>
      <c r="E46" s="7">
        <v>241400</v>
      </c>
      <c r="F46" s="58">
        <v>5.546568</v>
      </c>
      <c r="G46" s="58">
        <v>1338941.48</v>
      </c>
      <c r="H46" s="59">
        <v>0</v>
      </c>
      <c r="I46" s="59">
        <v>0</v>
      </c>
    </row>
    <row r="47" spans="1:9" ht="12.75">
      <c r="A47" t="s">
        <v>2274</v>
      </c>
      <c r="B47" t="s">
        <v>2614</v>
      </c>
      <c r="C47" t="s">
        <v>2615</v>
      </c>
      <c r="D47" t="s">
        <v>2616</v>
      </c>
      <c r="E47" s="7">
        <v>2880</v>
      </c>
      <c r="F47" s="58">
        <v>110.973</v>
      </c>
      <c r="G47" s="58">
        <v>319602.24</v>
      </c>
      <c r="H47" s="59">
        <v>0</v>
      </c>
      <c r="I47" s="59">
        <v>0</v>
      </c>
    </row>
    <row r="48" spans="1:9" ht="12.75">
      <c r="A48" t="s">
        <v>2274</v>
      </c>
      <c r="B48" t="s">
        <v>2350</v>
      </c>
      <c r="C48" t="s">
        <v>2351</v>
      </c>
      <c r="D48" t="s">
        <v>2352</v>
      </c>
      <c r="E48" s="7">
        <v>52300</v>
      </c>
      <c r="F48" s="58">
        <v>45</v>
      </c>
      <c r="G48" s="58">
        <v>2353500</v>
      </c>
      <c r="H48" s="59">
        <v>0</v>
      </c>
      <c r="I48" s="59">
        <v>0</v>
      </c>
    </row>
    <row r="49" spans="1:9" ht="12.75">
      <c r="A49" t="s">
        <v>2274</v>
      </c>
      <c r="B49" t="s">
        <v>2284</v>
      </c>
      <c r="C49" t="s">
        <v>2285</v>
      </c>
      <c r="D49" t="s">
        <v>485</v>
      </c>
      <c r="E49" s="7">
        <v>25000</v>
      </c>
      <c r="F49" s="58">
        <v>21.61</v>
      </c>
      <c r="G49" s="58">
        <v>540250</v>
      </c>
      <c r="H49" s="59">
        <f>1330</f>
        <v>1330</v>
      </c>
      <c r="I49" s="59">
        <v>660</v>
      </c>
    </row>
    <row r="50" spans="1:9" ht="12.75">
      <c r="A50" t="s">
        <v>2274</v>
      </c>
      <c r="B50" t="s">
        <v>2275</v>
      </c>
      <c r="C50" t="s">
        <v>2276</v>
      </c>
      <c r="D50" t="s">
        <v>2277</v>
      </c>
      <c r="E50" s="7">
        <v>20400</v>
      </c>
      <c r="F50" s="58">
        <v>18.4</v>
      </c>
      <c r="G50" s="58">
        <v>375360</v>
      </c>
      <c r="H50" s="59">
        <v>0</v>
      </c>
      <c r="I50" s="59">
        <v>0</v>
      </c>
    </row>
    <row r="51" spans="1:9" ht="12.75">
      <c r="A51" t="s">
        <v>2274</v>
      </c>
      <c r="B51" t="s">
        <v>2387</v>
      </c>
      <c r="C51" t="s">
        <v>2388</v>
      </c>
      <c r="D51" t="s">
        <v>2323</v>
      </c>
      <c r="E51" s="7">
        <v>222863000</v>
      </c>
      <c r="F51" s="58">
        <v>0.005235</v>
      </c>
      <c r="G51" s="58">
        <v>1166778.12</v>
      </c>
      <c r="H51" s="59">
        <v>0</v>
      </c>
      <c r="I51" s="59">
        <v>0</v>
      </c>
    </row>
    <row r="52" spans="1:9" ht="12.75">
      <c r="A52" t="s">
        <v>2274</v>
      </c>
      <c r="B52" t="s">
        <v>2321</v>
      </c>
      <c r="C52" t="s">
        <v>2322</v>
      </c>
      <c r="D52" t="s">
        <v>2323</v>
      </c>
      <c r="E52" s="7">
        <v>22972000</v>
      </c>
      <c r="F52" s="58">
        <v>0.028249</v>
      </c>
      <c r="G52" s="58">
        <v>648926.57</v>
      </c>
      <c r="H52" s="59">
        <v>0</v>
      </c>
      <c r="I52" s="59">
        <v>0</v>
      </c>
    </row>
    <row r="53" spans="1:9" ht="12.75">
      <c r="A53" t="s">
        <v>2274</v>
      </c>
      <c r="B53" t="s">
        <v>2519</v>
      </c>
      <c r="C53" t="s">
        <v>2520</v>
      </c>
      <c r="D53" t="s">
        <v>2323</v>
      </c>
      <c r="E53" s="7">
        <v>42739000</v>
      </c>
      <c r="F53" s="58">
        <v>0.014237</v>
      </c>
      <c r="G53" s="58">
        <v>608487.29</v>
      </c>
      <c r="H53" s="59">
        <v>0</v>
      </c>
      <c r="I53" s="59">
        <v>0</v>
      </c>
    </row>
    <row r="54" spans="1:9" ht="12.75">
      <c r="A54" t="s">
        <v>2274</v>
      </c>
      <c r="B54" t="s">
        <v>2389</v>
      </c>
      <c r="C54" t="s">
        <v>2390</v>
      </c>
      <c r="D54" t="s">
        <v>2323</v>
      </c>
      <c r="E54" s="7">
        <v>24477000</v>
      </c>
      <c r="F54" s="58">
        <v>0.031262</v>
      </c>
      <c r="G54" s="58">
        <v>765194.38</v>
      </c>
      <c r="H54" s="59">
        <v>0</v>
      </c>
      <c r="I54" s="59">
        <v>0</v>
      </c>
    </row>
    <row r="55" spans="1:9" ht="12.75">
      <c r="A55" t="s">
        <v>2274</v>
      </c>
      <c r="B55" t="s">
        <v>2391</v>
      </c>
      <c r="C55" t="s">
        <v>2392</v>
      </c>
      <c r="D55" t="s">
        <v>2393</v>
      </c>
      <c r="E55" s="7">
        <v>332193000</v>
      </c>
      <c r="F55" s="58">
        <v>0.003597</v>
      </c>
      <c r="G55" s="58">
        <v>1194892.77</v>
      </c>
      <c r="H55" s="59">
        <v>0</v>
      </c>
      <c r="I55" s="59">
        <v>0</v>
      </c>
    </row>
    <row r="56" spans="1:9" ht="12.75">
      <c r="A56" t="s">
        <v>2274</v>
      </c>
      <c r="B56" t="s">
        <v>2476</v>
      </c>
      <c r="C56" t="s">
        <v>2477</v>
      </c>
      <c r="D56" t="s">
        <v>2323</v>
      </c>
      <c r="E56" s="7">
        <v>329880000</v>
      </c>
      <c r="F56" s="58">
        <v>0.003503</v>
      </c>
      <c r="G56" s="58">
        <v>1155511.42</v>
      </c>
      <c r="H56" s="59">
        <v>0</v>
      </c>
      <c r="I56" s="59">
        <v>0</v>
      </c>
    </row>
    <row r="57" spans="1:9" ht="12.75">
      <c r="A57" t="s">
        <v>2274</v>
      </c>
      <c r="B57" t="s">
        <v>2286</v>
      </c>
      <c r="C57" t="s">
        <v>2287</v>
      </c>
      <c r="D57" t="s">
        <v>2288</v>
      </c>
      <c r="E57" s="7">
        <v>69200</v>
      </c>
      <c r="F57" s="58">
        <v>9.77</v>
      </c>
      <c r="G57" s="58">
        <v>676084</v>
      </c>
      <c r="H57" s="59">
        <v>0</v>
      </c>
      <c r="I57" s="59">
        <v>0</v>
      </c>
    </row>
    <row r="58" spans="1:9" ht="12.75">
      <c r="A58" t="s">
        <v>2274</v>
      </c>
      <c r="B58" t="s">
        <v>870</v>
      </c>
      <c r="C58" t="s">
        <v>871</v>
      </c>
      <c r="D58" t="s">
        <v>872</v>
      </c>
      <c r="E58" s="7">
        <v>16030</v>
      </c>
      <c r="F58" s="58">
        <v>111.62062</v>
      </c>
      <c r="G58" s="58">
        <v>1789278.54</v>
      </c>
      <c r="H58" s="59">
        <v>0</v>
      </c>
      <c r="I58" s="59">
        <v>0</v>
      </c>
    </row>
    <row r="59" spans="1:9" ht="12.75">
      <c r="A59" t="s">
        <v>2274</v>
      </c>
      <c r="B59" t="s">
        <v>2308</v>
      </c>
      <c r="C59" t="s">
        <v>1148</v>
      </c>
      <c r="D59" t="s">
        <v>2309</v>
      </c>
      <c r="E59" s="7">
        <v>30568</v>
      </c>
      <c r="F59" s="58">
        <v>30.97</v>
      </c>
      <c r="G59" s="58">
        <v>946690.96</v>
      </c>
      <c r="H59" s="59">
        <v>0</v>
      </c>
      <c r="I59" s="59">
        <v>0</v>
      </c>
    </row>
    <row r="60" spans="1:9" ht="12.75">
      <c r="A60" t="s">
        <v>2274</v>
      </c>
      <c r="B60" t="s">
        <v>2585</v>
      </c>
      <c r="C60" t="s">
        <v>2586</v>
      </c>
      <c r="D60" t="s">
        <v>485</v>
      </c>
      <c r="E60" s="7">
        <v>87800</v>
      </c>
      <c r="F60" s="58">
        <v>19.02</v>
      </c>
      <c r="G60" s="58">
        <v>1669956</v>
      </c>
      <c r="H60" s="59">
        <v>25513.02</v>
      </c>
      <c r="I60" s="59">
        <v>0</v>
      </c>
    </row>
    <row r="61" spans="1:9" ht="12.75">
      <c r="A61" t="s">
        <v>2274</v>
      </c>
      <c r="B61" t="s">
        <v>2394</v>
      </c>
      <c r="C61" t="s">
        <v>2395</v>
      </c>
      <c r="D61" t="s">
        <v>2323</v>
      </c>
      <c r="E61" s="7">
        <v>495169368</v>
      </c>
      <c r="F61" s="58">
        <v>0.002222</v>
      </c>
      <c r="G61" s="58">
        <v>1100376.37</v>
      </c>
      <c r="H61" s="59">
        <v>0</v>
      </c>
      <c r="I61" s="59">
        <v>0</v>
      </c>
    </row>
    <row r="62" spans="1:9" ht="12.75">
      <c r="A62" t="s">
        <v>2274</v>
      </c>
      <c r="B62" t="s">
        <v>2683</v>
      </c>
      <c r="C62" t="s">
        <v>2684</v>
      </c>
      <c r="D62" t="s">
        <v>485</v>
      </c>
      <c r="E62" s="7">
        <v>23400</v>
      </c>
      <c r="F62" s="58">
        <v>18.75</v>
      </c>
      <c r="G62" s="58">
        <v>438750</v>
      </c>
      <c r="H62" s="59">
        <v>0</v>
      </c>
      <c r="I62" s="59">
        <v>0</v>
      </c>
    </row>
    <row r="63" spans="1:9" ht="12.75">
      <c r="A63" t="s">
        <v>2274</v>
      </c>
      <c r="B63" t="s">
        <v>2281</v>
      </c>
      <c r="C63" t="s">
        <v>2282</v>
      </c>
      <c r="D63" t="s">
        <v>2283</v>
      </c>
      <c r="E63" s="7">
        <v>116100</v>
      </c>
      <c r="F63" s="58">
        <v>32.128</v>
      </c>
      <c r="G63" s="58">
        <v>3730060.8</v>
      </c>
      <c r="H63" s="59">
        <v>0</v>
      </c>
      <c r="I63" s="59">
        <v>0</v>
      </c>
    </row>
    <row r="64" spans="1:9" ht="12.75">
      <c r="A64" t="s">
        <v>2274</v>
      </c>
      <c r="B64" t="s">
        <v>885</v>
      </c>
      <c r="C64" t="s">
        <v>886</v>
      </c>
      <c r="D64" t="s">
        <v>887</v>
      </c>
      <c r="E64" s="7">
        <v>114149</v>
      </c>
      <c r="F64" s="58">
        <v>12.553021</v>
      </c>
      <c r="G64" s="58">
        <v>1432914.77</v>
      </c>
      <c r="H64" s="59">
        <v>0</v>
      </c>
      <c r="I64" s="59">
        <v>0</v>
      </c>
    </row>
    <row r="65" spans="1:9" ht="12.75">
      <c r="A65" t="s">
        <v>2274</v>
      </c>
      <c r="B65" t="s">
        <v>2297</v>
      </c>
      <c r="C65" t="s">
        <v>2298</v>
      </c>
      <c r="D65" t="s">
        <v>2299</v>
      </c>
      <c r="E65" s="7">
        <v>10747</v>
      </c>
      <c r="F65" s="58">
        <v>31.792459</v>
      </c>
      <c r="G65" s="58">
        <v>341673.56</v>
      </c>
      <c r="H65" s="59">
        <v>0</v>
      </c>
      <c r="I65" s="59">
        <v>0</v>
      </c>
    </row>
    <row r="66" spans="1:9" ht="12.75">
      <c r="A66" t="s">
        <v>2274</v>
      </c>
      <c r="B66" t="s">
        <v>2300</v>
      </c>
      <c r="C66" t="s">
        <v>2301</v>
      </c>
      <c r="D66" t="s">
        <v>2302</v>
      </c>
      <c r="E66" s="7">
        <v>118841</v>
      </c>
      <c r="F66" s="58">
        <v>4.196605</v>
      </c>
      <c r="G66" s="58">
        <v>498728.68</v>
      </c>
      <c r="H66" s="59">
        <v>0</v>
      </c>
      <c r="I66" s="59">
        <v>0</v>
      </c>
    </row>
    <row r="67" spans="1:9" ht="12.75">
      <c r="A67" t="s">
        <v>2274</v>
      </c>
      <c r="B67" t="s">
        <v>2396</v>
      </c>
      <c r="C67" t="s">
        <v>2397</v>
      </c>
      <c r="D67" t="s">
        <v>485</v>
      </c>
      <c r="E67" s="7">
        <v>35400</v>
      </c>
      <c r="F67" s="58">
        <v>12.8</v>
      </c>
      <c r="G67" s="58">
        <v>453120</v>
      </c>
      <c r="H67" s="59">
        <v>0</v>
      </c>
      <c r="I67" s="59">
        <v>0</v>
      </c>
    </row>
    <row r="68" spans="1:9" ht="12.75">
      <c r="A68" t="s">
        <v>2274</v>
      </c>
      <c r="B68" t="s">
        <v>2278</v>
      </c>
      <c r="C68" t="s">
        <v>2279</v>
      </c>
      <c r="D68" t="s">
        <v>2280</v>
      </c>
      <c r="E68" s="7">
        <v>70137</v>
      </c>
      <c r="F68" s="58">
        <v>7.248681</v>
      </c>
      <c r="G68" s="58">
        <v>508400.71</v>
      </c>
      <c r="H68" s="59">
        <v>0</v>
      </c>
      <c r="I68" s="59">
        <v>0</v>
      </c>
    </row>
    <row r="69" spans="1:9" ht="12.75">
      <c r="A69" t="s">
        <v>2274</v>
      </c>
      <c r="B69" t="s">
        <v>2472</v>
      </c>
      <c r="C69" t="s">
        <v>2473</v>
      </c>
      <c r="D69" t="s">
        <v>3381</v>
      </c>
      <c r="E69" s="7">
        <v>273500</v>
      </c>
      <c r="F69" s="58">
        <v>4.560725</v>
      </c>
      <c r="G69" s="58">
        <v>1247358.31</v>
      </c>
      <c r="H69" s="59">
        <v>0</v>
      </c>
      <c r="I69" s="59">
        <v>0</v>
      </c>
    </row>
    <row r="70" spans="1:9" ht="12.75">
      <c r="A70" t="s">
        <v>2274</v>
      </c>
      <c r="B70" t="s">
        <v>899</v>
      </c>
      <c r="C70" t="s">
        <v>900</v>
      </c>
      <c r="D70" t="s">
        <v>3381</v>
      </c>
      <c r="E70" s="7">
        <v>988000</v>
      </c>
      <c r="F70" s="58">
        <v>3.53938</v>
      </c>
      <c r="G70" s="58">
        <v>3496907.06</v>
      </c>
      <c r="H70" s="59">
        <v>0</v>
      </c>
      <c r="I70" s="59">
        <v>0</v>
      </c>
    </row>
    <row r="71" spans="1:9" ht="12.75">
      <c r="A71" t="s">
        <v>2274</v>
      </c>
      <c r="B71" t="s">
        <v>2330</v>
      </c>
      <c r="C71" t="s">
        <v>2331</v>
      </c>
      <c r="D71" t="s">
        <v>485</v>
      </c>
      <c r="E71" s="7">
        <v>40440</v>
      </c>
      <c r="F71" s="58">
        <v>107.25</v>
      </c>
      <c r="G71" s="58">
        <v>4337190</v>
      </c>
      <c r="H71" s="59">
        <v>0</v>
      </c>
      <c r="I71" s="59">
        <v>0</v>
      </c>
    </row>
    <row r="72" spans="1:9" ht="12.75">
      <c r="A72" t="s">
        <v>2274</v>
      </c>
      <c r="B72" t="s">
        <v>2398</v>
      </c>
      <c r="C72" t="s">
        <v>2399</v>
      </c>
      <c r="D72" t="s">
        <v>2400</v>
      </c>
      <c r="E72" s="7">
        <v>415538</v>
      </c>
      <c r="F72" s="58">
        <v>2.526175</v>
      </c>
      <c r="G72" s="58">
        <v>1049721.75</v>
      </c>
      <c r="H72" s="59">
        <v>0</v>
      </c>
      <c r="I72" s="59">
        <v>0</v>
      </c>
    </row>
    <row r="73" spans="1:9" ht="12.75">
      <c r="A73" t="s">
        <v>2274</v>
      </c>
      <c r="B73" t="s">
        <v>2401</v>
      </c>
      <c r="C73" t="s">
        <v>2402</v>
      </c>
      <c r="D73" t="s">
        <v>2403</v>
      </c>
      <c r="E73" s="7">
        <v>792900</v>
      </c>
      <c r="F73" s="58">
        <v>2.532451</v>
      </c>
      <c r="G73" s="58">
        <v>2007980.4</v>
      </c>
      <c r="H73" s="59">
        <v>0</v>
      </c>
      <c r="I73" s="59">
        <v>0</v>
      </c>
    </row>
    <row r="74" spans="1:9" ht="12.75">
      <c r="A74" t="s">
        <v>2274</v>
      </c>
      <c r="B74" t="s">
        <v>2404</v>
      </c>
      <c r="C74" t="s">
        <v>2405</v>
      </c>
      <c r="D74" t="s">
        <v>2406</v>
      </c>
      <c r="E74" s="7">
        <v>162700</v>
      </c>
      <c r="F74" s="58">
        <v>10.170638</v>
      </c>
      <c r="G74" s="58">
        <v>1654762.84</v>
      </c>
      <c r="H74" s="59">
        <v>0</v>
      </c>
      <c r="I74" s="59">
        <v>0</v>
      </c>
    </row>
    <row r="75" spans="1:9" ht="12.75">
      <c r="A75" t="s">
        <v>2274</v>
      </c>
      <c r="B75" t="s">
        <v>2353</v>
      </c>
      <c r="C75" t="s">
        <v>2354</v>
      </c>
      <c r="D75" t="s">
        <v>2355</v>
      </c>
      <c r="E75" s="7">
        <v>36430</v>
      </c>
      <c r="F75" s="58">
        <v>32.2</v>
      </c>
      <c r="G75" s="58">
        <v>1173046</v>
      </c>
      <c r="H75" s="59">
        <v>0</v>
      </c>
      <c r="I75" s="59">
        <v>0</v>
      </c>
    </row>
    <row r="76" spans="1:9" ht="12.75">
      <c r="A76" t="s">
        <v>2274</v>
      </c>
      <c r="B76" t="s">
        <v>3396</v>
      </c>
      <c r="C76" t="s">
        <v>3397</v>
      </c>
      <c r="D76" t="s">
        <v>3398</v>
      </c>
      <c r="E76" s="7">
        <v>212220</v>
      </c>
      <c r="F76" s="58">
        <v>8.29932</v>
      </c>
      <c r="G76" s="58">
        <v>1761281.63</v>
      </c>
      <c r="H76" s="59">
        <v>17956.04</v>
      </c>
      <c r="I76" s="59">
        <v>0</v>
      </c>
    </row>
    <row r="77" spans="1:9" ht="12.75">
      <c r="A77" t="s">
        <v>2274</v>
      </c>
      <c r="B77" t="s">
        <v>2407</v>
      </c>
      <c r="C77" t="s">
        <v>2408</v>
      </c>
      <c r="D77" t="s">
        <v>2409</v>
      </c>
      <c r="E77" s="7">
        <v>484400</v>
      </c>
      <c r="F77" s="58">
        <v>6.058784</v>
      </c>
      <c r="G77" s="58">
        <v>2934874.84</v>
      </c>
      <c r="H77" s="59">
        <v>0</v>
      </c>
      <c r="I77" s="59">
        <v>0</v>
      </c>
    </row>
    <row r="78" spans="1:9" ht="12.75">
      <c r="A78" t="s">
        <v>2274</v>
      </c>
      <c r="B78" t="s">
        <v>2410</v>
      </c>
      <c r="C78" t="s">
        <v>2411</v>
      </c>
      <c r="D78" t="s">
        <v>2400</v>
      </c>
      <c r="E78" s="7">
        <v>408888</v>
      </c>
      <c r="F78" s="58">
        <v>3.684562</v>
      </c>
      <c r="G78" s="58">
        <v>1506573.29</v>
      </c>
      <c r="H78" s="59">
        <v>0</v>
      </c>
      <c r="I78" s="59">
        <v>0</v>
      </c>
    </row>
    <row r="79" spans="1:9" ht="12.75">
      <c r="A79" t="s">
        <v>2274</v>
      </c>
      <c r="B79" t="s">
        <v>2668</v>
      </c>
      <c r="C79" t="s">
        <v>2669</v>
      </c>
      <c r="D79" t="s">
        <v>2670</v>
      </c>
      <c r="E79" s="7">
        <v>1016100</v>
      </c>
      <c r="F79" s="58">
        <v>1.33203</v>
      </c>
      <c r="G79" s="58">
        <v>1353476.06</v>
      </c>
      <c r="H79" s="59">
        <v>0</v>
      </c>
      <c r="I79" s="59">
        <v>0</v>
      </c>
    </row>
    <row r="80" spans="1:9" ht="12.75">
      <c r="A80" t="s">
        <v>2274</v>
      </c>
      <c r="B80" t="s">
        <v>2412</v>
      </c>
      <c r="C80" t="s">
        <v>2413</v>
      </c>
      <c r="D80" t="s">
        <v>2414</v>
      </c>
      <c r="E80" s="7">
        <v>1518600</v>
      </c>
      <c r="F80" s="58">
        <v>1.37563</v>
      </c>
      <c r="G80" s="58">
        <v>2089031.05</v>
      </c>
      <c r="H80" s="59">
        <v>0</v>
      </c>
      <c r="I80" s="59">
        <v>0</v>
      </c>
    </row>
    <row r="81" spans="1:9" ht="12.75">
      <c r="A81" t="s">
        <v>2274</v>
      </c>
      <c r="B81" t="s">
        <v>901</v>
      </c>
      <c r="C81" t="s">
        <v>902</v>
      </c>
      <c r="D81" t="s">
        <v>903</v>
      </c>
      <c r="E81" s="7">
        <v>110830</v>
      </c>
      <c r="F81" s="58">
        <v>21.258503</v>
      </c>
      <c r="G81" s="58">
        <v>2356079.93</v>
      </c>
      <c r="H81" s="59">
        <v>84976.3</v>
      </c>
      <c r="I81" s="59">
        <v>0</v>
      </c>
    </row>
    <row r="82" spans="1:9" ht="12.75">
      <c r="A82" t="s">
        <v>2274</v>
      </c>
      <c r="B82" t="s">
        <v>2332</v>
      </c>
      <c r="C82" t="s">
        <v>2333</v>
      </c>
      <c r="D82" t="s">
        <v>2334</v>
      </c>
      <c r="E82" s="7">
        <v>519575</v>
      </c>
      <c r="F82" s="58">
        <v>25.0109</v>
      </c>
      <c r="G82" s="58">
        <v>12995038.26</v>
      </c>
      <c r="H82" s="59">
        <v>0</v>
      </c>
      <c r="I82" s="59">
        <v>0</v>
      </c>
    </row>
    <row r="83" spans="1:9" ht="12.75">
      <c r="A83" t="s">
        <v>2274</v>
      </c>
      <c r="B83" t="s">
        <v>904</v>
      </c>
      <c r="C83" t="s">
        <v>905</v>
      </c>
      <c r="D83" t="s">
        <v>3398</v>
      </c>
      <c r="E83" s="7">
        <v>88780</v>
      </c>
      <c r="F83" s="58">
        <v>64.370748</v>
      </c>
      <c r="G83" s="58">
        <v>5714835.03</v>
      </c>
      <c r="H83" s="59">
        <v>0</v>
      </c>
      <c r="I83" s="59">
        <v>0</v>
      </c>
    </row>
    <row r="84" spans="1:9" ht="12.75">
      <c r="A84" t="s">
        <v>2274</v>
      </c>
      <c r="B84" t="s">
        <v>363</v>
      </c>
      <c r="C84" t="s">
        <v>364</v>
      </c>
      <c r="D84" t="s">
        <v>3404</v>
      </c>
      <c r="E84" s="7">
        <v>93790</v>
      </c>
      <c r="F84" s="58">
        <v>23.511905</v>
      </c>
      <c r="G84" s="58">
        <v>2205181.55</v>
      </c>
      <c r="H84" s="59">
        <v>85851.06</v>
      </c>
      <c r="I84" s="59">
        <v>0</v>
      </c>
    </row>
    <row r="85" spans="1:9" ht="12.75">
      <c r="A85" t="s">
        <v>2274</v>
      </c>
      <c r="B85" t="s">
        <v>2291</v>
      </c>
      <c r="C85" t="s">
        <v>2292</v>
      </c>
      <c r="D85" t="s">
        <v>2293</v>
      </c>
      <c r="E85" s="7">
        <v>362400</v>
      </c>
      <c r="F85" s="58">
        <v>0.41282</v>
      </c>
      <c r="G85" s="58">
        <v>149605.82</v>
      </c>
      <c r="H85" s="59">
        <v>0</v>
      </c>
      <c r="I85" s="59">
        <v>0</v>
      </c>
    </row>
    <row r="86" spans="1:9" ht="12.75">
      <c r="A86" t="s">
        <v>2274</v>
      </c>
      <c r="B86" t="s">
        <v>2415</v>
      </c>
      <c r="C86" t="s">
        <v>2416</v>
      </c>
      <c r="D86" t="s">
        <v>2417</v>
      </c>
      <c r="E86" s="7">
        <v>267800</v>
      </c>
      <c r="F86" s="58">
        <v>0.417259</v>
      </c>
      <c r="G86" s="58">
        <v>111741.83</v>
      </c>
      <c r="H86" s="59">
        <v>0</v>
      </c>
      <c r="I86" s="59">
        <v>0</v>
      </c>
    </row>
    <row r="87" spans="1:9" ht="12.75">
      <c r="A87" t="s">
        <v>2274</v>
      </c>
      <c r="B87" t="s">
        <v>3495</v>
      </c>
      <c r="C87" t="s">
        <v>3496</v>
      </c>
      <c r="D87" t="s">
        <v>3404</v>
      </c>
      <c r="E87" s="7">
        <v>132580</v>
      </c>
      <c r="F87" s="58">
        <v>11.64966</v>
      </c>
      <c r="G87" s="58">
        <v>1544511.9</v>
      </c>
      <c r="H87" s="59">
        <v>32344.01</v>
      </c>
      <c r="I87" s="59">
        <v>0</v>
      </c>
    </row>
    <row r="88" spans="1:9" ht="12.75">
      <c r="A88" t="s">
        <v>2274</v>
      </c>
      <c r="B88" t="s">
        <v>2531</v>
      </c>
      <c r="C88" t="s">
        <v>2532</v>
      </c>
      <c r="D88" t="s">
        <v>2414</v>
      </c>
      <c r="E88" s="7">
        <v>663000</v>
      </c>
      <c r="F88" s="58">
        <v>4.239645</v>
      </c>
      <c r="G88" s="58">
        <v>2810884.76</v>
      </c>
      <c r="H88" s="59">
        <v>0</v>
      </c>
      <c r="I88" s="59">
        <v>0</v>
      </c>
    </row>
    <row r="89" spans="1:9" ht="12.75">
      <c r="A89" t="s">
        <v>2274</v>
      </c>
      <c r="B89" t="s">
        <v>3469</v>
      </c>
      <c r="C89" t="s">
        <v>3470</v>
      </c>
      <c r="D89" t="s">
        <v>3471</v>
      </c>
      <c r="E89" s="7">
        <v>235000</v>
      </c>
      <c r="F89" s="58">
        <v>1.201205</v>
      </c>
      <c r="G89" s="58">
        <v>282283.19</v>
      </c>
      <c r="H89" s="59">
        <v>0</v>
      </c>
      <c r="I89" s="59">
        <v>0</v>
      </c>
    </row>
    <row r="90" spans="1:9" ht="12.75">
      <c r="A90" t="s">
        <v>2274</v>
      </c>
      <c r="B90" t="s">
        <v>2523</v>
      </c>
      <c r="C90" t="s">
        <v>2524</v>
      </c>
      <c r="D90" t="s">
        <v>3324</v>
      </c>
      <c r="E90" s="7">
        <v>646000</v>
      </c>
      <c r="F90" s="58">
        <v>0.607026</v>
      </c>
      <c r="G90" s="58">
        <v>392138.85</v>
      </c>
      <c r="H90" s="59">
        <v>0</v>
      </c>
      <c r="I90" s="59">
        <v>0</v>
      </c>
    </row>
    <row r="91" spans="1:9" ht="12.75">
      <c r="A91" t="s">
        <v>2274</v>
      </c>
      <c r="B91" t="s">
        <v>2528</v>
      </c>
      <c r="C91" t="s">
        <v>2529</v>
      </c>
      <c r="D91" t="s">
        <v>2530</v>
      </c>
      <c r="E91" s="7">
        <v>239600</v>
      </c>
      <c r="F91" s="58">
        <v>3.486892</v>
      </c>
      <c r="G91" s="58">
        <v>835459.4</v>
      </c>
      <c r="H91" s="59">
        <v>0</v>
      </c>
      <c r="I91" s="59">
        <v>0</v>
      </c>
    </row>
    <row r="92" spans="1:9" ht="12.75">
      <c r="A92" t="s">
        <v>2274</v>
      </c>
      <c r="B92" t="s">
        <v>2536</v>
      </c>
      <c r="C92" t="s">
        <v>2537</v>
      </c>
      <c r="D92" t="s">
        <v>2538</v>
      </c>
      <c r="E92" s="7">
        <v>4250000</v>
      </c>
      <c r="F92" s="58">
        <v>0.863394</v>
      </c>
      <c r="G92" s="58">
        <v>3669426.37</v>
      </c>
      <c r="H92" s="59">
        <v>0</v>
      </c>
      <c r="I92" s="59">
        <v>0</v>
      </c>
    </row>
    <row r="93" spans="1:9" ht="12.75">
      <c r="A93" t="s">
        <v>2274</v>
      </c>
      <c r="B93" t="s">
        <v>2542</v>
      </c>
      <c r="C93" t="s">
        <v>2543</v>
      </c>
      <c r="D93" t="s">
        <v>2544</v>
      </c>
      <c r="E93" s="7">
        <v>7684500</v>
      </c>
      <c r="F93" s="58">
        <v>0.059137</v>
      </c>
      <c r="G93" s="58">
        <v>454435.25</v>
      </c>
      <c r="H93" s="59">
        <v>0</v>
      </c>
      <c r="I93" s="59">
        <v>0</v>
      </c>
    </row>
    <row r="94" spans="1:9" ht="12.75">
      <c r="A94" t="s">
        <v>2274</v>
      </c>
      <c r="B94" t="s">
        <v>2533</v>
      </c>
      <c r="C94" t="s">
        <v>2534</v>
      </c>
      <c r="D94" t="s">
        <v>2535</v>
      </c>
      <c r="E94" s="7">
        <v>2335000</v>
      </c>
      <c r="F94" s="58">
        <v>0.420743</v>
      </c>
      <c r="G94" s="58">
        <v>982434.78</v>
      </c>
      <c r="H94" s="59">
        <v>0</v>
      </c>
      <c r="I94" s="59">
        <v>0</v>
      </c>
    </row>
    <row r="95" spans="1:9" ht="12.75">
      <c r="A95" t="s">
        <v>2274</v>
      </c>
      <c r="B95" t="s">
        <v>2655</v>
      </c>
      <c r="C95" t="s">
        <v>2656</v>
      </c>
      <c r="D95" t="s">
        <v>2657</v>
      </c>
      <c r="E95" s="7">
        <v>49100</v>
      </c>
      <c r="F95" s="58">
        <v>7.228128</v>
      </c>
      <c r="G95" s="58">
        <v>354901.11</v>
      </c>
      <c r="H95" s="59">
        <v>0</v>
      </c>
      <c r="I95" s="59">
        <v>0</v>
      </c>
    </row>
    <row r="96" spans="1:9" ht="12.75">
      <c r="A96" t="s">
        <v>2274</v>
      </c>
      <c r="B96" t="s">
        <v>2418</v>
      </c>
      <c r="C96" t="s">
        <v>2419</v>
      </c>
      <c r="D96" t="s">
        <v>2417</v>
      </c>
      <c r="E96" s="7">
        <v>526300</v>
      </c>
      <c r="F96" s="58">
        <v>0.683594</v>
      </c>
      <c r="G96" s="58">
        <v>359775.39</v>
      </c>
      <c r="H96" s="59">
        <v>0</v>
      </c>
      <c r="I96" s="59">
        <v>0</v>
      </c>
    </row>
    <row r="97" spans="1:9" ht="12.75">
      <c r="A97" t="s">
        <v>2274</v>
      </c>
      <c r="B97" t="s">
        <v>2548</v>
      </c>
      <c r="C97" t="s">
        <v>2549</v>
      </c>
      <c r="D97" t="s">
        <v>2550</v>
      </c>
      <c r="E97" s="7">
        <v>1074500</v>
      </c>
      <c r="F97" s="58">
        <v>0.431697</v>
      </c>
      <c r="G97" s="58">
        <v>463858.66</v>
      </c>
      <c r="H97" s="59">
        <v>0</v>
      </c>
      <c r="I97" s="59">
        <v>0</v>
      </c>
    </row>
    <row r="98" spans="1:9" ht="12.75">
      <c r="A98" t="s">
        <v>2274</v>
      </c>
      <c r="B98" t="s">
        <v>2335</v>
      </c>
      <c r="C98" t="s">
        <v>2336</v>
      </c>
      <c r="D98" t="s">
        <v>2296</v>
      </c>
      <c r="E98" s="7">
        <v>43000</v>
      </c>
      <c r="F98" s="58">
        <v>1.896251</v>
      </c>
      <c r="G98" s="58">
        <v>81538.8</v>
      </c>
      <c r="H98" s="59">
        <v>2194.64</v>
      </c>
      <c r="I98" s="59">
        <v>0</v>
      </c>
    </row>
    <row r="99" spans="1:9" ht="12.75">
      <c r="A99" t="s">
        <v>2274</v>
      </c>
      <c r="B99" t="s">
        <v>2474</v>
      </c>
      <c r="C99" t="s">
        <v>2475</v>
      </c>
      <c r="D99" t="s">
        <v>3230</v>
      </c>
      <c r="E99" s="7">
        <v>286000</v>
      </c>
      <c r="F99" s="58">
        <v>0.751556</v>
      </c>
      <c r="G99" s="58">
        <v>214945.05</v>
      </c>
      <c r="H99" s="59">
        <v>0</v>
      </c>
      <c r="I99" s="59">
        <v>0</v>
      </c>
    </row>
    <row r="100" spans="1:9" ht="12.75">
      <c r="A100" t="s">
        <v>2274</v>
      </c>
      <c r="B100" t="s">
        <v>2553</v>
      </c>
      <c r="C100" t="s">
        <v>2554</v>
      </c>
      <c r="D100" t="s">
        <v>2550</v>
      </c>
      <c r="E100" s="7">
        <v>1227500</v>
      </c>
      <c r="F100" s="58">
        <v>0.431697</v>
      </c>
      <c r="G100" s="58">
        <v>529908.34</v>
      </c>
      <c r="H100" s="59">
        <v>0</v>
      </c>
      <c r="I100" s="59">
        <v>0</v>
      </c>
    </row>
    <row r="101" spans="1:9" ht="12.75">
      <c r="A101" t="s">
        <v>2274</v>
      </c>
      <c r="B101" t="s">
        <v>2558</v>
      </c>
      <c r="C101" t="s">
        <v>2402</v>
      </c>
      <c r="D101" t="s">
        <v>2559</v>
      </c>
      <c r="E101" s="7">
        <v>143600</v>
      </c>
      <c r="F101" s="58">
        <v>2.532451</v>
      </c>
      <c r="G101" s="58">
        <v>363659.96</v>
      </c>
      <c r="H101" s="59">
        <v>0</v>
      </c>
      <c r="I101" s="59">
        <v>0</v>
      </c>
    </row>
    <row r="102" spans="1:9" ht="12.75">
      <c r="A102" t="s">
        <v>2274</v>
      </c>
      <c r="B102" t="s">
        <v>2560</v>
      </c>
      <c r="C102" t="s">
        <v>2561</v>
      </c>
      <c r="D102" t="s">
        <v>2562</v>
      </c>
      <c r="E102" s="7">
        <v>633400</v>
      </c>
      <c r="F102" s="58">
        <v>0.92899</v>
      </c>
      <c r="G102" s="58">
        <v>588421.99</v>
      </c>
      <c r="H102" s="59">
        <v>0</v>
      </c>
      <c r="I102" s="59">
        <v>0</v>
      </c>
    </row>
    <row r="103" spans="1:9" ht="12.75">
      <c r="A103" t="s">
        <v>2274</v>
      </c>
      <c r="B103" t="s">
        <v>2563</v>
      </c>
      <c r="C103" t="s">
        <v>2564</v>
      </c>
      <c r="D103" t="s">
        <v>2565</v>
      </c>
      <c r="E103" s="7">
        <v>2460000</v>
      </c>
      <c r="F103" s="58">
        <v>0.576582</v>
      </c>
      <c r="G103" s="58">
        <v>1418391.48</v>
      </c>
      <c r="H103" s="59">
        <v>0</v>
      </c>
      <c r="I103" s="59">
        <v>0</v>
      </c>
    </row>
    <row r="104" spans="1:9" ht="12.75">
      <c r="A104" t="s">
        <v>2274</v>
      </c>
      <c r="B104" t="s">
        <v>2685</v>
      </c>
      <c r="C104" t="s">
        <v>2686</v>
      </c>
      <c r="D104" t="s">
        <v>2687</v>
      </c>
      <c r="E104" s="7">
        <v>48040</v>
      </c>
      <c r="F104" s="58">
        <v>15.229647</v>
      </c>
      <c r="G104" s="58">
        <v>731632.26</v>
      </c>
      <c r="H104" s="59">
        <v>0</v>
      </c>
      <c r="I104" s="59">
        <v>0</v>
      </c>
    </row>
    <row r="105" spans="1:9" ht="12.75">
      <c r="A105" t="s">
        <v>2274</v>
      </c>
      <c r="B105" t="s">
        <v>2566</v>
      </c>
      <c r="C105" t="s">
        <v>2567</v>
      </c>
      <c r="D105" t="s">
        <v>2568</v>
      </c>
      <c r="E105" s="7">
        <v>308700</v>
      </c>
      <c r="F105" s="58">
        <v>2.036142</v>
      </c>
      <c r="G105" s="58">
        <v>628556.88</v>
      </c>
      <c r="H105" s="59">
        <v>0</v>
      </c>
      <c r="I105" s="59">
        <v>0</v>
      </c>
    </row>
    <row r="106" spans="1:9" ht="12.75">
      <c r="A106" t="s">
        <v>2274</v>
      </c>
      <c r="B106" t="s">
        <v>1115</v>
      </c>
      <c r="C106" t="s">
        <v>1116</v>
      </c>
      <c r="D106" t="s">
        <v>3404</v>
      </c>
      <c r="E106" s="7">
        <v>133346</v>
      </c>
      <c r="F106" s="58">
        <v>41.751701</v>
      </c>
      <c r="G106" s="58">
        <v>5567422.28</v>
      </c>
      <c r="H106" s="59">
        <v>0</v>
      </c>
      <c r="I106" s="59">
        <v>0</v>
      </c>
    </row>
    <row r="107" spans="1:9" ht="12.75">
      <c r="A107" t="s">
        <v>2274</v>
      </c>
      <c r="B107" t="s">
        <v>2578</v>
      </c>
      <c r="C107" t="s">
        <v>2579</v>
      </c>
      <c r="D107" t="s">
        <v>2580</v>
      </c>
      <c r="E107" s="7">
        <v>813100</v>
      </c>
      <c r="F107" s="58">
        <v>0.687198</v>
      </c>
      <c r="G107" s="58">
        <v>558760.5</v>
      </c>
      <c r="H107" s="59">
        <v>0</v>
      </c>
      <c r="I107" s="59">
        <v>0</v>
      </c>
    </row>
    <row r="108" spans="1:9" ht="12.75">
      <c r="A108" t="s">
        <v>2274</v>
      </c>
      <c r="B108" t="s">
        <v>2294</v>
      </c>
      <c r="C108" t="s">
        <v>2295</v>
      </c>
      <c r="D108" t="s">
        <v>2296</v>
      </c>
      <c r="E108" s="7">
        <v>97000</v>
      </c>
      <c r="F108" s="58">
        <v>0.653008</v>
      </c>
      <c r="G108" s="58">
        <v>63341.76</v>
      </c>
      <c r="H108" s="59">
        <v>0</v>
      </c>
      <c r="I108" s="59">
        <v>0</v>
      </c>
    </row>
    <row r="109" spans="1:9" ht="12.75">
      <c r="A109" t="s">
        <v>2274</v>
      </c>
      <c r="B109" t="s">
        <v>917</v>
      </c>
      <c r="C109" t="s">
        <v>902</v>
      </c>
      <c r="D109" t="s">
        <v>918</v>
      </c>
      <c r="E109" s="7">
        <v>30920</v>
      </c>
      <c r="F109" s="58">
        <v>20.620748</v>
      </c>
      <c r="G109" s="58">
        <v>637593.54</v>
      </c>
      <c r="H109" s="59">
        <v>22629.59</v>
      </c>
      <c r="I109" s="59">
        <v>0</v>
      </c>
    </row>
    <row r="110" spans="1:9" ht="12.75">
      <c r="A110" t="s">
        <v>2274</v>
      </c>
      <c r="B110" t="s">
        <v>919</v>
      </c>
      <c r="C110" t="s">
        <v>902</v>
      </c>
      <c r="D110" t="s">
        <v>3404</v>
      </c>
      <c r="E110" s="7">
        <v>110550</v>
      </c>
      <c r="F110" s="58">
        <v>42.517007</v>
      </c>
      <c r="G110" s="58">
        <v>4700255.1</v>
      </c>
      <c r="H110" s="59">
        <v>33331.69</v>
      </c>
      <c r="I110" s="59">
        <v>0</v>
      </c>
    </row>
    <row r="111" spans="1:9" ht="12.75">
      <c r="A111" t="s">
        <v>2274</v>
      </c>
      <c r="B111" t="s">
        <v>2420</v>
      </c>
      <c r="C111" t="s">
        <v>2421</v>
      </c>
      <c r="D111" t="s">
        <v>2422</v>
      </c>
      <c r="E111" s="7">
        <v>51948</v>
      </c>
      <c r="F111" s="58">
        <v>82.9888</v>
      </c>
      <c r="G111" s="58">
        <v>4311102.16</v>
      </c>
      <c r="H111" s="59">
        <v>0</v>
      </c>
      <c r="I111" s="59">
        <v>0</v>
      </c>
    </row>
    <row r="112" spans="1:9" ht="12.75">
      <c r="A112" t="s">
        <v>2274</v>
      </c>
      <c r="B112" t="s">
        <v>2423</v>
      </c>
      <c r="C112" t="s">
        <v>2424</v>
      </c>
      <c r="D112" t="s">
        <v>2425</v>
      </c>
      <c r="E112" s="7">
        <v>1503300</v>
      </c>
      <c r="F112" s="58">
        <v>0.274879</v>
      </c>
      <c r="G112" s="58">
        <v>413225.76</v>
      </c>
      <c r="H112" s="59">
        <v>0</v>
      </c>
      <c r="I112" s="59">
        <v>0</v>
      </c>
    </row>
    <row r="113" spans="1:9" ht="12.75">
      <c r="A113" t="s">
        <v>2274</v>
      </c>
      <c r="B113" t="s">
        <v>922</v>
      </c>
      <c r="C113" t="s">
        <v>923</v>
      </c>
      <c r="D113" t="s">
        <v>3404</v>
      </c>
      <c r="E113" s="7">
        <v>142980</v>
      </c>
      <c r="F113" s="58">
        <v>12.712585</v>
      </c>
      <c r="G113" s="58">
        <v>1817645.41</v>
      </c>
      <c r="H113" s="59">
        <v>12023.67</v>
      </c>
      <c r="I113" s="59">
        <v>0</v>
      </c>
    </row>
    <row r="114" spans="1:9" ht="12.75">
      <c r="A114" t="s">
        <v>2274</v>
      </c>
      <c r="B114" t="s">
        <v>2426</v>
      </c>
      <c r="C114" t="s">
        <v>2427</v>
      </c>
      <c r="D114" t="s">
        <v>3404</v>
      </c>
      <c r="E114" s="7">
        <v>21070</v>
      </c>
      <c r="F114" s="58">
        <v>38.265306</v>
      </c>
      <c r="G114" s="58">
        <v>806250</v>
      </c>
      <c r="H114" s="59">
        <v>0</v>
      </c>
      <c r="I114" s="59">
        <v>0</v>
      </c>
    </row>
    <row r="115" spans="1:9" ht="12.75">
      <c r="A115" t="s">
        <v>2274</v>
      </c>
      <c r="B115" t="s">
        <v>2587</v>
      </c>
      <c r="C115" t="s">
        <v>2588</v>
      </c>
      <c r="D115" t="s">
        <v>2589</v>
      </c>
      <c r="E115" s="7">
        <v>1266100</v>
      </c>
      <c r="F115" s="58">
        <v>2.276316</v>
      </c>
      <c r="G115" s="58">
        <v>2882043.42</v>
      </c>
      <c r="H115" s="59">
        <v>0</v>
      </c>
      <c r="I115" s="59">
        <v>0</v>
      </c>
    </row>
    <row r="116" spans="1:9" ht="12.75">
      <c r="A116" t="s">
        <v>2274</v>
      </c>
      <c r="B116" t="s">
        <v>2594</v>
      </c>
      <c r="C116" t="s">
        <v>2595</v>
      </c>
      <c r="D116" t="s">
        <v>2596</v>
      </c>
      <c r="E116" s="7">
        <v>314500</v>
      </c>
      <c r="F116" s="58">
        <v>3.314555</v>
      </c>
      <c r="G116" s="58">
        <v>1042427.59</v>
      </c>
      <c r="H116" s="59">
        <v>0</v>
      </c>
      <c r="I116" s="59">
        <v>0</v>
      </c>
    </row>
    <row r="117" spans="1:9" ht="12.75">
      <c r="A117" t="s">
        <v>2274</v>
      </c>
      <c r="B117" t="s">
        <v>2634</v>
      </c>
      <c r="C117" t="s">
        <v>2635</v>
      </c>
      <c r="D117" t="s">
        <v>2636</v>
      </c>
      <c r="E117" s="7">
        <v>580900</v>
      </c>
      <c r="F117" s="58">
        <v>0.478493</v>
      </c>
      <c r="G117" s="58">
        <v>277956.73</v>
      </c>
      <c r="H117" s="59">
        <v>0</v>
      </c>
      <c r="I117" s="59">
        <v>0</v>
      </c>
    </row>
    <row r="118" spans="1:9" ht="12.75">
      <c r="A118" t="s">
        <v>2274</v>
      </c>
      <c r="B118" t="s">
        <v>2603</v>
      </c>
      <c r="C118" t="s">
        <v>2604</v>
      </c>
      <c r="D118" t="s">
        <v>2565</v>
      </c>
      <c r="E118" s="7">
        <v>4080500</v>
      </c>
      <c r="F118" s="58">
        <v>0.041396</v>
      </c>
      <c r="G118" s="58">
        <v>168914.84</v>
      </c>
      <c r="H118" s="59">
        <v>0</v>
      </c>
      <c r="I118" s="59">
        <v>0</v>
      </c>
    </row>
    <row r="119" spans="1:9" ht="12.75">
      <c r="A119" t="s">
        <v>2274</v>
      </c>
      <c r="B119" t="s">
        <v>2428</v>
      </c>
      <c r="C119" t="s">
        <v>2429</v>
      </c>
      <c r="D119" t="s">
        <v>2430</v>
      </c>
      <c r="E119" s="7">
        <v>2325500</v>
      </c>
      <c r="F119" s="58">
        <v>1.552632</v>
      </c>
      <c r="G119" s="58">
        <v>3610644.74</v>
      </c>
      <c r="H119" s="59">
        <v>0</v>
      </c>
      <c r="I119" s="59">
        <v>0</v>
      </c>
    </row>
    <row r="120" spans="1:9" ht="12.75">
      <c r="A120" t="s">
        <v>2274</v>
      </c>
      <c r="B120" t="s">
        <v>2431</v>
      </c>
      <c r="C120" t="s">
        <v>2432</v>
      </c>
      <c r="D120" t="s">
        <v>2433</v>
      </c>
      <c r="E120" s="7">
        <v>294000</v>
      </c>
      <c r="F120" s="58">
        <v>4.789474</v>
      </c>
      <c r="G120" s="58">
        <v>1408105.26</v>
      </c>
      <c r="H120" s="59">
        <v>0</v>
      </c>
      <c r="I120" s="59">
        <v>0</v>
      </c>
    </row>
    <row r="121" spans="1:9" ht="12.75">
      <c r="A121" t="s">
        <v>2274</v>
      </c>
      <c r="B121" t="s">
        <v>2434</v>
      </c>
      <c r="C121" t="s">
        <v>2435</v>
      </c>
      <c r="D121" t="s">
        <v>2436</v>
      </c>
      <c r="E121" s="7">
        <v>1661500</v>
      </c>
      <c r="F121" s="58">
        <v>3.421053</v>
      </c>
      <c r="G121" s="58">
        <v>5684078.95</v>
      </c>
      <c r="H121" s="59">
        <v>0</v>
      </c>
      <c r="I121" s="59">
        <v>0</v>
      </c>
    </row>
    <row r="122" spans="1:9" ht="12.75">
      <c r="A122" t="s">
        <v>2274</v>
      </c>
      <c r="B122" t="s">
        <v>2437</v>
      </c>
      <c r="C122" t="s">
        <v>2438</v>
      </c>
      <c r="D122" t="s">
        <v>2439</v>
      </c>
      <c r="E122" s="7">
        <v>189200</v>
      </c>
      <c r="F122" s="58">
        <v>0.568182</v>
      </c>
      <c r="G122" s="58">
        <v>107500</v>
      </c>
      <c r="H122" s="59">
        <v>0</v>
      </c>
      <c r="I122" s="59">
        <v>0</v>
      </c>
    </row>
    <row r="123" spans="1:9" ht="12.75">
      <c r="A123" t="s">
        <v>2274</v>
      </c>
      <c r="B123" t="s">
        <v>2620</v>
      </c>
      <c r="C123" t="s">
        <v>2621</v>
      </c>
      <c r="D123" t="s">
        <v>2622</v>
      </c>
      <c r="E123" s="7">
        <v>1056500</v>
      </c>
      <c r="F123" s="58">
        <v>0.328328</v>
      </c>
      <c r="G123" s="58">
        <v>346878.34</v>
      </c>
      <c r="H123" s="59">
        <v>0</v>
      </c>
      <c r="I123" s="59">
        <v>0</v>
      </c>
    </row>
    <row r="124" spans="1:9" ht="12.75">
      <c r="A124" t="s">
        <v>2274</v>
      </c>
      <c r="B124" t="s">
        <v>2617</v>
      </c>
      <c r="C124" t="s">
        <v>2618</v>
      </c>
      <c r="D124" t="s">
        <v>2619</v>
      </c>
      <c r="E124" s="7">
        <v>274400</v>
      </c>
      <c r="F124" s="58">
        <v>1.272588</v>
      </c>
      <c r="G124" s="58">
        <v>349198.27</v>
      </c>
      <c r="H124" s="59">
        <v>0</v>
      </c>
      <c r="I124" s="59">
        <v>0</v>
      </c>
    </row>
    <row r="125" spans="1:9" ht="12.75">
      <c r="A125" t="s">
        <v>2274</v>
      </c>
      <c r="B125" t="s">
        <v>323</v>
      </c>
      <c r="C125" t="s">
        <v>324</v>
      </c>
      <c r="D125" t="s">
        <v>325</v>
      </c>
      <c r="E125" s="7">
        <v>426000</v>
      </c>
      <c r="F125" s="58">
        <v>2.8906</v>
      </c>
      <c r="G125" s="58">
        <v>1231395.77</v>
      </c>
      <c r="H125" s="59">
        <v>25219.75</v>
      </c>
      <c r="I125" s="59">
        <v>0</v>
      </c>
    </row>
    <row r="126" spans="1:9" ht="12.75">
      <c r="A126" t="s">
        <v>2274</v>
      </c>
      <c r="B126" t="s">
        <v>2623</v>
      </c>
      <c r="C126" t="s">
        <v>2624</v>
      </c>
      <c r="D126" t="s">
        <v>2625</v>
      </c>
      <c r="E126" s="7">
        <v>97000</v>
      </c>
      <c r="F126" s="58">
        <v>10.110501</v>
      </c>
      <c r="G126" s="58">
        <v>980718.63</v>
      </c>
      <c r="H126" s="59">
        <v>0</v>
      </c>
      <c r="I126" s="59">
        <v>0</v>
      </c>
    </row>
    <row r="127" spans="1:9" ht="12.75">
      <c r="A127" t="s">
        <v>2274</v>
      </c>
      <c r="B127" t="s">
        <v>2600</v>
      </c>
      <c r="C127" t="s">
        <v>2601</v>
      </c>
      <c r="D127" t="s">
        <v>2602</v>
      </c>
      <c r="E127" s="7">
        <v>1599200</v>
      </c>
      <c r="F127" s="58">
        <v>0.343599</v>
      </c>
      <c r="G127" s="58">
        <v>549483.33</v>
      </c>
      <c r="H127" s="59">
        <v>0</v>
      </c>
      <c r="I127" s="59">
        <v>0</v>
      </c>
    </row>
    <row r="128" spans="1:9" ht="12.75">
      <c r="A128" t="s">
        <v>2274</v>
      </c>
      <c r="B128" t="s">
        <v>2628</v>
      </c>
      <c r="C128" t="s">
        <v>2629</v>
      </c>
      <c r="D128" t="s">
        <v>2630</v>
      </c>
      <c r="E128" s="7">
        <v>460000</v>
      </c>
      <c r="F128" s="58">
        <v>6.057521</v>
      </c>
      <c r="G128" s="58">
        <v>2786459.66</v>
      </c>
      <c r="H128" s="59">
        <v>0</v>
      </c>
      <c r="I128" s="59">
        <v>0</v>
      </c>
    </row>
    <row r="129" spans="1:9" ht="12.75">
      <c r="A129" t="s">
        <v>2274</v>
      </c>
      <c r="B129" t="s">
        <v>2671</v>
      </c>
      <c r="C129" t="s">
        <v>2672</v>
      </c>
      <c r="D129" t="s">
        <v>2414</v>
      </c>
      <c r="E129" s="7">
        <v>793900</v>
      </c>
      <c r="F129" s="58">
        <v>0.675036</v>
      </c>
      <c r="G129" s="58">
        <v>535910.85</v>
      </c>
      <c r="H129" s="59">
        <v>0</v>
      </c>
      <c r="I129" s="59">
        <v>0</v>
      </c>
    </row>
    <row r="130" spans="1:9" ht="12.75">
      <c r="A130" t="s">
        <v>2274</v>
      </c>
      <c r="B130" t="s">
        <v>2303</v>
      </c>
      <c r="C130" t="s">
        <v>2304</v>
      </c>
      <c r="D130" t="s">
        <v>2296</v>
      </c>
      <c r="E130" s="7">
        <v>15000</v>
      </c>
      <c r="F130" s="58">
        <v>5.110724</v>
      </c>
      <c r="G130" s="58">
        <v>76660.85</v>
      </c>
      <c r="H130" s="59">
        <v>0</v>
      </c>
      <c r="I130" s="59">
        <v>0</v>
      </c>
    </row>
    <row r="131" spans="1:9" ht="12.75">
      <c r="A131" t="s">
        <v>2274</v>
      </c>
      <c r="B131" t="s">
        <v>2305</v>
      </c>
      <c r="C131" t="s">
        <v>2306</v>
      </c>
      <c r="D131" t="s">
        <v>2307</v>
      </c>
      <c r="E131" s="7">
        <v>122500</v>
      </c>
      <c r="F131" s="58">
        <v>0.694856</v>
      </c>
      <c r="G131" s="58">
        <v>85119.88</v>
      </c>
      <c r="H131" s="59">
        <v>0</v>
      </c>
      <c r="I131" s="59">
        <v>0</v>
      </c>
    </row>
    <row r="132" spans="1:9" ht="12.75">
      <c r="A132" t="s">
        <v>2274</v>
      </c>
      <c r="B132" t="s">
        <v>2440</v>
      </c>
      <c r="C132" t="s">
        <v>2441</v>
      </c>
      <c r="D132" t="s">
        <v>2442</v>
      </c>
      <c r="E132" s="7">
        <v>42200</v>
      </c>
      <c r="F132" s="58">
        <v>17.223011</v>
      </c>
      <c r="G132" s="58">
        <v>726811.08</v>
      </c>
      <c r="H132" s="59">
        <v>0</v>
      </c>
      <c r="I132" s="59">
        <v>0</v>
      </c>
    </row>
    <row r="133" spans="1:9" ht="12.75">
      <c r="A133" t="s">
        <v>2274</v>
      </c>
      <c r="B133" t="s">
        <v>928</v>
      </c>
      <c r="C133" t="s">
        <v>929</v>
      </c>
      <c r="D133" t="s">
        <v>3404</v>
      </c>
      <c r="E133" s="7">
        <v>17580</v>
      </c>
      <c r="F133" s="58">
        <v>147.108844</v>
      </c>
      <c r="G133" s="58">
        <v>2586173.47</v>
      </c>
      <c r="H133" s="59">
        <v>61268.42</v>
      </c>
      <c r="I133" s="59">
        <v>0</v>
      </c>
    </row>
    <row r="134" spans="1:9" ht="12.75">
      <c r="A134" t="s">
        <v>2274</v>
      </c>
      <c r="B134" t="s">
        <v>2640</v>
      </c>
      <c r="C134" t="s">
        <v>2641</v>
      </c>
      <c r="D134" t="s">
        <v>2636</v>
      </c>
      <c r="E134" s="7">
        <v>1158500</v>
      </c>
      <c r="F134" s="58">
        <v>0.267244</v>
      </c>
      <c r="G134" s="58">
        <v>309601.68</v>
      </c>
      <c r="H134" s="59">
        <v>0</v>
      </c>
      <c r="I134" s="59">
        <v>0</v>
      </c>
    </row>
    <row r="135" spans="1:9" ht="12.75">
      <c r="A135" t="s">
        <v>2274</v>
      </c>
      <c r="B135" t="s">
        <v>2443</v>
      </c>
      <c r="C135" t="s">
        <v>2444</v>
      </c>
      <c r="D135" t="s">
        <v>2445</v>
      </c>
      <c r="E135" s="7">
        <v>1024000</v>
      </c>
      <c r="F135" s="58">
        <v>0.910526</v>
      </c>
      <c r="G135" s="58">
        <v>932378.95</v>
      </c>
      <c r="H135" s="59">
        <v>0</v>
      </c>
      <c r="I135" s="59">
        <v>0</v>
      </c>
    </row>
    <row r="136" spans="1:9" ht="12.75">
      <c r="A136" t="s">
        <v>2274</v>
      </c>
      <c r="B136" t="s">
        <v>2446</v>
      </c>
      <c r="C136" t="s">
        <v>2444</v>
      </c>
      <c r="D136" t="s">
        <v>2433</v>
      </c>
      <c r="E136" s="7">
        <v>3283900</v>
      </c>
      <c r="F136" s="58">
        <v>0.794737</v>
      </c>
      <c r="G136" s="58">
        <v>2609836.32</v>
      </c>
      <c r="H136" s="59">
        <v>0</v>
      </c>
      <c r="I136" s="59">
        <v>0</v>
      </c>
    </row>
    <row r="137" spans="1:9" ht="12.75">
      <c r="A137" t="s">
        <v>2274</v>
      </c>
      <c r="B137" t="s">
        <v>2642</v>
      </c>
      <c r="C137" t="s">
        <v>2643</v>
      </c>
      <c r="D137" t="s">
        <v>2425</v>
      </c>
      <c r="E137" s="7">
        <v>713600</v>
      </c>
      <c r="F137" s="58">
        <v>1.628913</v>
      </c>
      <c r="G137" s="58">
        <v>1162392.47</v>
      </c>
      <c r="H137" s="59">
        <v>0</v>
      </c>
      <c r="I137" s="59">
        <v>0</v>
      </c>
    </row>
    <row r="138" spans="1:9" ht="12.75">
      <c r="A138" t="s">
        <v>2274</v>
      </c>
      <c r="B138" t="s">
        <v>2644</v>
      </c>
      <c r="C138" t="s">
        <v>2645</v>
      </c>
      <c r="D138" t="s">
        <v>2646</v>
      </c>
      <c r="E138" s="7">
        <v>10565500</v>
      </c>
      <c r="F138" s="58">
        <v>0.183323</v>
      </c>
      <c r="G138" s="58">
        <v>1936904.2</v>
      </c>
      <c r="H138" s="59">
        <v>0</v>
      </c>
      <c r="I138" s="59">
        <v>0</v>
      </c>
    </row>
    <row r="139" spans="1:9" ht="12.75">
      <c r="A139" t="s">
        <v>2274</v>
      </c>
      <c r="B139" t="s">
        <v>2447</v>
      </c>
      <c r="C139" t="s">
        <v>2448</v>
      </c>
      <c r="D139" t="s">
        <v>2433</v>
      </c>
      <c r="E139" s="7">
        <v>391000</v>
      </c>
      <c r="F139" s="58">
        <v>2.973684</v>
      </c>
      <c r="G139" s="58">
        <v>1162710.53</v>
      </c>
      <c r="H139" s="59">
        <v>0</v>
      </c>
      <c r="I139" s="59">
        <v>0</v>
      </c>
    </row>
    <row r="140" spans="1:9" ht="12.75">
      <c r="A140" t="s">
        <v>2274</v>
      </c>
      <c r="B140" t="s">
        <v>3409</v>
      </c>
      <c r="C140" t="s">
        <v>3410</v>
      </c>
      <c r="D140" t="s">
        <v>3404</v>
      </c>
      <c r="E140" s="7">
        <v>22070</v>
      </c>
      <c r="F140" s="58">
        <v>463.435374</v>
      </c>
      <c r="G140" s="58">
        <v>10228018.71</v>
      </c>
      <c r="H140" s="59">
        <v>69179.64</v>
      </c>
      <c r="I140" s="59">
        <v>0</v>
      </c>
    </row>
    <row r="141" spans="1:9" ht="12.75">
      <c r="A141" t="s">
        <v>2274</v>
      </c>
      <c r="B141" t="s">
        <v>934</v>
      </c>
      <c r="C141" t="s">
        <v>3410</v>
      </c>
      <c r="D141" t="s">
        <v>935</v>
      </c>
      <c r="E141" s="7">
        <v>33240</v>
      </c>
      <c r="F141" s="58">
        <v>277.210884</v>
      </c>
      <c r="G141" s="58">
        <v>9214489.8</v>
      </c>
      <c r="H141" s="59">
        <v>117003.86</v>
      </c>
      <c r="I141" s="59">
        <v>0</v>
      </c>
    </row>
    <row r="142" spans="1:9" ht="12.75">
      <c r="A142" t="s">
        <v>2274</v>
      </c>
      <c r="B142" t="s">
        <v>2449</v>
      </c>
      <c r="C142" t="s">
        <v>2450</v>
      </c>
      <c r="D142" t="s">
        <v>3031</v>
      </c>
      <c r="E142" s="7">
        <v>27700</v>
      </c>
      <c r="F142" s="58">
        <v>15.004134</v>
      </c>
      <c r="G142" s="58">
        <v>415614.52</v>
      </c>
      <c r="H142" s="59">
        <v>0</v>
      </c>
      <c r="I142" s="59">
        <v>0</v>
      </c>
    </row>
    <row r="143" spans="1:9" ht="12.75">
      <c r="A143" t="s">
        <v>2274</v>
      </c>
      <c r="B143" t="s">
        <v>2501</v>
      </c>
      <c r="C143" t="s">
        <v>2502</v>
      </c>
      <c r="D143" t="s">
        <v>485</v>
      </c>
      <c r="E143" s="7">
        <v>24000</v>
      </c>
      <c r="F143" s="58">
        <v>111.2</v>
      </c>
      <c r="G143" s="58">
        <v>2668800</v>
      </c>
      <c r="H143" s="59">
        <v>0</v>
      </c>
      <c r="I143" s="59">
        <v>0</v>
      </c>
    </row>
    <row r="144" spans="1:9" ht="12.75">
      <c r="A144" t="s">
        <v>2274</v>
      </c>
      <c r="B144" t="s">
        <v>2451</v>
      </c>
      <c r="C144" t="s">
        <v>2452</v>
      </c>
      <c r="D144" t="s">
        <v>2453</v>
      </c>
      <c r="E144" s="7">
        <v>1572000</v>
      </c>
      <c r="F144" s="58">
        <v>0.459284</v>
      </c>
      <c r="G144" s="58">
        <v>721994.9</v>
      </c>
      <c r="H144" s="59">
        <v>0</v>
      </c>
      <c r="I144" s="59">
        <v>0</v>
      </c>
    </row>
    <row r="145" spans="1:9" ht="12.75">
      <c r="A145" t="s">
        <v>2274</v>
      </c>
      <c r="B145" t="s">
        <v>936</v>
      </c>
      <c r="C145" t="s">
        <v>937</v>
      </c>
      <c r="D145" t="s">
        <v>3404</v>
      </c>
      <c r="E145" s="7">
        <v>21840</v>
      </c>
      <c r="F145" s="58">
        <v>227.040816</v>
      </c>
      <c r="G145" s="58">
        <v>4958571.43</v>
      </c>
      <c r="H145" s="59">
        <v>16958.6</v>
      </c>
      <c r="I145" s="59">
        <v>0</v>
      </c>
    </row>
    <row r="146" spans="1:9" ht="12.75">
      <c r="A146" t="s">
        <v>2274</v>
      </c>
      <c r="B146" t="s">
        <v>2454</v>
      </c>
      <c r="C146" t="s">
        <v>2455</v>
      </c>
      <c r="D146" t="s">
        <v>2456</v>
      </c>
      <c r="E146" s="7">
        <v>7495000</v>
      </c>
      <c r="F146" s="58">
        <v>0.10831</v>
      </c>
      <c r="G146" s="58">
        <v>811780.89</v>
      </c>
      <c r="H146" s="59">
        <v>0</v>
      </c>
      <c r="I146" s="59">
        <v>0</v>
      </c>
    </row>
    <row r="147" spans="1:9" ht="12.75">
      <c r="A147" t="s">
        <v>2274</v>
      </c>
      <c r="B147" t="s">
        <v>2316</v>
      </c>
      <c r="C147" t="s">
        <v>2317</v>
      </c>
      <c r="D147" t="s">
        <v>485</v>
      </c>
      <c r="E147" s="7">
        <v>63600</v>
      </c>
      <c r="F147" s="58">
        <v>84.89</v>
      </c>
      <c r="G147" s="58">
        <v>5399004</v>
      </c>
      <c r="H147" s="59">
        <v>0</v>
      </c>
      <c r="I147" s="59">
        <v>0</v>
      </c>
    </row>
    <row r="148" spans="1:9" ht="12.75">
      <c r="A148" t="s">
        <v>2274</v>
      </c>
      <c r="B148" t="s">
        <v>2457</v>
      </c>
      <c r="C148" t="s">
        <v>2458</v>
      </c>
      <c r="D148" t="s">
        <v>2425</v>
      </c>
      <c r="E148" s="7">
        <v>795900</v>
      </c>
      <c r="F148" s="58">
        <v>1.29804</v>
      </c>
      <c r="G148" s="58">
        <v>1033110.21</v>
      </c>
      <c r="H148" s="59">
        <v>0</v>
      </c>
      <c r="I148" s="59">
        <v>0</v>
      </c>
    </row>
    <row r="149" spans="1:9" ht="12.75">
      <c r="A149" t="s">
        <v>2274</v>
      </c>
      <c r="B149" t="s">
        <v>2590</v>
      </c>
      <c r="C149" t="s">
        <v>2591</v>
      </c>
      <c r="D149" t="s">
        <v>2430</v>
      </c>
      <c r="E149" s="7">
        <v>250400</v>
      </c>
      <c r="F149" s="58">
        <v>1.539474</v>
      </c>
      <c r="G149" s="58">
        <v>385484.21</v>
      </c>
      <c r="H149" s="59">
        <v>0</v>
      </c>
      <c r="I149" s="59">
        <v>0</v>
      </c>
    </row>
    <row r="150" spans="1:9" ht="12.75">
      <c r="A150" t="s">
        <v>2274</v>
      </c>
      <c r="B150" t="s">
        <v>2608</v>
      </c>
      <c r="C150" t="s">
        <v>2609</v>
      </c>
      <c r="D150" t="s">
        <v>3031</v>
      </c>
      <c r="E150" s="7">
        <v>56500</v>
      </c>
      <c r="F150" s="58">
        <v>5.412313</v>
      </c>
      <c r="G150" s="58">
        <v>305795.69</v>
      </c>
      <c r="H150" s="59">
        <v>0</v>
      </c>
      <c r="I150" s="59">
        <v>0</v>
      </c>
    </row>
    <row r="151" spans="1:9" ht="12.75">
      <c r="A151" t="s">
        <v>2274</v>
      </c>
      <c r="B151" t="s">
        <v>2584</v>
      </c>
      <c r="C151" t="s">
        <v>929</v>
      </c>
      <c r="D151" t="s">
        <v>485</v>
      </c>
      <c r="E151" s="7">
        <v>60560</v>
      </c>
      <c r="F151" s="58">
        <v>37.29</v>
      </c>
      <c r="G151" s="58">
        <v>2258282.4</v>
      </c>
      <c r="H151" s="59">
        <v>29101.82</v>
      </c>
      <c r="I151" s="59">
        <v>0</v>
      </c>
    </row>
    <row r="152" spans="1:9" ht="12.75">
      <c r="A152" t="s">
        <v>2274</v>
      </c>
      <c r="B152" t="s">
        <v>2517</v>
      </c>
      <c r="C152" t="s">
        <v>2518</v>
      </c>
      <c r="D152" t="s">
        <v>485</v>
      </c>
      <c r="E152" s="7">
        <v>156000</v>
      </c>
      <c r="F152" s="58">
        <v>28.1</v>
      </c>
      <c r="G152" s="58">
        <v>4383600</v>
      </c>
      <c r="H152" s="59">
        <v>25109.14</v>
      </c>
      <c r="I152" s="59">
        <v>0</v>
      </c>
    </row>
    <row r="153" spans="1:9" ht="12.75">
      <c r="A153" t="s">
        <v>2274</v>
      </c>
      <c r="B153" t="s">
        <v>2521</v>
      </c>
      <c r="C153" t="s">
        <v>2522</v>
      </c>
      <c r="D153" t="s">
        <v>485</v>
      </c>
      <c r="E153" s="7">
        <v>116571</v>
      </c>
      <c r="F153" s="58">
        <v>31.2</v>
      </c>
      <c r="G153" s="58">
        <v>3637015.2</v>
      </c>
      <c r="H153" s="59">
        <v>0</v>
      </c>
      <c r="I153" s="59">
        <v>0</v>
      </c>
    </row>
    <row r="154" spans="1:9" ht="12.75">
      <c r="A154" t="s">
        <v>2274</v>
      </c>
      <c r="B154" t="s">
        <v>2515</v>
      </c>
      <c r="C154" t="s">
        <v>2516</v>
      </c>
      <c r="D154" t="s">
        <v>485</v>
      </c>
      <c r="E154" s="7">
        <v>1700</v>
      </c>
      <c r="F154" s="58">
        <v>17.44</v>
      </c>
      <c r="G154" s="58">
        <v>29648</v>
      </c>
      <c r="H154" s="59">
        <v>0</v>
      </c>
      <c r="I154" s="59">
        <v>0</v>
      </c>
    </row>
    <row r="155" spans="1:9" ht="12.75">
      <c r="A155" t="s">
        <v>2274</v>
      </c>
      <c r="B155" t="s">
        <v>2324</v>
      </c>
      <c r="C155" t="s">
        <v>2325</v>
      </c>
      <c r="D155" t="s">
        <v>2326</v>
      </c>
      <c r="E155" s="7">
        <v>41000</v>
      </c>
      <c r="F155" s="58">
        <v>14.45</v>
      </c>
      <c r="G155" s="58">
        <v>592450</v>
      </c>
      <c r="H155" s="59">
        <v>0</v>
      </c>
      <c r="I155" s="59">
        <v>0</v>
      </c>
    </row>
    <row r="156" spans="1:9" ht="12.75">
      <c r="A156" t="s">
        <v>2274</v>
      </c>
      <c r="B156" t="s">
        <v>1147</v>
      </c>
      <c r="C156" t="s">
        <v>1148</v>
      </c>
      <c r="D156" t="s">
        <v>1149</v>
      </c>
      <c r="E156" s="7">
        <v>184214</v>
      </c>
      <c r="F156" s="58">
        <v>16.408547</v>
      </c>
      <c r="G156" s="58">
        <v>3022684.02</v>
      </c>
      <c r="H156" s="59">
        <v>0</v>
      </c>
      <c r="I156" s="59">
        <v>0</v>
      </c>
    </row>
    <row r="157" spans="1:9" ht="12.75">
      <c r="A157" t="s">
        <v>2274</v>
      </c>
      <c r="B157" t="s">
        <v>2592</v>
      </c>
      <c r="C157" t="s">
        <v>2593</v>
      </c>
      <c r="D157" t="s">
        <v>2323</v>
      </c>
      <c r="E157" s="7">
        <v>28069032</v>
      </c>
      <c r="F157" s="58">
        <v>0.025424</v>
      </c>
      <c r="G157" s="58">
        <v>713619.36</v>
      </c>
      <c r="H157" s="59">
        <v>0</v>
      </c>
      <c r="I157" s="59">
        <v>0</v>
      </c>
    </row>
    <row r="158" spans="1:9" ht="12.75">
      <c r="A158" t="s">
        <v>2274</v>
      </c>
      <c r="B158" t="s">
        <v>2666</v>
      </c>
      <c r="C158" t="s">
        <v>2667</v>
      </c>
      <c r="D158" t="s">
        <v>2326</v>
      </c>
      <c r="E158" s="7">
        <v>16200</v>
      </c>
      <c r="F158" s="58">
        <v>21.9</v>
      </c>
      <c r="G158" s="58">
        <v>354780</v>
      </c>
      <c r="H158" s="59">
        <v>0</v>
      </c>
      <c r="I158" s="59">
        <v>0</v>
      </c>
    </row>
    <row r="159" spans="1:9" ht="12.75">
      <c r="A159" t="s">
        <v>2274</v>
      </c>
      <c r="B159" t="s">
        <v>2555</v>
      </c>
      <c r="C159" t="s">
        <v>2556</v>
      </c>
      <c r="D159" t="s">
        <v>2557</v>
      </c>
      <c r="E159" s="7">
        <v>104600</v>
      </c>
      <c r="F159" s="58">
        <v>19.57</v>
      </c>
      <c r="G159" s="58">
        <v>2047022</v>
      </c>
      <c r="H159" s="59">
        <v>0</v>
      </c>
      <c r="I159" s="59">
        <v>0</v>
      </c>
    </row>
    <row r="160" spans="1:9" ht="12.75">
      <c r="A160" t="s">
        <v>2274</v>
      </c>
      <c r="B160" t="s">
        <v>2503</v>
      </c>
      <c r="C160" t="s">
        <v>2504</v>
      </c>
      <c r="D160" t="s">
        <v>485</v>
      </c>
      <c r="E160" s="7">
        <v>108830</v>
      </c>
      <c r="F160" s="58">
        <v>25.01</v>
      </c>
      <c r="G160" s="58">
        <v>2721838.3</v>
      </c>
      <c r="H160" s="59">
        <v>0</v>
      </c>
      <c r="I160" s="59">
        <v>0</v>
      </c>
    </row>
    <row r="161" spans="1:9" ht="12.75">
      <c r="A161" t="s">
        <v>2274</v>
      </c>
      <c r="B161" t="s">
        <v>2664</v>
      </c>
      <c r="C161" t="s">
        <v>2665</v>
      </c>
      <c r="D161" t="s">
        <v>485</v>
      </c>
      <c r="E161" s="7">
        <v>145400</v>
      </c>
      <c r="F161" s="58">
        <v>33.8</v>
      </c>
      <c r="G161" s="58">
        <v>4914520</v>
      </c>
      <c r="H161" s="59">
        <v>60299.56</v>
      </c>
      <c r="I161" s="59">
        <v>0</v>
      </c>
    </row>
    <row r="162" spans="1:9" ht="12.75">
      <c r="A162" t="s">
        <v>2274</v>
      </c>
      <c r="B162" t="s">
        <v>2610</v>
      </c>
      <c r="C162" t="s">
        <v>2611</v>
      </c>
      <c r="D162" t="s">
        <v>485</v>
      </c>
      <c r="E162" s="7">
        <v>1600</v>
      </c>
      <c r="F162" s="58">
        <v>40.8</v>
      </c>
      <c r="G162" s="58">
        <v>65280</v>
      </c>
      <c r="H162" s="59">
        <v>0</v>
      </c>
      <c r="I162" s="59">
        <v>0</v>
      </c>
    </row>
    <row r="163" spans="1:9" ht="12.75">
      <c r="A163" t="s">
        <v>2274</v>
      </c>
      <c r="B163" t="s">
        <v>2505</v>
      </c>
      <c r="C163" t="s">
        <v>2506</v>
      </c>
      <c r="D163" t="s">
        <v>2507</v>
      </c>
      <c r="E163" s="7">
        <v>15900</v>
      </c>
      <c r="F163" s="58">
        <v>41.93</v>
      </c>
      <c r="G163" s="58">
        <v>666687</v>
      </c>
      <c r="H163" s="59">
        <v>0</v>
      </c>
      <c r="I163" s="59">
        <v>0</v>
      </c>
    </row>
    <row r="164" spans="1:9" ht="12.75">
      <c r="A164" t="s">
        <v>2274</v>
      </c>
      <c r="B164" t="s">
        <v>2359</v>
      </c>
      <c r="C164" t="s">
        <v>2360</v>
      </c>
      <c r="D164" t="s">
        <v>3606</v>
      </c>
      <c r="E164" s="7">
        <v>14600</v>
      </c>
      <c r="F164" s="58">
        <v>37.8</v>
      </c>
      <c r="G164" s="58">
        <v>551880</v>
      </c>
      <c r="H164" s="59">
        <v>4671</v>
      </c>
      <c r="I164" s="59">
        <v>0</v>
      </c>
    </row>
    <row r="165" spans="1:9" ht="12.75">
      <c r="A165" t="s">
        <v>2274</v>
      </c>
      <c r="B165" t="s">
        <v>2569</v>
      </c>
      <c r="C165" t="s">
        <v>2570</v>
      </c>
      <c r="D165" t="s">
        <v>2571</v>
      </c>
      <c r="E165" s="7">
        <v>17700</v>
      </c>
      <c r="F165" s="58">
        <v>8</v>
      </c>
      <c r="G165" s="58">
        <v>141600</v>
      </c>
      <c r="H165" s="59">
        <v>0</v>
      </c>
      <c r="I165" s="59">
        <v>0</v>
      </c>
    </row>
    <row r="166" spans="1:9" ht="12.75">
      <c r="A166" t="s">
        <v>2274</v>
      </c>
      <c r="B166" t="s">
        <v>2459</v>
      </c>
      <c r="C166" t="s">
        <v>2460</v>
      </c>
      <c r="D166" t="s">
        <v>2315</v>
      </c>
      <c r="E166" s="7">
        <v>50900</v>
      </c>
      <c r="F166" s="58">
        <v>10.17</v>
      </c>
      <c r="G166" s="58">
        <v>517653</v>
      </c>
      <c r="H166" s="59">
        <v>16572.6</v>
      </c>
      <c r="I166" s="59">
        <v>0</v>
      </c>
    </row>
    <row r="167" spans="1:9" ht="12.75">
      <c r="A167" t="s">
        <v>2274</v>
      </c>
      <c r="B167" t="s">
        <v>2342</v>
      </c>
      <c r="C167" t="s">
        <v>2343</v>
      </c>
      <c r="D167" t="s">
        <v>2315</v>
      </c>
      <c r="E167" s="7">
        <v>16900</v>
      </c>
      <c r="F167" s="58">
        <v>24.41</v>
      </c>
      <c r="G167" s="58">
        <v>412529</v>
      </c>
      <c r="H167" s="59">
        <v>0</v>
      </c>
      <c r="I167" s="59">
        <v>0</v>
      </c>
    </row>
    <row r="168" spans="1:9" ht="12.75">
      <c r="A168" t="s">
        <v>2274</v>
      </c>
      <c r="B168" t="s">
        <v>2481</v>
      </c>
      <c r="C168" t="s">
        <v>2482</v>
      </c>
      <c r="D168" t="s">
        <v>2483</v>
      </c>
      <c r="E168" s="7">
        <v>282500</v>
      </c>
      <c r="F168" s="58">
        <v>33.97</v>
      </c>
      <c r="G168" s="58">
        <v>9596525</v>
      </c>
      <c r="H168" s="59">
        <v>0</v>
      </c>
      <c r="I168" s="59">
        <v>0</v>
      </c>
    </row>
    <row r="169" spans="1:9" ht="12.75">
      <c r="A169" t="s">
        <v>2274</v>
      </c>
      <c r="B169" t="s">
        <v>2310</v>
      </c>
      <c r="C169" t="s">
        <v>2311</v>
      </c>
      <c r="D169" t="s">
        <v>2312</v>
      </c>
      <c r="E169" s="7">
        <v>284030</v>
      </c>
      <c r="F169" s="58">
        <v>4.2</v>
      </c>
      <c r="G169" s="58">
        <v>1192926</v>
      </c>
      <c r="H169" s="59">
        <v>0</v>
      </c>
      <c r="I169" s="59">
        <v>0</v>
      </c>
    </row>
    <row r="170" spans="1:9" ht="12.75">
      <c r="A170" t="s">
        <v>2274</v>
      </c>
      <c r="B170" t="s">
        <v>2612</v>
      </c>
      <c r="C170" t="s">
        <v>2613</v>
      </c>
      <c r="D170" t="s">
        <v>485</v>
      </c>
      <c r="E170" s="7">
        <v>51377</v>
      </c>
      <c r="F170" s="58">
        <v>34.65</v>
      </c>
      <c r="G170" s="58">
        <v>1780213.05</v>
      </c>
      <c r="H170" s="59">
        <v>0</v>
      </c>
      <c r="I170" s="59">
        <v>0</v>
      </c>
    </row>
    <row r="171" spans="1:9" ht="12.75">
      <c r="A171" t="s">
        <v>2274</v>
      </c>
      <c r="B171" t="s">
        <v>2484</v>
      </c>
      <c r="C171" t="s">
        <v>2485</v>
      </c>
      <c r="D171" t="s">
        <v>2486</v>
      </c>
      <c r="E171" s="7">
        <v>40100</v>
      </c>
      <c r="F171" s="58">
        <v>65</v>
      </c>
      <c r="G171" s="58">
        <v>2606500</v>
      </c>
      <c r="H171" s="59">
        <v>3464.46</v>
      </c>
      <c r="I171" s="59">
        <v>0</v>
      </c>
    </row>
    <row r="172" spans="1:9" ht="12.75">
      <c r="A172" t="s">
        <v>2274</v>
      </c>
      <c r="B172" t="s">
        <v>2337</v>
      </c>
      <c r="C172" t="s">
        <v>2338</v>
      </c>
      <c r="D172" t="s">
        <v>485</v>
      </c>
      <c r="E172" s="7">
        <v>186900</v>
      </c>
      <c r="F172" s="58">
        <v>9.03</v>
      </c>
      <c r="G172" s="58">
        <v>1687707</v>
      </c>
      <c r="H172" s="59">
        <v>0</v>
      </c>
      <c r="I172" s="59">
        <v>0</v>
      </c>
    </row>
    <row r="173" spans="1:9" ht="12.75">
      <c r="A173" t="s">
        <v>2274</v>
      </c>
      <c r="B173" t="s">
        <v>2339</v>
      </c>
      <c r="C173" t="s">
        <v>2340</v>
      </c>
      <c r="D173" t="s">
        <v>2341</v>
      </c>
      <c r="E173" s="7">
        <v>19900</v>
      </c>
      <c r="F173" s="58">
        <v>22.75</v>
      </c>
      <c r="G173" s="58">
        <v>452725</v>
      </c>
      <c r="H173" s="59">
        <v>0</v>
      </c>
      <c r="I173" s="59">
        <v>0</v>
      </c>
    </row>
    <row r="174" spans="1:9" ht="12.75">
      <c r="A174" t="s">
        <v>2274</v>
      </c>
      <c r="B174" t="s">
        <v>2626</v>
      </c>
      <c r="C174" t="s">
        <v>2627</v>
      </c>
      <c r="D174" t="s">
        <v>2349</v>
      </c>
      <c r="E174" s="7">
        <v>185100</v>
      </c>
      <c r="F174" s="58">
        <v>4.9</v>
      </c>
      <c r="G174" s="58">
        <v>906990</v>
      </c>
      <c r="H174" s="59">
        <v>0</v>
      </c>
      <c r="I174" s="59">
        <v>0</v>
      </c>
    </row>
    <row r="175" spans="1:9" ht="12.75">
      <c r="A175" t="s">
        <v>2274</v>
      </c>
      <c r="B175" t="s">
        <v>2673</v>
      </c>
      <c r="C175" t="s">
        <v>2674</v>
      </c>
      <c r="D175" t="s">
        <v>485</v>
      </c>
      <c r="E175" s="7">
        <v>166200</v>
      </c>
      <c r="F175" s="58">
        <v>6.18</v>
      </c>
      <c r="G175" s="58">
        <v>1027116</v>
      </c>
      <c r="H175" s="59">
        <v>0</v>
      </c>
      <c r="I175" s="59">
        <v>0</v>
      </c>
    </row>
    <row r="176" spans="1:9" ht="12.75">
      <c r="A176" t="s">
        <v>2274</v>
      </c>
      <c r="B176" t="s">
        <v>2551</v>
      </c>
      <c r="C176" t="s">
        <v>2552</v>
      </c>
      <c r="D176" t="s">
        <v>485</v>
      </c>
      <c r="E176" s="7">
        <v>31050</v>
      </c>
      <c r="F176" s="58">
        <v>50.28</v>
      </c>
      <c r="G176" s="58">
        <v>1561194</v>
      </c>
      <c r="H176" s="59">
        <v>324931.35</v>
      </c>
      <c r="I176" s="59">
        <v>0</v>
      </c>
    </row>
    <row r="177" spans="1:9" ht="12.75">
      <c r="A177" t="s">
        <v>2274</v>
      </c>
      <c r="B177" t="s">
        <v>2677</v>
      </c>
      <c r="C177" t="s">
        <v>2678</v>
      </c>
      <c r="D177" t="s">
        <v>3035</v>
      </c>
      <c r="E177" s="7">
        <v>1424714.833</v>
      </c>
      <c r="F177" s="58">
        <v>1.162</v>
      </c>
      <c r="G177" s="58">
        <v>1655518.64</v>
      </c>
      <c r="H177" s="59">
        <v>0</v>
      </c>
      <c r="I177" s="59">
        <v>0</v>
      </c>
    </row>
    <row r="178" spans="1:9" ht="12.75">
      <c r="A178" t="s">
        <v>2274</v>
      </c>
      <c r="B178" t="s">
        <v>2679</v>
      </c>
      <c r="C178" t="s">
        <v>2680</v>
      </c>
      <c r="D178" t="s">
        <v>3035</v>
      </c>
      <c r="E178" s="7">
        <v>1573955.72</v>
      </c>
      <c r="F178" s="58">
        <v>1.162</v>
      </c>
      <c r="G178" s="58">
        <v>1828936.55</v>
      </c>
      <c r="H178" s="59">
        <v>0</v>
      </c>
      <c r="I178" s="59">
        <v>0</v>
      </c>
    </row>
    <row r="179" spans="1:9" ht="12.75">
      <c r="A179" t="s">
        <v>2274</v>
      </c>
      <c r="B179" t="s">
        <v>2681</v>
      </c>
      <c r="C179" t="s">
        <v>2682</v>
      </c>
      <c r="D179" t="s">
        <v>3035</v>
      </c>
      <c r="E179" s="7">
        <v>697019</v>
      </c>
      <c r="F179" s="58">
        <v>15.1065</v>
      </c>
      <c r="G179" s="58">
        <v>10529517.52</v>
      </c>
      <c r="H179" s="59">
        <v>0</v>
      </c>
      <c r="I179" s="59">
        <v>0</v>
      </c>
    </row>
    <row r="180" spans="1:9" ht="12.75">
      <c r="A180" t="s">
        <v>2274</v>
      </c>
      <c r="B180" t="s">
        <v>2647</v>
      </c>
      <c r="C180" t="s">
        <v>2648</v>
      </c>
      <c r="D180" t="s">
        <v>3035</v>
      </c>
      <c r="E180" s="7">
        <v>16595</v>
      </c>
      <c r="F180" s="58">
        <v>0.937228</v>
      </c>
      <c r="G180" s="58">
        <v>15553.29</v>
      </c>
      <c r="H180" s="59">
        <v>260.06</v>
      </c>
      <c r="I180" s="59">
        <v>0</v>
      </c>
    </row>
    <row r="181" spans="1:9" ht="12.75">
      <c r="A181" t="s">
        <v>2274</v>
      </c>
      <c r="B181" t="s">
        <v>2658</v>
      </c>
      <c r="C181" t="s">
        <v>2659</v>
      </c>
      <c r="D181" t="s">
        <v>2660</v>
      </c>
      <c r="E181" s="7">
        <v>40350</v>
      </c>
      <c r="F181" s="58">
        <v>1.7E-05</v>
      </c>
      <c r="G181" s="58">
        <v>0.69</v>
      </c>
      <c r="H181" s="59">
        <v>0</v>
      </c>
      <c r="I181" s="59">
        <v>0</v>
      </c>
    </row>
    <row r="182" spans="1:9" ht="12.75">
      <c r="A182" t="s">
        <v>2274</v>
      </c>
      <c r="B182" t="s">
        <v>2478</v>
      </c>
      <c r="C182" t="s">
        <v>2479</v>
      </c>
      <c r="D182" t="s">
        <v>2480</v>
      </c>
      <c r="E182" s="7">
        <v>23200</v>
      </c>
      <c r="F182" s="58">
        <v>23.02</v>
      </c>
      <c r="G182" s="58">
        <v>534064</v>
      </c>
      <c r="H182" s="59">
        <v>0</v>
      </c>
      <c r="I182" s="59">
        <v>0</v>
      </c>
    </row>
    <row r="183" spans="1:9" ht="12.75">
      <c r="A183" t="s">
        <v>2274</v>
      </c>
      <c r="B183" t="s">
        <v>2508</v>
      </c>
      <c r="C183" t="s">
        <v>2509</v>
      </c>
      <c r="D183" t="s">
        <v>3606</v>
      </c>
      <c r="E183" s="7">
        <v>10200</v>
      </c>
      <c r="F183" s="58">
        <v>24.8</v>
      </c>
      <c r="G183" s="58">
        <v>252960</v>
      </c>
      <c r="H183" s="59">
        <v>0</v>
      </c>
      <c r="I183" s="59">
        <v>0</v>
      </c>
    </row>
    <row r="184" spans="5:10" ht="12.75">
      <c r="E184" s="7">
        <f>SUM(E2:E183)</f>
        <v>2464242138.321</v>
      </c>
      <c r="G184" s="58">
        <f>SUM(G2:G183)</f>
        <v>366995394.7899999</v>
      </c>
      <c r="H184" s="59">
        <f>SUM(H2:H183)</f>
        <v>1433136.6800000002</v>
      </c>
      <c r="I184" s="59">
        <f>SUM(I2:I183)</f>
        <v>660</v>
      </c>
      <c r="J184" s="58">
        <f>SUM(G184:I184)</f>
        <v>368429191.4699999</v>
      </c>
    </row>
  </sheetData>
  <printOptions/>
  <pageMargins left="0.75" right="0.75" top="1" bottom="1" header="0.5" footer="0.5"/>
  <pageSetup fitToHeight="10" fitToWidth="1"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8"/>
  <sheetViews>
    <sheetView zoomScale="75" zoomScaleNormal="75" workbookViewId="0" topLeftCell="B229">
      <selection activeCell="J269" sqref="J269"/>
    </sheetView>
  </sheetViews>
  <sheetFormatPr defaultColWidth="9.140625" defaultRowHeight="12.75"/>
  <cols>
    <col min="1" max="1" width="6.421875" style="0" bestFit="1" customWidth="1"/>
    <col min="2" max="2" width="13.7109375" style="0" bestFit="1" customWidth="1"/>
    <col min="3" max="3" width="37.140625" style="0" bestFit="1" customWidth="1"/>
    <col min="4" max="4" width="37.57421875" style="0" bestFit="1" customWidth="1"/>
    <col min="5" max="5" width="16.00390625" style="7" bestFit="1" customWidth="1"/>
    <col min="6" max="6" width="17.57421875" style="67" bestFit="1" customWidth="1"/>
    <col min="7" max="7" width="20.28125" style="22" bestFit="1" customWidth="1"/>
    <col min="8" max="8" width="10.7109375" style="22" bestFit="1" customWidth="1"/>
    <col min="9" max="9" width="13.7109375" style="22" bestFit="1" customWidth="1"/>
    <col min="10" max="10" width="19.57421875" style="0" customWidth="1"/>
  </cols>
  <sheetData>
    <row r="1" spans="1:9" s="1" customFormat="1" ht="12.75">
      <c r="A1" s="1" t="s">
        <v>3023</v>
      </c>
      <c r="B1" s="1" t="s">
        <v>3024</v>
      </c>
      <c r="C1" s="1" t="s">
        <v>3025</v>
      </c>
      <c r="D1" s="1" t="s">
        <v>3026</v>
      </c>
      <c r="E1" s="34" t="s">
        <v>3027</v>
      </c>
      <c r="F1" s="66" t="s">
        <v>3028</v>
      </c>
      <c r="G1" s="62" t="s">
        <v>3029</v>
      </c>
      <c r="H1" s="62" t="s">
        <v>1633</v>
      </c>
      <c r="I1" s="62" t="s">
        <v>1634</v>
      </c>
    </row>
    <row r="2" spans="1:9" ht="12.75">
      <c r="A2" t="s">
        <v>2688</v>
      </c>
      <c r="B2" t="s">
        <v>3631</v>
      </c>
      <c r="C2" t="s">
        <v>3632</v>
      </c>
      <c r="D2" t="s">
        <v>3633</v>
      </c>
      <c r="E2" s="7">
        <v>135496</v>
      </c>
      <c r="F2" s="67">
        <v>2.941444</v>
      </c>
      <c r="G2" s="22">
        <v>398553.89</v>
      </c>
      <c r="H2" s="22">
        <v>4117.56</v>
      </c>
      <c r="I2" s="22">
        <v>0</v>
      </c>
    </row>
    <row r="3" spans="1:9" ht="12.75">
      <c r="A3" t="s">
        <v>2688</v>
      </c>
      <c r="B3" t="s">
        <v>162</v>
      </c>
      <c r="C3" t="s">
        <v>163</v>
      </c>
      <c r="D3" t="s">
        <v>164</v>
      </c>
      <c r="E3" s="7">
        <v>27800</v>
      </c>
      <c r="F3" s="67">
        <v>13.751482</v>
      </c>
      <c r="G3" s="22">
        <v>382291.21</v>
      </c>
      <c r="H3" s="22">
        <v>0</v>
      </c>
      <c r="I3" s="22">
        <v>0</v>
      </c>
    </row>
    <row r="4" spans="1:9" ht="12.75">
      <c r="A4" t="s">
        <v>2688</v>
      </c>
      <c r="B4" t="s">
        <v>476</v>
      </c>
      <c r="C4" t="s">
        <v>477</v>
      </c>
      <c r="D4" t="s">
        <v>478</v>
      </c>
      <c r="E4" s="7">
        <v>35300</v>
      </c>
      <c r="F4" s="67">
        <v>9.167655</v>
      </c>
      <c r="G4" s="22">
        <v>323618.22</v>
      </c>
      <c r="H4" s="22">
        <v>0</v>
      </c>
      <c r="I4" s="22">
        <v>0</v>
      </c>
    </row>
    <row r="5" spans="1:9" ht="12.75">
      <c r="A5" t="s">
        <v>2688</v>
      </c>
      <c r="B5" t="s">
        <v>3084</v>
      </c>
      <c r="C5" t="s">
        <v>3085</v>
      </c>
      <c r="D5" t="s">
        <v>3062</v>
      </c>
      <c r="E5" s="7">
        <v>31700</v>
      </c>
      <c r="F5" s="67">
        <v>17.268224</v>
      </c>
      <c r="G5" s="22">
        <v>547402.71</v>
      </c>
      <c r="H5" s="22">
        <v>0</v>
      </c>
      <c r="I5" s="22">
        <v>0</v>
      </c>
    </row>
    <row r="6" spans="1:9" ht="12.75">
      <c r="A6" t="s">
        <v>2688</v>
      </c>
      <c r="B6" t="s">
        <v>2712</v>
      </c>
      <c r="C6" t="s">
        <v>2713</v>
      </c>
      <c r="D6" t="s">
        <v>3062</v>
      </c>
      <c r="E6" s="7">
        <v>69300</v>
      </c>
      <c r="F6" s="67">
        <v>5.86433</v>
      </c>
      <c r="G6" s="22">
        <v>406398.06</v>
      </c>
      <c r="H6" s="22">
        <v>0</v>
      </c>
      <c r="I6" s="22">
        <v>0</v>
      </c>
    </row>
    <row r="7" spans="1:9" ht="12.75">
      <c r="A7" t="s">
        <v>2688</v>
      </c>
      <c r="B7" t="s">
        <v>3071</v>
      </c>
      <c r="C7" t="s">
        <v>3072</v>
      </c>
      <c r="D7" t="s">
        <v>3073</v>
      </c>
      <c r="E7" s="7">
        <v>44500</v>
      </c>
      <c r="F7" s="67">
        <v>13.380322</v>
      </c>
      <c r="G7" s="22">
        <v>595424.34</v>
      </c>
      <c r="H7" s="22">
        <v>0</v>
      </c>
      <c r="I7" s="22">
        <v>0</v>
      </c>
    </row>
    <row r="8" spans="1:9" ht="12.75">
      <c r="A8" t="s">
        <v>2688</v>
      </c>
      <c r="B8" t="s">
        <v>2736</v>
      </c>
      <c r="C8" t="s">
        <v>2737</v>
      </c>
      <c r="D8" t="s">
        <v>3062</v>
      </c>
      <c r="E8" s="7">
        <v>30000</v>
      </c>
      <c r="F8" s="67">
        <v>14.373176</v>
      </c>
      <c r="G8" s="22">
        <v>431195.27</v>
      </c>
      <c r="H8" s="22">
        <v>0</v>
      </c>
      <c r="I8" s="22">
        <v>0</v>
      </c>
    </row>
    <row r="9" spans="1:9" ht="12.75">
      <c r="A9" t="s">
        <v>2688</v>
      </c>
      <c r="B9" t="s">
        <v>3086</v>
      </c>
      <c r="C9" t="s">
        <v>3087</v>
      </c>
      <c r="D9" t="s">
        <v>3073</v>
      </c>
      <c r="E9" s="7">
        <v>47922</v>
      </c>
      <c r="F9" s="67">
        <v>7.515992</v>
      </c>
      <c r="G9" s="22">
        <v>360181.39</v>
      </c>
      <c r="H9" s="22">
        <v>0</v>
      </c>
      <c r="I9" s="22">
        <v>0</v>
      </c>
    </row>
    <row r="10" spans="1:9" ht="12.75">
      <c r="A10" t="s">
        <v>2688</v>
      </c>
      <c r="B10" t="s">
        <v>3639</v>
      </c>
      <c r="C10" t="s">
        <v>3640</v>
      </c>
      <c r="D10" t="s">
        <v>3062</v>
      </c>
      <c r="E10" s="7">
        <v>94200</v>
      </c>
      <c r="F10" s="67">
        <v>10.466715</v>
      </c>
      <c r="G10" s="22">
        <v>985964.58</v>
      </c>
      <c r="H10" s="22">
        <v>0</v>
      </c>
      <c r="I10" s="22">
        <v>0</v>
      </c>
    </row>
    <row r="11" spans="1:9" ht="12.75">
      <c r="A11" t="s">
        <v>2688</v>
      </c>
      <c r="B11" t="s">
        <v>497</v>
      </c>
      <c r="C11" t="s">
        <v>498</v>
      </c>
      <c r="D11" t="s">
        <v>3062</v>
      </c>
      <c r="E11" s="7">
        <v>125200</v>
      </c>
      <c r="F11" s="67">
        <v>7.25618</v>
      </c>
      <c r="G11" s="22">
        <v>908473.77</v>
      </c>
      <c r="H11" s="22">
        <v>0</v>
      </c>
      <c r="I11" s="22">
        <v>0</v>
      </c>
    </row>
    <row r="12" spans="1:9" ht="12.75">
      <c r="A12" t="s">
        <v>2688</v>
      </c>
      <c r="B12" t="s">
        <v>3088</v>
      </c>
      <c r="C12" t="s">
        <v>3089</v>
      </c>
      <c r="D12" t="s">
        <v>3090</v>
      </c>
      <c r="E12" s="7">
        <v>39260</v>
      </c>
      <c r="F12" s="67">
        <v>13.825714</v>
      </c>
      <c r="G12" s="22">
        <v>542797.55</v>
      </c>
      <c r="H12" s="22">
        <v>0</v>
      </c>
      <c r="I12" s="22">
        <v>0</v>
      </c>
    </row>
    <row r="13" spans="1:9" ht="12.75">
      <c r="A13" t="s">
        <v>2688</v>
      </c>
      <c r="B13" t="s">
        <v>3091</v>
      </c>
      <c r="C13" t="s">
        <v>3092</v>
      </c>
      <c r="D13" t="s">
        <v>3062</v>
      </c>
      <c r="E13" s="7">
        <v>84800</v>
      </c>
      <c r="F13" s="67">
        <v>15.254681</v>
      </c>
      <c r="G13" s="22">
        <v>1293596.93</v>
      </c>
      <c r="H13" s="22">
        <v>0</v>
      </c>
      <c r="I13" s="22">
        <v>0</v>
      </c>
    </row>
    <row r="14" spans="1:9" ht="12.75">
      <c r="A14" t="s">
        <v>2688</v>
      </c>
      <c r="B14" t="s">
        <v>2691</v>
      </c>
      <c r="C14" t="s">
        <v>2692</v>
      </c>
      <c r="D14" t="s">
        <v>3129</v>
      </c>
      <c r="E14" s="7">
        <v>20778</v>
      </c>
      <c r="F14" s="67">
        <v>28.616445</v>
      </c>
      <c r="G14" s="22">
        <v>594592.49</v>
      </c>
      <c r="H14" s="22">
        <v>0</v>
      </c>
      <c r="I14" s="22">
        <v>0</v>
      </c>
    </row>
    <row r="15" spans="1:9" ht="12.75">
      <c r="A15" t="s">
        <v>2688</v>
      </c>
      <c r="B15" t="s">
        <v>2689</v>
      </c>
      <c r="C15" t="s">
        <v>2690</v>
      </c>
      <c r="D15" t="s">
        <v>3438</v>
      </c>
      <c r="E15" s="7">
        <v>180000</v>
      </c>
      <c r="F15" s="67">
        <v>2.129531</v>
      </c>
      <c r="G15" s="22">
        <v>383315.61</v>
      </c>
      <c r="H15" s="22">
        <v>0</v>
      </c>
      <c r="I15" s="22">
        <v>0</v>
      </c>
    </row>
    <row r="16" spans="1:9" ht="12.75">
      <c r="A16" t="s">
        <v>2688</v>
      </c>
      <c r="B16" t="s">
        <v>1064</v>
      </c>
      <c r="C16" t="s">
        <v>1065</v>
      </c>
      <c r="D16" t="s">
        <v>1066</v>
      </c>
      <c r="E16" s="7">
        <v>73100</v>
      </c>
      <c r="F16" s="67">
        <v>17.221829</v>
      </c>
      <c r="G16" s="22">
        <v>1258915.73</v>
      </c>
      <c r="H16" s="22">
        <v>26674.19</v>
      </c>
      <c r="I16" s="22">
        <v>0</v>
      </c>
    </row>
    <row r="17" spans="1:9" ht="12.75">
      <c r="A17" t="s">
        <v>2688</v>
      </c>
      <c r="B17" t="s">
        <v>2714</v>
      </c>
      <c r="C17" t="s">
        <v>2715</v>
      </c>
      <c r="D17" t="s">
        <v>2716</v>
      </c>
      <c r="E17" s="7">
        <v>53594</v>
      </c>
      <c r="F17" s="67">
        <v>8.406777</v>
      </c>
      <c r="G17" s="22">
        <v>450552.79</v>
      </c>
      <c r="H17" s="22">
        <v>0</v>
      </c>
      <c r="I17" s="22">
        <v>0</v>
      </c>
    </row>
    <row r="18" spans="1:9" ht="12.75">
      <c r="A18" t="s">
        <v>2688</v>
      </c>
      <c r="B18" t="s">
        <v>3098</v>
      </c>
      <c r="C18" t="s">
        <v>3099</v>
      </c>
      <c r="D18" t="s">
        <v>3100</v>
      </c>
      <c r="E18" s="7">
        <v>367600</v>
      </c>
      <c r="F18" s="67">
        <v>16.247534</v>
      </c>
      <c r="G18" s="22">
        <v>5972593.54</v>
      </c>
      <c r="H18" s="22">
        <v>0</v>
      </c>
      <c r="I18" s="22">
        <v>0</v>
      </c>
    </row>
    <row r="19" spans="1:9" ht="12.75">
      <c r="A19" t="s">
        <v>2688</v>
      </c>
      <c r="B19" t="s">
        <v>493</v>
      </c>
      <c r="C19" t="s">
        <v>494</v>
      </c>
      <c r="D19" t="s">
        <v>3633</v>
      </c>
      <c r="E19" s="7">
        <v>223500</v>
      </c>
      <c r="F19" s="67">
        <v>1.855801</v>
      </c>
      <c r="G19" s="22">
        <v>414771.43</v>
      </c>
      <c r="H19" s="22">
        <v>0</v>
      </c>
      <c r="I19" s="22">
        <v>0</v>
      </c>
    </row>
    <row r="20" spans="1:9" ht="12.75">
      <c r="A20" t="s">
        <v>2688</v>
      </c>
      <c r="B20" t="s">
        <v>499</v>
      </c>
      <c r="C20" t="s">
        <v>500</v>
      </c>
      <c r="D20" t="s">
        <v>501</v>
      </c>
      <c r="E20" s="7">
        <v>313309</v>
      </c>
      <c r="F20" s="67">
        <v>3.980692</v>
      </c>
      <c r="G20" s="22">
        <v>1247186.7</v>
      </c>
      <c r="H20" s="22">
        <v>0</v>
      </c>
      <c r="I20" s="22">
        <v>0</v>
      </c>
    </row>
    <row r="21" spans="1:9" ht="12.75">
      <c r="A21" t="s">
        <v>2688</v>
      </c>
      <c r="B21" t="s">
        <v>502</v>
      </c>
      <c r="C21" t="s">
        <v>503</v>
      </c>
      <c r="D21" t="s">
        <v>504</v>
      </c>
      <c r="E21" s="7">
        <v>123300</v>
      </c>
      <c r="F21" s="67">
        <v>10.438878</v>
      </c>
      <c r="G21" s="22">
        <v>1287113.69</v>
      </c>
      <c r="H21" s="22">
        <v>0</v>
      </c>
      <c r="I21" s="22">
        <v>0</v>
      </c>
    </row>
    <row r="22" spans="1:9" ht="12.75">
      <c r="A22" t="s">
        <v>2688</v>
      </c>
      <c r="B22" t="s">
        <v>2740</v>
      </c>
      <c r="C22" t="s">
        <v>2741</v>
      </c>
      <c r="D22" t="s">
        <v>2742</v>
      </c>
      <c r="E22" s="7">
        <v>11600</v>
      </c>
      <c r="F22" s="67">
        <v>28.208169</v>
      </c>
      <c r="G22" s="22">
        <v>327214.76</v>
      </c>
      <c r="H22" s="22">
        <v>0</v>
      </c>
      <c r="I22" s="22">
        <v>0</v>
      </c>
    </row>
    <row r="23" spans="1:9" ht="12.75">
      <c r="A23" t="s">
        <v>2688</v>
      </c>
      <c r="B23" t="s">
        <v>3106</v>
      </c>
      <c r="C23" t="s">
        <v>3107</v>
      </c>
      <c r="D23" t="s">
        <v>3108</v>
      </c>
      <c r="E23" s="7">
        <v>120400</v>
      </c>
      <c r="F23" s="67">
        <v>9.135178</v>
      </c>
      <c r="G23" s="22">
        <v>1099875.48</v>
      </c>
      <c r="H23" s="22">
        <v>0</v>
      </c>
      <c r="I23" s="22">
        <v>0</v>
      </c>
    </row>
    <row r="24" spans="1:9" ht="12.75">
      <c r="A24" t="s">
        <v>2688</v>
      </c>
      <c r="B24" t="s">
        <v>505</v>
      </c>
      <c r="C24" t="s">
        <v>506</v>
      </c>
      <c r="D24" t="s">
        <v>507</v>
      </c>
      <c r="E24" s="7">
        <v>38500</v>
      </c>
      <c r="F24" s="67">
        <v>26.742086</v>
      </c>
      <c r="G24" s="22">
        <v>1029570.33</v>
      </c>
      <c r="H24" s="22">
        <v>0</v>
      </c>
      <c r="I24" s="22">
        <v>0</v>
      </c>
    </row>
    <row r="25" spans="1:9" ht="12.75">
      <c r="A25" t="s">
        <v>2688</v>
      </c>
      <c r="B25" t="s">
        <v>3109</v>
      </c>
      <c r="C25" t="s">
        <v>3110</v>
      </c>
      <c r="D25" t="s">
        <v>3111</v>
      </c>
      <c r="E25" s="7">
        <v>2764100</v>
      </c>
      <c r="F25" s="67">
        <v>2.491412</v>
      </c>
      <c r="G25" s="22">
        <v>6886512.69</v>
      </c>
      <c r="H25" s="22">
        <v>0</v>
      </c>
      <c r="I25" s="22">
        <v>0</v>
      </c>
    </row>
    <row r="26" spans="1:9" ht="12.75">
      <c r="A26" t="s">
        <v>2688</v>
      </c>
      <c r="B26" t="s">
        <v>1007</v>
      </c>
      <c r="C26" t="s">
        <v>1008</v>
      </c>
      <c r="D26" t="s">
        <v>1009</v>
      </c>
      <c r="E26" s="7">
        <v>33700</v>
      </c>
      <c r="F26" s="67">
        <v>26.092556</v>
      </c>
      <c r="G26" s="22">
        <v>879319.14</v>
      </c>
      <c r="H26" s="22">
        <v>0</v>
      </c>
      <c r="I26" s="22">
        <v>0</v>
      </c>
    </row>
    <row r="27" spans="1:9" ht="12.75">
      <c r="A27" t="s">
        <v>2688</v>
      </c>
      <c r="B27" t="s">
        <v>3411</v>
      </c>
      <c r="C27" t="s">
        <v>3412</v>
      </c>
      <c r="D27" t="s">
        <v>3062</v>
      </c>
      <c r="E27" s="7">
        <v>72600</v>
      </c>
      <c r="F27" s="67">
        <v>8.392858</v>
      </c>
      <c r="G27" s="22">
        <v>609321.5</v>
      </c>
      <c r="H27" s="22">
        <v>0</v>
      </c>
      <c r="I27" s="22">
        <v>0</v>
      </c>
    </row>
    <row r="28" spans="1:9" ht="12.75">
      <c r="A28" t="s">
        <v>2688</v>
      </c>
      <c r="B28" t="s">
        <v>3116</v>
      </c>
      <c r="C28" t="s">
        <v>3117</v>
      </c>
      <c r="D28" t="s">
        <v>3062</v>
      </c>
      <c r="E28" s="7">
        <v>105450</v>
      </c>
      <c r="F28" s="67">
        <v>31.622842</v>
      </c>
      <c r="G28" s="22">
        <v>3334628.68</v>
      </c>
      <c r="H28" s="22">
        <v>0</v>
      </c>
      <c r="I28" s="22">
        <v>0</v>
      </c>
    </row>
    <row r="29" spans="1:9" ht="12.75">
      <c r="A29" t="s">
        <v>2688</v>
      </c>
      <c r="B29" t="s">
        <v>3118</v>
      </c>
      <c r="C29" t="s">
        <v>3119</v>
      </c>
      <c r="D29" t="s">
        <v>3120</v>
      </c>
      <c r="E29" s="7">
        <v>772700</v>
      </c>
      <c r="F29" s="67">
        <v>8.030977</v>
      </c>
      <c r="G29" s="22">
        <v>6205535.95</v>
      </c>
      <c r="H29" s="22">
        <v>54076.75</v>
      </c>
      <c r="I29" s="22">
        <v>0</v>
      </c>
    </row>
    <row r="30" spans="1:9" ht="12.75">
      <c r="A30" t="s">
        <v>2688</v>
      </c>
      <c r="B30" t="s">
        <v>2693</v>
      </c>
      <c r="C30" t="s">
        <v>2694</v>
      </c>
      <c r="D30" t="s">
        <v>3108</v>
      </c>
      <c r="E30" s="7">
        <v>69500</v>
      </c>
      <c r="F30" s="67">
        <v>10.14659</v>
      </c>
      <c r="G30" s="22">
        <v>705187.98</v>
      </c>
      <c r="H30" s="22">
        <v>0</v>
      </c>
      <c r="I30" s="22">
        <v>0</v>
      </c>
    </row>
    <row r="31" spans="1:9" ht="12.75">
      <c r="A31" t="s">
        <v>2688</v>
      </c>
      <c r="B31" t="s">
        <v>3370</v>
      </c>
      <c r="C31" t="s">
        <v>3371</v>
      </c>
      <c r="D31" t="s">
        <v>3372</v>
      </c>
      <c r="E31" s="7">
        <v>311500</v>
      </c>
      <c r="F31" s="67">
        <v>6.829346</v>
      </c>
      <c r="G31" s="22">
        <v>2127341.32</v>
      </c>
      <c r="H31" s="22">
        <v>0</v>
      </c>
      <c r="I31" s="22">
        <v>0</v>
      </c>
    </row>
    <row r="32" spans="1:9" ht="12.75">
      <c r="A32" t="s">
        <v>2688</v>
      </c>
      <c r="B32" t="s">
        <v>3123</v>
      </c>
      <c r="C32" t="s">
        <v>3124</v>
      </c>
      <c r="D32" t="s">
        <v>3062</v>
      </c>
      <c r="E32" s="7">
        <v>197000</v>
      </c>
      <c r="F32" s="67">
        <v>8.309347</v>
      </c>
      <c r="G32" s="22">
        <v>1636941.38</v>
      </c>
      <c r="H32" s="22">
        <v>0</v>
      </c>
      <c r="I32" s="22">
        <v>0</v>
      </c>
    </row>
    <row r="33" spans="1:9" ht="12.75">
      <c r="A33" t="s">
        <v>2688</v>
      </c>
      <c r="B33" t="s">
        <v>508</v>
      </c>
      <c r="C33" t="s">
        <v>509</v>
      </c>
      <c r="D33" t="s">
        <v>3129</v>
      </c>
      <c r="E33" s="7">
        <v>110110</v>
      </c>
      <c r="F33" s="67">
        <v>5.882888</v>
      </c>
      <c r="G33" s="22">
        <v>647764.78</v>
      </c>
      <c r="H33" s="22">
        <v>0</v>
      </c>
      <c r="I33" s="22">
        <v>0</v>
      </c>
    </row>
    <row r="34" spans="1:9" ht="12.75">
      <c r="A34" t="s">
        <v>2688</v>
      </c>
      <c r="B34" t="s">
        <v>3125</v>
      </c>
      <c r="C34" t="s">
        <v>3126</v>
      </c>
      <c r="D34" t="s">
        <v>3108</v>
      </c>
      <c r="E34" s="7">
        <v>330500</v>
      </c>
      <c r="F34" s="67">
        <v>4.778687</v>
      </c>
      <c r="G34" s="22">
        <v>1579355.89</v>
      </c>
      <c r="H34" s="22">
        <v>0</v>
      </c>
      <c r="I34" s="22">
        <v>0</v>
      </c>
    </row>
    <row r="35" spans="1:9" ht="12.75">
      <c r="A35" t="s">
        <v>2688</v>
      </c>
      <c r="B35" t="s">
        <v>510</v>
      </c>
      <c r="C35" t="s">
        <v>511</v>
      </c>
      <c r="D35" t="s">
        <v>3073</v>
      </c>
      <c r="E35" s="7">
        <v>107300</v>
      </c>
      <c r="F35" s="67">
        <v>12.053425</v>
      </c>
      <c r="G35" s="22">
        <v>1293332.48</v>
      </c>
      <c r="H35" s="22">
        <v>0</v>
      </c>
      <c r="I35" s="22">
        <v>0</v>
      </c>
    </row>
    <row r="36" spans="1:9" ht="12.75">
      <c r="A36" t="s">
        <v>2688</v>
      </c>
      <c r="B36" t="s">
        <v>3486</v>
      </c>
      <c r="C36" t="s">
        <v>3487</v>
      </c>
      <c r="D36" t="s">
        <v>3062</v>
      </c>
      <c r="E36" s="7">
        <v>213900</v>
      </c>
      <c r="F36" s="67">
        <v>20.803525</v>
      </c>
      <c r="G36" s="22">
        <v>4449873.9</v>
      </c>
      <c r="H36" s="22">
        <v>57042.6</v>
      </c>
      <c r="I36" s="22">
        <v>0</v>
      </c>
    </row>
    <row r="37" spans="1:9" ht="12.75">
      <c r="A37" t="s">
        <v>2688</v>
      </c>
      <c r="B37" t="s">
        <v>3130</v>
      </c>
      <c r="C37" t="s">
        <v>3131</v>
      </c>
      <c r="D37" t="s">
        <v>3132</v>
      </c>
      <c r="E37" s="7">
        <v>55100</v>
      </c>
      <c r="F37" s="67">
        <v>47.360031</v>
      </c>
      <c r="G37" s="22">
        <v>2609537.7</v>
      </c>
      <c r="H37" s="22">
        <v>30402</v>
      </c>
      <c r="I37" s="22">
        <v>0</v>
      </c>
    </row>
    <row r="38" spans="1:9" ht="12.75">
      <c r="A38" t="s">
        <v>2688</v>
      </c>
      <c r="B38" t="s">
        <v>3037</v>
      </c>
      <c r="C38" t="s">
        <v>3038</v>
      </c>
      <c r="D38" t="s">
        <v>3035</v>
      </c>
      <c r="E38" s="7">
        <v>1768.18</v>
      </c>
      <c r="F38" s="67">
        <v>100</v>
      </c>
      <c r="G38" s="22">
        <v>1768.18</v>
      </c>
      <c r="H38" s="22">
        <v>14.37</v>
      </c>
      <c r="I38" s="22">
        <v>0</v>
      </c>
    </row>
    <row r="39" spans="1:9" ht="12.75">
      <c r="A39" t="s">
        <v>2688</v>
      </c>
      <c r="B39" t="s">
        <v>2760</v>
      </c>
      <c r="C39" t="s">
        <v>2761</v>
      </c>
      <c r="D39" t="s">
        <v>2762</v>
      </c>
      <c r="E39" s="7">
        <v>28311</v>
      </c>
      <c r="F39" s="67">
        <v>10.271856</v>
      </c>
      <c r="G39" s="22">
        <v>290806.51</v>
      </c>
      <c r="H39" s="22">
        <v>0</v>
      </c>
      <c r="I39" s="22">
        <v>0</v>
      </c>
    </row>
    <row r="40" spans="1:9" ht="12.75">
      <c r="A40" t="s">
        <v>2688</v>
      </c>
      <c r="B40" t="s">
        <v>2765</v>
      </c>
      <c r="C40" t="s">
        <v>2766</v>
      </c>
      <c r="D40" t="s">
        <v>3108</v>
      </c>
      <c r="E40" s="7">
        <v>98200</v>
      </c>
      <c r="F40" s="67">
        <v>3.887902</v>
      </c>
      <c r="G40" s="22">
        <v>381792</v>
      </c>
      <c r="H40" s="22">
        <v>0</v>
      </c>
      <c r="I40" s="22">
        <v>0</v>
      </c>
    </row>
    <row r="41" spans="1:9" ht="12.75">
      <c r="A41" t="s">
        <v>2688</v>
      </c>
      <c r="B41" t="s">
        <v>1119</v>
      </c>
      <c r="C41" t="s">
        <v>1120</v>
      </c>
      <c r="D41" t="s">
        <v>1121</v>
      </c>
      <c r="E41" s="7">
        <v>444500</v>
      </c>
      <c r="F41" s="67">
        <v>1.967149</v>
      </c>
      <c r="G41" s="22">
        <v>874397.56</v>
      </c>
      <c r="H41" s="22">
        <v>0</v>
      </c>
      <c r="I41" s="22">
        <v>0</v>
      </c>
    </row>
    <row r="42" spans="1:9" ht="12.75">
      <c r="A42" t="s">
        <v>2688</v>
      </c>
      <c r="B42" t="s">
        <v>295</v>
      </c>
      <c r="C42" t="s">
        <v>296</v>
      </c>
      <c r="D42" t="s">
        <v>3108</v>
      </c>
      <c r="E42" s="7">
        <v>139344</v>
      </c>
      <c r="F42" s="67">
        <v>3.280128</v>
      </c>
      <c r="G42" s="22">
        <v>457066.09</v>
      </c>
      <c r="H42" s="22">
        <v>0</v>
      </c>
      <c r="I42" s="22">
        <v>0</v>
      </c>
    </row>
    <row r="43" spans="1:9" ht="12.75">
      <c r="A43" t="s">
        <v>2688</v>
      </c>
      <c r="B43" s="36" t="s">
        <v>1638</v>
      </c>
      <c r="C43" t="s">
        <v>1639</v>
      </c>
      <c r="D43" t="s">
        <v>1704</v>
      </c>
      <c r="E43" s="7">
        <v>0</v>
      </c>
      <c r="F43" s="67">
        <v>0</v>
      </c>
      <c r="G43" s="22">
        <v>0</v>
      </c>
      <c r="H43" s="22">
        <v>339.63</v>
      </c>
      <c r="I43" s="22">
        <v>0</v>
      </c>
    </row>
    <row r="44" spans="1:9" ht="12.75">
      <c r="A44" t="s">
        <v>2688</v>
      </c>
      <c r="B44" t="s">
        <v>3545</v>
      </c>
      <c r="C44" t="s">
        <v>3546</v>
      </c>
      <c r="D44" t="s">
        <v>3062</v>
      </c>
      <c r="E44" s="7">
        <v>150900</v>
      </c>
      <c r="F44" s="67">
        <v>8.977435</v>
      </c>
      <c r="G44" s="22">
        <v>1354694.99</v>
      </c>
      <c r="H44" s="22">
        <v>38209.37</v>
      </c>
      <c r="I44" s="22">
        <v>0</v>
      </c>
    </row>
    <row r="45" spans="1:9" ht="12.75">
      <c r="A45" t="s">
        <v>2688</v>
      </c>
      <c r="B45" t="s">
        <v>2772</v>
      </c>
      <c r="C45" t="s">
        <v>2773</v>
      </c>
      <c r="D45" t="s">
        <v>3129</v>
      </c>
      <c r="E45" s="7">
        <v>108900</v>
      </c>
      <c r="F45" s="67">
        <v>9.223329</v>
      </c>
      <c r="G45" s="22">
        <v>1004420.52</v>
      </c>
      <c r="H45" s="22">
        <v>0</v>
      </c>
      <c r="I45" s="22">
        <v>0</v>
      </c>
    </row>
    <row r="46" spans="1:9" ht="12.75">
      <c r="A46" t="s">
        <v>2688</v>
      </c>
      <c r="B46" t="s">
        <v>3555</v>
      </c>
      <c r="C46" t="s">
        <v>3556</v>
      </c>
      <c r="D46" t="s">
        <v>3097</v>
      </c>
      <c r="E46" s="7">
        <v>108000</v>
      </c>
      <c r="F46" s="67">
        <v>6.263327</v>
      </c>
      <c r="G46" s="22">
        <v>676439.31</v>
      </c>
      <c r="H46" s="22">
        <v>0</v>
      </c>
      <c r="I46" s="22">
        <v>0</v>
      </c>
    </row>
    <row r="47" spans="1:9" ht="12.75">
      <c r="A47" t="s">
        <v>2688</v>
      </c>
      <c r="B47" t="s">
        <v>307</v>
      </c>
      <c r="C47" t="s">
        <v>308</v>
      </c>
      <c r="D47" t="s">
        <v>309</v>
      </c>
      <c r="E47" s="7">
        <v>25800</v>
      </c>
      <c r="F47" s="67">
        <v>20.450922</v>
      </c>
      <c r="G47" s="22">
        <v>527633.8</v>
      </c>
      <c r="H47" s="22">
        <v>0</v>
      </c>
      <c r="I47" s="22">
        <v>0</v>
      </c>
    </row>
    <row r="48" spans="1:9" ht="12.75">
      <c r="A48" t="s">
        <v>2688</v>
      </c>
      <c r="B48" t="s">
        <v>321</v>
      </c>
      <c r="C48" t="s">
        <v>322</v>
      </c>
      <c r="D48" t="s">
        <v>3062</v>
      </c>
      <c r="E48" s="7">
        <v>33600</v>
      </c>
      <c r="F48" s="67">
        <v>13.779319</v>
      </c>
      <c r="G48" s="22">
        <v>462985.13</v>
      </c>
      <c r="H48" s="22">
        <v>0</v>
      </c>
      <c r="I48" s="22">
        <v>0</v>
      </c>
    </row>
    <row r="49" spans="1:9" ht="12.75">
      <c r="A49" t="s">
        <v>2688</v>
      </c>
      <c r="B49" t="s">
        <v>2787</v>
      </c>
      <c r="C49" t="s">
        <v>2788</v>
      </c>
      <c r="D49" t="s">
        <v>3062</v>
      </c>
      <c r="E49" s="7">
        <v>132500</v>
      </c>
      <c r="F49" s="67">
        <v>5.047778</v>
      </c>
      <c r="G49" s="22">
        <v>668830.53</v>
      </c>
      <c r="H49" s="22">
        <v>0</v>
      </c>
      <c r="I49" s="22">
        <v>0</v>
      </c>
    </row>
    <row r="50" spans="1:9" ht="12.75">
      <c r="A50" t="s">
        <v>2688</v>
      </c>
      <c r="B50" t="s">
        <v>3566</v>
      </c>
      <c r="C50" t="s">
        <v>3567</v>
      </c>
      <c r="D50" t="s">
        <v>3129</v>
      </c>
      <c r="E50" s="7">
        <v>311300</v>
      </c>
      <c r="F50" s="67">
        <v>2.570284</v>
      </c>
      <c r="G50" s="22">
        <v>800129.35</v>
      </c>
      <c r="H50" s="22">
        <v>0</v>
      </c>
      <c r="I50" s="22">
        <v>0</v>
      </c>
    </row>
    <row r="51" spans="1:9" ht="12.75">
      <c r="A51" t="s">
        <v>2688</v>
      </c>
      <c r="B51" t="s">
        <v>3042</v>
      </c>
      <c r="C51" t="s">
        <v>3043</v>
      </c>
      <c r="D51" t="s">
        <v>3044</v>
      </c>
      <c r="E51" s="7">
        <v>32500</v>
      </c>
      <c r="F51" s="67">
        <v>23.122924</v>
      </c>
      <c r="G51" s="22">
        <v>751495.04</v>
      </c>
      <c r="H51" s="22">
        <v>0</v>
      </c>
      <c r="I51" s="22">
        <v>0</v>
      </c>
    </row>
    <row r="52" spans="1:9" ht="12.75">
      <c r="A52" t="s">
        <v>2688</v>
      </c>
      <c r="B52" t="s">
        <v>3133</v>
      </c>
      <c r="C52" t="s">
        <v>3134</v>
      </c>
      <c r="D52" t="s">
        <v>3135</v>
      </c>
      <c r="E52" s="7">
        <v>5850</v>
      </c>
      <c r="F52" s="67">
        <v>112.446246</v>
      </c>
      <c r="G52" s="22">
        <v>657810.54</v>
      </c>
      <c r="H52" s="22">
        <v>0</v>
      </c>
      <c r="I52" s="22">
        <v>0</v>
      </c>
    </row>
    <row r="53" spans="1:9" ht="12.75">
      <c r="A53" t="s">
        <v>2688</v>
      </c>
      <c r="B53" t="s">
        <v>212</v>
      </c>
      <c r="C53" t="s">
        <v>213</v>
      </c>
      <c r="D53" t="s">
        <v>214</v>
      </c>
      <c r="E53" s="7">
        <v>9500</v>
      </c>
      <c r="F53" s="67">
        <v>64.237248</v>
      </c>
      <c r="G53" s="22">
        <v>610253.86</v>
      </c>
      <c r="H53" s="22">
        <v>0</v>
      </c>
      <c r="I53" s="22">
        <v>0</v>
      </c>
    </row>
    <row r="54" spans="1:9" ht="12.75">
      <c r="A54" t="s">
        <v>2688</v>
      </c>
      <c r="B54" t="s">
        <v>3458</v>
      </c>
      <c r="C54" t="s">
        <v>3459</v>
      </c>
      <c r="D54" t="s">
        <v>3460</v>
      </c>
      <c r="E54" s="7">
        <v>15780</v>
      </c>
      <c r="F54" s="67">
        <v>82.191372</v>
      </c>
      <c r="G54" s="22">
        <v>1296979.86</v>
      </c>
      <c r="H54" s="22">
        <v>0</v>
      </c>
      <c r="I54" s="22">
        <v>0</v>
      </c>
    </row>
    <row r="55" spans="1:9" ht="12.75">
      <c r="A55" t="s">
        <v>2688</v>
      </c>
      <c r="B55" t="s">
        <v>2704</v>
      </c>
      <c r="C55" t="s">
        <v>2705</v>
      </c>
      <c r="D55" t="s">
        <v>316</v>
      </c>
      <c r="E55" s="7">
        <v>3200</v>
      </c>
      <c r="F55" s="67">
        <v>170.859415</v>
      </c>
      <c r="G55" s="22">
        <v>546750.13</v>
      </c>
      <c r="H55" s="22">
        <v>0</v>
      </c>
      <c r="I55" s="22">
        <v>0</v>
      </c>
    </row>
    <row r="56" spans="1:9" ht="12.75">
      <c r="A56" t="s">
        <v>2688</v>
      </c>
      <c r="B56" t="s">
        <v>2782</v>
      </c>
      <c r="C56" t="s">
        <v>2783</v>
      </c>
      <c r="D56" t="s">
        <v>2784</v>
      </c>
      <c r="E56" s="7">
        <v>96500</v>
      </c>
      <c r="F56" s="67">
        <v>12.387725</v>
      </c>
      <c r="G56" s="22">
        <v>1195415.42</v>
      </c>
      <c r="H56" s="22">
        <v>0</v>
      </c>
      <c r="I56" s="22">
        <v>0</v>
      </c>
    </row>
    <row r="57" spans="1:9" ht="12.75">
      <c r="A57" t="s">
        <v>2688</v>
      </c>
      <c r="B57" t="s">
        <v>3660</v>
      </c>
      <c r="C57" t="s">
        <v>3661</v>
      </c>
      <c r="D57" t="s">
        <v>3662</v>
      </c>
      <c r="E57" s="7">
        <v>287300</v>
      </c>
      <c r="F57" s="67">
        <v>3.715075</v>
      </c>
      <c r="G57" s="22">
        <v>1067341.01</v>
      </c>
      <c r="H57" s="22">
        <v>0</v>
      </c>
      <c r="I57" s="22">
        <v>0</v>
      </c>
    </row>
    <row r="58" spans="1:9" ht="12.75">
      <c r="A58" t="s">
        <v>2688</v>
      </c>
      <c r="B58" t="s">
        <v>3665</v>
      </c>
      <c r="C58" t="s">
        <v>3666</v>
      </c>
      <c r="D58" t="s">
        <v>3667</v>
      </c>
      <c r="E58" s="7">
        <v>43300</v>
      </c>
      <c r="F58" s="67">
        <v>20.873999</v>
      </c>
      <c r="G58" s="22">
        <v>903844.17</v>
      </c>
      <c r="H58" s="22">
        <v>0</v>
      </c>
      <c r="I58" s="22">
        <v>0</v>
      </c>
    </row>
    <row r="59" spans="1:9" ht="12.75">
      <c r="A59" t="s">
        <v>2688</v>
      </c>
      <c r="B59" t="s">
        <v>194</v>
      </c>
      <c r="C59" t="s">
        <v>195</v>
      </c>
      <c r="D59" t="s">
        <v>196</v>
      </c>
      <c r="E59" s="7">
        <v>39970</v>
      </c>
      <c r="F59" s="67">
        <v>30.292149</v>
      </c>
      <c r="G59" s="22">
        <v>1210777.2</v>
      </c>
      <c r="H59" s="22">
        <v>0</v>
      </c>
      <c r="I59" s="22">
        <v>0</v>
      </c>
    </row>
    <row r="60" spans="1:9" ht="12.75">
      <c r="A60" t="s">
        <v>2688</v>
      </c>
      <c r="B60" t="s">
        <v>2755</v>
      </c>
      <c r="C60" t="s">
        <v>3669</v>
      </c>
      <c r="D60" t="s">
        <v>2756</v>
      </c>
      <c r="E60" s="7">
        <v>84</v>
      </c>
      <c r="F60" s="67">
        <v>8069.894625</v>
      </c>
      <c r="G60" s="22">
        <v>677871.15</v>
      </c>
      <c r="H60" s="22">
        <v>0</v>
      </c>
      <c r="I60" s="22">
        <v>0</v>
      </c>
    </row>
    <row r="61" spans="1:9" ht="12.75">
      <c r="A61" t="s">
        <v>2688</v>
      </c>
      <c r="B61" t="s">
        <v>2717</v>
      </c>
      <c r="C61" t="s">
        <v>2690</v>
      </c>
      <c r="D61" t="s">
        <v>2718</v>
      </c>
      <c r="E61" s="7">
        <v>93900</v>
      </c>
      <c r="F61" s="67">
        <v>2.11225</v>
      </c>
      <c r="G61" s="22">
        <v>198340.27</v>
      </c>
      <c r="H61" s="22">
        <v>0</v>
      </c>
      <c r="I61" s="22">
        <v>0</v>
      </c>
    </row>
    <row r="62" spans="1:9" ht="12.75">
      <c r="A62" t="s">
        <v>2688</v>
      </c>
      <c r="B62" t="s">
        <v>2126</v>
      </c>
      <c r="C62" t="s">
        <v>2127</v>
      </c>
      <c r="D62" t="s">
        <v>3465</v>
      </c>
      <c r="E62" s="7">
        <v>33400</v>
      </c>
      <c r="F62" s="67">
        <v>13.655075</v>
      </c>
      <c r="G62" s="22">
        <v>456079.49</v>
      </c>
      <c r="H62" s="22">
        <v>0</v>
      </c>
      <c r="I62" s="22">
        <v>0</v>
      </c>
    </row>
    <row r="63" spans="1:9" ht="12.75">
      <c r="A63" t="s">
        <v>2688</v>
      </c>
      <c r="B63" t="s">
        <v>1041</v>
      </c>
      <c r="C63" t="s">
        <v>1042</v>
      </c>
      <c r="D63" t="s">
        <v>1043</v>
      </c>
      <c r="E63" s="7">
        <v>47080</v>
      </c>
      <c r="F63" s="67">
        <v>16.351299</v>
      </c>
      <c r="G63" s="22">
        <v>769819.18</v>
      </c>
      <c r="H63" s="22">
        <v>0</v>
      </c>
      <c r="I63" s="22">
        <v>0</v>
      </c>
    </row>
    <row r="64" spans="1:9" ht="12.75">
      <c r="A64" t="s">
        <v>2688</v>
      </c>
      <c r="B64" t="s">
        <v>2752</v>
      </c>
      <c r="C64" t="s">
        <v>2753</v>
      </c>
      <c r="D64" t="s">
        <v>2754</v>
      </c>
      <c r="E64" s="7">
        <v>1018</v>
      </c>
      <c r="F64" s="67">
        <v>1009.409078</v>
      </c>
      <c r="G64" s="22">
        <v>1027578.44</v>
      </c>
      <c r="H64" s="22">
        <v>0</v>
      </c>
      <c r="I64" s="22">
        <v>0</v>
      </c>
    </row>
    <row r="65" spans="1:9" ht="12.75">
      <c r="A65" t="s">
        <v>2688</v>
      </c>
      <c r="B65" t="s">
        <v>2757</v>
      </c>
      <c r="C65" t="s">
        <v>2758</v>
      </c>
      <c r="D65" t="s">
        <v>2759</v>
      </c>
      <c r="E65" s="7">
        <v>20200</v>
      </c>
      <c r="F65" s="67">
        <v>21.122499</v>
      </c>
      <c r="G65" s="22">
        <v>426674.49</v>
      </c>
      <c r="H65" s="22">
        <v>0</v>
      </c>
      <c r="I65" s="22">
        <v>0</v>
      </c>
    </row>
    <row r="66" spans="1:9" ht="12.75">
      <c r="A66" t="s">
        <v>2688</v>
      </c>
      <c r="B66" t="s">
        <v>3478</v>
      </c>
      <c r="C66" t="s">
        <v>3479</v>
      </c>
      <c r="D66" t="s">
        <v>3480</v>
      </c>
      <c r="E66" s="7">
        <v>38350</v>
      </c>
      <c r="F66" s="67">
        <v>23.426037</v>
      </c>
      <c r="G66" s="22">
        <v>898388.52</v>
      </c>
      <c r="H66" s="22">
        <v>0</v>
      </c>
      <c r="I66" s="22">
        <v>0</v>
      </c>
    </row>
    <row r="67" spans="1:9" ht="12.75">
      <c r="A67" t="s">
        <v>2688</v>
      </c>
      <c r="B67" t="s">
        <v>3689</v>
      </c>
      <c r="C67" t="s">
        <v>3690</v>
      </c>
      <c r="D67" t="s">
        <v>3041</v>
      </c>
      <c r="E67" s="7">
        <v>14000</v>
      </c>
      <c r="F67" s="67">
        <v>40.965224</v>
      </c>
      <c r="G67" s="22">
        <v>573513.13</v>
      </c>
      <c r="H67" s="22">
        <v>0</v>
      </c>
      <c r="I67" s="22">
        <v>0</v>
      </c>
    </row>
    <row r="68" spans="1:9" ht="12.75">
      <c r="A68" t="s">
        <v>2688</v>
      </c>
      <c r="B68" t="s">
        <v>255</v>
      </c>
      <c r="C68" t="s">
        <v>256</v>
      </c>
      <c r="D68" t="s">
        <v>257</v>
      </c>
      <c r="E68" s="7">
        <v>48050</v>
      </c>
      <c r="F68" s="67">
        <v>23.756599</v>
      </c>
      <c r="G68" s="22">
        <v>1141504.59</v>
      </c>
      <c r="H68" s="22">
        <v>0</v>
      </c>
      <c r="I68" s="22">
        <v>0</v>
      </c>
    </row>
    <row r="69" spans="1:9" ht="12.75">
      <c r="A69" t="s">
        <v>2688</v>
      </c>
      <c r="B69" t="s">
        <v>1048</v>
      </c>
      <c r="C69" t="s">
        <v>1049</v>
      </c>
      <c r="D69" t="s">
        <v>1050</v>
      </c>
      <c r="E69" s="7">
        <v>10350</v>
      </c>
      <c r="F69" s="67">
        <v>41.18314</v>
      </c>
      <c r="G69" s="22">
        <v>426245.5</v>
      </c>
      <c r="H69" s="22">
        <v>0</v>
      </c>
      <c r="I69" s="22">
        <v>0</v>
      </c>
    </row>
    <row r="70" spans="1:9" ht="12.75">
      <c r="A70" t="s">
        <v>2688</v>
      </c>
      <c r="B70" t="s">
        <v>832</v>
      </c>
      <c r="C70" t="s">
        <v>833</v>
      </c>
      <c r="D70" t="s">
        <v>834</v>
      </c>
      <c r="E70" s="7">
        <v>6600</v>
      </c>
      <c r="F70" s="67">
        <v>69.766373</v>
      </c>
      <c r="G70" s="22">
        <v>460458.06</v>
      </c>
      <c r="H70" s="22">
        <v>0</v>
      </c>
      <c r="I70" s="22">
        <v>0</v>
      </c>
    </row>
    <row r="71" spans="1:9" ht="12.75">
      <c r="A71" t="s">
        <v>2688</v>
      </c>
      <c r="B71" t="s">
        <v>2719</v>
      </c>
      <c r="C71" t="s">
        <v>2720</v>
      </c>
      <c r="D71" t="s">
        <v>3041</v>
      </c>
      <c r="E71" s="7">
        <v>13050</v>
      </c>
      <c r="F71" s="67">
        <v>44.108749</v>
      </c>
      <c r="G71" s="22">
        <v>575619.17</v>
      </c>
      <c r="H71" s="22">
        <v>0</v>
      </c>
      <c r="I71" s="22">
        <v>0</v>
      </c>
    </row>
    <row r="72" spans="1:9" ht="12.75">
      <c r="A72" t="s">
        <v>2688</v>
      </c>
      <c r="B72" t="s">
        <v>258</v>
      </c>
      <c r="C72" t="s">
        <v>259</v>
      </c>
      <c r="D72" t="s">
        <v>260</v>
      </c>
      <c r="E72" s="7">
        <v>14400</v>
      </c>
      <c r="F72" s="67">
        <v>44.158449</v>
      </c>
      <c r="G72" s="22">
        <v>635881.66</v>
      </c>
      <c r="H72" s="22">
        <v>0</v>
      </c>
      <c r="I72" s="22">
        <v>0</v>
      </c>
    </row>
    <row r="73" spans="1:9" ht="12.75">
      <c r="A73" t="s">
        <v>2688</v>
      </c>
      <c r="B73" t="s">
        <v>558</v>
      </c>
      <c r="C73" t="s">
        <v>559</v>
      </c>
      <c r="D73" t="s">
        <v>560</v>
      </c>
      <c r="E73" s="7">
        <v>71000</v>
      </c>
      <c r="F73" s="67">
        <v>14.843771</v>
      </c>
      <c r="G73" s="22">
        <v>1053907.74</v>
      </c>
      <c r="H73" s="22">
        <v>0</v>
      </c>
      <c r="I73" s="22">
        <v>0</v>
      </c>
    </row>
    <row r="74" spans="1:9" ht="12.75">
      <c r="A74" t="s">
        <v>2688</v>
      </c>
      <c r="B74" t="s">
        <v>261</v>
      </c>
      <c r="C74" t="s">
        <v>262</v>
      </c>
      <c r="D74" t="s">
        <v>263</v>
      </c>
      <c r="E74" s="7">
        <v>99128</v>
      </c>
      <c r="F74" s="67">
        <v>28.639624</v>
      </c>
      <c r="G74" s="22">
        <v>2838988.65</v>
      </c>
      <c r="H74" s="22">
        <v>0</v>
      </c>
      <c r="I74" s="22">
        <v>0</v>
      </c>
    </row>
    <row r="75" spans="1:9" ht="12.75">
      <c r="A75" t="s">
        <v>2688</v>
      </c>
      <c r="B75" t="s">
        <v>3157</v>
      </c>
      <c r="C75" t="s">
        <v>3158</v>
      </c>
      <c r="D75" t="s">
        <v>3159</v>
      </c>
      <c r="E75" s="7">
        <v>21150</v>
      </c>
      <c r="F75" s="67">
        <v>182.647494</v>
      </c>
      <c r="G75" s="22">
        <v>3862994.5</v>
      </c>
      <c r="H75" s="22">
        <v>0</v>
      </c>
      <c r="I75" s="22">
        <v>0</v>
      </c>
    </row>
    <row r="76" spans="1:9" ht="12.75">
      <c r="A76" t="s">
        <v>2688</v>
      </c>
      <c r="B76" t="s">
        <v>3160</v>
      </c>
      <c r="C76" t="s">
        <v>3161</v>
      </c>
      <c r="D76" t="s">
        <v>3031</v>
      </c>
      <c r="E76" s="7">
        <v>21950</v>
      </c>
      <c r="F76" s="67">
        <v>67.591998</v>
      </c>
      <c r="G76" s="22">
        <v>1483644.35</v>
      </c>
      <c r="H76" s="22">
        <v>0</v>
      </c>
      <c r="I76" s="22">
        <v>0</v>
      </c>
    </row>
    <row r="77" spans="1:9" ht="12.75">
      <c r="A77" t="s">
        <v>2688</v>
      </c>
      <c r="B77" t="s">
        <v>3703</v>
      </c>
      <c r="C77" t="s">
        <v>3704</v>
      </c>
      <c r="D77" t="s">
        <v>3041</v>
      </c>
      <c r="E77" s="7">
        <v>17200</v>
      </c>
      <c r="F77" s="67">
        <v>44.742424</v>
      </c>
      <c r="G77" s="22">
        <v>769569.68</v>
      </c>
      <c r="H77" s="22">
        <v>0</v>
      </c>
      <c r="I77" s="22">
        <v>0</v>
      </c>
    </row>
    <row r="78" spans="1:9" ht="12.75">
      <c r="A78" t="s">
        <v>2688</v>
      </c>
      <c r="B78" t="s">
        <v>582</v>
      </c>
      <c r="C78" t="s">
        <v>583</v>
      </c>
      <c r="D78" t="s">
        <v>3031</v>
      </c>
      <c r="E78" s="7">
        <v>30250</v>
      </c>
      <c r="F78" s="67">
        <v>53.178998</v>
      </c>
      <c r="G78" s="22">
        <v>1608664.7</v>
      </c>
      <c r="H78" s="22">
        <v>0</v>
      </c>
      <c r="I78" s="22">
        <v>0</v>
      </c>
    </row>
    <row r="79" spans="1:9" ht="12.75">
      <c r="A79" t="s">
        <v>2688</v>
      </c>
      <c r="B79" t="s">
        <v>3162</v>
      </c>
      <c r="C79" t="s">
        <v>3163</v>
      </c>
      <c r="D79" t="s">
        <v>3135</v>
      </c>
      <c r="E79" s="7">
        <v>13300</v>
      </c>
      <c r="F79" s="67">
        <v>67.020448</v>
      </c>
      <c r="G79" s="22">
        <v>891371.96</v>
      </c>
      <c r="H79" s="22">
        <v>0</v>
      </c>
      <c r="I79" s="22">
        <v>0</v>
      </c>
    </row>
    <row r="80" spans="1:9" ht="12.75">
      <c r="A80" t="s">
        <v>2688</v>
      </c>
      <c r="B80" t="s">
        <v>3164</v>
      </c>
      <c r="C80" t="s">
        <v>3165</v>
      </c>
      <c r="D80" t="s">
        <v>3166</v>
      </c>
      <c r="E80" s="7">
        <v>54300</v>
      </c>
      <c r="F80" s="67">
        <v>27.546224</v>
      </c>
      <c r="G80" s="22">
        <v>1495759.97</v>
      </c>
      <c r="H80" s="22">
        <v>0</v>
      </c>
      <c r="I80" s="22">
        <v>0</v>
      </c>
    </row>
    <row r="81" spans="1:9" ht="12.75">
      <c r="A81" t="s">
        <v>2688</v>
      </c>
      <c r="B81" t="s">
        <v>3167</v>
      </c>
      <c r="C81" t="s">
        <v>3168</v>
      </c>
      <c r="D81" t="s">
        <v>3169</v>
      </c>
      <c r="E81" s="7">
        <v>66200</v>
      </c>
      <c r="F81" s="67">
        <v>49.327248</v>
      </c>
      <c r="G81" s="22">
        <v>3265463.84</v>
      </c>
      <c r="H81" s="22">
        <v>0</v>
      </c>
      <c r="I81" s="22">
        <v>0</v>
      </c>
    </row>
    <row r="82" spans="1:9" ht="12.75">
      <c r="A82" t="s">
        <v>2688</v>
      </c>
      <c r="B82" t="s">
        <v>2721</v>
      </c>
      <c r="C82" t="s">
        <v>2722</v>
      </c>
      <c r="D82" t="s">
        <v>2723</v>
      </c>
      <c r="E82" s="7">
        <v>7329</v>
      </c>
      <c r="F82" s="67">
        <v>15.705199</v>
      </c>
      <c r="G82" s="22">
        <v>115103.41</v>
      </c>
      <c r="H82" s="22">
        <v>0</v>
      </c>
      <c r="I82" s="22">
        <v>0</v>
      </c>
    </row>
    <row r="83" spans="1:9" ht="12.75">
      <c r="A83" t="s">
        <v>2688</v>
      </c>
      <c r="B83" t="s">
        <v>3173</v>
      </c>
      <c r="C83" t="s">
        <v>3174</v>
      </c>
      <c r="D83" t="s">
        <v>3175</v>
      </c>
      <c r="E83" s="7">
        <v>16700</v>
      </c>
      <c r="F83" s="67">
        <v>124.573046</v>
      </c>
      <c r="G83" s="22">
        <v>2080369.87</v>
      </c>
      <c r="H83" s="22">
        <v>0</v>
      </c>
      <c r="I83" s="22">
        <v>0</v>
      </c>
    </row>
    <row r="84" spans="1:9" ht="12.75">
      <c r="A84" t="s">
        <v>2688</v>
      </c>
      <c r="B84" t="s">
        <v>3176</v>
      </c>
      <c r="C84" t="s">
        <v>3177</v>
      </c>
      <c r="D84" t="s">
        <v>3178</v>
      </c>
      <c r="E84" s="7">
        <v>11500</v>
      </c>
      <c r="F84" s="67">
        <v>50.594598</v>
      </c>
      <c r="G84" s="22">
        <v>581837.88</v>
      </c>
      <c r="H84" s="22">
        <v>0</v>
      </c>
      <c r="I84" s="22">
        <v>0</v>
      </c>
    </row>
    <row r="85" spans="1:9" ht="12.75">
      <c r="A85" t="s">
        <v>2688</v>
      </c>
      <c r="B85" t="s">
        <v>3079</v>
      </c>
      <c r="C85" t="s">
        <v>3080</v>
      </c>
      <c r="D85" t="s">
        <v>3081</v>
      </c>
      <c r="E85" s="7">
        <v>21900</v>
      </c>
      <c r="F85" s="67">
        <v>32.951099</v>
      </c>
      <c r="G85" s="22">
        <v>721629.07</v>
      </c>
      <c r="H85" s="22">
        <v>0</v>
      </c>
      <c r="I85" s="22">
        <v>0</v>
      </c>
    </row>
    <row r="86" spans="1:9" ht="12.75">
      <c r="A86" t="s">
        <v>2688</v>
      </c>
      <c r="B86" t="s">
        <v>2724</v>
      </c>
      <c r="C86" t="s">
        <v>2725</v>
      </c>
      <c r="D86" t="s">
        <v>2726</v>
      </c>
      <c r="E86" s="7">
        <v>43900</v>
      </c>
      <c r="F86" s="67">
        <v>15.649768</v>
      </c>
      <c r="G86" s="22">
        <v>687024.8</v>
      </c>
      <c r="H86" s="22">
        <v>0</v>
      </c>
      <c r="I86" s="22">
        <v>0</v>
      </c>
    </row>
    <row r="87" spans="1:9" ht="12.75">
      <c r="A87" t="s">
        <v>2688</v>
      </c>
      <c r="B87" t="s">
        <v>3720</v>
      </c>
      <c r="C87" t="s">
        <v>0</v>
      </c>
      <c r="D87" t="s">
        <v>1</v>
      </c>
      <c r="E87" s="7">
        <v>58300</v>
      </c>
      <c r="F87" s="67">
        <v>32.180749</v>
      </c>
      <c r="G87" s="22">
        <v>1876137.66</v>
      </c>
      <c r="H87" s="22">
        <v>0</v>
      </c>
      <c r="I87" s="22">
        <v>0</v>
      </c>
    </row>
    <row r="88" spans="1:9" ht="12.75">
      <c r="A88" t="s">
        <v>2688</v>
      </c>
      <c r="B88" t="s">
        <v>3184</v>
      </c>
      <c r="C88" t="s">
        <v>3185</v>
      </c>
      <c r="D88" t="s">
        <v>3186</v>
      </c>
      <c r="E88" s="7">
        <v>116100</v>
      </c>
      <c r="F88" s="67">
        <v>13.79175</v>
      </c>
      <c r="G88" s="22">
        <v>1601222.12</v>
      </c>
      <c r="H88" s="22">
        <v>0</v>
      </c>
      <c r="I88" s="22">
        <v>0</v>
      </c>
    </row>
    <row r="89" spans="1:9" ht="12.75">
      <c r="A89" t="s">
        <v>2688</v>
      </c>
      <c r="B89" t="s">
        <v>2747</v>
      </c>
      <c r="C89" t="s">
        <v>2748</v>
      </c>
      <c r="D89" t="s">
        <v>3031</v>
      </c>
      <c r="E89" s="7">
        <v>9000</v>
      </c>
      <c r="F89" s="67">
        <v>66.908623</v>
      </c>
      <c r="G89" s="22">
        <v>602177.61</v>
      </c>
      <c r="H89" s="22">
        <v>0</v>
      </c>
      <c r="I89" s="22">
        <v>0</v>
      </c>
    </row>
    <row r="90" spans="1:9" ht="12.75">
      <c r="A90" t="s">
        <v>2688</v>
      </c>
      <c r="B90" t="s">
        <v>2710</v>
      </c>
      <c r="C90" t="s">
        <v>2711</v>
      </c>
      <c r="D90" t="s">
        <v>3166</v>
      </c>
      <c r="E90" s="7">
        <v>12367</v>
      </c>
      <c r="F90" s="67">
        <v>57.701698</v>
      </c>
      <c r="G90" s="22">
        <v>713596.9</v>
      </c>
      <c r="H90" s="22">
        <v>0</v>
      </c>
      <c r="I90" s="22">
        <v>0</v>
      </c>
    </row>
    <row r="91" spans="1:9" ht="12.75">
      <c r="A91" t="s">
        <v>2688</v>
      </c>
      <c r="B91" t="s">
        <v>3193</v>
      </c>
      <c r="C91" t="s">
        <v>3194</v>
      </c>
      <c r="D91" t="s">
        <v>3195</v>
      </c>
      <c r="E91" s="7">
        <v>26700</v>
      </c>
      <c r="F91" s="67">
        <v>72.499873</v>
      </c>
      <c r="G91" s="22">
        <v>1935746.6</v>
      </c>
      <c r="H91" s="22">
        <v>0</v>
      </c>
      <c r="I91" s="22">
        <v>0</v>
      </c>
    </row>
    <row r="92" spans="1:9" ht="12.75">
      <c r="A92" t="s">
        <v>2688</v>
      </c>
      <c r="B92" t="s">
        <v>21</v>
      </c>
      <c r="C92" t="s">
        <v>22</v>
      </c>
      <c r="D92" t="s">
        <v>23</v>
      </c>
      <c r="E92" s="7">
        <v>56000</v>
      </c>
      <c r="F92" s="67">
        <v>20.501249</v>
      </c>
      <c r="G92" s="22">
        <v>1148069.96</v>
      </c>
      <c r="H92" s="22">
        <v>0</v>
      </c>
      <c r="I92" s="22">
        <v>0</v>
      </c>
    </row>
    <row r="93" spans="1:9" ht="12.75">
      <c r="A93" t="s">
        <v>2688</v>
      </c>
      <c r="B93" t="s">
        <v>3199</v>
      </c>
      <c r="C93" t="s">
        <v>3200</v>
      </c>
      <c r="D93" t="s">
        <v>3201</v>
      </c>
      <c r="E93" s="7">
        <v>33900</v>
      </c>
      <c r="F93" s="67">
        <v>17.854724</v>
      </c>
      <c r="G93" s="22">
        <v>605275.16</v>
      </c>
      <c r="H93" s="22">
        <v>0</v>
      </c>
      <c r="I93" s="22">
        <v>0</v>
      </c>
    </row>
    <row r="94" spans="1:9" ht="12.75">
      <c r="A94" t="s">
        <v>2688</v>
      </c>
      <c r="B94" t="s">
        <v>2697</v>
      </c>
      <c r="C94" t="s">
        <v>2698</v>
      </c>
      <c r="D94" t="s">
        <v>2699</v>
      </c>
      <c r="E94" s="7">
        <v>1000</v>
      </c>
      <c r="F94" s="67">
        <v>508.641392</v>
      </c>
      <c r="G94" s="22">
        <v>508641.39</v>
      </c>
      <c r="H94" s="22">
        <v>0</v>
      </c>
      <c r="I94" s="22">
        <v>0</v>
      </c>
    </row>
    <row r="95" spans="1:9" ht="12.75">
      <c r="A95" t="s">
        <v>2688</v>
      </c>
      <c r="B95" t="s">
        <v>29</v>
      </c>
      <c r="C95" t="s">
        <v>30</v>
      </c>
      <c r="D95" t="s">
        <v>31</v>
      </c>
      <c r="E95" s="7">
        <v>164500</v>
      </c>
      <c r="F95" s="67">
        <v>11.5801</v>
      </c>
      <c r="G95" s="22">
        <v>1904926.39</v>
      </c>
      <c r="H95" s="22">
        <v>0</v>
      </c>
      <c r="I95" s="22">
        <v>0</v>
      </c>
    </row>
    <row r="96" spans="1:9" ht="12.75">
      <c r="A96" t="s">
        <v>2688</v>
      </c>
      <c r="B96" t="s">
        <v>2727</v>
      </c>
      <c r="C96" t="s">
        <v>2728</v>
      </c>
      <c r="D96" t="s">
        <v>2729</v>
      </c>
      <c r="E96" s="7">
        <v>125700</v>
      </c>
      <c r="F96" s="67">
        <v>4.00085</v>
      </c>
      <c r="G96" s="22">
        <v>502906.83</v>
      </c>
      <c r="H96" s="22">
        <v>0</v>
      </c>
      <c r="I96" s="22">
        <v>0</v>
      </c>
    </row>
    <row r="97" spans="1:9" ht="12.75">
      <c r="A97" t="s">
        <v>2688</v>
      </c>
      <c r="B97" t="s">
        <v>3202</v>
      </c>
      <c r="C97" t="s">
        <v>3203</v>
      </c>
      <c r="D97" t="s">
        <v>3204</v>
      </c>
      <c r="E97" s="7">
        <v>27150</v>
      </c>
      <c r="F97" s="67">
        <v>77.097122</v>
      </c>
      <c r="G97" s="22">
        <v>2093186.88</v>
      </c>
      <c r="H97" s="22">
        <v>0</v>
      </c>
      <c r="I97" s="22">
        <v>62.45</v>
      </c>
    </row>
    <row r="98" spans="1:9" ht="12.75">
      <c r="A98" t="s">
        <v>2688</v>
      </c>
      <c r="B98" t="s">
        <v>2708</v>
      </c>
      <c r="C98" t="s">
        <v>2709</v>
      </c>
      <c r="D98" t="s">
        <v>3499</v>
      </c>
      <c r="E98" s="7">
        <v>11100</v>
      </c>
      <c r="F98" s="67">
        <v>46.270698</v>
      </c>
      <c r="G98" s="22">
        <v>513604.75</v>
      </c>
      <c r="H98" s="22">
        <v>0</v>
      </c>
      <c r="I98" s="22">
        <v>0</v>
      </c>
    </row>
    <row r="99" spans="1:9" ht="12.75">
      <c r="A99" t="s">
        <v>2688</v>
      </c>
      <c r="B99" t="s">
        <v>3205</v>
      </c>
      <c r="C99" t="s">
        <v>3206</v>
      </c>
      <c r="D99" t="s">
        <v>3207</v>
      </c>
      <c r="E99" s="7">
        <v>195100</v>
      </c>
      <c r="F99" s="67">
        <v>16.239474</v>
      </c>
      <c r="G99" s="22">
        <v>3168321.47</v>
      </c>
      <c r="H99" s="22">
        <v>0</v>
      </c>
      <c r="I99" s="22">
        <v>0</v>
      </c>
    </row>
    <row r="100" spans="1:9" ht="12.75">
      <c r="A100" t="s">
        <v>2688</v>
      </c>
      <c r="B100" t="s">
        <v>37</v>
      </c>
      <c r="C100" t="s">
        <v>38</v>
      </c>
      <c r="D100" t="s">
        <v>39</v>
      </c>
      <c r="E100" s="7">
        <v>20500</v>
      </c>
      <c r="F100" s="67">
        <v>85.732497</v>
      </c>
      <c r="G100" s="22">
        <v>1757516.19</v>
      </c>
      <c r="H100" s="22">
        <v>0</v>
      </c>
      <c r="I100" s="22">
        <v>0</v>
      </c>
    </row>
    <row r="101" spans="1:9" ht="12.75">
      <c r="A101" t="s">
        <v>2688</v>
      </c>
      <c r="B101" t="s">
        <v>3461</v>
      </c>
      <c r="C101" t="s">
        <v>3462</v>
      </c>
      <c r="D101" t="s">
        <v>3059</v>
      </c>
      <c r="E101" s="7">
        <v>11100</v>
      </c>
      <c r="F101" s="67">
        <v>42.717149</v>
      </c>
      <c r="G101" s="22">
        <v>474160.35</v>
      </c>
      <c r="H101" s="22">
        <v>0</v>
      </c>
      <c r="I101" s="22">
        <v>0</v>
      </c>
    </row>
    <row r="102" spans="1:9" ht="12.75">
      <c r="A102" t="s">
        <v>2688</v>
      </c>
      <c r="B102" t="s">
        <v>2695</v>
      </c>
      <c r="C102" t="s">
        <v>2696</v>
      </c>
      <c r="D102" t="s">
        <v>3031</v>
      </c>
      <c r="E102" s="7">
        <v>23500</v>
      </c>
      <c r="F102" s="67">
        <v>40.145174</v>
      </c>
      <c r="G102" s="22">
        <v>943411.58</v>
      </c>
      <c r="H102" s="22">
        <v>0</v>
      </c>
      <c r="I102" s="22">
        <v>0</v>
      </c>
    </row>
    <row r="103" spans="1:9" ht="12.75">
      <c r="A103" t="s">
        <v>2688</v>
      </c>
      <c r="B103" t="s">
        <v>610</v>
      </c>
      <c r="C103" t="s">
        <v>611</v>
      </c>
      <c r="D103" t="s">
        <v>23</v>
      </c>
      <c r="E103" s="7">
        <v>173300</v>
      </c>
      <c r="F103" s="67">
        <v>2.522275</v>
      </c>
      <c r="G103" s="22">
        <v>437110.24</v>
      </c>
      <c r="H103" s="22">
        <v>0</v>
      </c>
      <c r="I103" s="22">
        <v>0</v>
      </c>
    </row>
    <row r="104" spans="1:9" ht="12.75">
      <c r="A104" t="s">
        <v>2688</v>
      </c>
      <c r="B104" t="s">
        <v>3208</v>
      </c>
      <c r="C104" t="s">
        <v>3209</v>
      </c>
      <c r="D104" t="s">
        <v>3210</v>
      </c>
      <c r="E104" s="7">
        <v>125450</v>
      </c>
      <c r="F104" s="67">
        <v>19.544524</v>
      </c>
      <c r="G104" s="22">
        <v>2451860.58</v>
      </c>
      <c r="H104" s="22">
        <v>0</v>
      </c>
      <c r="I104" s="22">
        <v>0</v>
      </c>
    </row>
    <row r="105" spans="1:9" ht="12.75">
      <c r="A105" t="s">
        <v>2688</v>
      </c>
      <c r="B105" t="s">
        <v>3436</v>
      </c>
      <c r="C105" t="s">
        <v>3437</v>
      </c>
      <c r="D105" t="s">
        <v>3438</v>
      </c>
      <c r="E105" s="7">
        <v>172300</v>
      </c>
      <c r="F105" s="67">
        <v>21.905274</v>
      </c>
      <c r="G105" s="22">
        <v>3774278.76</v>
      </c>
      <c r="H105" s="22">
        <v>0</v>
      </c>
      <c r="I105" s="22">
        <v>0</v>
      </c>
    </row>
    <row r="106" spans="1:9" ht="12.75">
      <c r="A106" t="s">
        <v>2688</v>
      </c>
      <c r="B106" t="s">
        <v>237</v>
      </c>
      <c r="C106" t="s">
        <v>238</v>
      </c>
      <c r="D106" t="s">
        <v>3056</v>
      </c>
      <c r="E106" s="7">
        <v>726600</v>
      </c>
      <c r="F106" s="67">
        <v>2.915021</v>
      </c>
      <c r="G106" s="22">
        <v>2118054.32</v>
      </c>
      <c r="H106" s="22">
        <v>0</v>
      </c>
      <c r="I106" s="22">
        <v>0</v>
      </c>
    </row>
    <row r="107" spans="1:9" ht="12.75">
      <c r="A107" t="s">
        <v>2688</v>
      </c>
      <c r="B107" t="s">
        <v>3442</v>
      </c>
      <c r="C107" t="s">
        <v>3443</v>
      </c>
      <c r="D107" t="s">
        <v>3444</v>
      </c>
      <c r="E107" s="7">
        <v>13800</v>
      </c>
      <c r="F107" s="67">
        <v>88.776622</v>
      </c>
      <c r="G107" s="22">
        <v>1225117.39</v>
      </c>
      <c r="H107" s="22">
        <v>0</v>
      </c>
      <c r="I107" s="22">
        <v>0</v>
      </c>
    </row>
    <row r="108" spans="1:9" ht="12.75">
      <c r="A108" t="s">
        <v>2688</v>
      </c>
      <c r="B108" t="s">
        <v>990</v>
      </c>
      <c r="C108" t="s">
        <v>991</v>
      </c>
      <c r="D108" t="s">
        <v>3499</v>
      </c>
      <c r="E108" s="7">
        <v>100250</v>
      </c>
      <c r="F108" s="67">
        <v>16.177349</v>
      </c>
      <c r="G108" s="22">
        <v>1621779.28</v>
      </c>
      <c r="H108" s="22">
        <v>0</v>
      </c>
      <c r="I108" s="22">
        <v>0</v>
      </c>
    </row>
    <row r="109" spans="1:9" ht="12.75">
      <c r="A109" t="s">
        <v>2688</v>
      </c>
      <c r="B109" t="s">
        <v>2749</v>
      </c>
      <c r="C109" t="s">
        <v>246</v>
      </c>
      <c r="D109" t="s">
        <v>3059</v>
      </c>
      <c r="E109" s="7">
        <v>21700</v>
      </c>
      <c r="F109" s="67">
        <v>24.526949</v>
      </c>
      <c r="G109" s="22">
        <v>532234.8</v>
      </c>
      <c r="H109" s="22">
        <v>0</v>
      </c>
      <c r="I109" s="22">
        <v>0</v>
      </c>
    </row>
    <row r="110" spans="1:9" ht="12.75">
      <c r="A110" t="s">
        <v>2688</v>
      </c>
      <c r="B110" t="s">
        <v>2702</v>
      </c>
      <c r="C110" t="s">
        <v>2703</v>
      </c>
      <c r="D110" t="s">
        <v>3067</v>
      </c>
      <c r="E110" s="7">
        <v>16138</v>
      </c>
      <c r="F110" s="67">
        <v>5.553975</v>
      </c>
      <c r="G110" s="22">
        <v>89630.05</v>
      </c>
      <c r="H110" s="22">
        <v>0</v>
      </c>
      <c r="I110" s="22">
        <v>0</v>
      </c>
    </row>
    <row r="111" spans="1:9" ht="12.75">
      <c r="A111" t="s">
        <v>2688</v>
      </c>
      <c r="B111" t="s">
        <v>252</v>
      </c>
      <c r="C111" t="s">
        <v>253</v>
      </c>
      <c r="D111" t="s">
        <v>254</v>
      </c>
      <c r="E111" s="7">
        <v>7073</v>
      </c>
      <c r="F111" s="67">
        <v>163.77308</v>
      </c>
      <c r="G111" s="22">
        <v>1158366.99</v>
      </c>
      <c r="H111" s="22">
        <v>0</v>
      </c>
      <c r="I111" s="22">
        <v>0</v>
      </c>
    </row>
    <row r="112" spans="1:9" ht="12.75">
      <c r="A112" t="s">
        <v>2688</v>
      </c>
      <c r="B112" t="s">
        <v>3463</v>
      </c>
      <c r="C112" t="s">
        <v>3464</v>
      </c>
      <c r="D112" t="s">
        <v>3465</v>
      </c>
      <c r="E112" s="7">
        <v>89800</v>
      </c>
      <c r="F112" s="67">
        <v>30.379124</v>
      </c>
      <c r="G112" s="22">
        <v>2728045.34</v>
      </c>
      <c r="H112" s="22">
        <v>0</v>
      </c>
      <c r="I112" s="22">
        <v>0</v>
      </c>
    </row>
    <row r="113" spans="1:9" ht="12.75">
      <c r="A113" t="s">
        <v>2688</v>
      </c>
      <c r="B113" t="s">
        <v>967</v>
      </c>
      <c r="C113" t="s">
        <v>968</v>
      </c>
      <c r="D113" t="s">
        <v>3047</v>
      </c>
      <c r="E113" s="7">
        <v>41000</v>
      </c>
      <c r="F113" s="67">
        <v>16.767344</v>
      </c>
      <c r="G113" s="22">
        <v>687461.1</v>
      </c>
      <c r="H113" s="22">
        <v>0</v>
      </c>
      <c r="I113" s="22">
        <v>0</v>
      </c>
    </row>
    <row r="114" spans="1:9" ht="12.75">
      <c r="A114" t="s">
        <v>2688</v>
      </c>
      <c r="B114" t="s">
        <v>3620</v>
      </c>
      <c r="C114" t="s">
        <v>3621</v>
      </c>
      <c r="D114" t="s">
        <v>3047</v>
      </c>
      <c r="E114" s="7">
        <v>4800</v>
      </c>
      <c r="F114" s="67">
        <v>88.22991</v>
      </c>
      <c r="G114" s="22">
        <v>423503.57</v>
      </c>
      <c r="H114" s="22">
        <v>0</v>
      </c>
      <c r="I114" s="22">
        <v>0</v>
      </c>
    </row>
    <row r="115" spans="1:9" ht="12.75">
      <c r="A115" t="s">
        <v>2688</v>
      </c>
      <c r="B115" t="s">
        <v>45</v>
      </c>
      <c r="C115" t="s">
        <v>46</v>
      </c>
      <c r="D115" t="s">
        <v>3047</v>
      </c>
      <c r="E115" s="7">
        <v>6450</v>
      </c>
      <c r="F115" s="67">
        <v>60.223321</v>
      </c>
      <c r="G115" s="22">
        <v>388440.42</v>
      </c>
      <c r="H115" s="22">
        <v>0</v>
      </c>
      <c r="I115" s="22">
        <v>0</v>
      </c>
    </row>
    <row r="116" spans="1:9" ht="12.75">
      <c r="A116" t="s">
        <v>2688</v>
      </c>
      <c r="B116" t="s">
        <v>387</v>
      </c>
      <c r="C116" t="s">
        <v>388</v>
      </c>
      <c r="D116" t="s">
        <v>3031</v>
      </c>
      <c r="E116" s="7">
        <v>50100</v>
      </c>
      <c r="F116" s="67">
        <v>9.952997</v>
      </c>
      <c r="G116" s="22">
        <v>498645.16</v>
      </c>
      <c r="H116" s="22">
        <v>0</v>
      </c>
      <c r="I116" s="22">
        <v>0</v>
      </c>
    </row>
    <row r="117" spans="1:9" ht="12.75">
      <c r="A117" t="s">
        <v>2688</v>
      </c>
      <c r="B117" t="s">
        <v>47</v>
      </c>
      <c r="C117" t="s">
        <v>48</v>
      </c>
      <c r="D117" t="s">
        <v>3047</v>
      </c>
      <c r="E117" s="7">
        <v>87000</v>
      </c>
      <c r="F117" s="67">
        <v>4.942339</v>
      </c>
      <c r="G117" s="22">
        <v>429983.53</v>
      </c>
      <c r="H117" s="22">
        <v>0</v>
      </c>
      <c r="I117" s="22">
        <v>0</v>
      </c>
    </row>
    <row r="118" spans="1:9" ht="12.75">
      <c r="A118" t="s">
        <v>2688</v>
      </c>
      <c r="B118" t="s">
        <v>623</v>
      </c>
      <c r="C118" t="s">
        <v>624</v>
      </c>
      <c r="D118" t="s">
        <v>3047</v>
      </c>
      <c r="E118" s="7">
        <v>79000</v>
      </c>
      <c r="F118" s="67">
        <v>9.207395</v>
      </c>
      <c r="G118" s="22">
        <v>727384.22</v>
      </c>
      <c r="H118" s="22">
        <v>3339.72</v>
      </c>
      <c r="I118" s="22">
        <v>0</v>
      </c>
    </row>
    <row r="119" spans="1:9" ht="12.75">
      <c r="A119" t="s">
        <v>2688</v>
      </c>
      <c r="B119" t="s">
        <v>3377</v>
      </c>
      <c r="C119" t="s">
        <v>3378</v>
      </c>
      <c r="D119" t="s">
        <v>3031</v>
      </c>
      <c r="E119" s="7">
        <v>63581</v>
      </c>
      <c r="F119" s="67">
        <v>13.880188</v>
      </c>
      <c r="G119" s="22">
        <v>882516.2</v>
      </c>
      <c r="H119" s="22">
        <v>0</v>
      </c>
      <c r="I119" s="22">
        <v>0</v>
      </c>
    </row>
    <row r="120" spans="1:9" ht="12.75">
      <c r="A120" t="s">
        <v>2688</v>
      </c>
      <c r="B120" t="s">
        <v>627</v>
      </c>
      <c r="C120" t="s">
        <v>628</v>
      </c>
      <c r="D120" t="s">
        <v>3031</v>
      </c>
      <c r="E120" s="7">
        <v>76766</v>
      </c>
      <c r="F120" s="67">
        <v>5.948652</v>
      </c>
      <c r="G120" s="22">
        <v>456654.2</v>
      </c>
      <c r="H120" s="22">
        <v>0</v>
      </c>
      <c r="I120" s="22">
        <v>0</v>
      </c>
    </row>
    <row r="121" spans="1:9" ht="12.75">
      <c r="A121" t="s">
        <v>2688</v>
      </c>
      <c r="B121" t="s">
        <v>3216</v>
      </c>
      <c r="C121" t="s">
        <v>3217</v>
      </c>
      <c r="D121" t="s">
        <v>3031</v>
      </c>
      <c r="E121" s="7">
        <v>58200</v>
      </c>
      <c r="F121" s="67">
        <v>13.00062</v>
      </c>
      <c r="G121" s="22">
        <v>756636.1</v>
      </c>
      <c r="H121" s="22">
        <v>0</v>
      </c>
      <c r="I121" s="22">
        <v>0</v>
      </c>
    </row>
    <row r="122" spans="1:9" ht="12.75">
      <c r="A122" t="s">
        <v>2688</v>
      </c>
      <c r="B122" t="s">
        <v>631</v>
      </c>
      <c r="C122" t="s">
        <v>632</v>
      </c>
      <c r="D122" t="s">
        <v>3031</v>
      </c>
      <c r="E122" s="7">
        <v>13500</v>
      </c>
      <c r="F122" s="67">
        <v>4.096931</v>
      </c>
      <c r="G122" s="22">
        <v>55308.57</v>
      </c>
      <c r="H122" s="22">
        <v>0</v>
      </c>
      <c r="I122" s="22">
        <v>0</v>
      </c>
    </row>
    <row r="123" spans="1:9" ht="12.75">
      <c r="A123" t="s">
        <v>2688</v>
      </c>
      <c r="B123" t="s">
        <v>840</v>
      </c>
      <c r="C123" t="s">
        <v>841</v>
      </c>
      <c r="D123" t="s">
        <v>3031</v>
      </c>
      <c r="E123" s="7">
        <v>246</v>
      </c>
      <c r="F123" s="67">
        <v>2077.613033</v>
      </c>
      <c r="G123" s="22">
        <v>511092.81</v>
      </c>
      <c r="H123" s="22">
        <v>0</v>
      </c>
      <c r="I123" s="22">
        <v>0</v>
      </c>
    </row>
    <row r="124" spans="1:9" ht="12.75">
      <c r="A124" t="s">
        <v>2688</v>
      </c>
      <c r="B124" t="s">
        <v>636</v>
      </c>
      <c r="C124" t="s">
        <v>637</v>
      </c>
      <c r="D124" t="s">
        <v>3047</v>
      </c>
      <c r="E124" s="7">
        <v>21000</v>
      </c>
      <c r="F124" s="67">
        <v>14.762951</v>
      </c>
      <c r="G124" s="22">
        <v>310021.97</v>
      </c>
      <c r="H124" s="22">
        <f>1093.71+364.57</f>
        <v>1458.28</v>
      </c>
      <c r="I124" s="22">
        <v>0</v>
      </c>
    </row>
    <row r="125" spans="1:9" ht="12.75">
      <c r="A125" t="s">
        <v>2688</v>
      </c>
      <c r="B125" t="s">
        <v>3221</v>
      </c>
      <c r="C125" t="s">
        <v>3222</v>
      </c>
      <c r="D125" t="s">
        <v>3223</v>
      </c>
      <c r="E125" s="7">
        <v>147000</v>
      </c>
      <c r="F125" s="67">
        <v>9.459205</v>
      </c>
      <c r="G125" s="22">
        <v>1390503.14</v>
      </c>
      <c r="H125" s="22">
        <v>0</v>
      </c>
      <c r="I125" s="22">
        <v>0</v>
      </c>
    </row>
    <row r="126" spans="1:9" ht="12.75">
      <c r="A126" t="s">
        <v>2688</v>
      </c>
      <c r="B126" t="s">
        <v>3224</v>
      </c>
      <c r="C126" t="s">
        <v>3225</v>
      </c>
      <c r="D126" t="s">
        <v>3047</v>
      </c>
      <c r="E126" s="7">
        <v>33000</v>
      </c>
      <c r="F126" s="67">
        <v>48.78272</v>
      </c>
      <c r="G126" s="22">
        <v>1609829.76</v>
      </c>
      <c r="H126" s="22">
        <v>10025.67</v>
      </c>
      <c r="I126" s="22">
        <v>0</v>
      </c>
    </row>
    <row r="127" spans="1:9" ht="12.75">
      <c r="A127" t="s">
        <v>2688</v>
      </c>
      <c r="B127" t="s">
        <v>56</v>
      </c>
      <c r="C127" t="s">
        <v>57</v>
      </c>
      <c r="D127" t="s">
        <v>3286</v>
      </c>
      <c r="E127" s="7">
        <v>73000</v>
      </c>
      <c r="F127" s="67">
        <v>8.635629</v>
      </c>
      <c r="G127" s="22">
        <v>630400.94</v>
      </c>
      <c r="H127" s="22">
        <v>0</v>
      </c>
      <c r="I127" s="22">
        <v>0</v>
      </c>
    </row>
    <row r="128" spans="1:9" ht="12.75">
      <c r="A128" t="s">
        <v>2688</v>
      </c>
      <c r="B128" t="s">
        <v>3231</v>
      </c>
      <c r="C128" t="s">
        <v>3232</v>
      </c>
      <c r="D128" t="s">
        <v>3233</v>
      </c>
      <c r="E128" s="7">
        <v>92000</v>
      </c>
      <c r="F128" s="67">
        <v>9.538981</v>
      </c>
      <c r="G128" s="22">
        <v>877586.28</v>
      </c>
      <c r="H128" s="22">
        <v>0</v>
      </c>
      <c r="I128" s="22">
        <v>0</v>
      </c>
    </row>
    <row r="129" spans="1:9" ht="12.75">
      <c r="A129" t="s">
        <v>2688</v>
      </c>
      <c r="B129" t="s">
        <v>177</v>
      </c>
      <c r="C129" t="s">
        <v>178</v>
      </c>
      <c r="D129" t="s">
        <v>3329</v>
      </c>
      <c r="E129" s="7">
        <v>20400</v>
      </c>
      <c r="F129" s="67">
        <v>21.371042</v>
      </c>
      <c r="G129" s="22">
        <v>435969.25</v>
      </c>
      <c r="H129" s="22">
        <v>0</v>
      </c>
      <c r="I129" s="22">
        <v>0</v>
      </c>
    </row>
    <row r="130" spans="1:9" ht="12.75">
      <c r="A130" t="s">
        <v>2688</v>
      </c>
      <c r="B130" t="s">
        <v>2738</v>
      </c>
      <c r="C130" t="s">
        <v>2739</v>
      </c>
      <c r="D130" t="s">
        <v>3031</v>
      </c>
      <c r="E130" s="7">
        <v>8020</v>
      </c>
      <c r="F130" s="67">
        <v>17.784231</v>
      </c>
      <c r="G130" s="22">
        <v>142629.54</v>
      </c>
      <c r="H130" s="22">
        <v>2214.3</v>
      </c>
      <c r="I130" s="22">
        <v>0</v>
      </c>
    </row>
    <row r="131" spans="1:9" ht="12.75">
      <c r="A131" t="s">
        <v>2688</v>
      </c>
      <c r="B131" t="s">
        <v>3451</v>
      </c>
      <c r="C131" t="s">
        <v>3452</v>
      </c>
      <c r="D131" t="s">
        <v>3031</v>
      </c>
      <c r="E131" s="7">
        <v>23600</v>
      </c>
      <c r="F131" s="67">
        <v>24.442709</v>
      </c>
      <c r="G131" s="22">
        <v>576847.94</v>
      </c>
      <c r="H131" s="22">
        <v>14726.9</v>
      </c>
      <c r="I131" s="22">
        <v>0</v>
      </c>
    </row>
    <row r="132" spans="1:9" ht="12.75">
      <c r="A132" t="s">
        <v>2688</v>
      </c>
      <c r="B132" t="s">
        <v>3237</v>
      </c>
      <c r="C132" t="s">
        <v>3238</v>
      </c>
      <c r="D132" t="s">
        <v>3031</v>
      </c>
      <c r="E132" s="7">
        <v>18400</v>
      </c>
      <c r="F132" s="67">
        <v>27.868392</v>
      </c>
      <c r="G132" s="22">
        <v>512778.41</v>
      </c>
      <c r="H132" s="22">
        <v>0</v>
      </c>
      <c r="I132" s="22">
        <v>0</v>
      </c>
    </row>
    <row r="133" spans="1:9" ht="12.75">
      <c r="A133" t="s">
        <v>2688</v>
      </c>
      <c r="B133" t="s">
        <v>2745</v>
      </c>
      <c r="C133" t="s">
        <v>2746</v>
      </c>
      <c r="D133" t="s">
        <v>3031</v>
      </c>
      <c r="E133" s="7">
        <v>44200</v>
      </c>
      <c r="F133" s="67">
        <v>3.471976</v>
      </c>
      <c r="G133" s="22">
        <v>153461.33</v>
      </c>
      <c r="H133" s="22">
        <v>0</v>
      </c>
      <c r="I133" s="22">
        <v>0</v>
      </c>
    </row>
    <row r="134" spans="1:9" ht="12.75">
      <c r="A134" t="s">
        <v>2688</v>
      </c>
      <c r="B134" t="s">
        <v>992</v>
      </c>
      <c r="C134" t="s">
        <v>993</v>
      </c>
      <c r="D134" t="s">
        <v>3398</v>
      </c>
      <c r="E134" s="7">
        <v>2890</v>
      </c>
      <c r="F134" s="67">
        <v>202.380952</v>
      </c>
      <c r="G134" s="22">
        <v>584880.95</v>
      </c>
      <c r="H134" s="22">
        <v>11079.2</v>
      </c>
      <c r="I134" s="22">
        <v>0</v>
      </c>
    </row>
    <row r="135" spans="1:9" ht="12.75">
      <c r="A135" t="s">
        <v>2688</v>
      </c>
      <c r="B135" t="s">
        <v>3624</v>
      </c>
      <c r="C135" t="s">
        <v>3625</v>
      </c>
      <c r="D135" t="s">
        <v>3589</v>
      </c>
      <c r="E135" s="7">
        <v>230</v>
      </c>
      <c r="F135" s="67">
        <v>5189.456343</v>
      </c>
      <c r="G135" s="22">
        <v>1193574.96</v>
      </c>
      <c r="H135" s="22">
        <v>0</v>
      </c>
      <c r="I135" s="22">
        <v>0</v>
      </c>
    </row>
    <row r="136" spans="1:9" ht="12.75">
      <c r="A136" t="s">
        <v>2688</v>
      </c>
      <c r="B136" t="s">
        <v>3243</v>
      </c>
      <c r="C136" t="s">
        <v>3244</v>
      </c>
      <c r="D136" t="s">
        <v>3047</v>
      </c>
      <c r="E136" s="7">
        <v>29000</v>
      </c>
      <c r="F136" s="67">
        <v>21.965953</v>
      </c>
      <c r="G136" s="22">
        <v>637012.63</v>
      </c>
      <c r="H136" s="22">
        <v>0</v>
      </c>
      <c r="I136" s="22">
        <v>0</v>
      </c>
    </row>
    <row r="137" spans="1:9" ht="12.75">
      <c r="A137" t="s">
        <v>2688</v>
      </c>
      <c r="B137" t="s">
        <v>422</v>
      </c>
      <c r="C137" t="s">
        <v>423</v>
      </c>
      <c r="D137" t="s">
        <v>3047</v>
      </c>
      <c r="E137" s="7">
        <v>9900</v>
      </c>
      <c r="F137" s="67">
        <v>34.596376</v>
      </c>
      <c r="G137" s="22">
        <v>342504.12</v>
      </c>
      <c r="H137" s="22">
        <v>1787.68</v>
      </c>
      <c r="I137" s="22">
        <v>0</v>
      </c>
    </row>
    <row r="138" spans="1:9" ht="12.75">
      <c r="A138" t="s">
        <v>2688</v>
      </c>
      <c r="B138" t="s">
        <v>1037</v>
      </c>
      <c r="C138" t="s">
        <v>1038</v>
      </c>
      <c r="D138" t="s">
        <v>3031</v>
      </c>
      <c r="E138" s="7">
        <v>110000</v>
      </c>
      <c r="F138" s="67">
        <v>3.471976</v>
      </c>
      <c r="G138" s="22">
        <v>381917.33</v>
      </c>
      <c r="H138" s="22">
        <v>0</v>
      </c>
      <c r="I138" s="22">
        <v>0</v>
      </c>
    </row>
    <row r="139" spans="1:9" ht="12.75">
      <c r="A139" t="s">
        <v>2688</v>
      </c>
      <c r="B139" t="s">
        <v>3472</v>
      </c>
      <c r="C139" t="s">
        <v>3473</v>
      </c>
      <c r="D139" t="s">
        <v>3474</v>
      </c>
      <c r="E139" s="7">
        <v>264000</v>
      </c>
      <c r="F139" s="67">
        <v>1.952761</v>
      </c>
      <c r="G139" s="22">
        <v>515528.95</v>
      </c>
      <c r="H139" s="22">
        <v>0</v>
      </c>
      <c r="I139" s="22">
        <v>0</v>
      </c>
    </row>
    <row r="140" spans="1:9" ht="12.75">
      <c r="A140" t="s">
        <v>2688</v>
      </c>
      <c r="B140" t="s">
        <v>2533</v>
      </c>
      <c r="C140" t="s">
        <v>2534</v>
      </c>
      <c r="D140" t="s">
        <v>2535</v>
      </c>
      <c r="E140" s="7">
        <v>1399000</v>
      </c>
      <c r="F140" s="67">
        <v>0.420743</v>
      </c>
      <c r="G140" s="22">
        <v>588619.39</v>
      </c>
      <c r="H140" s="22">
        <v>0</v>
      </c>
      <c r="I140" s="22">
        <v>0</v>
      </c>
    </row>
    <row r="141" spans="1:9" ht="12.75">
      <c r="A141" t="s">
        <v>2688</v>
      </c>
      <c r="B141" t="s">
        <v>3247</v>
      </c>
      <c r="C141" t="s">
        <v>3248</v>
      </c>
      <c r="D141" t="s">
        <v>3249</v>
      </c>
      <c r="E141" s="7">
        <v>252</v>
      </c>
      <c r="F141" s="67">
        <v>4667.764964</v>
      </c>
      <c r="G141" s="22">
        <v>1176276.77</v>
      </c>
      <c r="H141" s="22">
        <v>0</v>
      </c>
      <c r="I141" s="22">
        <v>0</v>
      </c>
    </row>
    <row r="142" spans="1:9" ht="12.75">
      <c r="A142" t="s">
        <v>2688</v>
      </c>
      <c r="B142" t="s">
        <v>3250</v>
      </c>
      <c r="C142" t="s">
        <v>3251</v>
      </c>
      <c r="D142" t="s">
        <v>3047</v>
      </c>
      <c r="E142" s="7">
        <v>70000</v>
      </c>
      <c r="F142" s="67">
        <v>2.992861</v>
      </c>
      <c r="G142" s="22">
        <v>209500.27</v>
      </c>
      <c r="H142" s="22">
        <v>0</v>
      </c>
      <c r="I142" s="22">
        <v>0</v>
      </c>
    </row>
    <row r="143" spans="1:9" ht="12.75">
      <c r="A143" t="s">
        <v>2688</v>
      </c>
      <c r="B143" t="s">
        <v>3379</v>
      </c>
      <c r="C143" t="s">
        <v>3380</v>
      </c>
      <c r="D143" t="s">
        <v>3381</v>
      </c>
      <c r="E143" s="7">
        <v>80000</v>
      </c>
      <c r="F143" s="67">
        <v>3.905522</v>
      </c>
      <c r="G143" s="22">
        <v>312441.79</v>
      </c>
      <c r="H143" s="22">
        <v>0</v>
      </c>
      <c r="I143" s="22">
        <v>0</v>
      </c>
    </row>
    <row r="144" spans="1:9" ht="12.75">
      <c r="A144" t="s">
        <v>2688</v>
      </c>
      <c r="B144" s="36" t="s">
        <v>1636</v>
      </c>
      <c r="C144" t="s">
        <v>1637</v>
      </c>
      <c r="D144" t="s">
        <v>1705</v>
      </c>
      <c r="E144" s="7">
        <v>0</v>
      </c>
      <c r="F144" s="67">
        <v>0</v>
      </c>
      <c r="G144" s="22">
        <v>0</v>
      </c>
      <c r="H144" s="22">
        <v>506.47</v>
      </c>
      <c r="I144" s="22">
        <v>0</v>
      </c>
    </row>
    <row r="145" spans="1:9" ht="12.75">
      <c r="A145" t="s">
        <v>2688</v>
      </c>
      <c r="B145" t="s">
        <v>1075</v>
      </c>
      <c r="C145" t="s">
        <v>1076</v>
      </c>
      <c r="D145" t="s">
        <v>3249</v>
      </c>
      <c r="E145" s="7">
        <v>188</v>
      </c>
      <c r="F145" s="67">
        <v>7688.083471</v>
      </c>
      <c r="G145" s="22">
        <v>1445359.69</v>
      </c>
      <c r="H145" s="22">
        <v>0</v>
      </c>
      <c r="I145" s="22">
        <v>0</v>
      </c>
    </row>
    <row r="146" spans="1:9" ht="12.75">
      <c r="A146" t="s">
        <v>2688</v>
      </c>
      <c r="B146" t="s">
        <v>1077</v>
      </c>
      <c r="C146" t="s">
        <v>1078</v>
      </c>
      <c r="D146" t="s">
        <v>3249</v>
      </c>
      <c r="E146" s="7">
        <v>290</v>
      </c>
      <c r="F146" s="67">
        <v>4484.715358</v>
      </c>
      <c r="G146" s="22">
        <v>1300567.45</v>
      </c>
      <c r="H146" s="22">
        <v>0</v>
      </c>
      <c r="I146" s="22">
        <v>0</v>
      </c>
    </row>
    <row r="147" spans="1:9" ht="12.75">
      <c r="A147" t="s">
        <v>2688</v>
      </c>
      <c r="B147" t="s">
        <v>3254</v>
      </c>
      <c r="C147" t="s">
        <v>3255</v>
      </c>
      <c r="D147" t="s">
        <v>3047</v>
      </c>
      <c r="E147" s="7">
        <v>22000</v>
      </c>
      <c r="F147" s="67">
        <v>31.209958</v>
      </c>
      <c r="G147" s="22">
        <v>686619.07</v>
      </c>
      <c r="H147" s="22">
        <v>0</v>
      </c>
      <c r="I147" s="22">
        <v>0</v>
      </c>
    </row>
    <row r="148" spans="1:9" ht="12.75">
      <c r="A148" t="s">
        <v>2688</v>
      </c>
      <c r="B148" t="s">
        <v>659</v>
      </c>
      <c r="C148" t="s">
        <v>660</v>
      </c>
      <c r="D148" t="s">
        <v>3047</v>
      </c>
      <c r="E148" s="7">
        <v>74000</v>
      </c>
      <c r="F148" s="67">
        <v>4.859967</v>
      </c>
      <c r="G148" s="22">
        <v>359637.56</v>
      </c>
      <c r="H148" s="22">
        <v>0</v>
      </c>
      <c r="I148" s="22">
        <v>0</v>
      </c>
    </row>
    <row r="149" spans="1:9" ht="12.75">
      <c r="A149" t="s">
        <v>2688</v>
      </c>
      <c r="B149" t="s">
        <v>435</v>
      </c>
      <c r="C149" t="s">
        <v>436</v>
      </c>
      <c r="D149" t="s">
        <v>3047</v>
      </c>
      <c r="E149" s="7">
        <v>16000</v>
      </c>
      <c r="F149" s="67">
        <v>24.025261</v>
      </c>
      <c r="G149" s="22">
        <v>384404.17</v>
      </c>
      <c r="H149" s="22">
        <v>0</v>
      </c>
      <c r="I149" s="22">
        <v>0</v>
      </c>
    </row>
    <row r="150" spans="1:9" ht="12.75">
      <c r="A150" t="s">
        <v>2688</v>
      </c>
      <c r="B150" t="s">
        <v>1129</v>
      </c>
      <c r="C150" t="s">
        <v>1130</v>
      </c>
      <c r="D150" t="s">
        <v>3031</v>
      </c>
      <c r="E150" s="7">
        <v>3500</v>
      </c>
      <c r="F150" s="67">
        <v>96.833242</v>
      </c>
      <c r="G150" s="22">
        <v>338916.35</v>
      </c>
      <c r="H150" s="22">
        <v>0</v>
      </c>
      <c r="I150" s="22">
        <v>0</v>
      </c>
    </row>
    <row r="151" spans="1:9" ht="12.75">
      <c r="A151" t="s">
        <v>2688</v>
      </c>
      <c r="B151" t="s">
        <v>1113</v>
      </c>
      <c r="C151" t="s">
        <v>1114</v>
      </c>
      <c r="D151" t="s">
        <v>3404</v>
      </c>
      <c r="E151" s="7">
        <v>18240</v>
      </c>
      <c r="F151" s="67">
        <v>18.409864</v>
      </c>
      <c r="G151" s="22">
        <v>335795.92</v>
      </c>
      <c r="H151" s="22">
        <v>7628.23</v>
      </c>
      <c r="I151" s="22">
        <v>0</v>
      </c>
    </row>
    <row r="152" spans="1:9" ht="12.75">
      <c r="A152" t="s">
        <v>2688</v>
      </c>
      <c r="B152" t="s">
        <v>1115</v>
      </c>
      <c r="C152" t="s">
        <v>1116</v>
      </c>
      <c r="D152" t="s">
        <v>3404</v>
      </c>
      <c r="E152" s="7">
        <v>23033</v>
      </c>
      <c r="F152" s="67">
        <v>41.751701</v>
      </c>
      <c r="G152" s="22">
        <v>961666.92</v>
      </c>
      <c r="H152" s="22">
        <v>0</v>
      </c>
      <c r="I152" s="22">
        <v>0</v>
      </c>
    </row>
    <row r="153" spans="1:9" ht="12.75">
      <c r="A153" t="s">
        <v>2688</v>
      </c>
      <c r="B153" t="s">
        <v>3260</v>
      </c>
      <c r="C153" t="s">
        <v>3261</v>
      </c>
      <c r="D153" t="s">
        <v>3047</v>
      </c>
      <c r="E153" s="7">
        <v>96000</v>
      </c>
      <c r="F153" s="67">
        <v>6.525718</v>
      </c>
      <c r="G153" s="22">
        <v>626468.97</v>
      </c>
      <c r="H153" s="22">
        <v>0</v>
      </c>
      <c r="I153" s="22">
        <v>0</v>
      </c>
    </row>
    <row r="154" spans="1:9" ht="12.75">
      <c r="A154" t="s">
        <v>2688</v>
      </c>
      <c r="B154" t="s">
        <v>2767</v>
      </c>
      <c r="C154" t="s">
        <v>2768</v>
      </c>
      <c r="D154" t="s">
        <v>3031</v>
      </c>
      <c r="E154" s="7">
        <v>31000</v>
      </c>
      <c r="F154" s="67">
        <v>4.484715</v>
      </c>
      <c r="G154" s="22">
        <v>139026.18</v>
      </c>
      <c r="H154" s="22">
        <v>0</v>
      </c>
      <c r="I154" s="22">
        <v>0</v>
      </c>
    </row>
    <row r="155" spans="1:9" ht="12.75">
      <c r="A155" t="s">
        <v>2688</v>
      </c>
      <c r="B155" t="s">
        <v>674</v>
      </c>
      <c r="C155" t="s">
        <v>675</v>
      </c>
      <c r="D155" t="s">
        <v>72</v>
      </c>
      <c r="E155" s="7">
        <v>77000</v>
      </c>
      <c r="F155" s="67">
        <v>3.121848</v>
      </c>
      <c r="G155" s="22">
        <v>240382.33</v>
      </c>
      <c r="H155" s="22">
        <v>0</v>
      </c>
      <c r="I155" s="22">
        <v>0</v>
      </c>
    </row>
    <row r="156" spans="1:9" ht="12.75">
      <c r="A156" t="s">
        <v>2688</v>
      </c>
      <c r="B156" t="s">
        <v>676</v>
      </c>
      <c r="C156" t="s">
        <v>677</v>
      </c>
      <c r="D156" t="s">
        <v>325</v>
      </c>
      <c r="E156" s="7">
        <v>311000</v>
      </c>
      <c r="F156" s="67">
        <v>1.727937</v>
      </c>
      <c r="G156" s="22">
        <v>537388.31</v>
      </c>
      <c r="H156" s="22">
        <v>0</v>
      </c>
      <c r="I156" s="22">
        <v>0</v>
      </c>
    </row>
    <row r="157" spans="1:9" ht="12.75">
      <c r="A157" t="s">
        <v>2688</v>
      </c>
      <c r="B157" t="s">
        <v>678</v>
      </c>
      <c r="C157" t="s">
        <v>679</v>
      </c>
      <c r="D157" t="s">
        <v>3047</v>
      </c>
      <c r="E157" s="7">
        <v>6000</v>
      </c>
      <c r="F157" s="67">
        <v>93.812923</v>
      </c>
      <c r="G157" s="22">
        <v>562877.54</v>
      </c>
      <c r="H157" s="22">
        <v>0</v>
      </c>
      <c r="I157" s="22">
        <v>0</v>
      </c>
    </row>
    <row r="158" spans="1:9" ht="12.75">
      <c r="A158" t="s">
        <v>2688</v>
      </c>
      <c r="B158" t="s">
        <v>680</v>
      </c>
      <c r="C158" t="s">
        <v>681</v>
      </c>
      <c r="D158" t="s">
        <v>325</v>
      </c>
      <c r="E158" s="7">
        <v>99000</v>
      </c>
      <c r="F158" s="67">
        <v>8.414859</v>
      </c>
      <c r="G158" s="22">
        <v>833071.04</v>
      </c>
      <c r="H158" s="22">
        <v>0</v>
      </c>
      <c r="I158" s="22">
        <v>0</v>
      </c>
    </row>
    <row r="159" spans="1:9" ht="12.75">
      <c r="A159" t="s">
        <v>2688</v>
      </c>
      <c r="B159" t="s">
        <v>682</v>
      </c>
      <c r="C159" t="s">
        <v>683</v>
      </c>
      <c r="D159" t="s">
        <v>3047</v>
      </c>
      <c r="E159" s="7">
        <v>46000</v>
      </c>
      <c r="F159" s="67">
        <v>11.47721</v>
      </c>
      <c r="G159" s="22">
        <v>527951.67</v>
      </c>
      <c r="H159" s="22">
        <v>0</v>
      </c>
      <c r="I159" s="22">
        <v>0</v>
      </c>
    </row>
    <row r="160" spans="1:9" ht="12.75">
      <c r="A160" t="s">
        <v>2688</v>
      </c>
      <c r="B160" t="s">
        <v>686</v>
      </c>
      <c r="C160" t="s">
        <v>687</v>
      </c>
      <c r="D160" t="s">
        <v>3047</v>
      </c>
      <c r="E160" s="7">
        <v>19000</v>
      </c>
      <c r="F160" s="67">
        <v>37.708219</v>
      </c>
      <c r="G160" s="22">
        <v>716456.16</v>
      </c>
      <c r="H160" s="22">
        <v>2940.78</v>
      </c>
      <c r="I160" s="22">
        <v>0</v>
      </c>
    </row>
    <row r="161" spans="1:9" ht="12.75">
      <c r="A161" t="s">
        <v>2688</v>
      </c>
      <c r="B161" t="s">
        <v>369</v>
      </c>
      <c r="C161" t="s">
        <v>370</v>
      </c>
      <c r="D161" t="s">
        <v>3047</v>
      </c>
      <c r="E161" s="7">
        <v>25000</v>
      </c>
      <c r="F161" s="67">
        <v>20.821893</v>
      </c>
      <c r="G161" s="22">
        <v>520547.32</v>
      </c>
      <c r="H161" s="22">
        <v>0</v>
      </c>
      <c r="I161" s="22">
        <v>0</v>
      </c>
    </row>
    <row r="162" spans="1:9" ht="12.75">
      <c r="A162" t="s">
        <v>2688</v>
      </c>
      <c r="B162" t="s">
        <v>77</v>
      </c>
      <c r="C162" t="s">
        <v>78</v>
      </c>
      <c r="D162" t="s">
        <v>3249</v>
      </c>
      <c r="E162" s="7">
        <v>62</v>
      </c>
      <c r="F162" s="67">
        <v>7157.239612</v>
      </c>
      <c r="G162" s="22">
        <v>443748.86</v>
      </c>
      <c r="H162" s="22">
        <v>0</v>
      </c>
      <c r="I162" s="22">
        <v>0</v>
      </c>
    </row>
    <row r="163" spans="1:9" ht="12.75">
      <c r="A163" t="s">
        <v>2688</v>
      </c>
      <c r="B163" t="s">
        <v>81</v>
      </c>
      <c r="C163" t="s">
        <v>82</v>
      </c>
      <c r="D163" t="s">
        <v>3047</v>
      </c>
      <c r="E163" s="7">
        <v>62000</v>
      </c>
      <c r="F163" s="67">
        <v>6.708768</v>
      </c>
      <c r="G163" s="22">
        <v>415943.62</v>
      </c>
      <c r="H163" s="22">
        <v>0</v>
      </c>
      <c r="I163" s="22">
        <v>0</v>
      </c>
    </row>
    <row r="164" spans="1:9" ht="12.75">
      <c r="A164" t="s">
        <v>2688</v>
      </c>
      <c r="B164" t="s">
        <v>3264</v>
      </c>
      <c r="C164" t="s">
        <v>3265</v>
      </c>
      <c r="D164" t="s">
        <v>3047</v>
      </c>
      <c r="E164" s="7">
        <v>57000</v>
      </c>
      <c r="F164" s="67">
        <v>8.594179</v>
      </c>
      <c r="G164" s="22">
        <v>489868.2</v>
      </c>
      <c r="H164" s="22">
        <v>0</v>
      </c>
      <c r="I164" s="22">
        <v>0</v>
      </c>
    </row>
    <row r="165" spans="1:9" ht="12.75">
      <c r="A165" t="s">
        <v>2688</v>
      </c>
      <c r="B165" t="s">
        <v>85</v>
      </c>
      <c r="C165" t="s">
        <v>86</v>
      </c>
      <c r="D165" t="s">
        <v>3047</v>
      </c>
      <c r="E165" s="7">
        <v>22000</v>
      </c>
      <c r="F165" s="67">
        <v>21.096467</v>
      </c>
      <c r="G165" s="22">
        <v>464122.28</v>
      </c>
      <c r="H165" s="22">
        <v>0</v>
      </c>
      <c r="I165" s="22">
        <v>0</v>
      </c>
    </row>
    <row r="166" spans="1:9" ht="12.75">
      <c r="A166" t="s">
        <v>2688</v>
      </c>
      <c r="B166" t="s">
        <v>491</v>
      </c>
      <c r="C166" t="s">
        <v>492</v>
      </c>
      <c r="D166" t="s">
        <v>3047</v>
      </c>
      <c r="E166" s="7">
        <v>36000</v>
      </c>
      <c r="F166" s="67">
        <v>9.765697</v>
      </c>
      <c r="G166" s="22">
        <v>351565.07</v>
      </c>
      <c r="H166" s="22">
        <v>0</v>
      </c>
      <c r="I166" s="22">
        <v>0</v>
      </c>
    </row>
    <row r="167" spans="1:9" ht="12.75">
      <c r="A167" t="s">
        <v>2688</v>
      </c>
      <c r="B167" t="s">
        <v>698</v>
      </c>
      <c r="C167" t="s">
        <v>699</v>
      </c>
      <c r="D167" t="s">
        <v>3047</v>
      </c>
      <c r="E167" s="7">
        <v>54000</v>
      </c>
      <c r="F167" s="67">
        <v>11.47721</v>
      </c>
      <c r="G167" s="22">
        <v>619769.36</v>
      </c>
      <c r="H167" s="22">
        <v>0</v>
      </c>
      <c r="I167" s="22">
        <v>0</v>
      </c>
    </row>
    <row r="168" spans="1:9" ht="12.75">
      <c r="A168" t="s">
        <v>2688</v>
      </c>
      <c r="B168" t="s">
        <v>3268</v>
      </c>
      <c r="C168" t="s">
        <v>3269</v>
      </c>
      <c r="D168" t="s">
        <v>3047</v>
      </c>
      <c r="E168" s="7">
        <v>11300</v>
      </c>
      <c r="F168" s="67">
        <v>73.494417</v>
      </c>
      <c r="G168" s="22">
        <v>830486.91</v>
      </c>
      <c r="H168" s="22">
        <v>0</v>
      </c>
      <c r="I168" s="22">
        <v>0</v>
      </c>
    </row>
    <row r="169" spans="1:9" ht="12.75">
      <c r="A169" t="s">
        <v>2688</v>
      </c>
      <c r="B169" t="s">
        <v>706</v>
      </c>
      <c r="C169" t="s">
        <v>707</v>
      </c>
      <c r="D169" t="s">
        <v>3031</v>
      </c>
      <c r="E169" s="7">
        <v>49600</v>
      </c>
      <c r="F169" s="67">
        <v>7.638347</v>
      </c>
      <c r="G169" s="22">
        <v>378861.99</v>
      </c>
      <c r="H169" s="22">
        <v>6862.51</v>
      </c>
      <c r="I169" s="22">
        <v>0</v>
      </c>
    </row>
    <row r="170" spans="1:9" ht="12.75">
      <c r="A170" t="s">
        <v>2688</v>
      </c>
      <c r="B170" t="s">
        <v>1159</v>
      </c>
      <c r="C170" t="s">
        <v>1160</v>
      </c>
      <c r="D170" t="s">
        <v>3031</v>
      </c>
      <c r="E170" s="7">
        <v>53</v>
      </c>
      <c r="F170" s="67">
        <v>12813.472451</v>
      </c>
      <c r="G170" s="22">
        <v>679114.04</v>
      </c>
      <c r="H170" s="22">
        <v>0</v>
      </c>
      <c r="I170" s="22">
        <v>0</v>
      </c>
    </row>
    <row r="171" spans="1:9" ht="12.75">
      <c r="A171" t="s">
        <v>2688</v>
      </c>
      <c r="B171" t="s">
        <v>2769</v>
      </c>
      <c r="C171" t="s">
        <v>2770</v>
      </c>
      <c r="D171" t="s">
        <v>2771</v>
      </c>
      <c r="E171" s="7">
        <v>34</v>
      </c>
      <c r="F171" s="67">
        <v>6278.601501</v>
      </c>
      <c r="G171" s="22">
        <v>213472.45</v>
      </c>
      <c r="H171" s="22">
        <v>4597.04</v>
      </c>
      <c r="I171" s="22">
        <v>0</v>
      </c>
    </row>
    <row r="172" spans="1:9" ht="12.75">
      <c r="A172" t="s">
        <v>2688</v>
      </c>
      <c r="B172" t="s">
        <v>2777</v>
      </c>
      <c r="C172" t="s">
        <v>2778</v>
      </c>
      <c r="D172" t="s">
        <v>3031</v>
      </c>
      <c r="E172" s="7">
        <v>35000</v>
      </c>
      <c r="F172" s="67">
        <v>4.559861</v>
      </c>
      <c r="G172" s="22">
        <v>159595.15</v>
      </c>
      <c r="H172" s="22">
        <v>3254.58</v>
      </c>
      <c r="I172" s="22">
        <v>0</v>
      </c>
    </row>
    <row r="173" spans="1:9" ht="12.75">
      <c r="A173" t="s">
        <v>2688</v>
      </c>
      <c r="B173" t="s">
        <v>2594</v>
      </c>
      <c r="C173" t="s">
        <v>2595</v>
      </c>
      <c r="D173" t="s">
        <v>2596</v>
      </c>
      <c r="E173" s="7">
        <v>99000</v>
      </c>
      <c r="F173" s="67">
        <v>3.314555</v>
      </c>
      <c r="G173" s="22">
        <v>328140.96</v>
      </c>
      <c r="H173" s="22">
        <v>0</v>
      </c>
      <c r="I173" s="22">
        <v>0</v>
      </c>
    </row>
    <row r="174" spans="1:9" ht="12.75">
      <c r="A174" t="s">
        <v>2688</v>
      </c>
      <c r="B174" t="s">
        <v>2115</v>
      </c>
      <c r="C174" t="s">
        <v>2116</v>
      </c>
      <c r="D174" t="s">
        <v>2117</v>
      </c>
      <c r="E174" s="7">
        <v>111511</v>
      </c>
      <c r="F174" s="67">
        <v>4.644732</v>
      </c>
      <c r="G174" s="22">
        <v>517938.71</v>
      </c>
      <c r="H174" s="22">
        <v>0</v>
      </c>
      <c r="I174" s="22">
        <v>0</v>
      </c>
    </row>
    <row r="175" spans="1:9" ht="12.75">
      <c r="A175" t="s">
        <v>2688</v>
      </c>
      <c r="B175" t="s">
        <v>312</v>
      </c>
      <c r="C175" t="s">
        <v>313</v>
      </c>
      <c r="D175" t="s">
        <v>3031</v>
      </c>
      <c r="E175" s="7">
        <v>17900</v>
      </c>
      <c r="F175" s="67">
        <v>25.260846</v>
      </c>
      <c r="G175" s="22">
        <v>452169.14</v>
      </c>
      <c r="H175" s="22">
        <v>0</v>
      </c>
      <c r="I175" s="22">
        <v>0</v>
      </c>
    </row>
    <row r="176" spans="1:9" ht="12.75">
      <c r="A176" t="s">
        <v>2688</v>
      </c>
      <c r="B176" t="s">
        <v>3582</v>
      </c>
      <c r="C176" t="s">
        <v>3583</v>
      </c>
      <c r="D176" t="s">
        <v>3031</v>
      </c>
      <c r="E176" s="7">
        <v>19000</v>
      </c>
      <c r="F176" s="67">
        <v>25.538311</v>
      </c>
      <c r="G176" s="22">
        <v>485227.9</v>
      </c>
      <c r="H176" s="22">
        <v>0</v>
      </c>
      <c r="I176" s="22">
        <v>0</v>
      </c>
    </row>
    <row r="177" spans="1:9" ht="12.75">
      <c r="A177" t="s">
        <v>2688</v>
      </c>
      <c r="B177" t="s">
        <v>2779</v>
      </c>
      <c r="C177" t="s">
        <v>2780</v>
      </c>
      <c r="D177" t="s">
        <v>2781</v>
      </c>
      <c r="E177" s="7">
        <v>2000000</v>
      </c>
      <c r="F177" s="67">
        <v>0.388625</v>
      </c>
      <c r="G177" s="22">
        <v>777250.33</v>
      </c>
      <c r="H177" s="22">
        <v>0</v>
      </c>
      <c r="I177" s="22">
        <v>0</v>
      </c>
    </row>
    <row r="178" spans="1:9" ht="12.75">
      <c r="A178" t="s">
        <v>2688</v>
      </c>
      <c r="B178" t="s">
        <v>319</v>
      </c>
      <c r="C178" t="s">
        <v>320</v>
      </c>
      <c r="D178" t="s">
        <v>3031</v>
      </c>
      <c r="E178" s="7">
        <v>221</v>
      </c>
      <c r="F178" s="67">
        <v>5564.708036</v>
      </c>
      <c r="G178" s="22">
        <v>1229800.48</v>
      </c>
      <c r="H178" s="22">
        <v>0</v>
      </c>
      <c r="I178" s="22">
        <v>0</v>
      </c>
    </row>
    <row r="179" spans="1:9" ht="12.75">
      <c r="A179" t="s">
        <v>2688</v>
      </c>
      <c r="B179" t="s">
        <v>3270</v>
      </c>
      <c r="C179" t="s">
        <v>3271</v>
      </c>
      <c r="D179" t="s">
        <v>3047</v>
      </c>
      <c r="E179" s="7">
        <v>75000</v>
      </c>
      <c r="F179" s="67">
        <v>14.579901</v>
      </c>
      <c r="G179" s="22">
        <v>1093492.59</v>
      </c>
      <c r="H179" s="22">
        <v>0</v>
      </c>
      <c r="I179" s="22">
        <v>0</v>
      </c>
    </row>
    <row r="180" spans="1:9" ht="12.75">
      <c r="A180" t="s">
        <v>2688</v>
      </c>
      <c r="B180" t="s">
        <v>1193</v>
      </c>
      <c r="C180" t="s">
        <v>1194</v>
      </c>
      <c r="D180" t="s">
        <v>325</v>
      </c>
      <c r="E180" s="7">
        <v>130000</v>
      </c>
      <c r="F180" s="67">
        <v>0.790097</v>
      </c>
      <c r="G180" s="22">
        <v>102712.67</v>
      </c>
      <c r="H180" s="22">
        <v>0</v>
      </c>
      <c r="I180" s="22">
        <v>0</v>
      </c>
    </row>
    <row r="181" spans="1:9" ht="12.75">
      <c r="A181" t="s">
        <v>2688</v>
      </c>
      <c r="B181" t="s">
        <v>323</v>
      </c>
      <c r="C181" t="s">
        <v>324</v>
      </c>
      <c r="D181" t="s">
        <v>325</v>
      </c>
      <c r="E181" s="7">
        <v>83000</v>
      </c>
      <c r="F181" s="67">
        <v>2.8906</v>
      </c>
      <c r="G181" s="22">
        <v>239919.83</v>
      </c>
      <c r="H181" s="22">
        <v>4913.71</v>
      </c>
      <c r="I181" s="22">
        <v>0</v>
      </c>
    </row>
    <row r="182" spans="1:9" ht="12.75">
      <c r="A182" t="s">
        <v>2688</v>
      </c>
      <c r="B182" t="s">
        <v>326</v>
      </c>
      <c r="C182" t="s">
        <v>327</v>
      </c>
      <c r="D182" t="s">
        <v>3031</v>
      </c>
      <c r="E182" s="7">
        <v>369</v>
      </c>
      <c r="F182" s="67">
        <v>3011.166026</v>
      </c>
      <c r="G182" s="22">
        <v>1111120.26</v>
      </c>
      <c r="H182" s="22">
        <v>0</v>
      </c>
      <c r="I182" s="22">
        <v>0</v>
      </c>
    </row>
    <row r="183" spans="1:9" ht="12.75">
      <c r="A183" t="s">
        <v>2688</v>
      </c>
      <c r="B183" t="s">
        <v>3272</v>
      </c>
      <c r="C183" t="s">
        <v>3273</v>
      </c>
      <c r="D183" t="s">
        <v>3047</v>
      </c>
      <c r="E183" s="7">
        <v>40000</v>
      </c>
      <c r="F183" s="67">
        <v>11.641955</v>
      </c>
      <c r="G183" s="22">
        <v>465678.2</v>
      </c>
      <c r="H183" s="22">
        <v>0</v>
      </c>
      <c r="I183" s="22">
        <v>0</v>
      </c>
    </row>
    <row r="184" spans="1:9" ht="12.75">
      <c r="A184" t="s">
        <v>2688</v>
      </c>
      <c r="B184" t="s">
        <v>712</v>
      </c>
      <c r="C184" t="s">
        <v>713</v>
      </c>
      <c r="D184" t="s">
        <v>3047</v>
      </c>
      <c r="E184" s="7">
        <v>92000</v>
      </c>
      <c r="F184" s="67">
        <v>7.733846</v>
      </c>
      <c r="G184" s="22">
        <v>711513.82</v>
      </c>
      <c r="H184" s="22">
        <v>0</v>
      </c>
      <c r="I184" s="22">
        <v>0</v>
      </c>
    </row>
    <row r="185" spans="1:9" ht="12.75">
      <c r="A185" t="s">
        <v>2688</v>
      </c>
      <c r="B185" t="s">
        <v>183</v>
      </c>
      <c r="C185" t="s">
        <v>184</v>
      </c>
      <c r="D185" t="s">
        <v>3047</v>
      </c>
      <c r="E185" s="7">
        <v>107000</v>
      </c>
      <c r="F185" s="67">
        <v>4.7959</v>
      </c>
      <c r="G185" s="22">
        <v>513161.27</v>
      </c>
      <c r="H185" s="22">
        <v>0</v>
      </c>
      <c r="I185" s="22">
        <v>0</v>
      </c>
    </row>
    <row r="186" spans="1:9" ht="12.75">
      <c r="A186" t="s">
        <v>2688</v>
      </c>
      <c r="B186" t="s">
        <v>2785</v>
      </c>
      <c r="C186" t="s">
        <v>2786</v>
      </c>
      <c r="D186" t="s">
        <v>3031</v>
      </c>
      <c r="E186" s="7">
        <v>144000</v>
      </c>
      <c r="F186" s="67">
        <v>2.723572</v>
      </c>
      <c r="G186" s="22">
        <v>392194.38</v>
      </c>
      <c r="H186" s="22">
        <v>0</v>
      </c>
      <c r="I186" s="22">
        <v>0</v>
      </c>
    </row>
    <row r="187" spans="1:9" ht="12.75">
      <c r="A187" t="s">
        <v>2688</v>
      </c>
      <c r="B187" t="s">
        <v>718</v>
      </c>
      <c r="C187" t="s">
        <v>719</v>
      </c>
      <c r="D187" t="s">
        <v>3047</v>
      </c>
      <c r="E187" s="7">
        <v>11500</v>
      </c>
      <c r="F187" s="67">
        <v>55.555556</v>
      </c>
      <c r="G187" s="22">
        <v>638888.89</v>
      </c>
      <c r="H187" s="22">
        <v>0</v>
      </c>
      <c r="I187" s="22">
        <v>0</v>
      </c>
    </row>
    <row r="188" spans="1:9" ht="12.75">
      <c r="A188" t="s">
        <v>2688</v>
      </c>
      <c r="B188" t="s">
        <v>724</v>
      </c>
      <c r="C188" t="s">
        <v>3326</v>
      </c>
      <c r="D188" t="s">
        <v>725</v>
      </c>
      <c r="E188" s="7">
        <v>91417</v>
      </c>
      <c r="F188" s="67">
        <v>8.263302</v>
      </c>
      <c r="G188" s="22">
        <v>755406.31</v>
      </c>
      <c r="H188" s="22">
        <v>0</v>
      </c>
      <c r="I188" s="22">
        <v>0</v>
      </c>
    </row>
    <row r="189" spans="1:9" ht="12.75">
      <c r="A189" t="s">
        <v>2688</v>
      </c>
      <c r="B189" t="s">
        <v>3282</v>
      </c>
      <c r="C189" t="s">
        <v>3283</v>
      </c>
      <c r="D189" t="s">
        <v>3031</v>
      </c>
      <c r="E189" s="7">
        <v>37900</v>
      </c>
      <c r="F189" s="67">
        <v>23.8409</v>
      </c>
      <c r="G189" s="22">
        <v>903570.12</v>
      </c>
      <c r="H189" s="22">
        <v>0</v>
      </c>
      <c r="I189" s="22">
        <v>0</v>
      </c>
    </row>
    <row r="190" spans="1:9" ht="12.75">
      <c r="A190" t="s">
        <v>2688</v>
      </c>
      <c r="B190" t="s">
        <v>852</v>
      </c>
      <c r="C190" t="s">
        <v>853</v>
      </c>
      <c r="D190" t="s">
        <v>3031</v>
      </c>
      <c r="E190" s="7">
        <v>36100</v>
      </c>
      <c r="F190" s="67">
        <v>9.544076</v>
      </c>
      <c r="G190" s="22">
        <v>344541.13</v>
      </c>
      <c r="H190" s="22">
        <v>0</v>
      </c>
      <c r="I190" s="22">
        <v>0</v>
      </c>
    </row>
    <row r="191" spans="1:9" ht="12.75">
      <c r="A191" t="s">
        <v>2688</v>
      </c>
      <c r="B191" t="s">
        <v>2706</v>
      </c>
      <c r="C191" t="s">
        <v>2707</v>
      </c>
      <c r="D191" t="s">
        <v>3047</v>
      </c>
      <c r="E191" s="7">
        <v>29500</v>
      </c>
      <c r="F191" s="67">
        <v>12.090427</v>
      </c>
      <c r="G191" s="22">
        <v>356667.58</v>
      </c>
      <c r="H191" s="22">
        <v>0</v>
      </c>
      <c r="I191" s="22">
        <v>0</v>
      </c>
    </row>
    <row r="192" spans="1:9" ht="12.75">
      <c r="A192" t="s">
        <v>2688</v>
      </c>
      <c r="B192" t="s">
        <v>3287</v>
      </c>
      <c r="C192" t="s">
        <v>3288</v>
      </c>
      <c r="D192" t="s">
        <v>3047</v>
      </c>
      <c r="E192" s="7">
        <v>2800</v>
      </c>
      <c r="F192" s="67">
        <v>96.101043</v>
      </c>
      <c r="G192" s="22">
        <v>269082.92</v>
      </c>
      <c r="H192" s="22">
        <v>0</v>
      </c>
      <c r="I192" s="22">
        <v>0</v>
      </c>
    </row>
    <row r="193" spans="1:9" ht="12.75">
      <c r="A193" t="s">
        <v>2688</v>
      </c>
      <c r="B193" t="s">
        <v>105</v>
      </c>
      <c r="C193" t="s">
        <v>106</v>
      </c>
      <c r="D193" t="s">
        <v>3047</v>
      </c>
      <c r="E193" s="7">
        <v>17000</v>
      </c>
      <c r="F193" s="67">
        <v>20.913418</v>
      </c>
      <c r="G193" s="22">
        <v>355528.1</v>
      </c>
      <c r="H193" s="22">
        <v>0</v>
      </c>
      <c r="I193" s="22">
        <v>0</v>
      </c>
    </row>
    <row r="194" spans="1:9" ht="12.75">
      <c r="A194" t="s">
        <v>2688</v>
      </c>
      <c r="B194" t="s">
        <v>3289</v>
      </c>
      <c r="C194" t="s">
        <v>3290</v>
      </c>
      <c r="D194" t="s">
        <v>3047</v>
      </c>
      <c r="E194" s="7">
        <v>48000</v>
      </c>
      <c r="F194" s="67">
        <v>7.358594</v>
      </c>
      <c r="G194" s="22">
        <v>353212.52</v>
      </c>
      <c r="H194" s="22">
        <v>0</v>
      </c>
      <c r="I194" s="22">
        <v>0</v>
      </c>
    </row>
    <row r="195" spans="1:9" ht="12.75">
      <c r="A195" t="s">
        <v>2688</v>
      </c>
      <c r="B195" t="s">
        <v>3293</v>
      </c>
      <c r="C195" t="s">
        <v>3294</v>
      </c>
      <c r="D195" t="s">
        <v>3249</v>
      </c>
      <c r="E195" s="7">
        <v>295</v>
      </c>
      <c r="F195" s="67">
        <v>4631.155043</v>
      </c>
      <c r="G195" s="22">
        <v>1366190.74</v>
      </c>
      <c r="H195" s="22">
        <v>0</v>
      </c>
      <c r="I195" s="22">
        <v>0</v>
      </c>
    </row>
    <row r="196" spans="1:9" ht="12.75">
      <c r="A196" t="s">
        <v>2688</v>
      </c>
      <c r="B196" t="s">
        <v>728</v>
      </c>
      <c r="C196" t="s">
        <v>729</v>
      </c>
      <c r="D196" t="s">
        <v>3047</v>
      </c>
      <c r="E196" s="7">
        <v>52000</v>
      </c>
      <c r="F196" s="67">
        <v>5.226066</v>
      </c>
      <c r="G196" s="22">
        <v>271755.45</v>
      </c>
      <c r="H196" s="22">
        <v>0</v>
      </c>
      <c r="I196" s="22">
        <v>0</v>
      </c>
    </row>
    <row r="197" spans="1:9" ht="12.75">
      <c r="A197" t="s">
        <v>2688</v>
      </c>
      <c r="B197" t="s">
        <v>732</v>
      </c>
      <c r="C197" t="s">
        <v>733</v>
      </c>
      <c r="D197" t="s">
        <v>3047</v>
      </c>
      <c r="E197" s="7">
        <v>14200</v>
      </c>
      <c r="F197" s="67">
        <v>49.423394</v>
      </c>
      <c r="G197" s="22">
        <v>701812.19</v>
      </c>
      <c r="H197" s="22">
        <v>0</v>
      </c>
      <c r="I197" s="22">
        <v>0</v>
      </c>
    </row>
    <row r="198" spans="1:9" ht="12.75">
      <c r="A198" t="s">
        <v>2688</v>
      </c>
      <c r="B198" t="s">
        <v>354</v>
      </c>
      <c r="C198" t="s">
        <v>355</v>
      </c>
      <c r="D198" t="s">
        <v>3047</v>
      </c>
      <c r="E198" s="7">
        <v>10000</v>
      </c>
      <c r="F198" s="67">
        <v>33.040454</v>
      </c>
      <c r="G198" s="22">
        <v>330404.54</v>
      </c>
      <c r="H198" s="22">
        <v>0</v>
      </c>
      <c r="I198" s="22">
        <v>0</v>
      </c>
    </row>
    <row r="199" spans="1:9" ht="12.75">
      <c r="A199" t="s">
        <v>2688</v>
      </c>
      <c r="B199" t="s">
        <v>111</v>
      </c>
      <c r="C199" t="s">
        <v>112</v>
      </c>
      <c r="D199" t="s">
        <v>3047</v>
      </c>
      <c r="E199" s="7">
        <v>329000</v>
      </c>
      <c r="F199" s="67">
        <v>1.958631</v>
      </c>
      <c r="G199" s="22">
        <v>644389.53</v>
      </c>
      <c r="H199" s="22">
        <v>0</v>
      </c>
      <c r="I199" s="22">
        <v>0</v>
      </c>
    </row>
    <row r="200" spans="1:9" ht="12.75">
      <c r="A200" t="s">
        <v>2688</v>
      </c>
      <c r="B200" t="s">
        <v>2700</v>
      </c>
      <c r="C200" t="s">
        <v>2701</v>
      </c>
      <c r="D200" t="s">
        <v>3047</v>
      </c>
      <c r="E200" s="7">
        <v>13000</v>
      </c>
      <c r="F200" s="67">
        <v>20.318506</v>
      </c>
      <c r="G200" s="22">
        <v>264140.58</v>
      </c>
      <c r="H200" s="22">
        <v>0</v>
      </c>
      <c r="I200" s="22">
        <v>0</v>
      </c>
    </row>
    <row r="201" spans="1:9" ht="12.75">
      <c r="A201" t="s">
        <v>2688</v>
      </c>
      <c r="B201" t="s">
        <v>3299</v>
      </c>
      <c r="C201" t="s">
        <v>3300</v>
      </c>
      <c r="D201" t="s">
        <v>3047</v>
      </c>
      <c r="E201" s="7">
        <v>118000</v>
      </c>
      <c r="F201" s="67">
        <v>11.101959</v>
      </c>
      <c r="G201" s="22">
        <v>1310031.12</v>
      </c>
      <c r="H201" s="22">
        <v>0</v>
      </c>
      <c r="I201" s="22">
        <v>0</v>
      </c>
    </row>
    <row r="202" spans="1:9" ht="12.75">
      <c r="A202" t="s">
        <v>2688</v>
      </c>
      <c r="B202" t="s">
        <v>738</v>
      </c>
      <c r="C202" t="s">
        <v>739</v>
      </c>
      <c r="D202" t="s">
        <v>3047</v>
      </c>
      <c r="E202" s="7">
        <v>78000</v>
      </c>
      <c r="F202" s="67">
        <v>15.879553</v>
      </c>
      <c r="G202" s="22">
        <v>1238605.16</v>
      </c>
      <c r="H202" s="22">
        <v>0</v>
      </c>
      <c r="I202" s="22">
        <v>0</v>
      </c>
    </row>
    <row r="203" spans="1:9" ht="12.75">
      <c r="A203" t="s">
        <v>2688</v>
      </c>
      <c r="B203" t="s">
        <v>746</v>
      </c>
      <c r="C203" t="s">
        <v>747</v>
      </c>
      <c r="D203" t="s">
        <v>3047</v>
      </c>
      <c r="E203" s="7">
        <v>69000</v>
      </c>
      <c r="F203" s="67">
        <v>5.90335</v>
      </c>
      <c r="G203" s="22">
        <v>407331.14</v>
      </c>
      <c r="H203" s="22">
        <v>0</v>
      </c>
      <c r="I203" s="22">
        <v>0</v>
      </c>
    </row>
    <row r="204" spans="1:9" ht="12.75">
      <c r="A204" t="s">
        <v>2688</v>
      </c>
      <c r="B204" t="s">
        <v>3305</v>
      </c>
      <c r="C204" t="s">
        <v>3306</v>
      </c>
      <c r="D204" t="s">
        <v>3286</v>
      </c>
      <c r="E204" s="7">
        <v>104000</v>
      </c>
      <c r="F204" s="67">
        <v>7.460714</v>
      </c>
      <c r="G204" s="22">
        <v>775914.23</v>
      </c>
      <c r="H204" s="22">
        <v>0</v>
      </c>
      <c r="I204" s="22">
        <v>0</v>
      </c>
    </row>
    <row r="205" spans="1:9" ht="12.75">
      <c r="A205" t="s">
        <v>2688</v>
      </c>
      <c r="B205" t="s">
        <v>121</v>
      </c>
      <c r="C205" t="s">
        <v>122</v>
      </c>
      <c r="D205" t="s">
        <v>3047</v>
      </c>
      <c r="E205" s="7">
        <v>8000</v>
      </c>
      <c r="F205" s="67">
        <v>60.58942</v>
      </c>
      <c r="G205" s="22">
        <v>484715.36</v>
      </c>
      <c r="H205" s="22">
        <v>0</v>
      </c>
      <c r="I205" s="22">
        <v>0</v>
      </c>
    </row>
    <row r="206" spans="1:9" ht="12.75">
      <c r="A206" t="s">
        <v>2688</v>
      </c>
      <c r="B206" t="s">
        <v>754</v>
      </c>
      <c r="C206" t="s">
        <v>755</v>
      </c>
      <c r="D206" t="s">
        <v>3031</v>
      </c>
      <c r="E206" s="7">
        <v>61078</v>
      </c>
      <c r="F206" s="67">
        <v>8.517914</v>
      </c>
      <c r="G206" s="22">
        <v>520257.14</v>
      </c>
      <c r="H206" s="22">
        <v>0</v>
      </c>
      <c r="I206" s="22">
        <v>0</v>
      </c>
    </row>
    <row r="207" spans="1:9" ht="12.75">
      <c r="A207" t="s">
        <v>2688</v>
      </c>
      <c r="B207" t="s">
        <v>3384</v>
      </c>
      <c r="C207" t="s">
        <v>3385</v>
      </c>
      <c r="D207" t="s">
        <v>3047</v>
      </c>
      <c r="E207" s="7">
        <v>45000</v>
      </c>
      <c r="F207" s="67">
        <v>20.226982</v>
      </c>
      <c r="G207" s="22">
        <v>910214.17</v>
      </c>
      <c r="H207" s="22">
        <v>0</v>
      </c>
      <c r="I207" s="22">
        <v>0</v>
      </c>
    </row>
    <row r="208" spans="1:9" ht="12.75">
      <c r="A208" t="s">
        <v>2688</v>
      </c>
      <c r="B208" t="s">
        <v>758</v>
      </c>
      <c r="C208" t="s">
        <v>759</v>
      </c>
      <c r="D208" t="s">
        <v>3047</v>
      </c>
      <c r="E208" s="7">
        <v>13400</v>
      </c>
      <c r="F208" s="67">
        <v>36.976021</v>
      </c>
      <c r="G208" s="22">
        <v>495478.67</v>
      </c>
      <c r="H208" s="22">
        <v>0</v>
      </c>
      <c r="I208" s="22">
        <v>0</v>
      </c>
    </row>
    <row r="209" spans="1:9" ht="12.75">
      <c r="A209" t="s">
        <v>2688</v>
      </c>
      <c r="B209" t="s">
        <v>3409</v>
      </c>
      <c r="C209" t="s">
        <v>3410</v>
      </c>
      <c r="D209" t="s">
        <v>3404</v>
      </c>
      <c r="E209" s="7">
        <v>6600</v>
      </c>
      <c r="F209" s="67">
        <v>463.435374</v>
      </c>
      <c r="G209" s="22">
        <v>3058673.47</v>
      </c>
      <c r="H209" s="22">
        <v>23001.8</v>
      </c>
      <c r="I209" s="22">
        <v>0</v>
      </c>
    </row>
    <row r="210" spans="1:9" ht="12.75">
      <c r="A210" t="s">
        <v>2688</v>
      </c>
      <c r="B210" t="s">
        <v>762</v>
      </c>
      <c r="C210" t="s">
        <v>763</v>
      </c>
      <c r="D210" t="s">
        <v>3047</v>
      </c>
      <c r="E210" s="7">
        <v>144000</v>
      </c>
      <c r="F210" s="67">
        <v>4.896577</v>
      </c>
      <c r="G210" s="22">
        <v>705107.08</v>
      </c>
      <c r="H210" s="22">
        <v>0</v>
      </c>
      <c r="I210" s="22">
        <v>0</v>
      </c>
    </row>
    <row r="211" spans="1:9" ht="12.75">
      <c r="A211" t="s">
        <v>2688</v>
      </c>
      <c r="B211" t="s">
        <v>2730</v>
      </c>
      <c r="C211" t="s">
        <v>2731</v>
      </c>
      <c r="D211" t="s">
        <v>3047</v>
      </c>
      <c r="E211" s="7">
        <v>108000</v>
      </c>
      <c r="F211" s="67">
        <v>3.294893</v>
      </c>
      <c r="G211" s="22">
        <v>355848.43</v>
      </c>
      <c r="H211" s="22">
        <v>0</v>
      </c>
      <c r="I211" s="22">
        <v>0</v>
      </c>
    </row>
    <row r="212" spans="1:9" ht="12.75">
      <c r="A212" t="s">
        <v>2688</v>
      </c>
      <c r="B212" t="s">
        <v>123</v>
      </c>
      <c r="C212" t="s">
        <v>124</v>
      </c>
      <c r="D212" t="s">
        <v>3047</v>
      </c>
      <c r="E212" s="7">
        <v>16000</v>
      </c>
      <c r="F212" s="67">
        <v>16.584294</v>
      </c>
      <c r="G212" s="22">
        <v>265348.71</v>
      </c>
      <c r="H212" s="22">
        <v>0</v>
      </c>
      <c r="I212" s="22">
        <v>0</v>
      </c>
    </row>
    <row r="213" spans="1:9" ht="12.75">
      <c r="A213" t="s">
        <v>2688</v>
      </c>
      <c r="B213" t="s">
        <v>241</v>
      </c>
      <c r="C213" t="s">
        <v>242</v>
      </c>
      <c r="D213" t="s">
        <v>3047</v>
      </c>
      <c r="E213" s="7">
        <v>2410</v>
      </c>
      <c r="F213" s="67">
        <v>147.354933</v>
      </c>
      <c r="G213" s="22">
        <v>355125.39</v>
      </c>
      <c r="H213" s="22">
        <v>0</v>
      </c>
      <c r="I213" s="22">
        <v>0</v>
      </c>
    </row>
    <row r="214" spans="1:9" ht="12.75">
      <c r="A214" t="s">
        <v>2688</v>
      </c>
      <c r="B214" t="s">
        <v>129</v>
      </c>
      <c r="C214" t="s">
        <v>130</v>
      </c>
      <c r="D214" t="s">
        <v>131</v>
      </c>
      <c r="E214" s="7">
        <v>399000</v>
      </c>
      <c r="F214" s="67">
        <v>1.368777</v>
      </c>
      <c r="G214" s="22">
        <v>546141.87</v>
      </c>
      <c r="H214" s="22">
        <v>0</v>
      </c>
      <c r="I214" s="22">
        <v>0</v>
      </c>
    </row>
    <row r="215" spans="1:9" ht="12.75">
      <c r="A215" t="s">
        <v>2688</v>
      </c>
      <c r="B215" t="s">
        <v>3320</v>
      </c>
      <c r="C215" t="s">
        <v>3321</v>
      </c>
      <c r="D215" t="s">
        <v>3047</v>
      </c>
      <c r="E215" s="7">
        <v>40800</v>
      </c>
      <c r="F215" s="67">
        <v>40.820062</v>
      </c>
      <c r="G215" s="22">
        <v>1665458.54</v>
      </c>
      <c r="H215" s="22">
        <v>0</v>
      </c>
      <c r="I215" s="22">
        <v>0</v>
      </c>
    </row>
    <row r="216" spans="1:9" ht="12.75">
      <c r="A216" t="s">
        <v>2688</v>
      </c>
      <c r="B216" t="s">
        <v>981</v>
      </c>
      <c r="C216" t="s">
        <v>982</v>
      </c>
      <c r="D216" t="s">
        <v>3047</v>
      </c>
      <c r="E216" s="7">
        <v>15000</v>
      </c>
      <c r="F216" s="67">
        <v>17.023613</v>
      </c>
      <c r="G216" s="22">
        <v>255354.2</v>
      </c>
      <c r="H216" s="22">
        <v>0</v>
      </c>
      <c r="I216" s="22">
        <v>0</v>
      </c>
    </row>
    <row r="217" spans="1:9" ht="12.75">
      <c r="A217" t="s">
        <v>2688</v>
      </c>
      <c r="B217" t="s">
        <v>132</v>
      </c>
      <c r="C217" t="s">
        <v>133</v>
      </c>
      <c r="D217" t="s">
        <v>3047</v>
      </c>
      <c r="E217" s="7">
        <v>72000</v>
      </c>
      <c r="F217" s="67">
        <v>8.575874</v>
      </c>
      <c r="G217" s="22">
        <v>617462.93</v>
      </c>
      <c r="H217" s="22">
        <v>0</v>
      </c>
      <c r="I217" s="22">
        <v>0</v>
      </c>
    </row>
    <row r="218" spans="1:9" ht="12.75">
      <c r="A218" t="s">
        <v>2688</v>
      </c>
      <c r="B218" t="s">
        <v>2732</v>
      </c>
      <c r="C218" t="s">
        <v>2733</v>
      </c>
      <c r="D218" t="s">
        <v>3047</v>
      </c>
      <c r="E218" s="7">
        <v>32000</v>
      </c>
      <c r="F218" s="67">
        <v>9.244005</v>
      </c>
      <c r="G218" s="22">
        <v>295808.16</v>
      </c>
      <c r="H218" s="22">
        <v>0</v>
      </c>
      <c r="I218" s="22">
        <v>0</v>
      </c>
    </row>
    <row r="219" spans="1:9" ht="12.75">
      <c r="A219" t="s">
        <v>2688</v>
      </c>
      <c r="B219" t="s">
        <v>788</v>
      </c>
      <c r="C219" t="s">
        <v>789</v>
      </c>
      <c r="D219" t="s">
        <v>3047</v>
      </c>
      <c r="E219" s="7">
        <v>101000</v>
      </c>
      <c r="F219" s="67">
        <v>7.779608</v>
      </c>
      <c r="G219" s="22">
        <v>785740.44</v>
      </c>
      <c r="H219" s="22">
        <v>0</v>
      </c>
      <c r="I219" s="22">
        <v>0</v>
      </c>
    </row>
    <row r="220" spans="1:9" ht="12.75">
      <c r="A220" t="s">
        <v>2688</v>
      </c>
      <c r="B220" t="s">
        <v>2743</v>
      </c>
      <c r="C220" t="s">
        <v>2744</v>
      </c>
      <c r="D220" t="s">
        <v>3047</v>
      </c>
      <c r="E220" s="7">
        <v>13000</v>
      </c>
      <c r="F220" s="67">
        <v>29.928611</v>
      </c>
      <c r="G220" s="22">
        <v>389071.94</v>
      </c>
      <c r="H220" s="22">
        <v>0</v>
      </c>
      <c r="I220" s="22">
        <v>0</v>
      </c>
    </row>
    <row r="221" spans="1:9" ht="12.75">
      <c r="A221" t="s">
        <v>2688</v>
      </c>
      <c r="B221" t="s">
        <v>136</v>
      </c>
      <c r="C221" t="s">
        <v>137</v>
      </c>
      <c r="D221" t="s">
        <v>3233</v>
      </c>
      <c r="E221" s="7">
        <v>61000</v>
      </c>
      <c r="F221" s="67">
        <v>9.828041</v>
      </c>
      <c r="G221" s="22">
        <v>599510.52</v>
      </c>
      <c r="H221" s="22">
        <v>0</v>
      </c>
      <c r="I221" s="22">
        <v>0</v>
      </c>
    </row>
    <row r="222" spans="1:9" ht="12.75">
      <c r="A222" t="s">
        <v>2688</v>
      </c>
      <c r="B222" t="s">
        <v>3392</v>
      </c>
      <c r="C222" t="s">
        <v>3393</v>
      </c>
      <c r="D222" t="s">
        <v>3047</v>
      </c>
      <c r="E222" s="7">
        <v>12900</v>
      </c>
      <c r="F222" s="67">
        <v>69.7419</v>
      </c>
      <c r="G222" s="22">
        <v>899670.51</v>
      </c>
      <c r="H222" s="22">
        <v>0</v>
      </c>
      <c r="I222" s="22">
        <v>0</v>
      </c>
    </row>
    <row r="223" spans="1:9" ht="12.75">
      <c r="A223" t="s">
        <v>2688</v>
      </c>
      <c r="B223" t="s">
        <v>138</v>
      </c>
      <c r="C223" t="s">
        <v>139</v>
      </c>
      <c r="D223" t="s">
        <v>3047</v>
      </c>
      <c r="E223" s="7">
        <v>122000</v>
      </c>
      <c r="F223" s="67">
        <v>3.477943</v>
      </c>
      <c r="G223" s="22">
        <v>424308.99</v>
      </c>
      <c r="H223" s="22">
        <v>0</v>
      </c>
      <c r="I223" s="22">
        <v>0</v>
      </c>
    </row>
    <row r="224" spans="1:9" ht="12.75">
      <c r="A224" t="s">
        <v>2688</v>
      </c>
      <c r="B224" t="s">
        <v>144</v>
      </c>
      <c r="C224" t="s">
        <v>145</v>
      </c>
      <c r="D224" t="s">
        <v>3047</v>
      </c>
      <c r="E224" s="7">
        <v>27000</v>
      </c>
      <c r="F224" s="67">
        <v>41.186161</v>
      </c>
      <c r="G224" s="22">
        <v>1112026.36</v>
      </c>
      <c r="H224" s="22">
        <v>0</v>
      </c>
      <c r="I224" s="22">
        <v>0</v>
      </c>
    </row>
    <row r="225" spans="1:9" ht="12.75">
      <c r="A225" t="s">
        <v>2688</v>
      </c>
      <c r="B225" t="s">
        <v>798</v>
      </c>
      <c r="C225" t="s">
        <v>799</v>
      </c>
      <c r="D225" t="s">
        <v>800</v>
      </c>
      <c r="E225" s="7">
        <v>69000</v>
      </c>
      <c r="F225" s="67">
        <v>3.927916</v>
      </c>
      <c r="G225" s="22">
        <v>271026.17</v>
      </c>
      <c r="H225" s="22">
        <v>0</v>
      </c>
      <c r="I225" s="22">
        <v>0</v>
      </c>
    </row>
    <row r="226" spans="1:9" ht="12.75">
      <c r="A226" t="s">
        <v>2688</v>
      </c>
      <c r="B226" t="s">
        <v>3322</v>
      </c>
      <c r="C226" t="s">
        <v>3323</v>
      </c>
      <c r="D226" t="s">
        <v>3324</v>
      </c>
      <c r="E226" s="7">
        <v>31000</v>
      </c>
      <c r="F226" s="67">
        <v>4.881903</v>
      </c>
      <c r="G226" s="22">
        <v>151338.99</v>
      </c>
      <c r="H226" s="22">
        <v>0</v>
      </c>
      <c r="I226" s="22">
        <v>0</v>
      </c>
    </row>
    <row r="227" spans="1:9" ht="12.75">
      <c r="A227" t="s">
        <v>2688</v>
      </c>
      <c r="B227" t="s">
        <v>3325</v>
      </c>
      <c r="C227" t="s">
        <v>3326</v>
      </c>
      <c r="D227" t="s">
        <v>3031</v>
      </c>
      <c r="E227" s="7">
        <v>44743</v>
      </c>
      <c r="F227" s="67">
        <v>9.389766</v>
      </c>
      <c r="G227" s="22">
        <v>420126.28</v>
      </c>
      <c r="H227" s="22">
        <v>0</v>
      </c>
      <c r="I227" s="22">
        <v>0</v>
      </c>
    </row>
    <row r="228" spans="1:9" ht="12.75">
      <c r="A228" t="s">
        <v>2688</v>
      </c>
      <c r="B228" t="s">
        <v>150</v>
      </c>
      <c r="C228" t="s">
        <v>151</v>
      </c>
      <c r="D228" t="s">
        <v>3329</v>
      </c>
      <c r="E228" s="7">
        <v>14600</v>
      </c>
      <c r="F228" s="67">
        <v>16.739887</v>
      </c>
      <c r="G228" s="22">
        <v>244402.34</v>
      </c>
      <c r="H228" s="22">
        <v>0</v>
      </c>
      <c r="I228" s="22">
        <v>0</v>
      </c>
    </row>
    <row r="229" spans="1:9" ht="12.75">
      <c r="A229" t="s">
        <v>2688</v>
      </c>
      <c r="B229" t="s">
        <v>3330</v>
      </c>
      <c r="C229" t="s">
        <v>3359</v>
      </c>
      <c r="D229" t="s">
        <v>3329</v>
      </c>
      <c r="E229" s="7">
        <v>55800</v>
      </c>
      <c r="F229" s="67">
        <v>21.965953</v>
      </c>
      <c r="G229" s="22">
        <v>1225700.16</v>
      </c>
      <c r="H229" s="22">
        <v>0</v>
      </c>
      <c r="I229" s="22">
        <v>0</v>
      </c>
    </row>
    <row r="230" spans="1:9" ht="12.75">
      <c r="A230" t="s">
        <v>2688</v>
      </c>
      <c r="B230" t="s">
        <v>805</v>
      </c>
      <c r="C230" t="s">
        <v>806</v>
      </c>
      <c r="D230" t="s">
        <v>3047</v>
      </c>
      <c r="E230" s="7">
        <v>117000</v>
      </c>
      <c r="F230" s="67">
        <v>3.715907</v>
      </c>
      <c r="G230" s="22">
        <v>434761.12</v>
      </c>
      <c r="H230" s="22">
        <v>0</v>
      </c>
      <c r="I230" s="22">
        <v>0</v>
      </c>
    </row>
    <row r="231" spans="1:9" ht="12.75">
      <c r="A231" t="s">
        <v>2688</v>
      </c>
      <c r="B231" t="s">
        <v>152</v>
      </c>
      <c r="C231" t="s">
        <v>153</v>
      </c>
      <c r="D231" t="s">
        <v>3047</v>
      </c>
      <c r="E231" s="7">
        <v>30000</v>
      </c>
      <c r="F231" s="67">
        <v>11.706022</v>
      </c>
      <c r="G231" s="22">
        <v>351180.67</v>
      </c>
      <c r="H231" s="22">
        <v>0</v>
      </c>
      <c r="I231" s="22">
        <v>0</v>
      </c>
    </row>
    <row r="232" spans="1:9" ht="12.75">
      <c r="A232" t="s">
        <v>2688</v>
      </c>
      <c r="B232" t="s">
        <v>856</v>
      </c>
      <c r="C232" t="s">
        <v>857</v>
      </c>
      <c r="D232" t="s">
        <v>3047</v>
      </c>
      <c r="E232" s="7">
        <v>26700</v>
      </c>
      <c r="F232" s="67">
        <v>22.149002</v>
      </c>
      <c r="G232" s="22">
        <v>591378.36</v>
      </c>
      <c r="H232" s="22">
        <v>0</v>
      </c>
      <c r="I232" s="22">
        <v>0</v>
      </c>
    </row>
    <row r="233" spans="1:9" ht="12.75">
      <c r="A233" t="s">
        <v>2688</v>
      </c>
      <c r="B233" t="s">
        <v>3362</v>
      </c>
      <c r="C233" t="s">
        <v>3363</v>
      </c>
      <c r="D233" t="s">
        <v>3047</v>
      </c>
      <c r="E233" s="7">
        <v>104600</v>
      </c>
      <c r="F233" s="67">
        <v>34.504851</v>
      </c>
      <c r="G233" s="22">
        <v>3609207.4</v>
      </c>
      <c r="H233" s="22">
        <v>0</v>
      </c>
      <c r="I233" s="22">
        <v>0</v>
      </c>
    </row>
    <row r="234" spans="1:9" ht="12.75">
      <c r="A234" t="s">
        <v>2688</v>
      </c>
      <c r="B234" t="s">
        <v>813</v>
      </c>
      <c r="C234" t="s">
        <v>814</v>
      </c>
      <c r="D234" t="s">
        <v>3047</v>
      </c>
      <c r="E234" s="7">
        <v>6200</v>
      </c>
      <c r="F234" s="67">
        <v>46.769174</v>
      </c>
      <c r="G234" s="22">
        <v>289968.88</v>
      </c>
      <c r="H234" s="22">
        <v>0</v>
      </c>
      <c r="I234" s="22">
        <v>0</v>
      </c>
    </row>
    <row r="235" spans="1:9" ht="12.75">
      <c r="A235" t="s">
        <v>2688</v>
      </c>
      <c r="B235" t="s">
        <v>815</v>
      </c>
      <c r="C235" t="s">
        <v>816</v>
      </c>
      <c r="D235" t="s">
        <v>3286</v>
      </c>
      <c r="E235" s="7">
        <v>51180</v>
      </c>
      <c r="F235" s="67">
        <v>8.283155</v>
      </c>
      <c r="G235" s="22">
        <v>423931.85</v>
      </c>
      <c r="H235" s="22">
        <v>0</v>
      </c>
      <c r="I235" s="22">
        <v>0</v>
      </c>
    </row>
    <row r="236" spans="1:9" ht="12.75">
      <c r="A236" t="s">
        <v>2688</v>
      </c>
      <c r="B236" t="s">
        <v>2734</v>
      </c>
      <c r="C236" t="s">
        <v>2735</v>
      </c>
      <c r="D236" t="s">
        <v>3047</v>
      </c>
      <c r="E236" s="7">
        <v>37000</v>
      </c>
      <c r="F236" s="67">
        <v>11.257551</v>
      </c>
      <c r="G236" s="22">
        <v>416529.38</v>
      </c>
      <c r="H236" s="22">
        <v>4032.78</v>
      </c>
      <c r="I236" s="22">
        <v>0</v>
      </c>
    </row>
    <row r="237" spans="1:9" ht="12.75">
      <c r="A237" t="s">
        <v>2688</v>
      </c>
      <c r="B237" t="s">
        <v>819</v>
      </c>
      <c r="C237" t="s">
        <v>820</v>
      </c>
      <c r="D237" t="s">
        <v>3031</v>
      </c>
      <c r="E237" s="7">
        <v>46400</v>
      </c>
      <c r="F237" s="67">
        <v>4.243526</v>
      </c>
      <c r="G237" s="22">
        <v>196899.6</v>
      </c>
      <c r="H237" s="22">
        <v>3554.7</v>
      </c>
      <c r="I237" s="22">
        <v>0</v>
      </c>
    </row>
    <row r="238" spans="1:9" ht="12.75">
      <c r="A238" t="s">
        <v>2688</v>
      </c>
      <c r="B238" t="s">
        <v>2750</v>
      </c>
      <c r="C238" t="s">
        <v>2751</v>
      </c>
      <c r="D238" t="s">
        <v>3035</v>
      </c>
      <c r="E238" s="7">
        <v>26000</v>
      </c>
      <c r="F238" s="67">
        <v>6.455674</v>
      </c>
      <c r="G238" s="22">
        <v>167847.53</v>
      </c>
      <c r="H238" s="22">
        <v>0</v>
      </c>
      <c r="I238" s="22">
        <v>0</v>
      </c>
    </row>
    <row r="239" spans="1:9" ht="12.75">
      <c r="A239" t="s">
        <v>2688</v>
      </c>
      <c r="B239" t="s">
        <v>824</v>
      </c>
      <c r="C239" t="s">
        <v>825</v>
      </c>
      <c r="D239" t="s">
        <v>3031</v>
      </c>
      <c r="E239" s="7">
        <v>33600</v>
      </c>
      <c r="F239" s="67">
        <v>9.050283</v>
      </c>
      <c r="G239" s="22">
        <v>304089.52</v>
      </c>
      <c r="H239" s="22">
        <v>0</v>
      </c>
      <c r="I239" s="22">
        <v>0</v>
      </c>
    </row>
    <row r="240" spans="1:9" ht="12.75">
      <c r="A240" t="s">
        <v>2688</v>
      </c>
      <c r="B240" t="s">
        <v>3368</v>
      </c>
      <c r="C240" t="s">
        <v>3369</v>
      </c>
      <c r="D240" t="s">
        <v>3047</v>
      </c>
      <c r="E240" s="7">
        <v>25000</v>
      </c>
      <c r="F240" s="67">
        <v>33.498078</v>
      </c>
      <c r="G240" s="22">
        <v>837451.95</v>
      </c>
      <c r="H240" s="22">
        <v>0</v>
      </c>
      <c r="I240" s="22">
        <v>0</v>
      </c>
    </row>
    <row r="241" spans="1:9" ht="12.75">
      <c r="A241" t="s">
        <v>2688</v>
      </c>
      <c r="B241" t="s">
        <v>828</v>
      </c>
      <c r="C241" t="s">
        <v>829</v>
      </c>
      <c r="D241" t="s">
        <v>3047</v>
      </c>
      <c r="E241" s="7">
        <v>52000</v>
      </c>
      <c r="F241" s="67">
        <v>14.314479</v>
      </c>
      <c r="G241" s="22">
        <v>744352.92</v>
      </c>
      <c r="H241" s="22">
        <v>0</v>
      </c>
      <c r="I241" s="22">
        <v>0</v>
      </c>
    </row>
    <row r="242" spans="1:9" ht="12.75">
      <c r="A242" t="s">
        <v>2688</v>
      </c>
      <c r="B242" t="s">
        <v>830</v>
      </c>
      <c r="C242" t="s">
        <v>831</v>
      </c>
      <c r="D242" t="s">
        <v>3047</v>
      </c>
      <c r="E242" s="7">
        <v>84000</v>
      </c>
      <c r="F242" s="67">
        <v>4.173531</v>
      </c>
      <c r="G242" s="22">
        <v>350576.61</v>
      </c>
      <c r="H242" s="22">
        <v>0</v>
      </c>
      <c r="I242" s="22">
        <v>0</v>
      </c>
    </row>
    <row r="243" spans="1:9" ht="12.75">
      <c r="A243" t="s">
        <v>2688</v>
      </c>
      <c r="B243" t="s">
        <v>3492</v>
      </c>
      <c r="C243" t="s">
        <v>3493</v>
      </c>
      <c r="D243" t="s">
        <v>3494</v>
      </c>
      <c r="E243" s="7">
        <v>23950</v>
      </c>
      <c r="F243" s="67">
        <v>46.351874</v>
      </c>
      <c r="G243" s="22">
        <v>1110127.38</v>
      </c>
      <c r="H243" s="22">
        <v>0</v>
      </c>
      <c r="I243" s="22">
        <v>0</v>
      </c>
    </row>
    <row r="244" spans="1:9" ht="12.75">
      <c r="A244" t="s">
        <v>2688</v>
      </c>
      <c r="B244" t="s">
        <v>274</v>
      </c>
      <c r="C244" t="s">
        <v>275</v>
      </c>
      <c r="D244" t="s">
        <v>276</v>
      </c>
      <c r="E244" s="7">
        <v>109000</v>
      </c>
      <c r="F244" s="67">
        <v>22.961399</v>
      </c>
      <c r="G244" s="22">
        <v>2502792.52</v>
      </c>
      <c r="H244" s="22">
        <v>0</v>
      </c>
      <c r="I244" s="22">
        <v>0</v>
      </c>
    </row>
    <row r="245" spans="1:9" ht="12.75">
      <c r="A245" t="s">
        <v>2688</v>
      </c>
      <c r="B245" t="s">
        <v>267</v>
      </c>
      <c r="C245" t="s">
        <v>268</v>
      </c>
      <c r="D245" t="s">
        <v>8</v>
      </c>
      <c r="E245" s="7">
        <v>1150</v>
      </c>
      <c r="F245" s="67">
        <v>581.937281</v>
      </c>
      <c r="G245" s="22">
        <v>669227.87</v>
      </c>
      <c r="H245" s="22">
        <v>0</v>
      </c>
      <c r="I245" s="22">
        <v>22.39</v>
      </c>
    </row>
    <row r="246" spans="1:9" ht="12.75">
      <c r="A246" t="s">
        <v>2688</v>
      </c>
      <c r="B246" t="s">
        <v>3503</v>
      </c>
      <c r="C246" t="s">
        <v>3504</v>
      </c>
      <c r="D246" t="s">
        <v>3505</v>
      </c>
      <c r="E246" s="7">
        <v>109055</v>
      </c>
      <c r="F246" s="67">
        <v>44.053384</v>
      </c>
      <c r="G246" s="22">
        <v>4804241.76</v>
      </c>
      <c r="H246" s="22">
        <v>0</v>
      </c>
      <c r="I246" s="22">
        <v>30053.35</v>
      </c>
    </row>
    <row r="247" spans="1:9" ht="12.75">
      <c r="A247" t="s">
        <v>2688</v>
      </c>
      <c r="B247" t="s">
        <v>1167</v>
      </c>
      <c r="C247" t="s">
        <v>1168</v>
      </c>
      <c r="D247" t="s">
        <v>1169</v>
      </c>
      <c r="E247" s="7">
        <v>27810</v>
      </c>
      <c r="F247" s="67">
        <v>18.314449</v>
      </c>
      <c r="G247" s="22">
        <v>509324.84</v>
      </c>
      <c r="H247" s="22">
        <v>0</v>
      </c>
      <c r="I247" s="22">
        <v>0</v>
      </c>
    </row>
    <row r="248" spans="1:9" ht="12.75">
      <c r="A248" t="s">
        <v>2688</v>
      </c>
      <c r="B248" t="s">
        <v>3500</v>
      </c>
      <c r="C248" t="s">
        <v>3501</v>
      </c>
      <c r="D248" t="s">
        <v>3502</v>
      </c>
      <c r="E248" s="7">
        <v>29625</v>
      </c>
      <c r="F248" s="67">
        <v>103.145545</v>
      </c>
      <c r="G248" s="22">
        <v>3055686.78</v>
      </c>
      <c r="H248" s="22">
        <v>0</v>
      </c>
      <c r="I248" s="22">
        <v>0</v>
      </c>
    </row>
    <row r="249" spans="1:9" ht="12.75">
      <c r="A249" t="s">
        <v>2688</v>
      </c>
      <c r="B249" t="s">
        <v>2763</v>
      </c>
      <c r="C249" t="s">
        <v>2764</v>
      </c>
      <c r="D249" t="s">
        <v>2699</v>
      </c>
      <c r="E249" s="7">
        <v>14095</v>
      </c>
      <c r="F249" s="67">
        <v>49.722452</v>
      </c>
      <c r="G249" s="22">
        <v>700837.96</v>
      </c>
      <c r="H249" s="22">
        <v>0</v>
      </c>
      <c r="I249" s="22">
        <v>0</v>
      </c>
    </row>
    <row r="250" spans="1:9" ht="12.75">
      <c r="A250" t="s">
        <v>2688</v>
      </c>
      <c r="B250" t="s">
        <v>3509</v>
      </c>
      <c r="C250" t="s">
        <v>3510</v>
      </c>
      <c r="D250" t="s">
        <v>3511</v>
      </c>
      <c r="E250" s="7">
        <v>11200</v>
      </c>
      <c r="F250" s="67">
        <v>51.848352</v>
      </c>
      <c r="G250" s="22">
        <v>580701.55</v>
      </c>
      <c r="H250" s="22">
        <v>0</v>
      </c>
      <c r="I250" s="22">
        <v>0</v>
      </c>
    </row>
    <row r="251" spans="1:9" ht="12.75">
      <c r="A251" t="s">
        <v>2688</v>
      </c>
      <c r="B251" t="s">
        <v>271</v>
      </c>
      <c r="C251" t="s">
        <v>272</v>
      </c>
      <c r="D251" t="s">
        <v>273</v>
      </c>
      <c r="E251" s="7">
        <v>39625</v>
      </c>
      <c r="F251" s="67">
        <v>22.203474</v>
      </c>
      <c r="G251" s="22">
        <v>879812.67</v>
      </c>
      <c r="H251" s="22">
        <v>0</v>
      </c>
      <c r="I251" s="22">
        <v>0</v>
      </c>
    </row>
    <row r="252" spans="1:9" ht="12.75">
      <c r="A252" t="s">
        <v>2688</v>
      </c>
      <c r="B252" t="s">
        <v>3512</v>
      </c>
      <c r="C252" t="s">
        <v>3513</v>
      </c>
      <c r="D252" t="s">
        <v>3189</v>
      </c>
      <c r="E252" s="7">
        <v>8352</v>
      </c>
      <c r="F252" s="67">
        <v>263.769143</v>
      </c>
      <c r="G252" s="22">
        <v>2202999.88</v>
      </c>
      <c r="H252" s="22">
        <v>0</v>
      </c>
      <c r="I252" s="22">
        <v>0</v>
      </c>
    </row>
    <row r="253" spans="1:9" ht="12.75">
      <c r="A253" t="s">
        <v>2688</v>
      </c>
      <c r="B253" t="s">
        <v>3518</v>
      </c>
      <c r="C253" t="s">
        <v>3519</v>
      </c>
      <c r="D253" t="s">
        <v>3520</v>
      </c>
      <c r="E253" s="7">
        <v>47225</v>
      </c>
      <c r="F253" s="67">
        <v>73.461675</v>
      </c>
      <c r="G253" s="22">
        <v>3469227.59</v>
      </c>
      <c r="H253" s="22">
        <v>0</v>
      </c>
      <c r="I253" s="22">
        <v>0</v>
      </c>
    </row>
    <row r="254" spans="1:9" ht="12.75">
      <c r="A254" t="s">
        <v>2688</v>
      </c>
      <c r="B254" t="s">
        <v>3514</v>
      </c>
      <c r="C254" t="s">
        <v>3515</v>
      </c>
      <c r="D254" t="s">
        <v>3059</v>
      </c>
      <c r="E254" s="7">
        <v>121900</v>
      </c>
      <c r="F254" s="67">
        <v>19.594224</v>
      </c>
      <c r="G254" s="22">
        <v>2388535.95</v>
      </c>
      <c r="H254" s="22">
        <v>0</v>
      </c>
      <c r="I254" s="22">
        <v>0</v>
      </c>
    </row>
    <row r="255" spans="1:9" ht="12.75">
      <c r="A255" t="s">
        <v>2688</v>
      </c>
      <c r="B255" t="s">
        <v>292</v>
      </c>
      <c r="C255" t="s">
        <v>293</v>
      </c>
      <c r="D255" t="s">
        <v>294</v>
      </c>
      <c r="E255" s="7">
        <v>13523</v>
      </c>
      <c r="F255" s="67">
        <v>26.573757</v>
      </c>
      <c r="G255" s="22">
        <v>359356.92</v>
      </c>
      <c r="H255" s="22">
        <v>0</v>
      </c>
      <c r="I255" s="22">
        <v>0</v>
      </c>
    </row>
    <row r="256" spans="1:9" ht="12.75">
      <c r="A256" t="s">
        <v>2688</v>
      </c>
      <c r="B256" t="s">
        <v>284</v>
      </c>
      <c r="C256" t="s">
        <v>285</v>
      </c>
      <c r="D256" t="s">
        <v>286</v>
      </c>
      <c r="E256" s="7">
        <v>106856</v>
      </c>
      <c r="F256" s="67">
        <v>24.452399</v>
      </c>
      <c r="G256" s="22">
        <v>2612885.57</v>
      </c>
      <c r="H256" s="22">
        <v>0</v>
      </c>
      <c r="I256" s="22">
        <v>0</v>
      </c>
    </row>
    <row r="257" spans="1:9" ht="12.75">
      <c r="A257" t="s">
        <v>2688</v>
      </c>
      <c r="B257" t="s">
        <v>3524</v>
      </c>
      <c r="C257" t="s">
        <v>3525</v>
      </c>
      <c r="D257" t="s">
        <v>3526</v>
      </c>
      <c r="E257" s="7">
        <v>52355</v>
      </c>
      <c r="F257" s="67">
        <v>36.376521</v>
      </c>
      <c r="G257" s="22">
        <v>1904492.74</v>
      </c>
      <c r="H257" s="22">
        <v>0</v>
      </c>
      <c r="I257" s="22">
        <v>0</v>
      </c>
    </row>
    <row r="258" spans="1:9" ht="12.75">
      <c r="A258" t="s">
        <v>2688</v>
      </c>
      <c r="B258" t="s">
        <v>3530</v>
      </c>
      <c r="C258" t="s">
        <v>3531</v>
      </c>
      <c r="D258" t="s">
        <v>3532</v>
      </c>
      <c r="E258" s="7">
        <v>10300</v>
      </c>
      <c r="F258" s="67">
        <v>53.029408</v>
      </c>
      <c r="G258" s="22">
        <v>546202.91</v>
      </c>
      <c r="H258" s="22">
        <v>0</v>
      </c>
      <c r="I258" s="22">
        <v>0</v>
      </c>
    </row>
    <row r="259" spans="1:9" ht="12.75">
      <c r="A259" t="s">
        <v>2688</v>
      </c>
      <c r="B259" t="s">
        <v>1124</v>
      </c>
      <c r="C259" t="s">
        <v>1125</v>
      </c>
      <c r="D259" t="s">
        <v>3059</v>
      </c>
      <c r="E259" s="7">
        <v>117900</v>
      </c>
      <c r="F259" s="67">
        <v>4.6221</v>
      </c>
      <c r="G259" s="22">
        <v>544945.57</v>
      </c>
      <c r="H259" s="22">
        <v>0</v>
      </c>
      <c r="I259" s="22">
        <v>0</v>
      </c>
    </row>
    <row r="260" spans="1:9" ht="12.75">
      <c r="A260" t="s">
        <v>2688</v>
      </c>
      <c r="B260" t="s">
        <v>1139</v>
      </c>
      <c r="C260" t="s">
        <v>1140</v>
      </c>
      <c r="D260" t="s">
        <v>3684</v>
      </c>
      <c r="E260" s="7">
        <v>48227</v>
      </c>
      <c r="F260" s="67">
        <v>25.719749</v>
      </c>
      <c r="G260" s="22">
        <v>1240386.34</v>
      </c>
      <c r="H260" s="22">
        <v>0</v>
      </c>
      <c r="I260" s="22">
        <v>0</v>
      </c>
    </row>
    <row r="261" spans="1:9" ht="12.75">
      <c r="A261" t="s">
        <v>2688</v>
      </c>
      <c r="B261" t="s">
        <v>1136</v>
      </c>
      <c r="C261" t="s">
        <v>1137</v>
      </c>
      <c r="D261" t="s">
        <v>1138</v>
      </c>
      <c r="E261" s="7">
        <v>46243</v>
      </c>
      <c r="F261" s="67">
        <v>26.837999</v>
      </c>
      <c r="G261" s="22">
        <v>1241069.59</v>
      </c>
      <c r="H261" s="22">
        <v>0</v>
      </c>
      <c r="I261" s="22">
        <v>0</v>
      </c>
    </row>
    <row r="262" spans="1:9" ht="12.75">
      <c r="A262" t="s">
        <v>2688</v>
      </c>
      <c r="B262" t="s">
        <v>1145</v>
      </c>
      <c r="C262" t="s">
        <v>1146</v>
      </c>
      <c r="D262" t="s">
        <v>3031</v>
      </c>
      <c r="E262" s="7">
        <v>40600</v>
      </c>
      <c r="F262" s="67">
        <v>18.277174</v>
      </c>
      <c r="G262" s="22">
        <v>742053.28</v>
      </c>
      <c r="H262" s="22">
        <v>0</v>
      </c>
      <c r="I262" s="22">
        <v>0</v>
      </c>
    </row>
    <row r="263" spans="1:9" ht="12.75">
      <c r="A263" t="s">
        <v>2688</v>
      </c>
      <c r="B263" t="s">
        <v>3541</v>
      </c>
      <c r="C263" t="s">
        <v>3542</v>
      </c>
      <c r="D263" t="s">
        <v>3499</v>
      </c>
      <c r="E263" s="7">
        <v>36700</v>
      </c>
      <c r="F263" s="67">
        <v>63.181123</v>
      </c>
      <c r="G263" s="22">
        <v>2318747.21</v>
      </c>
      <c r="H263" s="22">
        <v>0</v>
      </c>
      <c r="I263" s="22">
        <v>0</v>
      </c>
    </row>
    <row r="264" spans="1:9" ht="12.75">
      <c r="A264" t="s">
        <v>2688</v>
      </c>
      <c r="B264" t="s">
        <v>2271</v>
      </c>
      <c r="C264" t="s">
        <v>2272</v>
      </c>
      <c r="D264" t="s">
        <v>2273</v>
      </c>
      <c r="E264" s="7">
        <v>50000</v>
      </c>
      <c r="F264" s="67">
        <v>17.270749</v>
      </c>
      <c r="G264" s="22">
        <v>863537.47</v>
      </c>
      <c r="H264" s="22">
        <v>0</v>
      </c>
      <c r="I264" s="22">
        <v>0</v>
      </c>
    </row>
    <row r="265" spans="1:9" ht="12.75">
      <c r="A265" t="s">
        <v>2688</v>
      </c>
      <c r="B265" t="s">
        <v>2774</v>
      </c>
      <c r="C265" t="s">
        <v>2775</v>
      </c>
      <c r="D265" t="s">
        <v>2776</v>
      </c>
      <c r="E265" s="7">
        <v>7900</v>
      </c>
      <c r="F265" s="67">
        <v>126.766663</v>
      </c>
      <c r="G265" s="22">
        <v>1001456.64</v>
      </c>
      <c r="H265" s="22">
        <v>0</v>
      </c>
      <c r="I265" s="22">
        <v>0</v>
      </c>
    </row>
    <row r="266" spans="1:9" ht="12.75">
      <c r="A266" t="s">
        <v>2688</v>
      </c>
      <c r="B266" t="s">
        <v>314</v>
      </c>
      <c r="C266" t="s">
        <v>315</v>
      </c>
      <c r="D266" t="s">
        <v>316</v>
      </c>
      <c r="E266" s="7">
        <v>2800</v>
      </c>
      <c r="F266" s="67">
        <v>181.488918</v>
      </c>
      <c r="G266" s="22">
        <v>508168.97</v>
      </c>
      <c r="H266" s="22">
        <v>0</v>
      </c>
      <c r="I266" s="22">
        <v>0</v>
      </c>
    </row>
    <row r="267" spans="1:9" ht="12.75">
      <c r="A267" t="s">
        <v>2688</v>
      </c>
      <c r="B267" t="s">
        <v>3560</v>
      </c>
      <c r="C267" t="s">
        <v>3558</v>
      </c>
      <c r="D267" t="s">
        <v>3561</v>
      </c>
      <c r="E267" s="7">
        <v>542374</v>
      </c>
      <c r="F267" s="67">
        <v>2.2178620000000002</v>
      </c>
      <c r="G267" s="22">
        <v>1202910.92</v>
      </c>
      <c r="H267" s="22">
        <v>0</v>
      </c>
      <c r="I267" s="22">
        <v>0</v>
      </c>
    </row>
    <row r="268" spans="5:10" ht="12.75">
      <c r="E268" s="7">
        <f>SUM(E2:E267)</f>
        <v>24601683.18</v>
      </c>
      <c r="G268" s="22">
        <f>SUM(G2:G267)</f>
        <v>253560781.17999968</v>
      </c>
      <c r="H268" s="22">
        <f>SUM(H2:H267)</f>
        <v>316800.82000000007</v>
      </c>
      <c r="I268" s="22">
        <f>SUM(I2:I267)</f>
        <v>30138.19</v>
      </c>
      <c r="J268" s="22">
        <f>SUM(G268:I268)</f>
        <v>253907720.18999967</v>
      </c>
    </row>
  </sheetData>
  <printOptions/>
  <pageMargins left="0.75" right="0.75" top="1" bottom="1" header="0.5" footer="0.5"/>
  <pageSetup fitToHeight="11" fitToWidth="1"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2"/>
  <sheetViews>
    <sheetView zoomScale="75" zoomScaleNormal="75" workbookViewId="0" topLeftCell="B221">
      <selection activeCell="J233" sqref="J233"/>
    </sheetView>
  </sheetViews>
  <sheetFormatPr defaultColWidth="9.140625" defaultRowHeight="12.75"/>
  <cols>
    <col min="1" max="1" width="6.421875" style="0" bestFit="1" customWidth="1"/>
    <col min="2" max="2" width="13.7109375" style="0" bestFit="1" customWidth="1"/>
    <col min="3" max="3" width="37.140625" style="0" bestFit="1" customWidth="1"/>
    <col min="4" max="4" width="37.57421875" style="0" bestFit="1" customWidth="1"/>
    <col min="5" max="5" width="16.00390625" style="3" bestFit="1" customWidth="1"/>
    <col min="6" max="6" width="17.57421875" style="58" bestFit="1" customWidth="1"/>
    <col min="7" max="7" width="17.140625" style="58" bestFit="1" customWidth="1"/>
    <col min="8" max="8" width="15.421875" style="59" customWidth="1"/>
    <col min="9" max="9" width="17.57421875" style="59" customWidth="1"/>
    <col min="10" max="10" width="14.8515625" style="0" customWidth="1"/>
  </cols>
  <sheetData>
    <row r="1" spans="1:9" s="1" customFormat="1" ht="12.75">
      <c r="A1" s="1" t="s">
        <v>3023</v>
      </c>
      <c r="B1" s="1" t="s">
        <v>3024</v>
      </c>
      <c r="C1" s="1" t="s">
        <v>3025</v>
      </c>
      <c r="D1" s="1" t="s">
        <v>3026</v>
      </c>
      <c r="E1" s="2" t="s">
        <v>3027</v>
      </c>
      <c r="F1" s="64" t="s">
        <v>3028</v>
      </c>
      <c r="G1" s="64" t="s">
        <v>3029</v>
      </c>
      <c r="H1" s="65" t="s">
        <v>1633</v>
      </c>
      <c r="I1" s="65" t="s">
        <v>1634</v>
      </c>
    </row>
    <row r="2" spans="1:9" ht="12.75">
      <c r="A2" t="s">
        <v>2789</v>
      </c>
      <c r="B2" t="s">
        <v>1315</v>
      </c>
      <c r="C2" t="s">
        <v>1316</v>
      </c>
      <c r="D2" t="s">
        <v>485</v>
      </c>
      <c r="E2" s="3">
        <v>407000</v>
      </c>
      <c r="F2" s="58">
        <v>17.2</v>
      </c>
      <c r="G2" s="58">
        <v>7000400</v>
      </c>
      <c r="H2" s="59">
        <v>0</v>
      </c>
      <c r="I2" s="59">
        <v>0</v>
      </c>
    </row>
    <row r="3" spans="1:9" ht="12.75">
      <c r="A3" t="s">
        <v>2789</v>
      </c>
      <c r="B3" t="s">
        <v>2545</v>
      </c>
      <c r="C3" t="s">
        <v>2546</v>
      </c>
      <c r="D3" t="s">
        <v>2547</v>
      </c>
      <c r="E3" s="3">
        <v>58000</v>
      </c>
      <c r="F3" s="58">
        <v>35.66</v>
      </c>
      <c r="G3" s="58">
        <v>2068280</v>
      </c>
      <c r="H3" s="59">
        <v>0</v>
      </c>
      <c r="I3" s="59">
        <v>0</v>
      </c>
    </row>
    <row r="4" spans="1:9" ht="12.75">
      <c r="A4" t="s">
        <v>2789</v>
      </c>
      <c r="B4" t="s">
        <v>2871</v>
      </c>
      <c r="C4" t="s">
        <v>2872</v>
      </c>
      <c r="D4" t="s">
        <v>2873</v>
      </c>
      <c r="E4" s="3">
        <v>2631900</v>
      </c>
      <c r="F4" s="58">
        <v>2.7</v>
      </c>
      <c r="G4" s="58">
        <v>7106130</v>
      </c>
      <c r="H4" s="59">
        <v>0</v>
      </c>
      <c r="I4" s="59">
        <v>0</v>
      </c>
    </row>
    <row r="5" spans="1:9" ht="12.75">
      <c r="A5" t="s">
        <v>2789</v>
      </c>
      <c r="B5" s="36" t="s">
        <v>1640</v>
      </c>
      <c r="C5" t="s">
        <v>1641</v>
      </c>
      <c r="D5" t="s">
        <v>1706</v>
      </c>
      <c r="E5" s="3">
        <v>0</v>
      </c>
      <c r="F5" s="58">
        <v>0</v>
      </c>
      <c r="G5" s="58">
        <v>0</v>
      </c>
      <c r="H5" s="59">
        <v>0</v>
      </c>
      <c r="I5" s="59">
        <v>63.65</v>
      </c>
    </row>
    <row r="6" spans="1:9" ht="12.75">
      <c r="A6" t="s">
        <v>2789</v>
      </c>
      <c r="B6" t="s">
        <v>2581</v>
      </c>
      <c r="C6" t="s">
        <v>2582</v>
      </c>
      <c r="D6" t="s">
        <v>2583</v>
      </c>
      <c r="E6" s="3">
        <v>32143</v>
      </c>
      <c r="F6" s="58">
        <v>47.5</v>
      </c>
      <c r="G6" s="58">
        <v>1526792.5</v>
      </c>
      <c r="H6" s="59">
        <f>31484.07+736.07+4840.74</f>
        <v>37060.88</v>
      </c>
      <c r="I6" s="59">
        <v>109.29</v>
      </c>
    </row>
    <row r="7" spans="1:9" ht="12.75">
      <c r="A7" t="s">
        <v>2789</v>
      </c>
      <c r="B7" t="s">
        <v>2597</v>
      </c>
      <c r="C7" t="s">
        <v>2598</v>
      </c>
      <c r="D7" t="s">
        <v>2599</v>
      </c>
      <c r="E7" s="3">
        <v>5800</v>
      </c>
      <c r="F7" s="58">
        <v>27.55</v>
      </c>
      <c r="G7" s="58">
        <v>159790</v>
      </c>
      <c r="H7" s="59">
        <v>0</v>
      </c>
      <c r="I7" s="59">
        <v>0</v>
      </c>
    </row>
    <row r="8" spans="1:9" ht="12.75">
      <c r="A8" t="s">
        <v>2789</v>
      </c>
      <c r="B8" t="s">
        <v>1293</v>
      </c>
      <c r="C8" t="s">
        <v>1294</v>
      </c>
      <c r="D8" t="s">
        <v>485</v>
      </c>
      <c r="E8" s="3">
        <v>61096</v>
      </c>
      <c r="F8" s="58">
        <v>8.79</v>
      </c>
      <c r="G8" s="58">
        <v>537033.84</v>
      </c>
      <c r="H8" s="59">
        <v>0</v>
      </c>
      <c r="I8" s="59">
        <v>0</v>
      </c>
    </row>
    <row r="9" spans="1:9" ht="12.75">
      <c r="A9" t="s">
        <v>2789</v>
      </c>
      <c r="B9" t="s">
        <v>2857</v>
      </c>
      <c r="C9" t="s">
        <v>2846</v>
      </c>
      <c r="D9" t="s">
        <v>3648</v>
      </c>
      <c r="E9" s="3">
        <v>1011789</v>
      </c>
      <c r="F9" s="58">
        <v>1.763011</v>
      </c>
      <c r="G9" s="58">
        <v>1783794.69</v>
      </c>
      <c r="H9" s="59">
        <v>0</v>
      </c>
      <c r="I9" s="59">
        <v>0</v>
      </c>
    </row>
    <row r="10" spans="1:9" ht="12.75">
      <c r="A10" t="s">
        <v>2789</v>
      </c>
      <c r="B10" t="s">
        <v>1321</v>
      </c>
      <c r="C10" t="s">
        <v>1322</v>
      </c>
      <c r="D10" t="s">
        <v>2654</v>
      </c>
      <c r="E10" s="3">
        <v>16000</v>
      </c>
      <c r="F10" s="58">
        <v>38.5</v>
      </c>
      <c r="G10" s="58">
        <v>616000</v>
      </c>
      <c r="H10" s="59">
        <v>0</v>
      </c>
      <c r="I10" s="59">
        <v>0</v>
      </c>
    </row>
    <row r="11" spans="1:9" ht="12.75">
      <c r="A11" t="s">
        <v>2789</v>
      </c>
      <c r="B11" t="s">
        <v>1375</v>
      </c>
      <c r="C11" t="s">
        <v>1376</v>
      </c>
      <c r="D11" t="s">
        <v>3568</v>
      </c>
      <c r="E11" s="3">
        <v>8933000</v>
      </c>
      <c r="F11" s="58">
        <v>0.066609</v>
      </c>
      <c r="G11" s="58">
        <v>595022.15</v>
      </c>
      <c r="H11" s="59">
        <v>0</v>
      </c>
      <c r="I11" s="59">
        <v>0</v>
      </c>
    </row>
    <row r="12" spans="1:9" ht="12.75">
      <c r="A12" t="s">
        <v>2789</v>
      </c>
      <c r="B12" t="s">
        <v>2361</v>
      </c>
      <c r="C12" t="s">
        <v>2362</v>
      </c>
      <c r="D12" t="s">
        <v>2363</v>
      </c>
      <c r="E12" s="3">
        <v>422000</v>
      </c>
      <c r="F12" s="58">
        <v>3.70193</v>
      </c>
      <c r="G12" s="58">
        <v>1562214.29</v>
      </c>
      <c r="H12" s="59">
        <v>0</v>
      </c>
      <c r="I12" s="59">
        <v>0</v>
      </c>
    </row>
    <row r="13" spans="1:9" ht="12.75">
      <c r="A13" t="s">
        <v>2789</v>
      </c>
      <c r="B13" t="s">
        <v>2327</v>
      </c>
      <c r="C13" t="s">
        <v>2328</v>
      </c>
      <c r="D13" t="s">
        <v>2329</v>
      </c>
      <c r="E13" s="3">
        <v>13930</v>
      </c>
      <c r="F13" s="58">
        <v>63.8</v>
      </c>
      <c r="G13" s="58">
        <v>888734</v>
      </c>
      <c r="H13" s="59">
        <v>0</v>
      </c>
      <c r="I13" s="59">
        <v>0</v>
      </c>
    </row>
    <row r="14" spans="1:9" ht="12.75">
      <c r="A14" t="s">
        <v>2789</v>
      </c>
      <c r="B14" t="s">
        <v>2863</v>
      </c>
      <c r="C14" t="s">
        <v>2864</v>
      </c>
      <c r="D14" t="s">
        <v>2865</v>
      </c>
      <c r="E14" s="3">
        <v>15184</v>
      </c>
      <c r="F14" s="58">
        <v>49.75</v>
      </c>
      <c r="G14" s="58">
        <v>755404</v>
      </c>
      <c r="H14" s="59">
        <v>0</v>
      </c>
      <c r="I14" s="59">
        <v>0</v>
      </c>
    </row>
    <row r="15" spans="1:9" ht="12.75">
      <c r="A15" t="s">
        <v>2789</v>
      </c>
      <c r="B15" t="s">
        <v>2525</v>
      </c>
      <c r="C15" t="s">
        <v>2526</v>
      </c>
      <c r="D15" t="s">
        <v>2527</v>
      </c>
      <c r="E15" s="3">
        <v>22801</v>
      </c>
      <c r="F15" s="58">
        <v>26.9</v>
      </c>
      <c r="G15" s="58">
        <v>613346.9</v>
      </c>
      <c r="H15" s="59">
        <v>0</v>
      </c>
      <c r="I15" s="59">
        <v>0</v>
      </c>
    </row>
    <row r="16" spans="1:9" ht="12.75">
      <c r="A16" t="s">
        <v>2789</v>
      </c>
      <c r="B16" t="s">
        <v>1245</v>
      </c>
      <c r="C16" t="s">
        <v>1246</v>
      </c>
      <c r="D16" t="s">
        <v>1247</v>
      </c>
      <c r="E16" s="3">
        <v>230720</v>
      </c>
      <c r="F16" s="58">
        <v>18.53</v>
      </c>
      <c r="G16" s="58">
        <v>4275241.6</v>
      </c>
      <c r="H16" s="59">
        <v>372882.2</v>
      </c>
      <c r="I16" s="59">
        <v>0</v>
      </c>
    </row>
    <row r="17" spans="1:9" ht="12.75">
      <c r="A17" t="s">
        <v>2789</v>
      </c>
      <c r="B17" t="s">
        <v>1248</v>
      </c>
      <c r="C17" t="s">
        <v>1249</v>
      </c>
      <c r="D17" t="s">
        <v>485</v>
      </c>
      <c r="E17" s="3">
        <v>7400</v>
      </c>
      <c r="F17" s="58">
        <v>24.35</v>
      </c>
      <c r="G17" s="58">
        <v>180190</v>
      </c>
      <c r="H17" s="59">
        <v>0</v>
      </c>
      <c r="I17" s="59">
        <v>0</v>
      </c>
    </row>
    <row r="18" spans="1:9" ht="12.75">
      <c r="A18" t="s">
        <v>2789</v>
      </c>
      <c r="B18" t="s">
        <v>2510</v>
      </c>
      <c r="C18" t="s">
        <v>2511</v>
      </c>
      <c r="D18" t="s">
        <v>485</v>
      </c>
      <c r="E18" s="3">
        <v>20500</v>
      </c>
      <c r="F18" s="58">
        <v>15.68</v>
      </c>
      <c r="G18" s="58">
        <v>321440</v>
      </c>
      <c r="H18" s="59">
        <v>0</v>
      </c>
      <c r="I18" s="59">
        <v>0</v>
      </c>
    </row>
    <row r="19" spans="1:9" ht="12.75">
      <c r="A19" t="s">
        <v>2789</v>
      </c>
      <c r="B19" t="s">
        <v>2879</v>
      </c>
      <c r="C19" t="s">
        <v>2880</v>
      </c>
      <c r="D19" t="s">
        <v>2881</v>
      </c>
      <c r="E19" s="3">
        <v>31000</v>
      </c>
      <c r="F19" s="58">
        <v>10.16675</v>
      </c>
      <c r="G19" s="58">
        <v>315169.23</v>
      </c>
      <c r="H19" s="59">
        <v>0</v>
      </c>
      <c r="I19" s="59">
        <v>0</v>
      </c>
    </row>
    <row r="20" spans="1:9" ht="12.75">
      <c r="A20" t="s">
        <v>2789</v>
      </c>
      <c r="B20" t="s">
        <v>3037</v>
      </c>
      <c r="C20" t="s">
        <v>3038</v>
      </c>
      <c r="D20" t="s">
        <v>3035</v>
      </c>
      <c r="E20" s="3">
        <v>7687047.6</v>
      </c>
      <c r="F20" s="58">
        <v>100</v>
      </c>
      <c r="G20" s="58">
        <v>7687047.6</v>
      </c>
      <c r="H20" s="59">
        <v>7440.77</v>
      </c>
      <c r="I20" s="59">
        <v>0</v>
      </c>
    </row>
    <row r="21" spans="1:9" ht="12.75">
      <c r="A21" t="s">
        <v>2789</v>
      </c>
      <c r="B21" t="s">
        <v>2882</v>
      </c>
      <c r="C21" t="s">
        <v>2883</v>
      </c>
      <c r="D21" t="s">
        <v>2884</v>
      </c>
      <c r="E21" s="3">
        <v>5574</v>
      </c>
      <c r="F21" s="58">
        <v>3.074698</v>
      </c>
      <c r="G21" s="58">
        <v>17138.37</v>
      </c>
      <c r="H21" s="59">
        <v>0</v>
      </c>
      <c r="I21" s="59">
        <v>0</v>
      </c>
    </row>
    <row r="22" spans="1:9" ht="12.75">
      <c r="A22" t="s">
        <v>2789</v>
      </c>
      <c r="B22" t="s">
        <v>2885</v>
      </c>
      <c r="C22" t="s">
        <v>2886</v>
      </c>
      <c r="D22" t="s">
        <v>3568</v>
      </c>
      <c r="E22" s="3">
        <v>48452000</v>
      </c>
      <c r="F22" s="58">
        <v>0.032958</v>
      </c>
      <c r="G22" s="58">
        <v>1596878.1</v>
      </c>
      <c r="H22" s="59">
        <v>0</v>
      </c>
      <c r="I22" s="59">
        <v>0</v>
      </c>
    </row>
    <row r="23" spans="1:9" ht="12.75">
      <c r="A23" t="s">
        <v>2789</v>
      </c>
      <c r="B23" t="s">
        <v>2887</v>
      </c>
      <c r="C23" t="s">
        <v>2888</v>
      </c>
      <c r="D23" t="s">
        <v>2881</v>
      </c>
      <c r="E23" s="3">
        <v>33959161</v>
      </c>
      <c r="F23" s="58">
        <v>0.052498</v>
      </c>
      <c r="G23" s="58">
        <v>1782783.08</v>
      </c>
      <c r="H23" s="59">
        <f>48106.72+66013.7</f>
        <v>114120.42</v>
      </c>
      <c r="I23" s="59">
        <v>0</v>
      </c>
    </row>
    <row r="24" spans="1:9" ht="12.75">
      <c r="A24" t="s">
        <v>2789</v>
      </c>
      <c r="B24" t="s">
        <v>2889</v>
      </c>
      <c r="C24" t="s">
        <v>2890</v>
      </c>
      <c r="D24" t="s">
        <v>2633</v>
      </c>
      <c r="E24" s="3">
        <v>882000</v>
      </c>
      <c r="F24" s="58">
        <v>0.480687</v>
      </c>
      <c r="G24" s="58">
        <v>423965.67</v>
      </c>
      <c r="H24" s="59">
        <v>0</v>
      </c>
      <c r="I24" s="59">
        <v>0</v>
      </c>
    </row>
    <row r="25" spans="1:9" ht="12.75">
      <c r="A25" t="s">
        <v>2789</v>
      </c>
      <c r="B25" t="s">
        <v>2807</v>
      </c>
      <c r="C25" t="s">
        <v>2808</v>
      </c>
      <c r="D25" t="s">
        <v>2809</v>
      </c>
      <c r="E25" s="3">
        <v>228000</v>
      </c>
      <c r="F25" s="58">
        <v>3.075602</v>
      </c>
      <c r="G25" s="58">
        <v>701237.29</v>
      </c>
      <c r="H25" s="59">
        <v>0</v>
      </c>
      <c r="I25" s="59">
        <v>0</v>
      </c>
    </row>
    <row r="26" spans="1:9" ht="12.75">
      <c r="A26" t="s">
        <v>2789</v>
      </c>
      <c r="B26" t="s">
        <v>2891</v>
      </c>
      <c r="C26" t="s">
        <v>2892</v>
      </c>
      <c r="D26" t="s">
        <v>2881</v>
      </c>
      <c r="E26" s="3">
        <v>51384000</v>
      </c>
      <c r="F26" s="58">
        <v>0.063863</v>
      </c>
      <c r="G26" s="58">
        <v>3281518.97</v>
      </c>
      <c r="H26" s="59">
        <v>0</v>
      </c>
      <c r="I26" s="59">
        <v>0</v>
      </c>
    </row>
    <row r="27" spans="1:9" ht="12.75">
      <c r="A27" t="s">
        <v>2789</v>
      </c>
      <c r="B27" t="s">
        <v>2364</v>
      </c>
      <c r="C27" t="s">
        <v>2365</v>
      </c>
      <c r="D27" t="s">
        <v>2366</v>
      </c>
      <c r="E27" s="3">
        <v>213800</v>
      </c>
      <c r="F27" s="58">
        <v>7.137241</v>
      </c>
      <c r="G27" s="58">
        <v>1525942.07</v>
      </c>
      <c r="H27" s="59">
        <v>0</v>
      </c>
      <c r="I27" s="59">
        <v>0</v>
      </c>
    </row>
    <row r="28" spans="1:9" ht="12.75">
      <c r="A28" t="s">
        <v>2789</v>
      </c>
      <c r="B28" t="s">
        <v>2893</v>
      </c>
      <c r="C28" t="s">
        <v>2894</v>
      </c>
      <c r="D28" t="s">
        <v>2895</v>
      </c>
      <c r="E28" s="3">
        <v>17000</v>
      </c>
      <c r="F28" s="58">
        <v>50.128755</v>
      </c>
      <c r="G28" s="58">
        <v>852188.84</v>
      </c>
      <c r="H28" s="59">
        <v>0</v>
      </c>
      <c r="I28" s="59">
        <v>0</v>
      </c>
    </row>
    <row r="29" spans="1:9" ht="12.75">
      <c r="A29" t="s">
        <v>2789</v>
      </c>
      <c r="B29" t="s">
        <v>2896</v>
      </c>
      <c r="C29" t="s">
        <v>2897</v>
      </c>
      <c r="D29" t="s">
        <v>2633</v>
      </c>
      <c r="E29" s="3">
        <v>1567</v>
      </c>
      <c r="F29" s="58">
        <v>0.002774</v>
      </c>
      <c r="G29" s="58">
        <v>4.35</v>
      </c>
      <c r="H29" s="59">
        <v>0</v>
      </c>
      <c r="I29" s="59">
        <v>0</v>
      </c>
    </row>
    <row r="30" spans="1:9" ht="12.75">
      <c r="A30" t="s">
        <v>2789</v>
      </c>
      <c r="B30" t="s">
        <v>2898</v>
      </c>
      <c r="C30" t="s">
        <v>2899</v>
      </c>
      <c r="D30" t="s">
        <v>2633</v>
      </c>
      <c r="E30" s="3">
        <v>268179000</v>
      </c>
      <c r="F30" s="58">
        <v>0.003382</v>
      </c>
      <c r="G30" s="58">
        <v>906974.47</v>
      </c>
      <c r="H30" s="59">
        <f>27173.49</f>
        <v>27173.49</v>
      </c>
      <c r="I30" s="59">
        <v>0</v>
      </c>
    </row>
    <row r="31" spans="1:9" ht="12.75">
      <c r="A31" t="s">
        <v>2789</v>
      </c>
      <c r="B31" t="s">
        <v>2900</v>
      </c>
      <c r="C31" t="s">
        <v>2901</v>
      </c>
      <c r="D31" t="s">
        <v>2633</v>
      </c>
      <c r="E31" s="3">
        <v>184474000</v>
      </c>
      <c r="F31" s="58">
        <v>0.014695</v>
      </c>
      <c r="G31" s="58">
        <v>2710896.89</v>
      </c>
      <c r="H31" s="59">
        <v>0</v>
      </c>
      <c r="I31" s="59">
        <v>0</v>
      </c>
    </row>
    <row r="32" spans="1:9" ht="12.75">
      <c r="A32" t="s">
        <v>2789</v>
      </c>
      <c r="B32" t="s">
        <v>2902</v>
      </c>
      <c r="C32" t="s">
        <v>2903</v>
      </c>
      <c r="D32" t="s">
        <v>2881</v>
      </c>
      <c r="E32" s="3">
        <v>200955000</v>
      </c>
      <c r="F32" s="58">
        <v>0.011193</v>
      </c>
      <c r="G32" s="58">
        <v>2249316.05</v>
      </c>
      <c r="H32" s="59">
        <v>0</v>
      </c>
      <c r="I32" s="59">
        <v>0</v>
      </c>
    </row>
    <row r="33" spans="1:9" ht="12.75">
      <c r="A33" t="s">
        <v>2789</v>
      </c>
      <c r="B33" t="s">
        <v>1361</v>
      </c>
      <c r="C33" t="s">
        <v>1362</v>
      </c>
      <c r="D33" t="s">
        <v>2881</v>
      </c>
      <c r="E33" s="3">
        <v>95653</v>
      </c>
      <c r="F33" s="58">
        <v>7.433476</v>
      </c>
      <c r="G33" s="58">
        <v>711034.32</v>
      </c>
      <c r="H33" s="59">
        <f>16019.99+319.93</f>
        <v>16339.92</v>
      </c>
      <c r="I33" s="59">
        <v>0</v>
      </c>
    </row>
    <row r="34" spans="1:9" ht="12.75">
      <c r="A34" t="s">
        <v>2789</v>
      </c>
      <c r="B34" t="s">
        <v>2904</v>
      </c>
      <c r="C34" t="s">
        <v>2905</v>
      </c>
      <c r="D34" t="s">
        <v>2386</v>
      </c>
      <c r="E34" s="3">
        <v>41263000</v>
      </c>
      <c r="F34" s="58">
        <v>0.008237</v>
      </c>
      <c r="G34" s="58">
        <v>339879.61</v>
      </c>
      <c r="H34" s="59">
        <v>0</v>
      </c>
      <c r="I34" s="59">
        <v>0</v>
      </c>
    </row>
    <row r="35" spans="1:9" ht="12.75">
      <c r="A35" t="s">
        <v>2789</v>
      </c>
      <c r="B35" t="s">
        <v>2372</v>
      </c>
      <c r="C35" t="s">
        <v>2373</v>
      </c>
      <c r="D35" t="s">
        <v>2320</v>
      </c>
      <c r="E35" s="3">
        <v>608000</v>
      </c>
      <c r="F35" s="58">
        <v>11.416309</v>
      </c>
      <c r="G35" s="58">
        <v>6941115.88</v>
      </c>
      <c r="H35" s="59">
        <v>235152.47</v>
      </c>
      <c r="I35" s="59">
        <v>0</v>
      </c>
    </row>
    <row r="36" spans="1:9" ht="12.75">
      <c r="A36" t="s">
        <v>2789</v>
      </c>
      <c r="B36" t="s">
        <v>2661</v>
      </c>
      <c r="C36" t="s">
        <v>2662</v>
      </c>
      <c r="D36" t="s">
        <v>2663</v>
      </c>
      <c r="E36" s="3">
        <v>143442</v>
      </c>
      <c r="F36" s="58">
        <v>0.808893</v>
      </c>
      <c r="G36" s="58">
        <v>116029.27</v>
      </c>
      <c r="H36" s="59">
        <v>0</v>
      </c>
      <c r="I36" s="59">
        <v>0</v>
      </c>
    </row>
    <row r="37" spans="1:9" ht="12.75">
      <c r="A37" t="s">
        <v>2789</v>
      </c>
      <c r="B37" t="s">
        <v>2463</v>
      </c>
      <c r="C37" t="s">
        <v>2464</v>
      </c>
      <c r="D37" t="s">
        <v>2465</v>
      </c>
      <c r="E37" s="3">
        <v>434000</v>
      </c>
      <c r="F37" s="58">
        <v>3.655836</v>
      </c>
      <c r="G37" s="58">
        <v>1586632.93</v>
      </c>
      <c r="H37" s="59">
        <v>0</v>
      </c>
      <c r="I37" s="59">
        <v>0</v>
      </c>
    </row>
    <row r="38" spans="1:9" ht="12.75">
      <c r="A38" t="s">
        <v>2789</v>
      </c>
      <c r="B38" t="s">
        <v>2376</v>
      </c>
      <c r="C38" t="s">
        <v>2377</v>
      </c>
      <c r="D38" t="s">
        <v>3568</v>
      </c>
      <c r="E38" s="3">
        <v>5160186</v>
      </c>
      <c r="F38" s="58">
        <v>1.201717</v>
      </c>
      <c r="G38" s="58">
        <v>6201081.89</v>
      </c>
      <c r="H38" s="59">
        <f>87498.8+21794.58+112177.96</f>
        <v>221471.34000000003</v>
      </c>
      <c r="I38" s="59">
        <v>0</v>
      </c>
    </row>
    <row r="39" spans="1:9" ht="12.75">
      <c r="A39" t="s">
        <v>2789</v>
      </c>
      <c r="B39" t="s">
        <v>1328</v>
      </c>
      <c r="C39" t="s">
        <v>1329</v>
      </c>
      <c r="D39" t="s">
        <v>2633</v>
      </c>
      <c r="E39" s="3">
        <v>2631000</v>
      </c>
      <c r="F39" s="58">
        <v>0.096134</v>
      </c>
      <c r="G39" s="58">
        <v>252928.31</v>
      </c>
      <c r="H39" s="59">
        <f>26.66+675.71</f>
        <v>702.37</v>
      </c>
      <c r="I39" s="59">
        <v>0</v>
      </c>
    </row>
    <row r="40" spans="1:9" ht="12.75">
      <c r="A40" t="s">
        <v>2789</v>
      </c>
      <c r="B40" t="s">
        <v>2906</v>
      </c>
      <c r="C40" t="s">
        <v>2907</v>
      </c>
      <c r="D40" t="s">
        <v>2908</v>
      </c>
      <c r="E40" s="3">
        <v>116401000</v>
      </c>
      <c r="F40" s="58">
        <v>0.008927</v>
      </c>
      <c r="G40" s="58">
        <v>1039116.22</v>
      </c>
      <c r="H40" s="59">
        <v>0</v>
      </c>
      <c r="I40" s="59">
        <v>0</v>
      </c>
    </row>
    <row r="41" spans="1:9" ht="12.75">
      <c r="A41" t="s">
        <v>2789</v>
      </c>
      <c r="B41" t="s">
        <v>2631</v>
      </c>
      <c r="C41" t="s">
        <v>2632</v>
      </c>
      <c r="D41" t="s">
        <v>2633</v>
      </c>
      <c r="E41" s="3">
        <v>95700</v>
      </c>
      <c r="F41" s="58">
        <v>21.390558</v>
      </c>
      <c r="G41" s="58">
        <v>2047076.39</v>
      </c>
      <c r="H41" s="59">
        <v>0</v>
      </c>
      <c r="I41" s="59">
        <v>0</v>
      </c>
    </row>
    <row r="42" spans="1:9" ht="12.75">
      <c r="A42" t="s">
        <v>2789</v>
      </c>
      <c r="B42" t="s">
        <v>1243</v>
      </c>
      <c r="C42" t="s">
        <v>1244</v>
      </c>
      <c r="D42" t="s">
        <v>2881</v>
      </c>
      <c r="E42" s="3">
        <v>21940</v>
      </c>
      <c r="F42" s="58">
        <v>31.004292</v>
      </c>
      <c r="G42" s="58">
        <v>680234.16</v>
      </c>
      <c r="H42" s="59">
        <v>0</v>
      </c>
      <c r="I42" s="59">
        <v>0</v>
      </c>
    </row>
    <row r="43" spans="1:9" ht="12.75">
      <c r="A43" t="s">
        <v>2789</v>
      </c>
      <c r="B43" t="s">
        <v>2909</v>
      </c>
      <c r="C43" t="s">
        <v>2910</v>
      </c>
      <c r="D43" t="s">
        <v>3568</v>
      </c>
      <c r="E43" s="3">
        <v>139500</v>
      </c>
      <c r="F43" s="58">
        <v>28.154506</v>
      </c>
      <c r="G43" s="58">
        <v>3927553.65</v>
      </c>
      <c r="H43" s="59">
        <v>0</v>
      </c>
      <c r="I43" s="59">
        <v>0</v>
      </c>
    </row>
    <row r="44" spans="1:9" ht="12.75">
      <c r="A44" t="s">
        <v>2789</v>
      </c>
      <c r="B44" t="s">
        <v>1291</v>
      </c>
      <c r="C44" t="s">
        <v>1292</v>
      </c>
      <c r="D44" t="s">
        <v>2633</v>
      </c>
      <c r="E44" s="3">
        <v>2232065</v>
      </c>
      <c r="F44" s="58">
        <v>1.476395</v>
      </c>
      <c r="G44" s="58">
        <v>3295409.27</v>
      </c>
      <c r="H44" s="59">
        <v>0</v>
      </c>
      <c r="I44" s="59">
        <v>0</v>
      </c>
    </row>
    <row r="45" spans="1:9" ht="12.75">
      <c r="A45" t="s">
        <v>2789</v>
      </c>
      <c r="B45" t="s">
        <v>1304</v>
      </c>
      <c r="C45" t="s">
        <v>1305</v>
      </c>
      <c r="D45" t="s">
        <v>2320</v>
      </c>
      <c r="E45" s="3">
        <v>45039000</v>
      </c>
      <c r="F45" s="58">
        <v>0.020361</v>
      </c>
      <c r="G45" s="58">
        <v>917017.24</v>
      </c>
      <c r="H45" s="59">
        <f>122.94+7868.67+12619.07+2902.04+0.84+12489.92+0.85+10365.76+0.12</f>
        <v>46370.21000000001</v>
      </c>
      <c r="I45" s="59">
        <v>0</v>
      </c>
    </row>
    <row r="46" spans="1:9" ht="12.75">
      <c r="A46" t="s">
        <v>2789</v>
      </c>
      <c r="B46" t="s">
        <v>2911</v>
      </c>
      <c r="C46" t="s">
        <v>2912</v>
      </c>
      <c r="D46" t="s">
        <v>2913</v>
      </c>
      <c r="E46" s="3">
        <v>352000</v>
      </c>
      <c r="F46" s="58">
        <v>0.971674</v>
      </c>
      <c r="G46" s="58">
        <v>342029.18</v>
      </c>
      <c r="H46" s="59">
        <v>4154.83</v>
      </c>
      <c r="I46" s="59">
        <v>0</v>
      </c>
    </row>
    <row r="47" spans="1:9" ht="12.75">
      <c r="A47" t="s">
        <v>2789</v>
      </c>
      <c r="B47" t="s">
        <v>2499</v>
      </c>
      <c r="C47" t="s">
        <v>2500</v>
      </c>
      <c r="D47" t="s">
        <v>485</v>
      </c>
      <c r="E47" s="3">
        <v>109900</v>
      </c>
      <c r="F47" s="58">
        <v>7.17</v>
      </c>
      <c r="G47" s="58">
        <v>787983</v>
      </c>
      <c r="H47" s="59">
        <v>0</v>
      </c>
      <c r="I47" s="59">
        <v>0</v>
      </c>
    </row>
    <row r="48" spans="1:9" ht="12.75">
      <c r="A48" t="s">
        <v>2789</v>
      </c>
      <c r="B48" t="s">
        <v>2800</v>
      </c>
      <c r="C48" t="s">
        <v>2801</v>
      </c>
      <c r="D48" t="s">
        <v>2326</v>
      </c>
      <c r="E48" s="3">
        <v>310240</v>
      </c>
      <c r="F48" s="58">
        <v>10.913</v>
      </c>
      <c r="G48" s="58">
        <v>3385649.12</v>
      </c>
      <c r="H48" s="59">
        <v>0</v>
      </c>
      <c r="I48" s="59">
        <v>0</v>
      </c>
    </row>
    <row r="49" spans="1:9" ht="12.75">
      <c r="A49" t="s">
        <v>2789</v>
      </c>
      <c r="B49" t="s">
        <v>1323</v>
      </c>
      <c r="C49" t="s">
        <v>1324</v>
      </c>
      <c r="D49" t="s">
        <v>2828</v>
      </c>
      <c r="E49" s="3">
        <v>40100</v>
      </c>
      <c r="F49" s="58">
        <v>26.773</v>
      </c>
      <c r="G49" s="58">
        <v>1073597.3</v>
      </c>
      <c r="H49" s="59">
        <v>0</v>
      </c>
      <c r="I49" s="59">
        <v>0</v>
      </c>
    </row>
    <row r="50" spans="1:9" ht="12.75">
      <c r="A50" t="s">
        <v>2789</v>
      </c>
      <c r="B50" t="s">
        <v>1347</v>
      </c>
      <c r="C50" t="s">
        <v>1348</v>
      </c>
      <c r="D50" t="s">
        <v>3035</v>
      </c>
      <c r="E50" s="3">
        <v>431313.703</v>
      </c>
      <c r="F50" s="58">
        <v>29.669987</v>
      </c>
      <c r="G50" s="58">
        <v>12797071.96</v>
      </c>
      <c r="H50" s="59">
        <v>0</v>
      </c>
      <c r="I50" s="59">
        <v>0</v>
      </c>
    </row>
    <row r="51" spans="1:9" ht="12.75">
      <c r="A51" t="s">
        <v>2789</v>
      </c>
      <c r="B51" t="s">
        <v>2818</v>
      </c>
      <c r="C51" t="s">
        <v>2819</v>
      </c>
      <c r="D51" t="s">
        <v>2820</v>
      </c>
      <c r="E51" s="3">
        <v>16900</v>
      </c>
      <c r="F51" s="58">
        <v>32.128</v>
      </c>
      <c r="G51" s="58">
        <v>542963.2</v>
      </c>
      <c r="H51" s="59">
        <v>0</v>
      </c>
      <c r="I51" s="59">
        <v>0</v>
      </c>
    </row>
    <row r="52" spans="1:9" ht="12.75">
      <c r="A52" t="s">
        <v>2789</v>
      </c>
      <c r="B52" t="s">
        <v>1369</v>
      </c>
      <c r="C52" t="s">
        <v>1370</v>
      </c>
      <c r="D52" t="s">
        <v>1371</v>
      </c>
      <c r="E52" s="3">
        <v>159000</v>
      </c>
      <c r="F52" s="58">
        <v>8.22</v>
      </c>
      <c r="G52" s="58">
        <v>1306980</v>
      </c>
      <c r="H52" s="59">
        <v>0</v>
      </c>
      <c r="I52" s="59">
        <v>0</v>
      </c>
    </row>
    <row r="53" spans="1:9" ht="12.75">
      <c r="A53" t="s">
        <v>2789</v>
      </c>
      <c r="B53" t="s">
        <v>2387</v>
      </c>
      <c r="C53" t="s">
        <v>2388</v>
      </c>
      <c r="D53" t="s">
        <v>2323</v>
      </c>
      <c r="E53" s="3">
        <v>236983798</v>
      </c>
      <c r="F53" s="58">
        <v>0.005235</v>
      </c>
      <c r="G53" s="58">
        <v>1240706.22</v>
      </c>
      <c r="H53" s="59">
        <v>0</v>
      </c>
      <c r="I53" s="59">
        <v>0</v>
      </c>
    </row>
    <row r="54" spans="1:9" ht="12.75">
      <c r="A54" t="s">
        <v>2789</v>
      </c>
      <c r="B54" t="s">
        <v>1233</v>
      </c>
      <c r="C54" t="s">
        <v>1234</v>
      </c>
      <c r="D54" t="s">
        <v>2323</v>
      </c>
      <c r="E54" s="3">
        <v>86020000</v>
      </c>
      <c r="F54" s="58">
        <v>0.01032</v>
      </c>
      <c r="G54" s="58">
        <v>887739.33</v>
      </c>
      <c r="H54" s="59">
        <v>0</v>
      </c>
      <c r="I54" s="59">
        <v>0</v>
      </c>
    </row>
    <row r="55" spans="1:9" ht="12.75">
      <c r="A55" t="s">
        <v>2789</v>
      </c>
      <c r="B55" t="s">
        <v>1298</v>
      </c>
      <c r="C55" t="s">
        <v>1299</v>
      </c>
      <c r="D55" t="s">
        <v>1300</v>
      </c>
      <c r="E55" s="3">
        <v>33179</v>
      </c>
      <c r="F55" s="58">
        <v>30.41</v>
      </c>
      <c r="G55" s="58">
        <v>1008973.39</v>
      </c>
      <c r="H55" s="59">
        <v>0</v>
      </c>
      <c r="I55" s="59">
        <v>0</v>
      </c>
    </row>
    <row r="56" spans="1:9" ht="12.75">
      <c r="A56" t="s">
        <v>2789</v>
      </c>
      <c r="B56" t="s">
        <v>2790</v>
      </c>
      <c r="C56" t="s">
        <v>2791</v>
      </c>
      <c r="D56" t="s">
        <v>2299</v>
      </c>
      <c r="E56" s="3">
        <v>860200</v>
      </c>
      <c r="F56" s="58">
        <v>0.755389</v>
      </c>
      <c r="G56" s="58">
        <v>649785.46</v>
      </c>
      <c r="H56" s="59">
        <v>0</v>
      </c>
      <c r="I56" s="59">
        <v>0</v>
      </c>
    </row>
    <row r="57" spans="1:9" ht="12.75">
      <c r="A57" t="s">
        <v>2789</v>
      </c>
      <c r="B57" t="s">
        <v>1268</v>
      </c>
      <c r="C57" t="s">
        <v>1269</v>
      </c>
      <c r="D57" t="s">
        <v>1270</v>
      </c>
      <c r="E57" s="3">
        <v>11100</v>
      </c>
      <c r="F57" s="58">
        <v>32.046798</v>
      </c>
      <c r="G57" s="58">
        <v>355719.46</v>
      </c>
      <c r="H57" s="59">
        <v>0</v>
      </c>
      <c r="I57" s="59">
        <v>0</v>
      </c>
    </row>
    <row r="58" spans="1:9" ht="12.75">
      <c r="A58" t="s">
        <v>2789</v>
      </c>
      <c r="B58" t="s">
        <v>1235</v>
      </c>
      <c r="C58" t="s">
        <v>1236</v>
      </c>
      <c r="D58" t="s">
        <v>2323</v>
      </c>
      <c r="E58" s="3">
        <v>197026000</v>
      </c>
      <c r="F58" s="58">
        <v>0.001642</v>
      </c>
      <c r="G58" s="58">
        <v>323552.48</v>
      </c>
      <c r="H58" s="59">
        <v>0</v>
      </c>
      <c r="I58" s="59">
        <v>0</v>
      </c>
    </row>
    <row r="59" spans="1:9" ht="12.75">
      <c r="A59" t="s">
        <v>2789</v>
      </c>
      <c r="B59" t="s">
        <v>2914</v>
      </c>
      <c r="C59" t="s">
        <v>2915</v>
      </c>
      <c r="D59" t="s">
        <v>2323</v>
      </c>
      <c r="E59" s="3">
        <v>280548000</v>
      </c>
      <c r="F59" s="58">
        <v>0.002335</v>
      </c>
      <c r="G59" s="58">
        <v>655139.15</v>
      </c>
      <c r="H59" s="59">
        <v>0</v>
      </c>
      <c r="I59" s="59">
        <v>0</v>
      </c>
    </row>
    <row r="60" spans="1:9" ht="12.75">
      <c r="A60" t="s">
        <v>2789</v>
      </c>
      <c r="B60" t="s">
        <v>2389</v>
      </c>
      <c r="C60" t="s">
        <v>2390</v>
      </c>
      <c r="D60" t="s">
        <v>2323</v>
      </c>
      <c r="E60" s="3">
        <v>65484848</v>
      </c>
      <c r="F60" s="58">
        <v>0.031262</v>
      </c>
      <c r="G60" s="58">
        <v>2047172.34</v>
      </c>
      <c r="H60" s="59">
        <v>0</v>
      </c>
      <c r="I60" s="59">
        <v>0</v>
      </c>
    </row>
    <row r="61" spans="1:9" ht="12.75">
      <c r="A61" t="s">
        <v>2789</v>
      </c>
      <c r="B61" t="s">
        <v>1250</v>
      </c>
      <c r="C61" t="s">
        <v>1251</v>
      </c>
      <c r="D61" t="s">
        <v>1252</v>
      </c>
      <c r="E61" s="3">
        <v>73497</v>
      </c>
      <c r="F61" s="58">
        <v>30.3</v>
      </c>
      <c r="G61" s="58">
        <v>2226959.1</v>
      </c>
      <c r="H61" s="59">
        <v>0</v>
      </c>
      <c r="I61" s="59">
        <v>0</v>
      </c>
    </row>
    <row r="62" spans="1:9" ht="12.75">
      <c r="A62" t="s">
        <v>2789</v>
      </c>
      <c r="B62" t="s">
        <v>1237</v>
      </c>
      <c r="C62" t="s">
        <v>1238</v>
      </c>
      <c r="D62" t="s">
        <v>2323</v>
      </c>
      <c r="E62" s="3">
        <v>965707553</v>
      </c>
      <c r="F62" s="58">
        <v>0.001107</v>
      </c>
      <c r="G62" s="58">
        <v>1069367.67</v>
      </c>
      <c r="H62" s="59">
        <v>0</v>
      </c>
      <c r="I62" s="59">
        <v>0</v>
      </c>
    </row>
    <row r="63" spans="1:9" ht="12.75">
      <c r="A63" t="s">
        <v>2789</v>
      </c>
      <c r="B63" t="s">
        <v>2850</v>
      </c>
      <c r="C63" t="s">
        <v>2851</v>
      </c>
      <c r="D63" t="s">
        <v>2326</v>
      </c>
      <c r="E63" s="3">
        <v>887750</v>
      </c>
      <c r="F63" s="58">
        <v>9.75</v>
      </c>
      <c r="G63" s="58">
        <v>8655562.5</v>
      </c>
      <c r="H63" s="59">
        <v>0</v>
      </c>
      <c r="I63" s="59">
        <v>0</v>
      </c>
    </row>
    <row r="64" spans="1:9" ht="12.75">
      <c r="A64" t="s">
        <v>2789</v>
      </c>
      <c r="B64" t="s">
        <v>2855</v>
      </c>
      <c r="C64" t="s">
        <v>2856</v>
      </c>
      <c r="D64" t="s">
        <v>485</v>
      </c>
      <c r="E64" s="3">
        <v>320175</v>
      </c>
      <c r="F64" s="58">
        <v>14.9</v>
      </c>
      <c r="G64" s="58">
        <v>4770607.5</v>
      </c>
      <c r="H64" s="59">
        <v>0</v>
      </c>
      <c r="I64" s="59">
        <v>0</v>
      </c>
    </row>
    <row r="65" spans="1:9" ht="12.75">
      <c r="A65" t="s">
        <v>2789</v>
      </c>
      <c r="B65" t="s">
        <v>2868</v>
      </c>
      <c r="C65" t="s">
        <v>2869</v>
      </c>
      <c r="D65" t="s">
        <v>2870</v>
      </c>
      <c r="E65" s="3">
        <v>12000</v>
      </c>
      <c r="F65" s="58">
        <v>84.03</v>
      </c>
      <c r="G65" s="58">
        <v>1008360</v>
      </c>
      <c r="H65" s="59">
        <v>0</v>
      </c>
      <c r="I65" s="59">
        <v>0</v>
      </c>
    </row>
    <row r="66" spans="1:9" ht="12.75">
      <c r="A66" t="s">
        <v>2789</v>
      </c>
      <c r="B66" t="s">
        <v>1288</v>
      </c>
      <c r="C66" t="s">
        <v>1289</v>
      </c>
      <c r="D66" t="s">
        <v>1290</v>
      </c>
      <c r="E66" s="3">
        <v>6867</v>
      </c>
      <c r="F66" s="58">
        <v>31.6</v>
      </c>
      <c r="G66" s="58">
        <v>216997.2</v>
      </c>
      <c r="H66" s="59">
        <v>0</v>
      </c>
      <c r="I66" s="59">
        <v>0</v>
      </c>
    </row>
    <row r="67" spans="1:9" ht="12.75">
      <c r="A67" t="s">
        <v>2789</v>
      </c>
      <c r="B67" t="s">
        <v>1306</v>
      </c>
      <c r="C67" t="s">
        <v>1307</v>
      </c>
      <c r="D67" t="s">
        <v>485</v>
      </c>
      <c r="E67" s="3">
        <v>4500</v>
      </c>
      <c r="F67" s="58">
        <v>70</v>
      </c>
      <c r="G67" s="58">
        <v>315000</v>
      </c>
      <c r="H67" s="59">
        <v>12123.74</v>
      </c>
      <c r="I67" s="59">
        <v>0</v>
      </c>
    </row>
    <row r="68" spans="1:9" ht="12.75">
      <c r="A68" t="s">
        <v>2789</v>
      </c>
      <c r="B68" t="s">
        <v>2826</v>
      </c>
      <c r="C68" t="s">
        <v>2827</v>
      </c>
      <c r="D68" t="s">
        <v>2828</v>
      </c>
      <c r="E68" s="3">
        <v>64320</v>
      </c>
      <c r="F68" s="58">
        <v>16.12</v>
      </c>
      <c r="G68" s="58">
        <v>1036838.4</v>
      </c>
      <c r="H68" s="59">
        <v>0</v>
      </c>
      <c r="I68" s="59">
        <v>0</v>
      </c>
    </row>
    <row r="69" spans="1:9" ht="12.75">
      <c r="A69" t="s">
        <v>2789</v>
      </c>
      <c r="B69" t="s">
        <v>2585</v>
      </c>
      <c r="C69" t="s">
        <v>2586</v>
      </c>
      <c r="D69" t="s">
        <v>485</v>
      </c>
      <c r="E69" s="3">
        <v>24400</v>
      </c>
      <c r="F69" s="58">
        <v>19.02</v>
      </c>
      <c r="G69" s="58">
        <v>464088</v>
      </c>
      <c r="H69" s="59">
        <v>7349.68</v>
      </c>
      <c r="I69" s="59">
        <v>0</v>
      </c>
    </row>
    <row r="70" spans="1:9" ht="12.75">
      <c r="A70" t="s">
        <v>2789</v>
      </c>
      <c r="B70" t="s">
        <v>2916</v>
      </c>
      <c r="C70" t="s">
        <v>2917</v>
      </c>
      <c r="D70" t="s">
        <v>2918</v>
      </c>
      <c r="E70" s="3">
        <v>2008607250</v>
      </c>
      <c r="F70" s="58">
        <v>0.00452</v>
      </c>
      <c r="G70" s="58">
        <v>9078451.87</v>
      </c>
      <c r="H70" s="59">
        <v>0</v>
      </c>
      <c r="I70" s="59">
        <v>0</v>
      </c>
    </row>
    <row r="71" spans="1:9" ht="12.75">
      <c r="A71" t="s">
        <v>2789</v>
      </c>
      <c r="B71" t="s">
        <v>2919</v>
      </c>
      <c r="C71" t="s">
        <v>2920</v>
      </c>
      <c r="D71" t="s">
        <v>2921</v>
      </c>
      <c r="E71" s="3">
        <v>176631300</v>
      </c>
      <c r="F71" s="58">
        <v>0.002674</v>
      </c>
      <c r="G71" s="58">
        <v>472347.89</v>
      </c>
      <c r="H71" s="59">
        <v>0</v>
      </c>
      <c r="I71" s="59">
        <v>0</v>
      </c>
    </row>
    <row r="72" spans="1:9" ht="12.75">
      <c r="A72" t="s">
        <v>2789</v>
      </c>
      <c r="B72" t="s">
        <v>2922</v>
      </c>
      <c r="C72" t="s">
        <v>2923</v>
      </c>
      <c r="D72" t="s">
        <v>2924</v>
      </c>
      <c r="E72" s="3">
        <v>150</v>
      </c>
      <c r="F72" s="58">
        <v>684.206504</v>
      </c>
      <c r="G72" s="58">
        <v>102630.98</v>
      </c>
      <c r="H72" s="59">
        <v>0</v>
      </c>
      <c r="I72" s="59">
        <v>0</v>
      </c>
    </row>
    <row r="73" spans="1:9" ht="12.75">
      <c r="A73" t="s">
        <v>2789</v>
      </c>
      <c r="B73" t="s">
        <v>2394</v>
      </c>
      <c r="C73" t="s">
        <v>2395</v>
      </c>
      <c r="D73" t="s">
        <v>2323</v>
      </c>
      <c r="E73" s="3">
        <v>289269600</v>
      </c>
      <c r="F73" s="58">
        <v>0.002222</v>
      </c>
      <c r="G73" s="58">
        <v>642821.33</v>
      </c>
      <c r="H73" s="59">
        <v>0</v>
      </c>
      <c r="I73" s="59">
        <v>0</v>
      </c>
    </row>
    <row r="74" spans="1:9" ht="12.75">
      <c r="A74" t="s">
        <v>2789</v>
      </c>
      <c r="B74" t="s">
        <v>2925</v>
      </c>
      <c r="C74" t="s">
        <v>2926</v>
      </c>
      <c r="D74" t="s">
        <v>2323</v>
      </c>
      <c r="E74" s="3">
        <v>98725114</v>
      </c>
      <c r="F74" s="58">
        <v>0.008286</v>
      </c>
      <c r="G74" s="58">
        <v>818060.81</v>
      </c>
      <c r="H74" s="59">
        <v>0</v>
      </c>
      <c r="I74" s="59">
        <v>0</v>
      </c>
    </row>
    <row r="75" spans="1:9" ht="12.75">
      <c r="A75" t="s">
        <v>2789</v>
      </c>
      <c r="B75" t="s">
        <v>2832</v>
      </c>
      <c r="C75" t="s">
        <v>2833</v>
      </c>
      <c r="D75" t="s">
        <v>2288</v>
      </c>
      <c r="E75" s="3">
        <v>4130</v>
      </c>
      <c r="F75" s="58">
        <v>37.17</v>
      </c>
      <c r="G75" s="58">
        <v>153512.1</v>
      </c>
      <c r="H75" s="59">
        <v>0</v>
      </c>
      <c r="I75" s="59">
        <v>0</v>
      </c>
    </row>
    <row r="76" spans="1:9" ht="12.75">
      <c r="A76" t="s">
        <v>2789</v>
      </c>
      <c r="B76" t="s">
        <v>2683</v>
      </c>
      <c r="C76" t="s">
        <v>2684</v>
      </c>
      <c r="D76" t="s">
        <v>485</v>
      </c>
      <c r="E76" s="3">
        <v>3700</v>
      </c>
      <c r="F76" s="58">
        <v>18.75</v>
      </c>
      <c r="G76" s="58">
        <v>69375</v>
      </c>
      <c r="H76" s="59">
        <v>0</v>
      </c>
      <c r="I76" s="59">
        <v>0</v>
      </c>
    </row>
    <row r="77" spans="1:9" ht="12.75">
      <c r="A77" t="s">
        <v>2789</v>
      </c>
      <c r="B77" t="s">
        <v>2795</v>
      </c>
      <c r="C77" t="s">
        <v>2796</v>
      </c>
      <c r="D77" t="s">
        <v>2797</v>
      </c>
      <c r="E77" s="3">
        <v>138842</v>
      </c>
      <c r="F77" s="58">
        <v>38</v>
      </c>
      <c r="G77" s="58">
        <v>5275996</v>
      </c>
      <c r="H77" s="59">
        <v>0</v>
      </c>
      <c r="I77" s="59">
        <v>0</v>
      </c>
    </row>
    <row r="78" spans="1:9" ht="12.75">
      <c r="A78" t="s">
        <v>2789</v>
      </c>
      <c r="B78" t="s">
        <v>1266</v>
      </c>
      <c r="C78" t="s">
        <v>1267</v>
      </c>
      <c r="D78" t="s">
        <v>2299</v>
      </c>
      <c r="E78" s="3">
        <v>16500</v>
      </c>
      <c r="F78" s="58">
        <v>18.21072</v>
      </c>
      <c r="G78" s="58">
        <v>300476.89</v>
      </c>
      <c r="H78" s="59">
        <v>0</v>
      </c>
      <c r="I78" s="59">
        <v>0</v>
      </c>
    </row>
    <row r="79" spans="1:9" ht="12.75">
      <c r="A79" t="s">
        <v>2789</v>
      </c>
      <c r="B79" t="s">
        <v>2852</v>
      </c>
      <c r="C79" t="s">
        <v>2853</v>
      </c>
      <c r="D79" t="s">
        <v>2854</v>
      </c>
      <c r="E79" s="3">
        <v>44300</v>
      </c>
      <c r="F79" s="58">
        <v>8.113435</v>
      </c>
      <c r="G79" s="58">
        <v>359425.19</v>
      </c>
      <c r="H79" s="59">
        <v>0</v>
      </c>
      <c r="I79" s="59">
        <v>0</v>
      </c>
    </row>
    <row r="80" spans="1:9" ht="12.75">
      <c r="A80" t="s">
        <v>2789</v>
      </c>
      <c r="B80" t="s">
        <v>885</v>
      </c>
      <c r="C80" t="s">
        <v>886</v>
      </c>
      <c r="D80" t="s">
        <v>887</v>
      </c>
      <c r="E80" s="3">
        <v>6980</v>
      </c>
      <c r="F80" s="58">
        <v>12.553021</v>
      </c>
      <c r="G80" s="58">
        <v>87620.08</v>
      </c>
      <c r="H80" s="59">
        <v>0</v>
      </c>
      <c r="I80" s="59">
        <v>0</v>
      </c>
    </row>
    <row r="81" spans="1:9" ht="12.75">
      <c r="A81" t="s">
        <v>2789</v>
      </c>
      <c r="B81" t="s">
        <v>2927</v>
      </c>
      <c r="C81" t="s">
        <v>2928</v>
      </c>
      <c r="D81" t="s">
        <v>887</v>
      </c>
      <c r="E81" s="3">
        <v>14000</v>
      </c>
      <c r="F81" s="58">
        <v>2.508311</v>
      </c>
      <c r="G81" s="58">
        <v>35116.36</v>
      </c>
      <c r="H81" s="59">
        <v>0</v>
      </c>
      <c r="I81" s="59">
        <v>0</v>
      </c>
    </row>
    <row r="82" spans="1:9" ht="12.75">
      <c r="A82" t="s">
        <v>2789</v>
      </c>
      <c r="B82" t="s">
        <v>2829</v>
      </c>
      <c r="C82" t="s">
        <v>2830</v>
      </c>
      <c r="D82" t="s">
        <v>2831</v>
      </c>
      <c r="E82" s="3">
        <v>59800</v>
      </c>
      <c r="F82" s="58">
        <v>6.612831</v>
      </c>
      <c r="G82" s="58">
        <v>395447.32</v>
      </c>
      <c r="H82" s="59">
        <v>0</v>
      </c>
      <c r="I82" s="59">
        <v>0</v>
      </c>
    </row>
    <row r="83" spans="1:9" ht="12.75">
      <c r="A83" t="s">
        <v>2789</v>
      </c>
      <c r="B83" t="s">
        <v>2841</v>
      </c>
      <c r="C83" t="s">
        <v>2842</v>
      </c>
      <c r="D83" t="s">
        <v>2299</v>
      </c>
      <c r="E83" s="3">
        <v>7500</v>
      </c>
      <c r="F83" s="58">
        <v>50.613594</v>
      </c>
      <c r="G83" s="58">
        <v>379601.96</v>
      </c>
      <c r="H83" s="59">
        <v>0</v>
      </c>
      <c r="I83" s="59">
        <v>0</v>
      </c>
    </row>
    <row r="84" spans="1:9" ht="12.75">
      <c r="A84" t="s">
        <v>2789</v>
      </c>
      <c r="B84" t="s">
        <v>2297</v>
      </c>
      <c r="C84" t="s">
        <v>2298</v>
      </c>
      <c r="D84" t="s">
        <v>2299</v>
      </c>
      <c r="E84" s="3">
        <v>48490</v>
      </c>
      <c r="F84" s="58">
        <v>31.792459</v>
      </c>
      <c r="G84" s="58">
        <v>1541616.33</v>
      </c>
      <c r="H84" s="59">
        <v>0</v>
      </c>
      <c r="I84" s="59">
        <v>0</v>
      </c>
    </row>
    <row r="85" spans="1:9" ht="12.75">
      <c r="A85" t="s">
        <v>2789</v>
      </c>
      <c r="B85" t="s">
        <v>2300</v>
      </c>
      <c r="C85" t="s">
        <v>2301</v>
      </c>
      <c r="D85" t="s">
        <v>2302</v>
      </c>
      <c r="E85" s="3">
        <v>300900</v>
      </c>
      <c r="F85" s="58">
        <v>4.196605</v>
      </c>
      <c r="G85" s="58">
        <v>1262758.31</v>
      </c>
      <c r="H85" s="59">
        <v>0</v>
      </c>
      <c r="I85" s="59">
        <v>0</v>
      </c>
    </row>
    <row r="86" spans="1:9" ht="12.75">
      <c r="A86" t="s">
        <v>2789</v>
      </c>
      <c r="B86" t="s">
        <v>894</v>
      </c>
      <c r="C86" t="s">
        <v>895</v>
      </c>
      <c r="D86" t="s">
        <v>887</v>
      </c>
      <c r="E86" s="3">
        <v>46000</v>
      </c>
      <c r="F86" s="58">
        <v>6.835951</v>
      </c>
      <c r="G86" s="58">
        <v>314453.74</v>
      </c>
      <c r="H86" s="59">
        <v>0</v>
      </c>
      <c r="I86" s="59">
        <v>0</v>
      </c>
    </row>
    <row r="87" spans="1:9" ht="12.75">
      <c r="A87" t="s">
        <v>2789</v>
      </c>
      <c r="B87" t="s">
        <v>2278</v>
      </c>
      <c r="C87" t="s">
        <v>2279</v>
      </c>
      <c r="D87" t="s">
        <v>2280</v>
      </c>
      <c r="E87" s="3">
        <v>377700</v>
      </c>
      <c r="F87" s="58">
        <v>7.248681</v>
      </c>
      <c r="G87" s="58">
        <v>2737826.67</v>
      </c>
      <c r="H87" s="59">
        <v>0</v>
      </c>
      <c r="I87" s="59">
        <v>0</v>
      </c>
    </row>
    <row r="88" spans="1:9" ht="12.75">
      <c r="A88" t="s">
        <v>2789</v>
      </c>
      <c r="B88" t="s">
        <v>1353</v>
      </c>
      <c r="C88" t="s">
        <v>1354</v>
      </c>
      <c r="D88" t="s">
        <v>2646</v>
      </c>
      <c r="E88" s="3">
        <v>10114000</v>
      </c>
      <c r="F88" s="58">
        <v>0.070964</v>
      </c>
      <c r="G88" s="58">
        <v>717729.15</v>
      </c>
      <c r="H88" s="59">
        <v>0</v>
      </c>
      <c r="I88" s="59">
        <v>0</v>
      </c>
    </row>
    <row r="89" spans="1:9" ht="12.75">
      <c r="A89" t="s">
        <v>2789</v>
      </c>
      <c r="B89" t="s">
        <v>2929</v>
      </c>
      <c r="C89" t="s">
        <v>2930</v>
      </c>
      <c r="D89" t="s">
        <v>2931</v>
      </c>
      <c r="E89" s="3">
        <v>1518000</v>
      </c>
      <c r="F89" s="58">
        <v>0.851</v>
      </c>
      <c r="G89" s="58">
        <v>1291818</v>
      </c>
      <c r="H89" s="59">
        <v>0</v>
      </c>
      <c r="I89" s="59">
        <v>0</v>
      </c>
    </row>
    <row r="90" spans="1:9" ht="12.75">
      <c r="A90" t="s">
        <v>2789</v>
      </c>
      <c r="B90" t="s">
        <v>2792</v>
      </c>
      <c r="C90" t="s">
        <v>2793</v>
      </c>
      <c r="D90" t="s">
        <v>2794</v>
      </c>
      <c r="E90" s="3">
        <v>536000</v>
      </c>
      <c r="F90" s="58">
        <v>1.028339</v>
      </c>
      <c r="G90" s="58">
        <v>551189.96</v>
      </c>
      <c r="H90" s="59">
        <v>0</v>
      </c>
      <c r="I90" s="59">
        <v>0</v>
      </c>
    </row>
    <row r="91" spans="1:9" ht="12.75">
      <c r="A91" t="s">
        <v>2789</v>
      </c>
      <c r="B91" t="s">
        <v>2932</v>
      </c>
      <c r="C91" t="s">
        <v>2933</v>
      </c>
      <c r="D91" t="s">
        <v>2456</v>
      </c>
      <c r="E91" s="3">
        <v>6549058</v>
      </c>
      <c r="F91" s="58">
        <v>0.097656</v>
      </c>
      <c r="G91" s="58">
        <v>639556.45</v>
      </c>
      <c r="H91" s="59">
        <v>0</v>
      </c>
      <c r="I91" s="59">
        <v>0</v>
      </c>
    </row>
    <row r="92" spans="1:9" ht="12.75">
      <c r="A92" t="s">
        <v>2789</v>
      </c>
      <c r="B92" t="s">
        <v>899</v>
      </c>
      <c r="C92" t="s">
        <v>900</v>
      </c>
      <c r="D92" t="s">
        <v>3381</v>
      </c>
      <c r="E92" s="3">
        <v>2712000</v>
      </c>
      <c r="F92" s="58">
        <v>3.53938</v>
      </c>
      <c r="G92" s="58">
        <v>9598797.51</v>
      </c>
      <c r="H92" s="59">
        <v>0</v>
      </c>
      <c r="I92" s="59">
        <v>0</v>
      </c>
    </row>
    <row r="93" spans="1:9" ht="12.75">
      <c r="A93" t="s">
        <v>2789</v>
      </c>
      <c r="B93" t="s">
        <v>1241</v>
      </c>
      <c r="C93" t="s">
        <v>1242</v>
      </c>
      <c r="D93" t="s">
        <v>2417</v>
      </c>
      <c r="E93" s="3">
        <v>1015000</v>
      </c>
      <c r="F93" s="58">
        <v>0.807884</v>
      </c>
      <c r="G93" s="58">
        <v>820001.78</v>
      </c>
      <c r="H93" s="59">
        <v>0</v>
      </c>
      <c r="I93" s="59">
        <v>0</v>
      </c>
    </row>
    <row r="94" spans="1:9" ht="12.75">
      <c r="A94" t="s">
        <v>2789</v>
      </c>
      <c r="B94" t="s">
        <v>2934</v>
      </c>
      <c r="C94" t="s">
        <v>2935</v>
      </c>
      <c r="D94" t="s">
        <v>2936</v>
      </c>
      <c r="E94" s="3">
        <v>466400</v>
      </c>
      <c r="F94" s="58">
        <v>3.486892</v>
      </c>
      <c r="G94" s="58">
        <v>1626286.59</v>
      </c>
      <c r="H94" s="59">
        <v>0</v>
      </c>
      <c r="I94" s="59">
        <v>0</v>
      </c>
    </row>
    <row r="95" spans="1:9" ht="12.75">
      <c r="A95" t="s">
        <v>2789</v>
      </c>
      <c r="B95" t="s">
        <v>2937</v>
      </c>
      <c r="C95" t="s">
        <v>2938</v>
      </c>
      <c r="D95" t="s">
        <v>2939</v>
      </c>
      <c r="E95" s="3">
        <v>1842000</v>
      </c>
      <c r="F95" s="58">
        <v>0.297786</v>
      </c>
      <c r="G95" s="58">
        <v>548521.25</v>
      </c>
      <c r="H95" s="59">
        <v>0</v>
      </c>
      <c r="I95" s="59">
        <v>0</v>
      </c>
    </row>
    <row r="96" spans="1:9" ht="12.75">
      <c r="A96" t="s">
        <v>2789</v>
      </c>
      <c r="B96" s="36" t="s">
        <v>1642</v>
      </c>
      <c r="C96" t="s">
        <v>1643</v>
      </c>
      <c r="D96" t="s">
        <v>1707</v>
      </c>
      <c r="E96" s="3">
        <v>0</v>
      </c>
      <c r="F96" s="58">
        <v>0</v>
      </c>
      <c r="G96" s="58">
        <v>0</v>
      </c>
      <c r="H96" s="59">
        <v>197.94</v>
      </c>
      <c r="I96" s="59">
        <v>0</v>
      </c>
    </row>
    <row r="97" spans="1:9" ht="12.75">
      <c r="A97" t="s">
        <v>2789</v>
      </c>
      <c r="B97" t="s">
        <v>3016</v>
      </c>
      <c r="C97" t="s">
        <v>3017</v>
      </c>
      <c r="D97" t="s">
        <v>3404</v>
      </c>
      <c r="E97" s="3">
        <v>16500</v>
      </c>
      <c r="F97" s="58">
        <v>21.683673</v>
      </c>
      <c r="G97" s="58">
        <v>357780.61</v>
      </c>
      <c r="H97" s="59">
        <v>0</v>
      </c>
      <c r="I97" s="59">
        <v>0</v>
      </c>
    </row>
    <row r="98" spans="1:9" ht="12.75">
      <c r="A98" t="s">
        <v>2789</v>
      </c>
      <c r="B98" t="s">
        <v>2812</v>
      </c>
      <c r="C98" t="s">
        <v>2813</v>
      </c>
      <c r="D98" t="s">
        <v>2814</v>
      </c>
      <c r="E98" s="3">
        <v>604000</v>
      </c>
      <c r="F98" s="58">
        <v>1.291135</v>
      </c>
      <c r="G98" s="58">
        <v>779845.45</v>
      </c>
      <c r="H98" s="59">
        <v>0</v>
      </c>
      <c r="I98" s="59">
        <v>0</v>
      </c>
    </row>
    <row r="99" spans="1:9" ht="12.75">
      <c r="A99" t="s">
        <v>2789</v>
      </c>
      <c r="B99" t="s">
        <v>2940</v>
      </c>
      <c r="C99" t="s">
        <v>2941</v>
      </c>
      <c r="D99" t="s">
        <v>2781</v>
      </c>
      <c r="E99" s="3">
        <v>1808000</v>
      </c>
      <c r="F99" s="58">
        <v>1.894949</v>
      </c>
      <c r="G99" s="58">
        <v>3426068.08</v>
      </c>
      <c r="H99" s="59">
        <v>0</v>
      </c>
      <c r="I99" s="59">
        <v>0</v>
      </c>
    </row>
    <row r="100" spans="1:9" ht="12.75">
      <c r="A100" t="s">
        <v>2789</v>
      </c>
      <c r="B100" t="s">
        <v>2942</v>
      </c>
      <c r="C100" t="s">
        <v>2943</v>
      </c>
      <c r="D100" t="s">
        <v>2804</v>
      </c>
      <c r="E100" s="3">
        <v>26800</v>
      </c>
      <c r="F100" s="58">
        <v>12.844333</v>
      </c>
      <c r="G100" s="58">
        <v>344228.13</v>
      </c>
      <c r="H100" s="59">
        <v>0</v>
      </c>
      <c r="I100" s="59">
        <v>0</v>
      </c>
    </row>
    <row r="101" spans="1:9" ht="12.75">
      <c r="A101" t="s">
        <v>2789</v>
      </c>
      <c r="B101" s="36" t="s">
        <v>1644</v>
      </c>
      <c r="C101" t="s">
        <v>3397</v>
      </c>
      <c r="D101" t="s">
        <v>1708</v>
      </c>
      <c r="E101" s="3">
        <v>0</v>
      </c>
      <c r="F101" s="58">
        <v>0</v>
      </c>
      <c r="G101" s="58">
        <v>0</v>
      </c>
      <c r="H101" s="59">
        <v>19175.13</v>
      </c>
      <c r="I101" s="59">
        <v>0</v>
      </c>
    </row>
    <row r="102" spans="1:9" ht="12.75">
      <c r="A102" t="s">
        <v>2789</v>
      </c>
      <c r="B102" t="s">
        <v>2874</v>
      </c>
      <c r="C102" t="s">
        <v>2875</v>
      </c>
      <c r="D102" t="s">
        <v>2781</v>
      </c>
      <c r="E102" s="3">
        <v>1536000</v>
      </c>
      <c r="F102" s="58">
        <v>1.149817</v>
      </c>
      <c r="G102" s="58">
        <v>1766118.31</v>
      </c>
      <c r="H102" s="59">
        <v>0</v>
      </c>
      <c r="I102" s="59">
        <v>0</v>
      </c>
    </row>
    <row r="103" spans="1:9" ht="12.75">
      <c r="A103" t="s">
        <v>2789</v>
      </c>
      <c r="B103" t="s">
        <v>2821</v>
      </c>
      <c r="C103" t="s">
        <v>2822</v>
      </c>
      <c r="D103" t="s">
        <v>2823</v>
      </c>
      <c r="E103" s="3">
        <v>379000</v>
      </c>
      <c r="F103" s="58">
        <v>1.428249</v>
      </c>
      <c r="G103" s="58">
        <v>541306.47</v>
      </c>
      <c r="H103" s="59">
        <v>0</v>
      </c>
      <c r="I103" s="59">
        <v>0</v>
      </c>
    </row>
    <row r="104" spans="1:9" ht="12.75">
      <c r="A104" t="s">
        <v>2789</v>
      </c>
      <c r="B104" t="s">
        <v>2805</v>
      </c>
      <c r="C104" t="s">
        <v>2806</v>
      </c>
      <c r="D104" t="s">
        <v>1107</v>
      </c>
      <c r="E104" s="3">
        <v>89668</v>
      </c>
      <c r="F104" s="58">
        <v>2.810374</v>
      </c>
      <c r="G104" s="58">
        <v>252000.63</v>
      </c>
      <c r="H104" s="59">
        <v>0</v>
      </c>
      <c r="I104" s="59">
        <v>0</v>
      </c>
    </row>
    <row r="105" spans="1:9" ht="12.75">
      <c r="A105" t="s">
        <v>2789</v>
      </c>
      <c r="B105" t="s">
        <v>1310</v>
      </c>
      <c r="C105" t="s">
        <v>1311</v>
      </c>
      <c r="D105" t="s">
        <v>2646</v>
      </c>
      <c r="E105" s="3">
        <v>533000</v>
      </c>
      <c r="F105" s="58">
        <v>0.124187</v>
      </c>
      <c r="G105" s="58">
        <v>66191.6</v>
      </c>
      <c r="H105" s="59">
        <v>0</v>
      </c>
      <c r="I105" s="59">
        <v>0</v>
      </c>
    </row>
    <row r="106" spans="1:9" ht="12.75">
      <c r="A106" t="s">
        <v>2789</v>
      </c>
      <c r="B106" t="s">
        <v>2843</v>
      </c>
      <c r="C106" t="s">
        <v>2844</v>
      </c>
      <c r="D106" t="s">
        <v>2781</v>
      </c>
      <c r="E106" s="3">
        <v>1324000</v>
      </c>
      <c r="F106" s="58">
        <v>0.391837</v>
      </c>
      <c r="G106" s="58">
        <v>518792.11</v>
      </c>
      <c r="H106" s="59">
        <v>0</v>
      </c>
      <c r="I106" s="59">
        <v>0</v>
      </c>
    </row>
    <row r="107" spans="1:9" ht="12.75">
      <c r="A107" t="s">
        <v>2789</v>
      </c>
      <c r="B107" t="s">
        <v>2944</v>
      </c>
      <c r="C107" t="s">
        <v>2945</v>
      </c>
      <c r="D107" t="s">
        <v>2804</v>
      </c>
      <c r="E107" s="3">
        <v>23000</v>
      </c>
      <c r="F107" s="58">
        <v>14.379191</v>
      </c>
      <c r="G107" s="58">
        <v>330721.38</v>
      </c>
      <c r="H107" s="59">
        <v>0</v>
      </c>
      <c r="I107" s="59">
        <v>0</v>
      </c>
    </row>
    <row r="108" spans="1:9" ht="12.75">
      <c r="A108" t="s">
        <v>2789</v>
      </c>
      <c r="B108" t="s">
        <v>2838</v>
      </c>
      <c r="C108" t="s">
        <v>2839</v>
      </c>
      <c r="D108" t="s">
        <v>2840</v>
      </c>
      <c r="E108" s="3">
        <v>339036</v>
      </c>
      <c r="F108" s="58">
        <v>1.177144</v>
      </c>
      <c r="G108" s="58">
        <v>399094.3</v>
      </c>
      <c r="H108" s="59">
        <v>0</v>
      </c>
      <c r="I108" s="59">
        <v>0</v>
      </c>
    </row>
    <row r="109" spans="1:9" ht="12.75">
      <c r="A109" t="s">
        <v>2789</v>
      </c>
      <c r="B109" t="s">
        <v>2845</v>
      </c>
      <c r="C109" t="s">
        <v>2846</v>
      </c>
      <c r="D109" t="s">
        <v>3129</v>
      </c>
      <c r="E109" s="3">
        <v>1417000</v>
      </c>
      <c r="F109" s="58">
        <v>1.768022</v>
      </c>
      <c r="G109" s="58">
        <v>2505287.53</v>
      </c>
      <c r="H109" s="59">
        <v>0</v>
      </c>
      <c r="I109" s="59">
        <v>0</v>
      </c>
    </row>
    <row r="110" spans="1:9" ht="12.75">
      <c r="A110" t="s">
        <v>2789</v>
      </c>
      <c r="B110" t="s">
        <v>2946</v>
      </c>
      <c r="C110" t="s">
        <v>2947</v>
      </c>
      <c r="D110" t="s">
        <v>3035</v>
      </c>
      <c r="E110" s="3">
        <v>36000</v>
      </c>
      <c r="F110" s="58">
        <v>18.191385</v>
      </c>
      <c r="G110" s="58">
        <v>654889.87</v>
      </c>
      <c r="H110" s="59">
        <v>0</v>
      </c>
      <c r="I110" s="59">
        <v>0</v>
      </c>
    </row>
    <row r="111" spans="1:9" ht="12.75">
      <c r="A111" t="s">
        <v>2789</v>
      </c>
      <c r="B111" t="s">
        <v>2948</v>
      </c>
      <c r="C111" t="s">
        <v>2949</v>
      </c>
      <c r="D111" t="s">
        <v>2781</v>
      </c>
      <c r="E111" s="3">
        <v>2010000</v>
      </c>
      <c r="F111" s="58">
        <v>0.219686</v>
      </c>
      <c r="G111" s="58">
        <v>441568.12</v>
      </c>
      <c r="H111" s="59">
        <v>0</v>
      </c>
      <c r="I111" s="59">
        <v>0</v>
      </c>
    </row>
    <row r="112" spans="1:9" ht="12.75">
      <c r="A112" t="s">
        <v>2789</v>
      </c>
      <c r="B112" t="s">
        <v>1334</v>
      </c>
      <c r="C112" t="s">
        <v>1335</v>
      </c>
      <c r="D112" t="s">
        <v>3398</v>
      </c>
      <c r="E112" s="3">
        <v>43371</v>
      </c>
      <c r="F112" s="58">
        <v>4.753401</v>
      </c>
      <c r="G112" s="58">
        <v>206159.77</v>
      </c>
      <c r="H112" s="59">
        <v>0</v>
      </c>
      <c r="I112" s="59">
        <v>0</v>
      </c>
    </row>
    <row r="113" spans="1:9" ht="12.75">
      <c r="A113" t="s">
        <v>2789</v>
      </c>
      <c r="B113" t="s">
        <v>363</v>
      </c>
      <c r="C113" t="s">
        <v>364</v>
      </c>
      <c r="D113" t="s">
        <v>3404</v>
      </c>
      <c r="E113" s="3">
        <v>172100</v>
      </c>
      <c r="F113" s="58">
        <v>23.511905</v>
      </c>
      <c r="G113" s="58">
        <v>4046398.81</v>
      </c>
      <c r="H113" s="59">
        <v>191932.55</v>
      </c>
      <c r="I113" s="59">
        <v>0</v>
      </c>
    </row>
    <row r="114" spans="1:9" ht="12.75">
      <c r="A114" t="s">
        <v>2789</v>
      </c>
      <c r="B114" t="s">
        <v>2798</v>
      </c>
      <c r="C114" t="s">
        <v>2799</v>
      </c>
      <c r="D114" t="s">
        <v>2230</v>
      </c>
      <c r="E114" s="3">
        <v>1972000</v>
      </c>
      <c r="F114" s="58">
        <v>0.475343</v>
      </c>
      <c r="G114" s="58">
        <v>937376.75</v>
      </c>
      <c r="H114" s="59">
        <v>0</v>
      </c>
      <c r="I114" s="59">
        <v>0</v>
      </c>
    </row>
    <row r="115" spans="1:9" ht="12.75">
      <c r="A115" t="s">
        <v>2789</v>
      </c>
      <c r="B115" t="s">
        <v>2950</v>
      </c>
      <c r="C115" t="s">
        <v>2951</v>
      </c>
      <c r="D115" t="s">
        <v>3031</v>
      </c>
      <c r="E115" s="3">
        <v>1983898</v>
      </c>
      <c r="F115" s="58">
        <v>5.171766</v>
      </c>
      <c r="G115" s="58">
        <v>10260255.76</v>
      </c>
      <c r="H115" s="59">
        <v>0</v>
      </c>
      <c r="I115" s="59">
        <v>0</v>
      </c>
    </row>
    <row r="116" spans="1:9" ht="12.75">
      <c r="A116" t="s">
        <v>2789</v>
      </c>
      <c r="B116" t="s">
        <v>2952</v>
      </c>
      <c r="C116" t="s">
        <v>2953</v>
      </c>
      <c r="D116" t="s">
        <v>3404</v>
      </c>
      <c r="E116" s="3">
        <v>292000</v>
      </c>
      <c r="F116" s="58">
        <v>13.520408</v>
      </c>
      <c r="G116" s="58">
        <v>3947959.18</v>
      </c>
      <c r="H116" s="59">
        <v>129939.23</v>
      </c>
      <c r="I116" s="59">
        <v>0</v>
      </c>
    </row>
    <row r="117" spans="1:9" ht="12.75">
      <c r="A117" t="s">
        <v>2789</v>
      </c>
      <c r="B117" t="s">
        <v>909</v>
      </c>
      <c r="C117" t="s">
        <v>910</v>
      </c>
      <c r="D117" t="s">
        <v>3404</v>
      </c>
      <c r="E117" s="3">
        <v>134400</v>
      </c>
      <c r="F117" s="58">
        <v>3.520408</v>
      </c>
      <c r="G117" s="58">
        <v>473142.86</v>
      </c>
      <c r="H117" s="59">
        <v>0</v>
      </c>
      <c r="I117" s="59">
        <v>0</v>
      </c>
    </row>
    <row r="118" spans="1:9" ht="12.75">
      <c r="A118" t="s">
        <v>2789</v>
      </c>
      <c r="B118" t="s">
        <v>2858</v>
      </c>
      <c r="C118" t="s">
        <v>2859</v>
      </c>
      <c r="D118" t="s">
        <v>3381</v>
      </c>
      <c r="E118" s="3">
        <v>4440000</v>
      </c>
      <c r="F118" s="58">
        <v>0.456073</v>
      </c>
      <c r="G118" s="58">
        <v>2024961.94</v>
      </c>
      <c r="H118" s="59">
        <v>0</v>
      </c>
      <c r="I118" s="59">
        <v>0</v>
      </c>
    </row>
    <row r="119" spans="1:9" ht="12.75">
      <c r="A119" t="s">
        <v>2789</v>
      </c>
      <c r="B119" t="s">
        <v>1343</v>
      </c>
      <c r="C119" t="s">
        <v>1344</v>
      </c>
      <c r="D119" t="s">
        <v>3398</v>
      </c>
      <c r="E119" s="3">
        <v>30699</v>
      </c>
      <c r="F119" s="58">
        <v>19.60034</v>
      </c>
      <c r="G119" s="58">
        <v>601710.84</v>
      </c>
      <c r="H119" s="59">
        <v>599.4</v>
      </c>
      <c r="I119" s="59">
        <v>0</v>
      </c>
    </row>
    <row r="120" spans="1:9" ht="12.75">
      <c r="A120" t="s">
        <v>2789</v>
      </c>
      <c r="B120" t="s">
        <v>418</v>
      </c>
      <c r="C120" t="s">
        <v>419</v>
      </c>
      <c r="D120" t="s">
        <v>3404</v>
      </c>
      <c r="E120" s="3">
        <v>21600</v>
      </c>
      <c r="F120" s="58">
        <v>17.176871</v>
      </c>
      <c r="G120" s="58">
        <v>371020.41</v>
      </c>
      <c r="H120" s="59">
        <v>0</v>
      </c>
      <c r="I120" s="59">
        <v>0</v>
      </c>
    </row>
    <row r="121" spans="1:9" ht="12.75">
      <c r="A121" t="s">
        <v>2789</v>
      </c>
      <c r="B121" t="s">
        <v>1319</v>
      </c>
      <c r="C121" t="s">
        <v>1320</v>
      </c>
      <c r="D121" t="s">
        <v>3398</v>
      </c>
      <c r="E121" s="3">
        <v>118200</v>
      </c>
      <c r="F121" s="58">
        <v>6.258503</v>
      </c>
      <c r="G121" s="58">
        <v>739755.1</v>
      </c>
      <c r="H121" s="59">
        <v>0</v>
      </c>
      <c r="I121" s="59">
        <v>0</v>
      </c>
    </row>
    <row r="122" spans="1:9" ht="12.75">
      <c r="A122" t="s">
        <v>2789</v>
      </c>
      <c r="B122" t="s">
        <v>3495</v>
      </c>
      <c r="C122" t="s">
        <v>3496</v>
      </c>
      <c r="D122" t="s">
        <v>3404</v>
      </c>
      <c r="E122" s="3">
        <v>224000</v>
      </c>
      <c r="F122" s="58">
        <v>11.64966</v>
      </c>
      <c r="G122" s="58">
        <v>2609523.81</v>
      </c>
      <c r="H122" s="59">
        <v>61331.15</v>
      </c>
      <c r="I122" s="59">
        <v>0</v>
      </c>
    </row>
    <row r="123" spans="1:9" ht="12.75">
      <c r="A123" t="s">
        <v>2789</v>
      </c>
      <c r="B123" t="s">
        <v>2860</v>
      </c>
      <c r="C123" t="s">
        <v>2861</v>
      </c>
      <c r="D123" t="s">
        <v>2862</v>
      </c>
      <c r="E123" s="3">
        <v>26272000</v>
      </c>
      <c r="F123" s="58">
        <v>0.536367</v>
      </c>
      <c r="G123" s="58">
        <v>14091432.9</v>
      </c>
      <c r="H123" s="59">
        <v>0</v>
      </c>
      <c r="I123" s="59">
        <v>0</v>
      </c>
    </row>
    <row r="124" spans="1:9" ht="12.75">
      <c r="A124" t="s">
        <v>2789</v>
      </c>
      <c r="B124" t="s">
        <v>2954</v>
      </c>
      <c r="C124" t="s">
        <v>2955</v>
      </c>
      <c r="D124" t="s">
        <v>2804</v>
      </c>
      <c r="E124" s="3">
        <v>149200</v>
      </c>
      <c r="F124" s="58">
        <v>3.677195</v>
      </c>
      <c r="G124" s="58">
        <v>548637.53</v>
      </c>
      <c r="H124" s="59">
        <v>0</v>
      </c>
      <c r="I124" s="59">
        <v>0</v>
      </c>
    </row>
    <row r="125" spans="1:9" ht="12.75">
      <c r="A125" t="s">
        <v>2789</v>
      </c>
      <c r="B125" t="s">
        <v>1317</v>
      </c>
      <c r="C125" t="s">
        <v>1318</v>
      </c>
      <c r="D125" t="s">
        <v>3398</v>
      </c>
      <c r="E125" s="3">
        <v>22047</v>
      </c>
      <c r="F125" s="58">
        <v>27.97619</v>
      </c>
      <c r="G125" s="58">
        <v>616791.07</v>
      </c>
      <c r="H125" s="59">
        <v>18440.75</v>
      </c>
      <c r="I125" s="59">
        <v>0</v>
      </c>
    </row>
    <row r="126" spans="1:9" ht="12.75">
      <c r="A126" t="s">
        <v>2789</v>
      </c>
      <c r="B126" t="s">
        <v>2810</v>
      </c>
      <c r="C126" t="s">
        <v>2811</v>
      </c>
      <c r="D126" t="s">
        <v>3381</v>
      </c>
      <c r="E126" s="3">
        <v>2453000</v>
      </c>
      <c r="F126" s="58">
        <v>1.15624</v>
      </c>
      <c r="G126" s="58">
        <v>2836257.12</v>
      </c>
      <c r="H126" s="59">
        <v>0</v>
      </c>
      <c r="I126" s="59">
        <v>0</v>
      </c>
    </row>
    <row r="127" spans="1:9" ht="12.75">
      <c r="A127" t="s">
        <v>2789</v>
      </c>
      <c r="B127" t="s">
        <v>2802</v>
      </c>
      <c r="C127" t="s">
        <v>2803</v>
      </c>
      <c r="D127" t="s">
        <v>2804</v>
      </c>
      <c r="E127" s="3">
        <v>89450</v>
      </c>
      <c r="F127" s="58">
        <v>16.154778</v>
      </c>
      <c r="G127" s="58">
        <v>1445044.91</v>
      </c>
      <c r="H127" s="59">
        <v>0</v>
      </c>
      <c r="I127" s="59">
        <v>0</v>
      </c>
    </row>
    <row r="128" spans="1:9" ht="12.75">
      <c r="A128" t="s">
        <v>2789</v>
      </c>
      <c r="B128" t="s">
        <v>2956</v>
      </c>
      <c r="C128" t="s">
        <v>2957</v>
      </c>
      <c r="D128" t="s">
        <v>3404</v>
      </c>
      <c r="E128" s="3">
        <v>19000</v>
      </c>
      <c r="F128" s="58">
        <v>8.120748</v>
      </c>
      <c r="G128" s="58">
        <v>154294.22</v>
      </c>
      <c r="H128" s="59">
        <v>0</v>
      </c>
      <c r="I128" s="59">
        <v>0</v>
      </c>
    </row>
    <row r="129" spans="1:9" ht="12.75">
      <c r="A129" t="s">
        <v>2789</v>
      </c>
      <c r="B129" t="s">
        <v>1273</v>
      </c>
      <c r="C129" t="s">
        <v>1274</v>
      </c>
      <c r="D129" t="s">
        <v>2565</v>
      </c>
      <c r="E129" s="3">
        <v>9772500</v>
      </c>
      <c r="F129" s="58">
        <v>0.100532</v>
      </c>
      <c r="G129" s="58">
        <v>982451.21</v>
      </c>
      <c r="H129" s="59">
        <v>0</v>
      </c>
      <c r="I129" s="59">
        <v>0</v>
      </c>
    </row>
    <row r="130" spans="1:9" ht="12.75">
      <c r="A130" t="s">
        <v>2789</v>
      </c>
      <c r="B130" t="s">
        <v>1278</v>
      </c>
      <c r="C130" t="s">
        <v>1279</v>
      </c>
      <c r="D130" t="s">
        <v>2414</v>
      </c>
      <c r="E130" s="3">
        <v>496000</v>
      </c>
      <c r="F130" s="58">
        <v>11.012554</v>
      </c>
      <c r="G130" s="58">
        <v>5462226.57</v>
      </c>
      <c r="H130" s="59">
        <v>0</v>
      </c>
      <c r="I130" s="59">
        <v>0</v>
      </c>
    </row>
    <row r="131" spans="1:9" ht="12.75">
      <c r="A131" t="s">
        <v>2789</v>
      </c>
      <c r="B131" t="s">
        <v>1275</v>
      </c>
      <c r="C131" t="s">
        <v>1276</v>
      </c>
      <c r="D131" t="s">
        <v>1277</v>
      </c>
      <c r="E131" s="3">
        <v>1996500</v>
      </c>
      <c r="F131" s="58">
        <v>2.158486</v>
      </c>
      <c r="G131" s="58">
        <v>4309417.5</v>
      </c>
      <c r="H131" s="59">
        <v>0</v>
      </c>
      <c r="I131" s="59">
        <v>0</v>
      </c>
    </row>
    <row r="132" spans="1:9" ht="12.75">
      <c r="A132" t="s">
        <v>2789</v>
      </c>
      <c r="B132" t="s">
        <v>1280</v>
      </c>
      <c r="C132" t="s">
        <v>1281</v>
      </c>
      <c r="D132" t="s">
        <v>1282</v>
      </c>
      <c r="E132" s="3">
        <v>13868000</v>
      </c>
      <c r="F132" s="58">
        <v>0.079834</v>
      </c>
      <c r="G132" s="58">
        <v>1107143.7</v>
      </c>
      <c r="H132" s="59">
        <v>0</v>
      </c>
      <c r="I132" s="59">
        <v>0</v>
      </c>
    </row>
    <row r="133" spans="1:9" ht="12.75">
      <c r="A133" t="s">
        <v>2789</v>
      </c>
      <c r="B133" t="s">
        <v>1283</v>
      </c>
      <c r="C133" t="s">
        <v>1284</v>
      </c>
      <c r="D133" t="s">
        <v>1285</v>
      </c>
      <c r="E133" s="3">
        <v>3563414</v>
      </c>
      <c r="F133" s="58">
        <v>0.638675</v>
      </c>
      <c r="G133" s="58">
        <v>2275864.65</v>
      </c>
      <c r="H133" s="59">
        <v>0</v>
      </c>
      <c r="I133" s="59">
        <v>0</v>
      </c>
    </row>
    <row r="134" spans="1:9" ht="12.75">
      <c r="A134" t="s">
        <v>2789</v>
      </c>
      <c r="B134" t="s">
        <v>2536</v>
      </c>
      <c r="C134" t="s">
        <v>2537</v>
      </c>
      <c r="D134" t="s">
        <v>2538</v>
      </c>
      <c r="E134" s="3">
        <v>4894000</v>
      </c>
      <c r="F134" s="58">
        <v>0.863394</v>
      </c>
      <c r="G134" s="58">
        <v>4225452.4</v>
      </c>
      <c r="H134" s="59">
        <v>0</v>
      </c>
      <c r="I134" s="59">
        <v>0</v>
      </c>
    </row>
    <row r="135" spans="1:9" ht="12.75">
      <c r="A135" t="s">
        <v>2789</v>
      </c>
      <c r="B135" t="s">
        <v>1286</v>
      </c>
      <c r="C135" t="s">
        <v>1287</v>
      </c>
      <c r="D135" t="s">
        <v>3030</v>
      </c>
      <c r="E135" s="3">
        <v>1154200</v>
      </c>
      <c r="F135" s="58">
        <v>1.018071</v>
      </c>
      <c r="G135" s="58">
        <v>1175057.27</v>
      </c>
      <c r="H135" s="59">
        <v>0</v>
      </c>
      <c r="I135" s="59">
        <v>0</v>
      </c>
    </row>
    <row r="136" spans="1:9" ht="12.75">
      <c r="A136" t="s">
        <v>2789</v>
      </c>
      <c r="B136" t="s">
        <v>2958</v>
      </c>
      <c r="C136" t="s">
        <v>2959</v>
      </c>
      <c r="D136" t="s">
        <v>2430</v>
      </c>
      <c r="E136" s="3">
        <v>110000</v>
      </c>
      <c r="F136" s="58">
        <v>2.407895</v>
      </c>
      <c r="G136" s="58">
        <v>264868.42</v>
      </c>
      <c r="H136" s="59">
        <v>0</v>
      </c>
      <c r="I136" s="59">
        <v>0</v>
      </c>
    </row>
    <row r="137" spans="1:9" ht="12.75">
      <c r="A137" t="s">
        <v>2789</v>
      </c>
      <c r="B137" t="s">
        <v>2960</v>
      </c>
      <c r="C137" t="s">
        <v>2961</v>
      </c>
      <c r="D137" t="s">
        <v>3030</v>
      </c>
      <c r="E137" s="3">
        <v>258500</v>
      </c>
      <c r="F137" s="58">
        <v>2.023416</v>
      </c>
      <c r="G137" s="58">
        <v>523052.94</v>
      </c>
      <c r="H137" s="59">
        <v>0</v>
      </c>
      <c r="I137" s="59">
        <v>0</v>
      </c>
    </row>
    <row r="138" spans="1:9" ht="12.75">
      <c r="A138" t="s">
        <v>2789</v>
      </c>
      <c r="B138" t="s">
        <v>2962</v>
      </c>
      <c r="C138" t="s">
        <v>2963</v>
      </c>
      <c r="D138" t="s">
        <v>2964</v>
      </c>
      <c r="E138" s="3">
        <v>284000</v>
      </c>
      <c r="F138" s="58">
        <v>2.894084</v>
      </c>
      <c r="G138" s="58">
        <v>821919.87</v>
      </c>
      <c r="H138" s="59">
        <v>0</v>
      </c>
      <c r="I138" s="59">
        <v>0</v>
      </c>
    </row>
    <row r="139" spans="1:9" ht="12.75">
      <c r="A139" t="s">
        <v>2789</v>
      </c>
      <c r="B139" t="s">
        <v>1295</v>
      </c>
      <c r="C139" t="s">
        <v>1296</v>
      </c>
      <c r="D139" t="s">
        <v>1297</v>
      </c>
      <c r="E139" s="3">
        <v>96800</v>
      </c>
      <c r="F139" s="58">
        <v>3.095238</v>
      </c>
      <c r="G139" s="58">
        <v>299619.05</v>
      </c>
      <c r="H139" s="59">
        <v>6747.19</v>
      </c>
      <c r="I139" s="59">
        <v>0</v>
      </c>
    </row>
    <row r="140" spans="1:9" ht="12.75">
      <c r="A140" t="s">
        <v>2789</v>
      </c>
      <c r="B140" t="s">
        <v>2553</v>
      </c>
      <c r="C140" t="s">
        <v>2554</v>
      </c>
      <c r="D140" t="s">
        <v>2550</v>
      </c>
      <c r="E140" s="3">
        <v>6558000</v>
      </c>
      <c r="F140" s="58">
        <v>0.431697</v>
      </c>
      <c r="G140" s="58">
        <v>2831070.37</v>
      </c>
      <c r="H140" s="59">
        <v>0</v>
      </c>
      <c r="I140" s="59">
        <v>0</v>
      </c>
    </row>
    <row r="141" spans="1:9" ht="12.75">
      <c r="A141" t="s">
        <v>2789</v>
      </c>
      <c r="B141" t="s">
        <v>1314</v>
      </c>
      <c r="C141" t="s">
        <v>2458</v>
      </c>
      <c r="D141" t="s">
        <v>1303</v>
      </c>
      <c r="E141" s="3">
        <v>370000</v>
      </c>
      <c r="F141" s="58">
        <v>1.208959</v>
      </c>
      <c r="G141" s="58">
        <v>447314.84</v>
      </c>
      <c r="H141" s="59">
        <v>0</v>
      </c>
      <c r="I141" s="59">
        <v>0</v>
      </c>
    </row>
    <row r="142" spans="1:9" ht="12.75">
      <c r="A142" t="s">
        <v>2789</v>
      </c>
      <c r="B142" t="s">
        <v>2965</v>
      </c>
      <c r="C142" t="s">
        <v>2966</v>
      </c>
      <c r="D142" t="s">
        <v>2646</v>
      </c>
      <c r="E142" s="3">
        <v>547141</v>
      </c>
      <c r="F142" s="58">
        <v>1.667652</v>
      </c>
      <c r="G142" s="58">
        <v>912440.93</v>
      </c>
      <c r="H142" s="59">
        <v>0</v>
      </c>
      <c r="I142" s="59">
        <v>0</v>
      </c>
    </row>
    <row r="143" spans="1:9" ht="12.75">
      <c r="A143" t="s">
        <v>2789</v>
      </c>
      <c r="B143" t="s">
        <v>1301</v>
      </c>
      <c r="C143" t="s">
        <v>1302</v>
      </c>
      <c r="D143" t="s">
        <v>1303</v>
      </c>
      <c r="E143" s="3">
        <v>954906</v>
      </c>
      <c r="F143" s="58">
        <v>0.269789</v>
      </c>
      <c r="G143" s="58">
        <v>257622.9</v>
      </c>
      <c r="H143" s="59">
        <v>0</v>
      </c>
      <c r="I143" s="59">
        <v>0</v>
      </c>
    </row>
    <row r="144" spans="1:9" ht="12.75">
      <c r="A144" t="s">
        <v>2789</v>
      </c>
      <c r="B144" t="s">
        <v>1367</v>
      </c>
      <c r="C144" t="s">
        <v>1368</v>
      </c>
      <c r="D144" t="s">
        <v>3404</v>
      </c>
      <c r="E144" s="3">
        <v>84170</v>
      </c>
      <c r="F144" s="58">
        <v>13.477891</v>
      </c>
      <c r="G144" s="58">
        <v>1134434.1</v>
      </c>
      <c r="H144" s="59">
        <v>0</v>
      </c>
      <c r="I144" s="59">
        <v>0</v>
      </c>
    </row>
    <row r="145" spans="1:9" ht="12.75">
      <c r="A145" t="s">
        <v>2789</v>
      </c>
      <c r="B145" t="s">
        <v>2967</v>
      </c>
      <c r="C145" t="s">
        <v>2968</v>
      </c>
      <c r="D145" t="s">
        <v>2781</v>
      </c>
      <c r="E145" s="3">
        <v>1242000</v>
      </c>
      <c r="F145" s="58">
        <v>0.298695</v>
      </c>
      <c r="G145" s="58">
        <v>370979.66</v>
      </c>
      <c r="H145" s="59">
        <v>0</v>
      </c>
      <c r="I145" s="59">
        <v>0</v>
      </c>
    </row>
    <row r="146" spans="1:9" ht="12.75">
      <c r="A146" t="s">
        <v>2789</v>
      </c>
      <c r="B146" t="s">
        <v>1113</v>
      </c>
      <c r="C146" t="s">
        <v>1114</v>
      </c>
      <c r="D146" t="s">
        <v>3404</v>
      </c>
      <c r="E146" s="3">
        <v>16900</v>
      </c>
      <c r="F146" s="58">
        <v>18.409864</v>
      </c>
      <c r="G146" s="58">
        <v>311126.7</v>
      </c>
      <c r="H146" s="59">
        <v>0</v>
      </c>
      <c r="I146" s="59">
        <v>0</v>
      </c>
    </row>
    <row r="147" spans="1:9" ht="12.75">
      <c r="A147" t="s">
        <v>2789</v>
      </c>
      <c r="B147" t="s">
        <v>2563</v>
      </c>
      <c r="C147" t="s">
        <v>2564</v>
      </c>
      <c r="D147" t="s">
        <v>2565</v>
      </c>
      <c r="E147" s="3">
        <v>2106000</v>
      </c>
      <c r="F147" s="58">
        <v>0.576582</v>
      </c>
      <c r="G147" s="58">
        <v>1214281.49</v>
      </c>
      <c r="H147" s="59">
        <v>0</v>
      </c>
      <c r="I147" s="59">
        <v>0</v>
      </c>
    </row>
    <row r="148" spans="1:9" ht="12.75">
      <c r="A148" t="s">
        <v>2789</v>
      </c>
      <c r="B148" t="s">
        <v>1363</v>
      </c>
      <c r="C148" t="s">
        <v>1364</v>
      </c>
      <c r="D148" t="s">
        <v>2565</v>
      </c>
      <c r="E148" s="3">
        <v>647000</v>
      </c>
      <c r="F148" s="58">
        <v>0.136014</v>
      </c>
      <c r="G148" s="58">
        <v>88001.18</v>
      </c>
      <c r="H148" s="59">
        <v>0</v>
      </c>
      <c r="I148" s="59">
        <v>0</v>
      </c>
    </row>
    <row r="149" spans="1:9" ht="12.75">
      <c r="A149" t="s">
        <v>2789</v>
      </c>
      <c r="B149" t="s">
        <v>1308</v>
      </c>
      <c r="C149" t="s">
        <v>1309</v>
      </c>
      <c r="D149" t="s">
        <v>2622</v>
      </c>
      <c r="E149" s="3">
        <v>5744300</v>
      </c>
      <c r="F149" s="58">
        <v>0.162891</v>
      </c>
      <c r="G149" s="58">
        <v>935696.61</v>
      </c>
      <c r="H149" s="59">
        <v>0</v>
      </c>
      <c r="I149" s="59">
        <v>0</v>
      </c>
    </row>
    <row r="150" spans="1:9" ht="12.75">
      <c r="A150" t="s">
        <v>2789</v>
      </c>
      <c r="B150" t="s">
        <v>2566</v>
      </c>
      <c r="C150" t="s">
        <v>2567</v>
      </c>
      <c r="D150" t="s">
        <v>2568</v>
      </c>
      <c r="E150" s="3">
        <v>1897200</v>
      </c>
      <c r="F150" s="58">
        <v>2.036142</v>
      </c>
      <c r="G150" s="58">
        <v>3862967.68</v>
      </c>
      <c r="H150" s="59">
        <v>0</v>
      </c>
      <c r="I150" s="59">
        <v>0</v>
      </c>
    </row>
    <row r="151" spans="1:9" ht="12.75">
      <c r="A151" t="s">
        <v>2789</v>
      </c>
      <c r="B151" t="s">
        <v>1312</v>
      </c>
      <c r="C151" t="s">
        <v>1313</v>
      </c>
      <c r="D151" t="s">
        <v>2403</v>
      </c>
      <c r="E151" s="3">
        <v>1296600</v>
      </c>
      <c r="F151" s="58">
        <v>4.097735</v>
      </c>
      <c r="G151" s="58">
        <v>5313122.93</v>
      </c>
      <c r="H151" s="59">
        <v>0</v>
      </c>
      <c r="I151" s="59">
        <v>0</v>
      </c>
    </row>
    <row r="152" spans="1:9" ht="12.75">
      <c r="A152" t="s">
        <v>2789</v>
      </c>
      <c r="B152" t="s">
        <v>2578</v>
      </c>
      <c r="C152" t="s">
        <v>2579</v>
      </c>
      <c r="D152" t="s">
        <v>2580</v>
      </c>
      <c r="E152" s="3">
        <v>282800</v>
      </c>
      <c r="F152" s="58">
        <v>0.687198</v>
      </c>
      <c r="G152" s="58">
        <v>194339.53</v>
      </c>
      <c r="H152" s="59">
        <v>0</v>
      </c>
      <c r="I152" s="59">
        <v>0</v>
      </c>
    </row>
    <row r="153" spans="1:9" ht="12.75">
      <c r="A153" t="s">
        <v>2789</v>
      </c>
      <c r="B153" t="s">
        <v>1349</v>
      </c>
      <c r="C153" t="s">
        <v>1350</v>
      </c>
      <c r="D153" t="s">
        <v>3398</v>
      </c>
      <c r="E153" s="3">
        <v>49357</v>
      </c>
      <c r="F153" s="58">
        <v>6.632653</v>
      </c>
      <c r="G153" s="58">
        <v>327367.85</v>
      </c>
      <c r="H153" s="59">
        <v>0</v>
      </c>
      <c r="I153" s="59">
        <v>0</v>
      </c>
    </row>
    <row r="154" spans="1:9" ht="12.75">
      <c r="A154" t="s">
        <v>2789</v>
      </c>
      <c r="B154" t="s">
        <v>358</v>
      </c>
      <c r="C154" t="s">
        <v>359</v>
      </c>
      <c r="D154" t="s">
        <v>3404</v>
      </c>
      <c r="E154" s="3">
        <v>10600</v>
      </c>
      <c r="F154" s="58">
        <v>30.612245</v>
      </c>
      <c r="G154" s="58">
        <v>324489.8</v>
      </c>
      <c r="H154" s="59">
        <v>11082.68</v>
      </c>
      <c r="I154" s="59">
        <v>0</v>
      </c>
    </row>
    <row r="155" spans="1:9" ht="12.75">
      <c r="A155" t="s">
        <v>2789</v>
      </c>
      <c r="B155" t="s">
        <v>3402</v>
      </c>
      <c r="C155" t="s">
        <v>3403</v>
      </c>
      <c r="D155" t="s">
        <v>3404</v>
      </c>
      <c r="E155" s="3">
        <v>56854</v>
      </c>
      <c r="F155" s="58">
        <v>45.068027</v>
      </c>
      <c r="G155" s="58">
        <v>2562297.62</v>
      </c>
      <c r="H155" s="59">
        <v>37163.58</v>
      </c>
      <c r="I155" s="59">
        <v>0</v>
      </c>
    </row>
    <row r="156" spans="1:9" ht="12.75">
      <c r="A156" t="s">
        <v>2789</v>
      </c>
      <c r="B156" t="s">
        <v>919</v>
      </c>
      <c r="C156" t="s">
        <v>902</v>
      </c>
      <c r="D156" t="s">
        <v>3404</v>
      </c>
      <c r="E156" s="3">
        <v>40700</v>
      </c>
      <c r="F156" s="58">
        <v>42.517007</v>
      </c>
      <c r="G156" s="58">
        <v>1730442.18</v>
      </c>
      <c r="H156" s="59">
        <v>9897.74</v>
      </c>
      <c r="I156" s="59">
        <v>0</v>
      </c>
    </row>
    <row r="157" spans="1:9" ht="12.75">
      <c r="A157" t="s">
        <v>2789</v>
      </c>
      <c r="B157" t="s">
        <v>1228</v>
      </c>
      <c r="C157" t="s">
        <v>1229</v>
      </c>
      <c r="D157" t="s">
        <v>1230</v>
      </c>
      <c r="E157" s="3">
        <v>21123</v>
      </c>
      <c r="F157" s="58">
        <v>14.838435</v>
      </c>
      <c r="G157" s="58">
        <v>313432.27</v>
      </c>
      <c r="H157" s="59">
        <v>0</v>
      </c>
      <c r="I157" s="59">
        <v>0</v>
      </c>
    </row>
    <row r="158" spans="1:9" ht="12.75">
      <c r="A158" t="s">
        <v>2789</v>
      </c>
      <c r="B158" t="s">
        <v>2969</v>
      </c>
      <c r="C158" t="s">
        <v>2970</v>
      </c>
      <c r="D158" t="s">
        <v>72</v>
      </c>
      <c r="E158" s="3">
        <v>2182000</v>
      </c>
      <c r="F158" s="58">
        <v>0.687321</v>
      </c>
      <c r="G158" s="58">
        <v>1499733.42</v>
      </c>
      <c r="H158" s="59">
        <v>0</v>
      </c>
      <c r="I158" s="59">
        <v>0</v>
      </c>
    </row>
    <row r="159" spans="1:9" ht="12.75">
      <c r="A159" t="s">
        <v>2789</v>
      </c>
      <c r="B159" t="s">
        <v>2971</v>
      </c>
      <c r="C159" t="s">
        <v>2972</v>
      </c>
      <c r="D159" t="s">
        <v>2430</v>
      </c>
      <c r="E159" s="3">
        <v>497000</v>
      </c>
      <c r="F159" s="58">
        <v>1.231579</v>
      </c>
      <c r="G159" s="58">
        <v>612094.74</v>
      </c>
      <c r="H159" s="59">
        <v>0</v>
      </c>
      <c r="I159" s="59">
        <v>0</v>
      </c>
    </row>
    <row r="160" spans="1:9" ht="12.75">
      <c r="A160" t="s">
        <v>2789</v>
      </c>
      <c r="B160" t="s">
        <v>920</v>
      </c>
      <c r="C160" t="s">
        <v>921</v>
      </c>
      <c r="D160" t="s">
        <v>3404</v>
      </c>
      <c r="E160" s="3">
        <v>145371</v>
      </c>
      <c r="F160" s="58">
        <v>9.268707</v>
      </c>
      <c r="G160" s="58">
        <v>1347401.28</v>
      </c>
      <c r="H160" s="59">
        <v>21095.33</v>
      </c>
      <c r="I160" s="59">
        <v>0</v>
      </c>
    </row>
    <row r="161" spans="1:9" ht="12.75">
      <c r="A161" t="s">
        <v>2789</v>
      </c>
      <c r="B161" t="s">
        <v>2973</v>
      </c>
      <c r="C161" t="s">
        <v>2974</v>
      </c>
      <c r="D161" t="s">
        <v>3030</v>
      </c>
      <c r="E161" s="3">
        <v>916600</v>
      </c>
      <c r="F161" s="58">
        <v>1.151693</v>
      </c>
      <c r="G161" s="58">
        <v>1055641.38</v>
      </c>
      <c r="H161" s="59">
        <v>0</v>
      </c>
      <c r="I161" s="59">
        <v>0</v>
      </c>
    </row>
    <row r="162" spans="1:9" ht="12.75">
      <c r="A162" t="s">
        <v>2789</v>
      </c>
      <c r="B162" t="s">
        <v>2423</v>
      </c>
      <c r="C162" t="s">
        <v>2424</v>
      </c>
      <c r="D162" t="s">
        <v>2425</v>
      </c>
      <c r="E162" s="3">
        <v>3184700</v>
      </c>
      <c r="F162" s="58">
        <v>0.274879</v>
      </c>
      <c r="G162" s="58">
        <v>875407.48</v>
      </c>
      <c r="H162" s="59">
        <v>0</v>
      </c>
      <c r="I162" s="59">
        <v>0</v>
      </c>
    </row>
    <row r="163" spans="1:9" ht="12.75">
      <c r="A163" t="s">
        <v>2789</v>
      </c>
      <c r="B163" t="s">
        <v>2975</v>
      </c>
      <c r="C163" t="s">
        <v>2976</v>
      </c>
      <c r="D163" t="s">
        <v>3404</v>
      </c>
      <c r="E163" s="3">
        <v>48000</v>
      </c>
      <c r="F163" s="58">
        <v>4.829932</v>
      </c>
      <c r="G163" s="58">
        <v>231836.73</v>
      </c>
      <c r="H163" s="59">
        <v>8364.29</v>
      </c>
      <c r="I163" s="59">
        <v>0</v>
      </c>
    </row>
    <row r="164" spans="1:9" ht="12.75">
      <c r="A164" t="s">
        <v>2789</v>
      </c>
      <c r="B164" t="s">
        <v>2977</v>
      </c>
      <c r="C164" t="s">
        <v>2978</v>
      </c>
      <c r="D164" t="s">
        <v>3404</v>
      </c>
      <c r="E164" s="3">
        <v>78900</v>
      </c>
      <c r="F164" s="58">
        <v>14.540816</v>
      </c>
      <c r="G164" s="58">
        <v>1147270.41</v>
      </c>
      <c r="H164" s="59">
        <v>0</v>
      </c>
      <c r="I164" s="59">
        <v>0</v>
      </c>
    </row>
    <row r="165" spans="1:9" ht="12.75">
      <c r="A165" t="s">
        <v>2789</v>
      </c>
      <c r="B165" t="s">
        <v>2979</v>
      </c>
      <c r="C165" t="s">
        <v>2980</v>
      </c>
      <c r="D165" t="s">
        <v>3404</v>
      </c>
      <c r="E165" s="3">
        <v>31300</v>
      </c>
      <c r="F165" s="58">
        <v>17.857143</v>
      </c>
      <c r="G165" s="58">
        <v>558928.57</v>
      </c>
      <c r="H165" s="59">
        <v>0</v>
      </c>
      <c r="I165" s="59">
        <v>0</v>
      </c>
    </row>
    <row r="166" spans="1:9" ht="12.75">
      <c r="A166" t="s">
        <v>2789</v>
      </c>
      <c r="B166" t="s">
        <v>926</v>
      </c>
      <c r="C166" t="s">
        <v>927</v>
      </c>
      <c r="D166" t="s">
        <v>3404</v>
      </c>
      <c r="E166" s="3">
        <v>33500</v>
      </c>
      <c r="F166" s="58">
        <v>36.989796</v>
      </c>
      <c r="G166" s="58">
        <v>1239158.16</v>
      </c>
      <c r="H166" s="59">
        <v>0</v>
      </c>
      <c r="I166" s="59">
        <v>0</v>
      </c>
    </row>
    <row r="167" spans="1:9" ht="12.75">
      <c r="A167" t="s">
        <v>2789</v>
      </c>
      <c r="B167" t="s">
        <v>1178</v>
      </c>
      <c r="C167" t="s">
        <v>1179</v>
      </c>
      <c r="D167" t="s">
        <v>3404</v>
      </c>
      <c r="E167" s="3">
        <v>171300</v>
      </c>
      <c r="F167" s="58">
        <v>7.517007</v>
      </c>
      <c r="G167" s="58">
        <v>1287663.27</v>
      </c>
      <c r="H167" s="59">
        <v>7757.88</v>
      </c>
      <c r="I167" s="59">
        <v>0</v>
      </c>
    </row>
    <row r="168" spans="1:9" ht="12.75">
      <c r="A168" t="s">
        <v>2789</v>
      </c>
      <c r="B168" t="s">
        <v>3405</v>
      </c>
      <c r="C168" t="s">
        <v>3406</v>
      </c>
      <c r="D168" t="s">
        <v>3404</v>
      </c>
      <c r="E168" s="3">
        <v>42100</v>
      </c>
      <c r="F168" s="58">
        <v>8.443878</v>
      </c>
      <c r="G168" s="58">
        <v>355487.24</v>
      </c>
      <c r="H168" s="59">
        <v>0</v>
      </c>
      <c r="I168" s="59">
        <v>0</v>
      </c>
    </row>
    <row r="169" spans="1:9" ht="12.75">
      <c r="A169" t="s">
        <v>2789</v>
      </c>
      <c r="B169" t="s">
        <v>1330</v>
      </c>
      <c r="C169" t="s">
        <v>1331</v>
      </c>
      <c r="D169" t="s">
        <v>3398</v>
      </c>
      <c r="E169" s="3">
        <v>47000</v>
      </c>
      <c r="F169" s="58">
        <v>2.376701</v>
      </c>
      <c r="G169" s="58">
        <v>111704.93</v>
      </c>
      <c r="H169" s="59">
        <v>2784.61</v>
      </c>
      <c r="I169" s="59">
        <v>0</v>
      </c>
    </row>
    <row r="170" spans="1:9" ht="12.75">
      <c r="A170" t="s">
        <v>2789</v>
      </c>
      <c r="B170" t="s">
        <v>2981</v>
      </c>
      <c r="C170" t="s">
        <v>2982</v>
      </c>
      <c r="D170" t="s">
        <v>2646</v>
      </c>
      <c r="E170" s="3">
        <v>2286000</v>
      </c>
      <c r="F170" s="58">
        <v>0.106446</v>
      </c>
      <c r="G170" s="58">
        <v>243335.3</v>
      </c>
      <c r="H170" s="59">
        <v>0</v>
      </c>
      <c r="I170" s="59">
        <v>0</v>
      </c>
    </row>
    <row r="171" spans="1:9" ht="12.75">
      <c r="A171" t="s">
        <v>2789</v>
      </c>
      <c r="B171" t="s">
        <v>1336</v>
      </c>
      <c r="C171" t="s">
        <v>1337</v>
      </c>
      <c r="D171" t="s">
        <v>2636</v>
      </c>
      <c r="E171" s="3">
        <v>1100000</v>
      </c>
      <c r="F171" s="58">
        <v>0.348689</v>
      </c>
      <c r="G171" s="58">
        <v>383558.16</v>
      </c>
      <c r="H171" s="59">
        <v>0</v>
      </c>
      <c r="I171" s="59">
        <v>0</v>
      </c>
    </row>
    <row r="172" spans="1:9" ht="12.75">
      <c r="A172" t="s">
        <v>2789</v>
      </c>
      <c r="B172" t="s">
        <v>2983</v>
      </c>
      <c r="C172" t="s">
        <v>2984</v>
      </c>
      <c r="D172" t="s">
        <v>2589</v>
      </c>
      <c r="E172" s="3">
        <v>810000</v>
      </c>
      <c r="F172" s="58">
        <v>0.631579</v>
      </c>
      <c r="G172" s="58">
        <v>511578.95</v>
      </c>
      <c r="H172" s="59">
        <v>0</v>
      </c>
      <c r="I172" s="59">
        <v>0</v>
      </c>
    </row>
    <row r="173" spans="1:9" ht="12.75">
      <c r="A173" t="s">
        <v>2789</v>
      </c>
      <c r="B173" t="s">
        <v>1338</v>
      </c>
      <c r="C173" t="s">
        <v>1339</v>
      </c>
      <c r="D173" t="s">
        <v>2936</v>
      </c>
      <c r="E173" s="3">
        <v>903250</v>
      </c>
      <c r="F173" s="58">
        <v>0.738101</v>
      </c>
      <c r="G173" s="58">
        <v>666690</v>
      </c>
      <c r="H173" s="59">
        <v>0</v>
      </c>
      <c r="I173" s="59">
        <v>0</v>
      </c>
    </row>
    <row r="174" spans="1:9" ht="12.75">
      <c r="A174" t="s">
        <v>2789</v>
      </c>
      <c r="B174" t="s">
        <v>2847</v>
      </c>
      <c r="C174" t="s">
        <v>2848</v>
      </c>
      <c r="D174" t="s">
        <v>2849</v>
      </c>
      <c r="E174" s="3">
        <v>1098097</v>
      </c>
      <c r="F174" s="58">
        <v>4.472675</v>
      </c>
      <c r="G174" s="58">
        <v>4911431.37</v>
      </c>
      <c r="H174" s="59">
        <v>0</v>
      </c>
      <c r="I174" s="59">
        <v>0</v>
      </c>
    </row>
    <row r="175" spans="1:9" ht="12.75">
      <c r="A175" t="s">
        <v>2789</v>
      </c>
      <c r="B175" t="s">
        <v>2437</v>
      </c>
      <c r="C175" t="s">
        <v>2438</v>
      </c>
      <c r="D175" t="s">
        <v>2439</v>
      </c>
      <c r="E175" s="3">
        <v>719000</v>
      </c>
      <c r="F175" s="58">
        <v>0.568182</v>
      </c>
      <c r="G175" s="58">
        <v>408522.73</v>
      </c>
      <c r="H175" s="59">
        <v>0</v>
      </c>
      <c r="I175" s="59">
        <v>0</v>
      </c>
    </row>
    <row r="176" spans="1:9" ht="12.75">
      <c r="A176" t="s">
        <v>2789</v>
      </c>
      <c r="B176" t="s">
        <v>1325</v>
      </c>
      <c r="C176" t="s">
        <v>1326</v>
      </c>
      <c r="D176" t="s">
        <v>1327</v>
      </c>
      <c r="E176" s="3">
        <v>4620000</v>
      </c>
      <c r="F176" s="58">
        <v>0.048492</v>
      </c>
      <c r="G176" s="58">
        <v>224033.12</v>
      </c>
      <c r="H176" s="59">
        <v>0</v>
      </c>
      <c r="I176" s="59">
        <v>0</v>
      </c>
    </row>
    <row r="177" spans="1:9" ht="12.75">
      <c r="A177" t="s">
        <v>2789</v>
      </c>
      <c r="B177" t="s">
        <v>2985</v>
      </c>
      <c r="C177" t="s">
        <v>1198</v>
      </c>
      <c r="D177" t="s">
        <v>2414</v>
      </c>
      <c r="E177" s="3">
        <v>1206336</v>
      </c>
      <c r="F177" s="58">
        <v>1.368112</v>
      </c>
      <c r="G177" s="58">
        <v>1650403.31</v>
      </c>
      <c r="H177" s="59">
        <v>0</v>
      </c>
      <c r="I177" s="59">
        <v>0</v>
      </c>
    </row>
    <row r="178" spans="1:9" ht="12.75">
      <c r="A178" t="s">
        <v>2789</v>
      </c>
      <c r="B178" t="s">
        <v>1332</v>
      </c>
      <c r="C178" t="s">
        <v>1333</v>
      </c>
      <c r="D178" t="s">
        <v>2646</v>
      </c>
      <c r="E178" s="3">
        <v>5360475</v>
      </c>
      <c r="F178" s="58">
        <v>0.165582</v>
      </c>
      <c r="G178" s="58">
        <v>887600.83</v>
      </c>
      <c r="H178" s="59">
        <v>0</v>
      </c>
      <c r="I178" s="59">
        <v>0</v>
      </c>
    </row>
    <row r="179" spans="1:9" ht="12.75">
      <c r="A179" t="s">
        <v>2789</v>
      </c>
      <c r="B179" t="s">
        <v>2824</v>
      </c>
      <c r="C179" t="s">
        <v>2825</v>
      </c>
      <c r="D179" t="s">
        <v>2430</v>
      </c>
      <c r="E179" s="3">
        <v>35100</v>
      </c>
      <c r="F179" s="58">
        <v>10.263158</v>
      </c>
      <c r="G179" s="58">
        <v>360236.84</v>
      </c>
      <c r="H179" s="59">
        <v>0</v>
      </c>
      <c r="I179" s="59">
        <v>0</v>
      </c>
    </row>
    <row r="180" spans="1:9" ht="12.75">
      <c r="A180" t="s">
        <v>2789</v>
      </c>
      <c r="B180" t="s">
        <v>2999</v>
      </c>
      <c r="C180" t="s">
        <v>3000</v>
      </c>
      <c r="D180" t="s">
        <v>3398</v>
      </c>
      <c r="E180" s="3">
        <v>22500</v>
      </c>
      <c r="F180" s="58">
        <v>11.947279</v>
      </c>
      <c r="G180" s="58">
        <v>268813.78</v>
      </c>
      <c r="H180" s="59">
        <v>0</v>
      </c>
      <c r="I180" s="59">
        <v>0</v>
      </c>
    </row>
    <row r="181" spans="1:9" ht="12.75">
      <c r="A181" t="s">
        <v>2789</v>
      </c>
      <c r="B181" t="s">
        <v>1345</v>
      </c>
      <c r="C181" t="s">
        <v>1346</v>
      </c>
      <c r="D181" t="s">
        <v>2781</v>
      </c>
      <c r="E181" s="3">
        <v>116000</v>
      </c>
      <c r="F181" s="58">
        <v>1.747207</v>
      </c>
      <c r="G181" s="58">
        <v>202676.05</v>
      </c>
      <c r="H181" s="59">
        <v>0</v>
      </c>
      <c r="I181" s="59">
        <v>0</v>
      </c>
    </row>
    <row r="182" spans="1:9" ht="12.75">
      <c r="A182" t="s">
        <v>2789</v>
      </c>
      <c r="B182" t="s">
        <v>2440</v>
      </c>
      <c r="C182" t="s">
        <v>2441</v>
      </c>
      <c r="D182" t="s">
        <v>2442</v>
      </c>
      <c r="E182" s="3">
        <v>277370</v>
      </c>
      <c r="F182" s="58">
        <v>17.223011</v>
      </c>
      <c r="G182" s="58">
        <v>4777146.66</v>
      </c>
      <c r="H182" s="59">
        <v>0</v>
      </c>
      <c r="I182" s="59">
        <v>0</v>
      </c>
    </row>
    <row r="183" spans="1:9" ht="12.75">
      <c r="A183" t="s">
        <v>2789</v>
      </c>
      <c r="B183" t="s">
        <v>1340</v>
      </c>
      <c r="C183" t="s">
        <v>1341</v>
      </c>
      <c r="D183" t="s">
        <v>1342</v>
      </c>
      <c r="E183" s="3">
        <v>419500</v>
      </c>
      <c r="F183" s="58">
        <v>0.114537</v>
      </c>
      <c r="G183" s="58">
        <v>48048.18</v>
      </c>
      <c r="H183" s="59">
        <v>0</v>
      </c>
      <c r="I183" s="59">
        <v>0</v>
      </c>
    </row>
    <row r="184" spans="1:9" ht="12.75">
      <c r="A184" t="s">
        <v>2789</v>
      </c>
      <c r="B184" t="s">
        <v>1199</v>
      </c>
      <c r="C184" t="s">
        <v>1200</v>
      </c>
      <c r="D184" t="s">
        <v>1201</v>
      </c>
      <c r="E184" s="3">
        <v>15000</v>
      </c>
      <c r="F184" s="58">
        <v>20.672029</v>
      </c>
      <c r="G184" s="58">
        <v>310080.43</v>
      </c>
      <c r="H184" s="59">
        <v>0</v>
      </c>
      <c r="I184" s="59">
        <v>0</v>
      </c>
    </row>
    <row r="185" spans="1:9" ht="12.75">
      <c r="A185" t="s">
        <v>2789</v>
      </c>
      <c r="B185" t="s">
        <v>1351</v>
      </c>
      <c r="C185" t="s">
        <v>1352</v>
      </c>
      <c r="D185" t="s">
        <v>2781</v>
      </c>
      <c r="E185" s="3">
        <v>110000</v>
      </c>
      <c r="F185" s="58">
        <v>0.436802</v>
      </c>
      <c r="G185" s="58">
        <v>48048.2</v>
      </c>
      <c r="H185" s="59">
        <v>0</v>
      </c>
      <c r="I185" s="59">
        <v>0</v>
      </c>
    </row>
    <row r="186" spans="1:9" ht="12.75">
      <c r="A186" t="s">
        <v>2789</v>
      </c>
      <c r="B186" t="s">
        <v>2644</v>
      </c>
      <c r="C186" t="s">
        <v>2645</v>
      </c>
      <c r="D186" t="s">
        <v>2646</v>
      </c>
      <c r="E186" s="3">
        <v>681000</v>
      </c>
      <c r="F186" s="58">
        <v>0.183323</v>
      </c>
      <c r="G186" s="58">
        <v>124843.29</v>
      </c>
      <c r="H186" s="59">
        <v>0</v>
      </c>
      <c r="I186" s="59">
        <v>0</v>
      </c>
    </row>
    <row r="187" spans="1:9" ht="12.75">
      <c r="A187" t="s">
        <v>2789</v>
      </c>
      <c r="B187" t="s">
        <v>1202</v>
      </c>
      <c r="C187" t="s">
        <v>1203</v>
      </c>
      <c r="D187" t="s">
        <v>1204</v>
      </c>
      <c r="E187" s="3">
        <v>2766000</v>
      </c>
      <c r="F187" s="58">
        <v>0.186283</v>
      </c>
      <c r="G187" s="58">
        <v>515259.16</v>
      </c>
      <c r="H187" s="59">
        <v>0</v>
      </c>
      <c r="I187" s="59">
        <v>0</v>
      </c>
    </row>
    <row r="188" spans="1:9" ht="12.75">
      <c r="A188" t="s">
        <v>2789</v>
      </c>
      <c r="B188" t="s">
        <v>1355</v>
      </c>
      <c r="C188" t="s">
        <v>1356</v>
      </c>
      <c r="D188" t="s">
        <v>1357</v>
      </c>
      <c r="E188" s="3">
        <v>396000</v>
      </c>
      <c r="F188" s="58">
        <v>0.713015</v>
      </c>
      <c r="G188" s="58">
        <v>282353.85</v>
      </c>
      <c r="H188" s="59">
        <v>0</v>
      </c>
      <c r="I188" s="59">
        <v>0</v>
      </c>
    </row>
    <row r="189" spans="1:9" ht="12.75">
      <c r="A189" t="s">
        <v>2789</v>
      </c>
      <c r="B189" t="s">
        <v>3407</v>
      </c>
      <c r="C189" t="s">
        <v>3408</v>
      </c>
      <c r="D189" t="s">
        <v>3404</v>
      </c>
      <c r="E189" s="3">
        <v>15500</v>
      </c>
      <c r="F189" s="58">
        <v>138.605442</v>
      </c>
      <c r="G189" s="58">
        <v>2148384.35</v>
      </c>
      <c r="H189" s="59">
        <v>11326.64</v>
      </c>
      <c r="I189" s="59">
        <v>0</v>
      </c>
    </row>
    <row r="190" spans="1:9" ht="12.75">
      <c r="A190" t="s">
        <v>2789</v>
      </c>
      <c r="B190" t="s">
        <v>3409</v>
      </c>
      <c r="C190" t="s">
        <v>3410</v>
      </c>
      <c r="D190" t="s">
        <v>3404</v>
      </c>
      <c r="E190" s="3">
        <v>29864</v>
      </c>
      <c r="F190" s="58">
        <v>463.435374</v>
      </c>
      <c r="G190" s="58">
        <v>13840034.01</v>
      </c>
      <c r="H190" s="59">
        <v>61665.72</v>
      </c>
      <c r="I190" s="59">
        <v>0</v>
      </c>
    </row>
    <row r="191" spans="1:9" ht="12.75">
      <c r="A191" t="s">
        <v>2789</v>
      </c>
      <c r="B191" t="s">
        <v>934</v>
      </c>
      <c r="C191" t="s">
        <v>3410</v>
      </c>
      <c r="D191" t="s">
        <v>935</v>
      </c>
      <c r="E191" s="3">
        <v>50650</v>
      </c>
      <c r="F191" s="58">
        <v>277.210884</v>
      </c>
      <c r="G191" s="58">
        <v>14040731.29</v>
      </c>
      <c r="H191" s="59">
        <v>135518.91</v>
      </c>
      <c r="I191" s="59">
        <v>0</v>
      </c>
    </row>
    <row r="192" spans="1:9" ht="12.75">
      <c r="A192" t="s">
        <v>2789</v>
      </c>
      <c r="B192" t="s">
        <v>2449</v>
      </c>
      <c r="C192" t="s">
        <v>2450</v>
      </c>
      <c r="D192" t="s">
        <v>3031</v>
      </c>
      <c r="E192" s="3">
        <v>210220</v>
      </c>
      <c r="F192" s="58">
        <v>15.004134</v>
      </c>
      <c r="G192" s="58">
        <v>3154169.13</v>
      </c>
      <c r="H192" s="59">
        <v>0</v>
      </c>
      <c r="I192" s="59">
        <v>0</v>
      </c>
    </row>
    <row r="193" spans="1:9" ht="12.75">
      <c r="A193" t="s">
        <v>2789</v>
      </c>
      <c r="B193" t="s">
        <v>2451</v>
      </c>
      <c r="C193" t="s">
        <v>2452</v>
      </c>
      <c r="D193" t="s">
        <v>2453</v>
      </c>
      <c r="E193" s="3">
        <v>1274000</v>
      </c>
      <c r="F193" s="58">
        <v>0.459284</v>
      </c>
      <c r="G193" s="58">
        <v>585128.18</v>
      </c>
      <c r="H193" s="59">
        <v>0</v>
      </c>
      <c r="I193" s="59">
        <v>0</v>
      </c>
    </row>
    <row r="194" spans="1:9" ht="12.75">
      <c r="A194" t="s">
        <v>2789</v>
      </c>
      <c r="B194" t="s">
        <v>1231</v>
      </c>
      <c r="C194" t="s">
        <v>1232</v>
      </c>
      <c r="D194" t="s">
        <v>2425</v>
      </c>
      <c r="E194" s="3">
        <v>871400</v>
      </c>
      <c r="F194" s="58">
        <v>0.86536</v>
      </c>
      <c r="G194" s="58">
        <v>754074.83</v>
      </c>
      <c r="H194" s="59">
        <v>0</v>
      </c>
      <c r="I194" s="59">
        <v>0</v>
      </c>
    </row>
    <row r="195" spans="1:9" ht="12.75">
      <c r="A195" t="s">
        <v>2789</v>
      </c>
      <c r="B195" t="s">
        <v>2269</v>
      </c>
      <c r="C195" t="s">
        <v>2270</v>
      </c>
      <c r="D195" t="s">
        <v>3381</v>
      </c>
      <c r="E195" s="3">
        <v>1217000</v>
      </c>
      <c r="F195" s="58">
        <v>2.627235</v>
      </c>
      <c r="G195" s="58">
        <v>3197344.5</v>
      </c>
      <c r="H195" s="59">
        <v>0</v>
      </c>
      <c r="I195" s="59">
        <v>0</v>
      </c>
    </row>
    <row r="196" spans="1:9" ht="12.75">
      <c r="A196" t="s">
        <v>2789</v>
      </c>
      <c r="B196" t="s">
        <v>2454</v>
      </c>
      <c r="C196" t="s">
        <v>2455</v>
      </c>
      <c r="D196" t="s">
        <v>2456</v>
      </c>
      <c r="E196" s="3">
        <v>6760000</v>
      </c>
      <c r="F196" s="58">
        <v>0.10831</v>
      </c>
      <c r="G196" s="58">
        <v>732173.3</v>
      </c>
      <c r="H196" s="59">
        <v>0</v>
      </c>
      <c r="I196" s="59">
        <v>0</v>
      </c>
    </row>
    <row r="197" spans="1:9" ht="12.75">
      <c r="A197" t="s">
        <v>2789</v>
      </c>
      <c r="B197" t="s">
        <v>1205</v>
      </c>
      <c r="C197" t="s">
        <v>1206</v>
      </c>
      <c r="D197" t="s">
        <v>2430</v>
      </c>
      <c r="E197" s="3">
        <v>112185</v>
      </c>
      <c r="F197" s="58">
        <v>1.828947</v>
      </c>
      <c r="G197" s="58">
        <v>205180.46</v>
      </c>
      <c r="H197" s="59">
        <v>0</v>
      </c>
      <c r="I197" s="59">
        <v>0</v>
      </c>
    </row>
    <row r="198" spans="1:9" ht="12.75">
      <c r="A198" t="s">
        <v>2789</v>
      </c>
      <c r="B198" t="s">
        <v>1207</v>
      </c>
      <c r="C198" t="s">
        <v>1208</v>
      </c>
      <c r="D198" t="s">
        <v>2430</v>
      </c>
      <c r="E198" s="3">
        <v>461000</v>
      </c>
      <c r="F198" s="58">
        <v>2.657895</v>
      </c>
      <c r="G198" s="58">
        <v>1225289.47</v>
      </c>
      <c r="H198" s="59">
        <v>0</v>
      </c>
      <c r="I198" s="59">
        <v>0</v>
      </c>
    </row>
    <row r="199" spans="1:9" ht="12.75">
      <c r="A199" t="s">
        <v>2789</v>
      </c>
      <c r="B199" t="s">
        <v>1209</v>
      </c>
      <c r="C199" t="s">
        <v>1210</v>
      </c>
      <c r="D199" t="s">
        <v>2430</v>
      </c>
      <c r="E199" s="3">
        <v>630902</v>
      </c>
      <c r="F199" s="58">
        <v>1.115789</v>
      </c>
      <c r="G199" s="58">
        <v>703953.81</v>
      </c>
      <c r="H199" s="59">
        <v>0</v>
      </c>
      <c r="I199" s="59">
        <v>0</v>
      </c>
    </row>
    <row r="200" spans="1:9" ht="12.75">
      <c r="A200" t="s">
        <v>2789</v>
      </c>
      <c r="B200" t="s">
        <v>1211</v>
      </c>
      <c r="C200" t="s">
        <v>1212</v>
      </c>
      <c r="D200" t="s">
        <v>2430</v>
      </c>
      <c r="E200" s="3">
        <v>1371000</v>
      </c>
      <c r="F200" s="58">
        <v>0.263158</v>
      </c>
      <c r="G200" s="58">
        <v>360789.47</v>
      </c>
      <c r="H200" s="59">
        <v>0</v>
      </c>
      <c r="I200" s="59">
        <v>0</v>
      </c>
    </row>
    <row r="201" spans="1:9" ht="12.75">
      <c r="A201" t="s">
        <v>2789</v>
      </c>
      <c r="B201" t="s">
        <v>1213</v>
      </c>
      <c r="C201" t="s">
        <v>1214</v>
      </c>
      <c r="D201" t="s">
        <v>2403</v>
      </c>
      <c r="E201" s="3">
        <v>643800</v>
      </c>
      <c r="F201" s="58">
        <v>1.527106</v>
      </c>
      <c r="G201" s="58">
        <v>983150.93</v>
      </c>
      <c r="H201" s="59">
        <v>0</v>
      </c>
      <c r="I201" s="59">
        <v>0</v>
      </c>
    </row>
    <row r="202" spans="1:9" ht="12.75">
      <c r="A202" t="s">
        <v>2789</v>
      </c>
      <c r="B202" t="s">
        <v>1215</v>
      </c>
      <c r="C202" t="s">
        <v>2839</v>
      </c>
      <c r="D202" t="s">
        <v>2403</v>
      </c>
      <c r="E202" s="3">
        <v>341900</v>
      </c>
      <c r="F202" s="58">
        <v>1.196233</v>
      </c>
      <c r="G202" s="58">
        <v>408992.11</v>
      </c>
      <c r="H202" s="59">
        <v>0</v>
      </c>
      <c r="I202" s="59">
        <v>0</v>
      </c>
    </row>
    <row r="203" spans="1:9" ht="12.75">
      <c r="A203" t="s">
        <v>2789</v>
      </c>
      <c r="B203" t="s">
        <v>1216</v>
      </c>
      <c r="C203" t="s">
        <v>1217</v>
      </c>
      <c r="D203" t="s">
        <v>3404</v>
      </c>
      <c r="E203" s="3">
        <v>103584</v>
      </c>
      <c r="F203" s="58">
        <v>9.183673</v>
      </c>
      <c r="G203" s="58">
        <v>951281.63</v>
      </c>
      <c r="H203" s="59">
        <v>6942.36</v>
      </c>
      <c r="I203" s="59">
        <v>0</v>
      </c>
    </row>
    <row r="204" spans="1:9" ht="12.75">
      <c r="A204" t="s">
        <v>2789</v>
      </c>
      <c r="B204" t="s">
        <v>1218</v>
      </c>
      <c r="C204" t="s">
        <v>1219</v>
      </c>
      <c r="D204" t="s">
        <v>2430</v>
      </c>
      <c r="E204" s="3">
        <v>318000</v>
      </c>
      <c r="F204" s="58">
        <v>2.552632</v>
      </c>
      <c r="G204" s="58">
        <v>811736.84</v>
      </c>
      <c r="H204" s="59">
        <v>0</v>
      </c>
      <c r="I204" s="59">
        <v>0</v>
      </c>
    </row>
    <row r="205" spans="1:9" ht="12.75">
      <c r="A205" t="s">
        <v>2789</v>
      </c>
      <c r="B205" t="s">
        <v>938</v>
      </c>
      <c r="C205" t="s">
        <v>939</v>
      </c>
      <c r="D205" t="s">
        <v>72</v>
      </c>
      <c r="E205" s="3">
        <v>526000</v>
      </c>
      <c r="F205" s="58">
        <v>1.413182</v>
      </c>
      <c r="G205" s="58">
        <v>743333.95</v>
      </c>
      <c r="H205" s="59">
        <v>0</v>
      </c>
      <c r="I205" s="59">
        <v>0</v>
      </c>
    </row>
    <row r="206" spans="1:9" ht="12.75">
      <c r="A206" t="s">
        <v>2789</v>
      </c>
      <c r="B206" t="s">
        <v>1220</v>
      </c>
      <c r="C206" t="s">
        <v>1221</v>
      </c>
      <c r="D206" t="s">
        <v>2781</v>
      </c>
      <c r="E206" s="3">
        <v>3517965</v>
      </c>
      <c r="F206" s="58">
        <v>0.232533</v>
      </c>
      <c r="G206" s="58">
        <v>818042.06</v>
      </c>
      <c r="H206" s="59">
        <v>0</v>
      </c>
      <c r="I206" s="59">
        <v>0</v>
      </c>
    </row>
    <row r="207" spans="1:9" ht="12.75">
      <c r="A207" t="s">
        <v>2789</v>
      </c>
      <c r="B207" t="s">
        <v>940</v>
      </c>
      <c r="C207" t="s">
        <v>941</v>
      </c>
      <c r="D207" t="s">
        <v>3404</v>
      </c>
      <c r="E207" s="3">
        <v>124433</v>
      </c>
      <c r="F207" s="58">
        <v>37.117347</v>
      </c>
      <c r="G207" s="58">
        <v>4618622.83</v>
      </c>
      <c r="H207" s="59">
        <v>31958.38</v>
      </c>
      <c r="I207" s="59">
        <v>0</v>
      </c>
    </row>
    <row r="208" spans="1:9" ht="12.75">
      <c r="A208" t="s">
        <v>2789</v>
      </c>
      <c r="B208" t="s">
        <v>2866</v>
      </c>
      <c r="C208" t="s">
        <v>2867</v>
      </c>
      <c r="D208" t="s">
        <v>485</v>
      </c>
      <c r="E208" s="3">
        <v>21000</v>
      </c>
      <c r="F208" s="58">
        <v>21.56</v>
      </c>
      <c r="G208" s="58">
        <v>452760</v>
      </c>
      <c r="H208" s="59">
        <v>0</v>
      </c>
      <c r="I208" s="59">
        <v>0</v>
      </c>
    </row>
    <row r="209" spans="1:9" ht="12.75">
      <c r="A209" t="s">
        <v>2789</v>
      </c>
      <c r="B209" t="s">
        <v>2834</v>
      </c>
      <c r="C209" t="s">
        <v>2835</v>
      </c>
      <c r="D209" t="s">
        <v>485</v>
      </c>
      <c r="E209" s="3">
        <v>55428</v>
      </c>
      <c r="F209" s="58">
        <v>17.22</v>
      </c>
      <c r="G209" s="58">
        <v>954470.16</v>
      </c>
      <c r="H209" s="59">
        <v>0</v>
      </c>
      <c r="I209" s="59">
        <v>0</v>
      </c>
    </row>
    <row r="210" spans="1:9" ht="12.75">
      <c r="A210" t="s">
        <v>2789</v>
      </c>
      <c r="B210" t="s">
        <v>2876</v>
      </c>
      <c r="C210" t="s">
        <v>2877</v>
      </c>
      <c r="D210" t="s">
        <v>2878</v>
      </c>
      <c r="E210" s="3">
        <v>384450</v>
      </c>
      <c r="F210" s="58">
        <v>13.35</v>
      </c>
      <c r="G210" s="58">
        <v>5132407.5</v>
      </c>
      <c r="H210" s="59">
        <v>0</v>
      </c>
      <c r="I210" s="59">
        <v>0</v>
      </c>
    </row>
    <row r="211" spans="1:9" ht="12.75">
      <c r="A211" t="s">
        <v>2789</v>
      </c>
      <c r="B211" t="s">
        <v>2517</v>
      </c>
      <c r="C211" t="s">
        <v>2518</v>
      </c>
      <c r="D211" t="s">
        <v>485</v>
      </c>
      <c r="E211" s="3">
        <v>169801</v>
      </c>
      <c r="F211" s="58">
        <v>28.1</v>
      </c>
      <c r="G211" s="58">
        <v>4771408.1</v>
      </c>
      <c r="H211" s="59">
        <v>0</v>
      </c>
      <c r="I211" s="59">
        <v>0</v>
      </c>
    </row>
    <row r="212" spans="1:9" ht="12.75">
      <c r="A212" t="s">
        <v>2789</v>
      </c>
      <c r="B212" t="s">
        <v>2836</v>
      </c>
      <c r="C212" t="s">
        <v>2837</v>
      </c>
      <c r="D212" t="s">
        <v>485</v>
      </c>
      <c r="E212" s="3">
        <v>7800</v>
      </c>
      <c r="F212" s="58">
        <v>9.76</v>
      </c>
      <c r="G212" s="58">
        <v>76128</v>
      </c>
      <c r="H212" s="59">
        <v>0</v>
      </c>
      <c r="I212" s="59">
        <v>0</v>
      </c>
    </row>
    <row r="213" spans="1:9" ht="12.75">
      <c r="A213" t="s">
        <v>2789</v>
      </c>
      <c r="B213" t="s">
        <v>1263</v>
      </c>
      <c r="C213" t="s">
        <v>1264</v>
      </c>
      <c r="D213" t="s">
        <v>1265</v>
      </c>
      <c r="E213" s="3">
        <v>186014</v>
      </c>
      <c r="F213" s="58">
        <v>29.36</v>
      </c>
      <c r="G213" s="58">
        <v>5461371.04</v>
      </c>
      <c r="H213" s="59">
        <v>0</v>
      </c>
      <c r="I213" s="59">
        <v>0</v>
      </c>
    </row>
    <row r="214" spans="1:9" ht="12.75">
      <c r="A214" t="s">
        <v>2789</v>
      </c>
      <c r="B214" t="s">
        <v>2664</v>
      </c>
      <c r="C214" t="s">
        <v>2665</v>
      </c>
      <c r="D214" t="s">
        <v>485</v>
      </c>
      <c r="E214" s="3">
        <v>17500</v>
      </c>
      <c r="F214" s="58">
        <v>33.8</v>
      </c>
      <c r="G214" s="58">
        <v>591500</v>
      </c>
      <c r="H214" s="59">
        <v>9455.5</v>
      </c>
      <c r="I214" s="59">
        <v>0</v>
      </c>
    </row>
    <row r="215" spans="1:9" ht="12.75">
      <c r="A215" t="s">
        <v>2789</v>
      </c>
      <c r="B215" t="s">
        <v>2505</v>
      </c>
      <c r="C215" t="s">
        <v>2506</v>
      </c>
      <c r="D215" t="s">
        <v>2507</v>
      </c>
      <c r="E215" s="3">
        <v>6500</v>
      </c>
      <c r="F215" s="58">
        <v>41.93</v>
      </c>
      <c r="G215" s="58">
        <v>272545</v>
      </c>
      <c r="H215" s="59">
        <v>0</v>
      </c>
      <c r="I215" s="59">
        <v>0</v>
      </c>
    </row>
    <row r="216" spans="1:9" ht="12.75">
      <c r="A216" t="s">
        <v>2789</v>
      </c>
      <c r="B216" t="s">
        <v>1239</v>
      </c>
      <c r="C216" t="s">
        <v>1240</v>
      </c>
      <c r="D216" t="s">
        <v>485</v>
      </c>
      <c r="E216" s="3">
        <v>319000</v>
      </c>
      <c r="F216" s="58">
        <v>10.39</v>
      </c>
      <c r="G216" s="58">
        <v>3314410</v>
      </c>
      <c r="H216" s="59">
        <v>0</v>
      </c>
      <c r="I216" s="59">
        <v>0</v>
      </c>
    </row>
    <row r="217" spans="1:9" ht="12.75">
      <c r="A217" t="s">
        <v>2789</v>
      </c>
      <c r="B217" s="36" t="s">
        <v>1645</v>
      </c>
      <c r="C217" t="s">
        <v>2901</v>
      </c>
      <c r="E217" s="3">
        <v>0</v>
      </c>
      <c r="F217" s="58">
        <v>0</v>
      </c>
      <c r="G217" s="58">
        <v>0</v>
      </c>
      <c r="H217" s="59">
        <v>163.8</v>
      </c>
      <c r="I217" s="59">
        <v>0</v>
      </c>
    </row>
    <row r="218" spans="1:9" ht="12.75">
      <c r="A218" t="s">
        <v>2789</v>
      </c>
      <c r="B218" t="s">
        <v>1253</v>
      </c>
      <c r="C218" t="s">
        <v>1254</v>
      </c>
      <c r="D218" t="s">
        <v>2557</v>
      </c>
      <c r="E218" s="3">
        <v>140780</v>
      </c>
      <c r="F218" s="58">
        <v>10.38</v>
      </c>
      <c r="G218" s="58">
        <v>1461296.4</v>
      </c>
      <c r="H218" s="59">
        <v>0</v>
      </c>
      <c r="I218" s="59">
        <v>0</v>
      </c>
    </row>
    <row r="219" spans="1:9" ht="12.75">
      <c r="A219" t="s">
        <v>2789</v>
      </c>
      <c r="B219" t="s">
        <v>2481</v>
      </c>
      <c r="C219" t="s">
        <v>2482</v>
      </c>
      <c r="D219" t="s">
        <v>2483</v>
      </c>
      <c r="E219" s="3">
        <v>101035</v>
      </c>
      <c r="F219" s="58">
        <v>33.97</v>
      </c>
      <c r="G219" s="58">
        <v>3432158.95</v>
      </c>
      <c r="H219" s="59">
        <v>0</v>
      </c>
      <c r="I219" s="59">
        <v>0</v>
      </c>
    </row>
    <row r="220" spans="1:9" ht="12.75">
      <c r="A220" t="s">
        <v>2789</v>
      </c>
      <c r="B220" t="s">
        <v>2612</v>
      </c>
      <c r="C220" t="s">
        <v>2613</v>
      </c>
      <c r="D220" t="s">
        <v>485</v>
      </c>
      <c r="E220" s="3">
        <v>13100</v>
      </c>
      <c r="F220" s="58">
        <v>34.65</v>
      </c>
      <c r="G220" s="58">
        <v>453915</v>
      </c>
      <c r="H220" s="59">
        <v>0</v>
      </c>
      <c r="I220" s="59">
        <v>0</v>
      </c>
    </row>
    <row r="221" spans="1:9" ht="12.75">
      <c r="A221" t="s">
        <v>2789</v>
      </c>
      <c r="B221" t="s">
        <v>1255</v>
      </c>
      <c r="C221" t="s">
        <v>1256</v>
      </c>
      <c r="D221" t="s">
        <v>1257</v>
      </c>
      <c r="E221" s="3">
        <v>100600</v>
      </c>
      <c r="F221" s="58">
        <v>5.14</v>
      </c>
      <c r="G221" s="58">
        <v>517084</v>
      </c>
      <c r="H221" s="59">
        <v>0</v>
      </c>
      <c r="I221" s="59">
        <v>0</v>
      </c>
    </row>
    <row r="222" spans="1:9" ht="12.75">
      <c r="A222" t="s">
        <v>2789</v>
      </c>
      <c r="B222" t="s">
        <v>1271</v>
      </c>
      <c r="C222" t="s">
        <v>1272</v>
      </c>
      <c r="D222" t="s">
        <v>485</v>
      </c>
      <c r="E222" s="3">
        <v>403000</v>
      </c>
      <c r="F222" s="58">
        <v>5.21</v>
      </c>
      <c r="G222" s="58">
        <v>2099630</v>
      </c>
      <c r="H222" s="59">
        <v>0</v>
      </c>
      <c r="I222" s="59">
        <v>0</v>
      </c>
    </row>
    <row r="223" spans="1:9" ht="12.75">
      <c r="A223" t="s">
        <v>2789</v>
      </c>
      <c r="B223" t="s">
        <v>1222</v>
      </c>
      <c r="C223" t="s">
        <v>1223</v>
      </c>
      <c r="D223" t="s">
        <v>1224</v>
      </c>
      <c r="E223" s="3">
        <v>8789</v>
      </c>
      <c r="F223" s="58">
        <v>30.6</v>
      </c>
      <c r="G223" s="58">
        <v>268943.4</v>
      </c>
      <c r="H223" s="59">
        <v>0</v>
      </c>
      <c r="I223" s="59">
        <v>0</v>
      </c>
    </row>
    <row r="224" spans="1:9" ht="12.75">
      <c r="A224" t="s">
        <v>2789</v>
      </c>
      <c r="B224" t="s">
        <v>2551</v>
      </c>
      <c r="C224" t="s">
        <v>2552</v>
      </c>
      <c r="D224" t="s">
        <v>485</v>
      </c>
      <c r="E224" s="3">
        <v>100</v>
      </c>
      <c r="F224" s="58">
        <v>50.28</v>
      </c>
      <c r="G224" s="58">
        <v>5028</v>
      </c>
      <c r="H224" s="59">
        <v>21328.16</v>
      </c>
      <c r="I224" s="59">
        <v>0</v>
      </c>
    </row>
    <row r="225" spans="1:9" ht="12.75">
      <c r="A225" t="s">
        <v>2789</v>
      </c>
      <c r="B225" t="s">
        <v>1358</v>
      </c>
      <c r="C225" t="s">
        <v>1359</v>
      </c>
      <c r="D225" t="s">
        <v>1360</v>
      </c>
      <c r="E225" s="3">
        <v>7666000</v>
      </c>
      <c r="F225" s="58">
        <v>0.14762</v>
      </c>
      <c r="G225" s="58">
        <v>1131656.91</v>
      </c>
      <c r="H225" s="59">
        <v>0</v>
      </c>
      <c r="I225" s="59">
        <v>0</v>
      </c>
    </row>
    <row r="226" spans="1:9" ht="12.75">
      <c r="A226" t="s">
        <v>2789</v>
      </c>
      <c r="B226" t="s">
        <v>1365</v>
      </c>
      <c r="C226" t="s">
        <v>2899</v>
      </c>
      <c r="D226" t="s">
        <v>1366</v>
      </c>
      <c r="E226" s="3">
        <v>1589174</v>
      </c>
      <c r="F226" s="58">
        <v>7E-06</v>
      </c>
      <c r="G226" s="58">
        <v>10.91</v>
      </c>
      <c r="H226" s="59">
        <v>0</v>
      </c>
      <c r="I226" s="59">
        <v>0</v>
      </c>
    </row>
    <row r="227" spans="1:9" ht="12.75">
      <c r="A227" t="s">
        <v>2789</v>
      </c>
      <c r="B227" t="s">
        <v>2815</v>
      </c>
      <c r="C227" t="s">
        <v>2816</v>
      </c>
      <c r="D227" t="s">
        <v>2817</v>
      </c>
      <c r="E227" s="3">
        <v>320000</v>
      </c>
      <c r="F227" s="58">
        <v>20.22</v>
      </c>
      <c r="G227" s="58">
        <v>6470400</v>
      </c>
      <c r="H227" s="59">
        <v>0</v>
      </c>
      <c r="I227" s="59">
        <v>0</v>
      </c>
    </row>
    <row r="228" spans="1:9" ht="12.75">
      <c r="A228" t="s">
        <v>2789</v>
      </c>
      <c r="B228" t="s">
        <v>1225</v>
      </c>
      <c r="C228" t="s">
        <v>1226</v>
      </c>
      <c r="D228" t="s">
        <v>1227</v>
      </c>
      <c r="E228" s="3">
        <v>60900</v>
      </c>
      <c r="F228" s="58">
        <v>24.67</v>
      </c>
      <c r="G228" s="58">
        <v>1502403</v>
      </c>
      <c r="H228" s="59">
        <v>0</v>
      </c>
      <c r="I228" s="59">
        <v>0</v>
      </c>
    </row>
    <row r="229" spans="1:9" ht="12.75">
      <c r="A229" t="s">
        <v>2789</v>
      </c>
      <c r="B229" t="s">
        <v>1372</v>
      </c>
      <c r="C229" t="s">
        <v>1373</v>
      </c>
      <c r="D229" t="s">
        <v>1374</v>
      </c>
      <c r="E229" s="3">
        <v>128800</v>
      </c>
      <c r="F229" s="58">
        <v>10.307</v>
      </c>
      <c r="G229" s="58">
        <v>1327541.6</v>
      </c>
      <c r="H229" s="59">
        <v>0</v>
      </c>
      <c r="I229" s="59">
        <v>0</v>
      </c>
    </row>
    <row r="230" spans="1:9" ht="12.75">
      <c r="A230" t="s">
        <v>2789</v>
      </c>
      <c r="B230" t="s">
        <v>1260</v>
      </c>
      <c r="C230" t="s">
        <v>1261</v>
      </c>
      <c r="D230" t="s">
        <v>1262</v>
      </c>
      <c r="E230" s="3">
        <v>70580</v>
      </c>
      <c r="F230" s="58">
        <v>22.1</v>
      </c>
      <c r="G230" s="58">
        <v>1559818</v>
      </c>
      <c r="H230" s="59">
        <v>0</v>
      </c>
      <c r="I230" s="59">
        <v>0</v>
      </c>
    </row>
    <row r="231" spans="1:9" ht="12.75">
      <c r="A231" t="s">
        <v>2789</v>
      </c>
      <c r="B231" t="s">
        <v>1258</v>
      </c>
      <c r="C231" t="s">
        <v>1259</v>
      </c>
      <c r="D231" t="s">
        <v>1227</v>
      </c>
      <c r="E231" s="3">
        <v>172000</v>
      </c>
      <c r="F231" s="58">
        <v>11.39</v>
      </c>
      <c r="G231" s="58">
        <v>1959080</v>
      </c>
      <c r="H231" s="59">
        <v>0</v>
      </c>
      <c r="I231" s="59">
        <v>0</v>
      </c>
    </row>
    <row r="232" spans="5:10" ht="12.75">
      <c r="E232" s="3">
        <f>SUM(E2:E231)</f>
        <v>5627004940.3029995</v>
      </c>
      <c r="G232" s="58">
        <f>SUM(G2:G231)</f>
        <v>392604750.3000004</v>
      </c>
      <c r="H232" s="59">
        <f>SUM(H2:H231)</f>
        <v>1907211.2399999995</v>
      </c>
      <c r="I232" s="59">
        <f>SUM(I2:I231)</f>
        <v>172.94</v>
      </c>
      <c r="J232" s="58">
        <f>SUM(G232:I232)</f>
        <v>394512134.48000044</v>
      </c>
    </row>
  </sheetData>
  <printOptions/>
  <pageMargins left="0.75" right="0.75" top="1" bottom="1" header="0.5" footer="0.5"/>
  <pageSetup fitToHeight="11" fitToWidth="1" horizontalDpi="600" verticalDpi="600" orientation="landscape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="75" zoomScaleNormal="75" workbookViewId="0" topLeftCell="C25">
      <selection activeCell="J65" sqref="J65"/>
    </sheetView>
  </sheetViews>
  <sheetFormatPr defaultColWidth="9.140625" defaultRowHeight="12.75"/>
  <cols>
    <col min="1" max="1" width="6.421875" style="0" bestFit="1" customWidth="1"/>
    <col min="2" max="2" width="13.7109375" style="0" bestFit="1" customWidth="1"/>
    <col min="3" max="3" width="37.140625" style="0" bestFit="1" customWidth="1"/>
    <col min="4" max="4" width="37.57421875" style="0" bestFit="1" customWidth="1"/>
    <col min="5" max="5" width="16.00390625" style="3" bestFit="1" customWidth="1"/>
    <col min="6" max="6" width="17.57421875" style="22" bestFit="1" customWidth="1"/>
    <col min="7" max="7" width="17.140625" style="22" bestFit="1" customWidth="1"/>
    <col min="8" max="8" width="16.421875" style="51" customWidth="1"/>
    <col min="9" max="9" width="17.57421875" style="51" customWidth="1"/>
    <col min="10" max="10" width="13.8515625" style="0" customWidth="1"/>
  </cols>
  <sheetData>
    <row r="1" spans="1:9" s="1" customFormat="1" ht="12.75">
      <c r="A1" s="1" t="s">
        <v>3023</v>
      </c>
      <c r="B1" s="1" t="s">
        <v>3024</v>
      </c>
      <c r="C1" s="1" t="s">
        <v>3025</v>
      </c>
      <c r="D1" s="1" t="s">
        <v>3026</v>
      </c>
      <c r="E1" s="2" t="s">
        <v>3027</v>
      </c>
      <c r="F1" s="62" t="s">
        <v>3028</v>
      </c>
      <c r="G1" s="62" t="s">
        <v>3029</v>
      </c>
      <c r="H1" s="63" t="s">
        <v>1633</v>
      </c>
      <c r="I1" s="63" t="s">
        <v>1634</v>
      </c>
    </row>
    <row r="2" spans="1:9" ht="12.75">
      <c r="A2" t="s">
        <v>1377</v>
      </c>
      <c r="B2" t="s">
        <v>3629</v>
      </c>
      <c r="C2" t="s">
        <v>3630</v>
      </c>
      <c r="D2" t="s">
        <v>3129</v>
      </c>
      <c r="E2" s="3">
        <v>333300</v>
      </c>
      <c r="F2" s="22">
        <v>9.000633</v>
      </c>
      <c r="G2" s="22">
        <v>2999910.92</v>
      </c>
      <c r="H2" s="51">
        <v>0</v>
      </c>
      <c r="I2" s="51">
        <v>0</v>
      </c>
    </row>
    <row r="3" spans="1:9" ht="12.75">
      <c r="A3" t="s">
        <v>1377</v>
      </c>
      <c r="B3" t="s">
        <v>3634</v>
      </c>
      <c r="C3" t="s">
        <v>3635</v>
      </c>
      <c r="D3" t="s">
        <v>3636</v>
      </c>
      <c r="E3" s="3">
        <v>186100</v>
      </c>
      <c r="F3" s="22">
        <v>9.742953</v>
      </c>
      <c r="G3" s="22">
        <v>1813163.56</v>
      </c>
      <c r="H3" s="51">
        <v>0</v>
      </c>
      <c r="I3" s="51">
        <v>0</v>
      </c>
    </row>
    <row r="4" spans="1:9" ht="12.75">
      <c r="A4" t="s">
        <v>1377</v>
      </c>
      <c r="B4" t="s">
        <v>3088</v>
      </c>
      <c r="C4" t="s">
        <v>3089</v>
      </c>
      <c r="D4" t="s">
        <v>3090</v>
      </c>
      <c r="E4" s="3">
        <v>537500</v>
      </c>
      <c r="F4" s="22">
        <v>13.825714</v>
      </c>
      <c r="G4" s="22">
        <v>7431321.46</v>
      </c>
      <c r="H4" s="51">
        <v>0</v>
      </c>
      <c r="I4" s="51">
        <v>0</v>
      </c>
    </row>
    <row r="5" spans="1:9" ht="12.75">
      <c r="A5" t="s">
        <v>1377</v>
      </c>
      <c r="B5" t="s">
        <v>3641</v>
      </c>
      <c r="C5" t="s">
        <v>3642</v>
      </c>
      <c r="D5" t="s">
        <v>3633</v>
      </c>
      <c r="E5" s="3">
        <v>1568400</v>
      </c>
      <c r="F5" s="22">
        <v>3.530661</v>
      </c>
      <c r="G5" s="22">
        <v>5537488.1</v>
      </c>
      <c r="H5" s="51">
        <v>0</v>
      </c>
      <c r="I5" s="51">
        <v>0</v>
      </c>
    </row>
    <row r="6" spans="1:9" ht="12.75">
      <c r="A6" t="s">
        <v>1377</v>
      </c>
      <c r="B6" t="s">
        <v>3098</v>
      </c>
      <c r="C6" t="s">
        <v>3099</v>
      </c>
      <c r="D6" t="s">
        <v>3100</v>
      </c>
      <c r="E6" s="3">
        <v>336800</v>
      </c>
      <c r="F6" s="22">
        <v>16.247534</v>
      </c>
      <c r="G6" s="22">
        <v>5472169.49</v>
      </c>
      <c r="H6" s="51">
        <v>0</v>
      </c>
      <c r="I6" s="51">
        <v>0</v>
      </c>
    </row>
    <row r="7" spans="1:9" ht="12.75">
      <c r="A7" t="s">
        <v>1377</v>
      </c>
      <c r="B7" t="s">
        <v>3101</v>
      </c>
      <c r="C7" t="s">
        <v>3102</v>
      </c>
      <c r="D7" t="s">
        <v>3103</v>
      </c>
      <c r="E7" s="3">
        <v>973700</v>
      </c>
      <c r="F7" s="22">
        <v>8.239755</v>
      </c>
      <c r="G7" s="22">
        <v>8023049.04</v>
      </c>
      <c r="H7" s="51">
        <v>0</v>
      </c>
      <c r="I7" s="51">
        <v>0</v>
      </c>
    </row>
    <row r="8" spans="1:9" ht="12.75">
      <c r="A8" t="s">
        <v>1377</v>
      </c>
      <c r="B8" t="s">
        <v>248</v>
      </c>
      <c r="C8" t="s">
        <v>249</v>
      </c>
      <c r="D8" t="s">
        <v>3073</v>
      </c>
      <c r="E8" s="3">
        <v>758800</v>
      </c>
      <c r="F8" s="22">
        <v>6.801509</v>
      </c>
      <c r="G8" s="22">
        <v>5160985.13</v>
      </c>
      <c r="H8" s="51">
        <v>89626.33</v>
      </c>
      <c r="I8" s="51">
        <v>0</v>
      </c>
    </row>
    <row r="9" spans="1:9" ht="12.75">
      <c r="A9" t="s">
        <v>1377</v>
      </c>
      <c r="B9" t="s">
        <v>3112</v>
      </c>
      <c r="C9" t="s">
        <v>3113</v>
      </c>
      <c r="D9" t="s">
        <v>3103</v>
      </c>
      <c r="E9" s="3">
        <v>568000</v>
      </c>
      <c r="F9" s="22">
        <v>9.200131</v>
      </c>
      <c r="G9" s="22">
        <v>5225674.63</v>
      </c>
      <c r="H9" s="51">
        <v>0</v>
      </c>
      <c r="I9" s="51">
        <v>0</v>
      </c>
    </row>
    <row r="10" spans="1:9" ht="12.75">
      <c r="A10" t="s">
        <v>1377</v>
      </c>
      <c r="B10" t="s">
        <v>3116</v>
      </c>
      <c r="C10" t="s">
        <v>3117</v>
      </c>
      <c r="D10" t="s">
        <v>3062</v>
      </c>
      <c r="E10" s="3">
        <v>222100</v>
      </c>
      <c r="F10" s="22">
        <v>31.622842</v>
      </c>
      <c r="G10" s="22">
        <v>7023433.19</v>
      </c>
      <c r="H10" s="51">
        <v>0</v>
      </c>
      <c r="I10" s="51">
        <v>0</v>
      </c>
    </row>
    <row r="11" spans="1:9" ht="12.75">
      <c r="A11" t="s">
        <v>1377</v>
      </c>
      <c r="B11" t="s">
        <v>3118</v>
      </c>
      <c r="C11" t="s">
        <v>3119</v>
      </c>
      <c r="D11" t="s">
        <v>3120</v>
      </c>
      <c r="E11" s="3">
        <v>1045000</v>
      </c>
      <c r="F11" s="22">
        <v>8.030977</v>
      </c>
      <c r="G11" s="22">
        <v>8392370.99</v>
      </c>
      <c r="H11" s="51">
        <v>73133.43</v>
      </c>
      <c r="I11" s="51">
        <v>0</v>
      </c>
    </row>
    <row r="12" spans="1:9" ht="12.75">
      <c r="A12" t="s">
        <v>1377</v>
      </c>
      <c r="B12" t="s">
        <v>3370</v>
      </c>
      <c r="C12" t="s">
        <v>3371</v>
      </c>
      <c r="D12" t="s">
        <v>3372</v>
      </c>
      <c r="E12" s="3">
        <v>841500</v>
      </c>
      <c r="F12" s="22">
        <v>6.829346</v>
      </c>
      <c r="G12" s="22">
        <v>5746894.78</v>
      </c>
      <c r="H12" s="51">
        <v>0</v>
      </c>
      <c r="I12" s="51">
        <v>0</v>
      </c>
    </row>
    <row r="13" spans="1:9" ht="12.75">
      <c r="A13" t="s">
        <v>1377</v>
      </c>
      <c r="B13" t="s">
        <v>3486</v>
      </c>
      <c r="C13" t="s">
        <v>3487</v>
      </c>
      <c r="D13" t="s">
        <v>3062</v>
      </c>
      <c r="E13" s="3">
        <v>258500</v>
      </c>
      <c r="F13" s="22">
        <v>20.803525</v>
      </c>
      <c r="G13" s="22">
        <v>5377711.09</v>
      </c>
      <c r="H13" s="51">
        <v>68936.48</v>
      </c>
      <c r="I13" s="51">
        <v>0</v>
      </c>
    </row>
    <row r="14" spans="1:9" ht="12.75">
      <c r="A14" t="s">
        <v>1377</v>
      </c>
      <c r="B14" t="s">
        <v>3037</v>
      </c>
      <c r="C14" t="s">
        <v>3038</v>
      </c>
      <c r="D14" t="s">
        <v>3035</v>
      </c>
      <c r="E14" s="3">
        <v>5581872.9</v>
      </c>
      <c r="F14" s="22">
        <v>100</v>
      </c>
      <c r="G14" s="22">
        <v>5581872.9</v>
      </c>
      <c r="H14" s="51">
        <v>5821.61</v>
      </c>
      <c r="I14" s="51">
        <v>0</v>
      </c>
    </row>
    <row r="15" spans="1:9" ht="12.75">
      <c r="A15" t="s">
        <v>1377</v>
      </c>
      <c r="B15" t="s">
        <v>301</v>
      </c>
      <c r="C15" t="s">
        <v>302</v>
      </c>
      <c r="D15" t="s">
        <v>3606</v>
      </c>
      <c r="E15" s="3">
        <v>77800</v>
      </c>
      <c r="F15" s="22">
        <v>43.107881</v>
      </c>
      <c r="G15" s="22">
        <v>3353793.18</v>
      </c>
      <c r="H15" s="51">
        <v>0</v>
      </c>
      <c r="I15" s="51">
        <v>0</v>
      </c>
    </row>
    <row r="16" spans="1:9" ht="12.75">
      <c r="A16" t="s">
        <v>1377</v>
      </c>
      <c r="B16" t="s">
        <v>3543</v>
      </c>
      <c r="C16" t="s">
        <v>3544</v>
      </c>
      <c r="D16" t="s">
        <v>3062</v>
      </c>
      <c r="E16" s="3">
        <v>500500</v>
      </c>
      <c r="F16" s="22">
        <v>5.437496</v>
      </c>
      <c r="G16" s="22">
        <v>2721466.6</v>
      </c>
      <c r="H16" s="51">
        <v>0</v>
      </c>
      <c r="I16" s="51">
        <v>0</v>
      </c>
    </row>
    <row r="17" spans="1:9" ht="12.75">
      <c r="A17" t="s">
        <v>1377</v>
      </c>
      <c r="B17" t="s">
        <v>2991</v>
      </c>
      <c r="C17" t="s">
        <v>2992</v>
      </c>
      <c r="D17" t="s">
        <v>2993</v>
      </c>
      <c r="E17" s="3">
        <v>1110000</v>
      </c>
      <c r="F17" s="22">
        <v>5.558123</v>
      </c>
      <c r="G17" s="22">
        <v>6169516.25</v>
      </c>
      <c r="H17" s="51">
        <v>0</v>
      </c>
      <c r="I17" s="51">
        <v>0</v>
      </c>
    </row>
    <row r="18" spans="1:9" ht="12.75">
      <c r="A18" t="s">
        <v>1377</v>
      </c>
      <c r="B18" t="s">
        <v>3475</v>
      </c>
      <c r="C18" t="s">
        <v>3476</v>
      </c>
      <c r="D18" t="s">
        <v>3477</v>
      </c>
      <c r="E18" s="3">
        <v>80000</v>
      </c>
      <c r="F18" s="22">
        <v>69.327979</v>
      </c>
      <c r="G18" s="22">
        <v>5546238.34</v>
      </c>
      <c r="H18" s="51">
        <v>0</v>
      </c>
      <c r="I18" s="51">
        <v>0</v>
      </c>
    </row>
    <row r="19" spans="1:9" ht="12.75">
      <c r="A19" t="s">
        <v>1377</v>
      </c>
      <c r="B19" t="s">
        <v>1378</v>
      </c>
      <c r="C19" t="s">
        <v>1379</v>
      </c>
      <c r="D19" t="s">
        <v>1380</v>
      </c>
      <c r="E19" s="3">
        <v>162000</v>
      </c>
      <c r="F19" s="22">
        <v>48.208998</v>
      </c>
      <c r="G19" s="22">
        <v>7809857.75</v>
      </c>
      <c r="H19" s="51">
        <v>0</v>
      </c>
      <c r="I19" s="51">
        <v>0</v>
      </c>
    </row>
    <row r="20" spans="1:9" ht="12.75">
      <c r="A20" t="s">
        <v>1377</v>
      </c>
      <c r="B20" t="s">
        <v>3478</v>
      </c>
      <c r="C20" t="s">
        <v>3479</v>
      </c>
      <c r="D20" t="s">
        <v>3480</v>
      </c>
      <c r="E20" s="3">
        <v>327100</v>
      </c>
      <c r="F20" s="22">
        <v>23.426037</v>
      </c>
      <c r="G20" s="22">
        <v>7662656.73</v>
      </c>
      <c r="H20" s="51">
        <v>0</v>
      </c>
      <c r="I20" s="51">
        <v>0</v>
      </c>
    </row>
    <row r="21" spans="1:9" ht="12.75">
      <c r="A21" t="s">
        <v>1377</v>
      </c>
      <c r="B21" t="s">
        <v>2585</v>
      </c>
      <c r="C21" t="s">
        <v>2586</v>
      </c>
      <c r="D21" t="s">
        <v>485</v>
      </c>
      <c r="E21" s="3">
        <v>253000</v>
      </c>
      <c r="F21" s="22">
        <v>19.02</v>
      </c>
      <c r="G21" s="22">
        <v>4812060</v>
      </c>
      <c r="H21" s="51">
        <v>76207.7</v>
      </c>
      <c r="I21" s="51">
        <v>0</v>
      </c>
    </row>
    <row r="22" spans="1:9" ht="12.75">
      <c r="A22" t="s">
        <v>1377</v>
      </c>
      <c r="B22" t="s">
        <v>3157</v>
      </c>
      <c r="C22" t="s">
        <v>3158</v>
      </c>
      <c r="D22" t="s">
        <v>3159</v>
      </c>
      <c r="E22" s="3">
        <v>44200</v>
      </c>
      <c r="F22" s="22">
        <v>182.647494</v>
      </c>
      <c r="G22" s="22">
        <v>8073019.24</v>
      </c>
      <c r="H22" s="51">
        <v>0</v>
      </c>
      <c r="I22" s="51">
        <v>0</v>
      </c>
    </row>
    <row r="23" spans="1:9" ht="12.75">
      <c r="A23" t="s">
        <v>1377</v>
      </c>
      <c r="B23" t="s">
        <v>574</v>
      </c>
      <c r="C23" t="s">
        <v>575</v>
      </c>
      <c r="D23" t="s">
        <v>576</v>
      </c>
      <c r="E23" s="3">
        <v>165400</v>
      </c>
      <c r="F23" s="22">
        <v>31.433868</v>
      </c>
      <c r="G23" s="22">
        <v>5199161.76</v>
      </c>
      <c r="H23" s="51">
        <v>0</v>
      </c>
      <c r="I23" s="51">
        <v>0</v>
      </c>
    </row>
    <row r="24" spans="1:9" ht="12.75">
      <c r="A24" t="s">
        <v>1377</v>
      </c>
      <c r="B24" t="s">
        <v>1390</v>
      </c>
      <c r="C24" t="s">
        <v>1391</v>
      </c>
      <c r="D24" t="s">
        <v>3035</v>
      </c>
      <c r="E24" s="3">
        <v>171000</v>
      </c>
      <c r="F24" s="22">
        <v>30.42</v>
      </c>
      <c r="G24" s="22">
        <v>5201820</v>
      </c>
      <c r="H24" s="51">
        <v>0</v>
      </c>
      <c r="I24" s="51">
        <v>0</v>
      </c>
    </row>
    <row r="25" spans="1:9" ht="12.75">
      <c r="A25" t="s">
        <v>1377</v>
      </c>
      <c r="B25" t="s">
        <v>1386</v>
      </c>
      <c r="C25" t="s">
        <v>1387</v>
      </c>
      <c r="D25" t="s">
        <v>485</v>
      </c>
      <c r="E25" s="3">
        <v>309000</v>
      </c>
      <c r="F25" s="22">
        <v>10.33</v>
      </c>
      <c r="G25" s="22">
        <v>3191970</v>
      </c>
      <c r="H25" s="51">
        <v>86796.25</v>
      </c>
      <c r="I25" s="51">
        <v>0</v>
      </c>
    </row>
    <row r="26" spans="1:9" ht="12.75">
      <c r="A26" t="s">
        <v>1377</v>
      </c>
      <c r="B26" t="s">
        <v>3708</v>
      </c>
      <c r="C26" t="s">
        <v>3709</v>
      </c>
      <c r="D26" t="s">
        <v>3031</v>
      </c>
      <c r="E26" s="3">
        <v>189200</v>
      </c>
      <c r="F26" s="22">
        <v>19.693624</v>
      </c>
      <c r="G26" s="22">
        <v>3726033.73</v>
      </c>
      <c r="H26" s="51">
        <v>0</v>
      </c>
      <c r="I26" s="51">
        <v>0</v>
      </c>
    </row>
    <row r="27" spans="1:9" ht="12.75">
      <c r="A27" t="s">
        <v>1377</v>
      </c>
      <c r="B27" t="s">
        <v>959</v>
      </c>
      <c r="C27" t="s">
        <v>960</v>
      </c>
      <c r="D27" t="s">
        <v>961</v>
      </c>
      <c r="E27" s="3">
        <v>427000</v>
      </c>
      <c r="F27" s="22">
        <v>13.282325</v>
      </c>
      <c r="G27" s="22">
        <v>5671552.59</v>
      </c>
      <c r="H27" s="51">
        <v>0</v>
      </c>
      <c r="I27" s="51">
        <v>0</v>
      </c>
    </row>
    <row r="28" spans="1:9" ht="12.75">
      <c r="A28" t="s">
        <v>1377</v>
      </c>
      <c r="B28" t="s">
        <v>582</v>
      </c>
      <c r="C28" t="s">
        <v>583</v>
      </c>
      <c r="D28" t="s">
        <v>3031</v>
      </c>
      <c r="E28" s="3">
        <v>128500</v>
      </c>
      <c r="F28" s="22">
        <v>53.178998</v>
      </c>
      <c r="G28" s="22">
        <v>6833501.28</v>
      </c>
      <c r="H28" s="51">
        <v>0</v>
      </c>
      <c r="I28" s="51">
        <v>0</v>
      </c>
    </row>
    <row r="29" spans="1:9" ht="12.75">
      <c r="A29" t="s">
        <v>1377</v>
      </c>
      <c r="B29" t="s">
        <v>3712</v>
      </c>
      <c r="C29" t="s">
        <v>3713</v>
      </c>
      <c r="D29" t="s">
        <v>3714</v>
      </c>
      <c r="E29" s="3">
        <v>136800</v>
      </c>
      <c r="F29" s="22">
        <v>23.098074</v>
      </c>
      <c r="G29" s="22">
        <v>3159816.56</v>
      </c>
      <c r="H29" s="51">
        <v>0</v>
      </c>
      <c r="I29" s="51">
        <v>0</v>
      </c>
    </row>
    <row r="30" spans="1:9" ht="12.75">
      <c r="A30" t="s">
        <v>1377</v>
      </c>
      <c r="B30" t="s">
        <v>3715</v>
      </c>
      <c r="C30" t="s">
        <v>3716</v>
      </c>
      <c r="D30" t="s">
        <v>3717</v>
      </c>
      <c r="E30" s="3">
        <v>417500</v>
      </c>
      <c r="F30" s="22">
        <v>19.569374</v>
      </c>
      <c r="G30" s="22">
        <v>8170213.8</v>
      </c>
      <c r="H30" s="51">
        <v>0</v>
      </c>
      <c r="I30" s="51">
        <v>0</v>
      </c>
    </row>
    <row r="31" spans="1:9" ht="12.75">
      <c r="A31" t="s">
        <v>1377</v>
      </c>
      <c r="B31" t="s">
        <v>169</v>
      </c>
      <c r="C31" t="s">
        <v>170</v>
      </c>
      <c r="D31" t="s">
        <v>171</v>
      </c>
      <c r="E31" s="3">
        <v>507000</v>
      </c>
      <c r="F31" s="22">
        <v>6.918138</v>
      </c>
      <c r="G31" s="22">
        <v>3507495.77</v>
      </c>
      <c r="H31" s="51">
        <v>0</v>
      </c>
      <c r="I31" s="51">
        <v>0</v>
      </c>
    </row>
    <row r="32" spans="1:9" ht="12.75">
      <c r="A32" t="s">
        <v>1377</v>
      </c>
      <c r="B32" t="s">
        <v>1381</v>
      </c>
      <c r="C32" t="s">
        <v>1382</v>
      </c>
      <c r="D32" t="s">
        <v>1383</v>
      </c>
      <c r="E32" s="3">
        <v>192600</v>
      </c>
      <c r="F32" s="22">
        <v>21.830724</v>
      </c>
      <c r="G32" s="22">
        <v>4204597.5</v>
      </c>
      <c r="H32" s="51">
        <v>0</v>
      </c>
      <c r="I32" s="51">
        <v>0</v>
      </c>
    </row>
    <row r="33" spans="1:9" ht="12.75">
      <c r="A33" t="s">
        <v>1377</v>
      </c>
      <c r="B33" t="s">
        <v>37</v>
      </c>
      <c r="C33" t="s">
        <v>38</v>
      </c>
      <c r="D33" t="s">
        <v>39</v>
      </c>
      <c r="E33" s="3">
        <v>52300</v>
      </c>
      <c r="F33" s="22">
        <v>85.732497</v>
      </c>
      <c r="G33" s="22">
        <v>4483809.6</v>
      </c>
      <c r="H33" s="51">
        <v>0</v>
      </c>
      <c r="I33" s="51">
        <v>0</v>
      </c>
    </row>
    <row r="34" spans="1:9" ht="12.75">
      <c r="A34" t="s">
        <v>1377</v>
      </c>
      <c r="B34" t="s">
        <v>175</v>
      </c>
      <c r="C34" t="s">
        <v>176</v>
      </c>
      <c r="D34" t="s">
        <v>3684</v>
      </c>
      <c r="E34" s="3">
        <v>103595</v>
      </c>
      <c r="F34" s="22">
        <v>47.351673</v>
      </c>
      <c r="G34" s="22">
        <v>4905396.61</v>
      </c>
      <c r="H34" s="51">
        <v>0</v>
      </c>
      <c r="I34" s="51">
        <v>0</v>
      </c>
    </row>
    <row r="35" spans="1:9" ht="12.75">
      <c r="A35" t="s">
        <v>1377</v>
      </c>
      <c r="B35" t="s">
        <v>3436</v>
      </c>
      <c r="C35" t="s">
        <v>3437</v>
      </c>
      <c r="D35" t="s">
        <v>3438</v>
      </c>
      <c r="E35" s="3">
        <v>349700</v>
      </c>
      <c r="F35" s="22">
        <v>21.905274</v>
      </c>
      <c r="G35" s="22">
        <v>7660274.42</v>
      </c>
      <c r="H35" s="51">
        <v>0</v>
      </c>
      <c r="I35" s="51">
        <v>0</v>
      </c>
    </row>
    <row r="36" spans="1:9" ht="12.75">
      <c r="A36" t="s">
        <v>1377</v>
      </c>
      <c r="B36" t="s">
        <v>3448</v>
      </c>
      <c r="C36" t="s">
        <v>3449</v>
      </c>
      <c r="D36" t="s">
        <v>3450</v>
      </c>
      <c r="E36" s="3">
        <v>222200</v>
      </c>
      <c r="F36" s="22">
        <v>14.798175</v>
      </c>
      <c r="G36" s="22">
        <v>3288154.38</v>
      </c>
      <c r="H36" s="51">
        <v>0</v>
      </c>
      <c r="I36" s="51">
        <v>0</v>
      </c>
    </row>
    <row r="37" spans="1:9" ht="12.75">
      <c r="A37" t="s">
        <v>1377</v>
      </c>
      <c r="B37" t="s">
        <v>3442</v>
      </c>
      <c r="C37" t="s">
        <v>3443</v>
      </c>
      <c r="D37" t="s">
        <v>3444</v>
      </c>
      <c r="E37" s="3">
        <v>81500</v>
      </c>
      <c r="F37" s="22">
        <v>88.776622</v>
      </c>
      <c r="G37" s="22">
        <v>7235294.7</v>
      </c>
      <c r="H37" s="51">
        <v>0</v>
      </c>
      <c r="I37" s="51">
        <v>0</v>
      </c>
    </row>
    <row r="38" spans="1:9" ht="12.75">
      <c r="A38" t="s">
        <v>1377</v>
      </c>
      <c r="B38" t="s">
        <v>252</v>
      </c>
      <c r="C38" t="s">
        <v>253</v>
      </c>
      <c r="D38" t="s">
        <v>254</v>
      </c>
      <c r="E38" s="3">
        <v>37600</v>
      </c>
      <c r="F38" s="22">
        <v>163.77308</v>
      </c>
      <c r="G38" s="22">
        <v>6157867.8</v>
      </c>
      <c r="H38" s="51">
        <v>0</v>
      </c>
      <c r="I38" s="51">
        <v>0</v>
      </c>
    </row>
    <row r="39" spans="1:9" ht="12.75">
      <c r="A39" t="s">
        <v>1377</v>
      </c>
      <c r="B39" t="s">
        <v>3224</v>
      </c>
      <c r="C39" t="s">
        <v>3225</v>
      </c>
      <c r="D39" t="s">
        <v>3047</v>
      </c>
      <c r="E39" s="3">
        <v>112000</v>
      </c>
      <c r="F39" s="22">
        <v>48.78272</v>
      </c>
      <c r="G39" s="22">
        <v>5463664.65</v>
      </c>
      <c r="H39" s="51">
        <v>34026.51</v>
      </c>
      <c r="I39" s="51">
        <v>0</v>
      </c>
    </row>
    <row r="40" spans="1:9" ht="12.75">
      <c r="A40" t="s">
        <v>1377</v>
      </c>
      <c r="B40" t="s">
        <v>655</v>
      </c>
      <c r="C40" t="s">
        <v>656</v>
      </c>
      <c r="D40" t="s">
        <v>3047</v>
      </c>
      <c r="E40" s="3">
        <v>145100</v>
      </c>
      <c r="F40" s="22">
        <v>27.137104</v>
      </c>
      <c r="G40" s="22">
        <v>3937593.81</v>
      </c>
      <c r="H40" s="51">
        <v>0</v>
      </c>
      <c r="I40" s="51">
        <v>0</v>
      </c>
    </row>
    <row r="41" spans="1:9" ht="12.75">
      <c r="A41" t="s">
        <v>1377</v>
      </c>
      <c r="B41" t="s">
        <v>3254</v>
      </c>
      <c r="C41" t="s">
        <v>3255</v>
      </c>
      <c r="D41" t="s">
        <v>3047</v>
      </c>
      <c r="E41" s="3">
        <v>266000</v>
      </c>
      <c r="F41" s="22">
        <v>31.209958</v>
      </c>
      <c r="G41" s="22">
        <v>8301848.8</v>
      </c>
      <c r="H41" s="51">
        <v>0</v>
      </c>
      <c r="I41" s="51">
        <v>0</v>
      </c>
    </row>
    <row r="42" spans="1:9" ht="12.75">
      <c r="A42" t="s">
        <v>1377</v>
      </c>
      <c r="B42" t="s">
        <v>3260</v>
      </c>
      <c r="C42" t="s">
        <v>3261</v>
      </c>
      <c r="D42" t="s">
        <v>3047</v>
      </c>
      <c r="E42" s="3">
        <v>677000</v>
      </c>
      <c r="F42" s="22">
        <v>6.525718</v>
      </c>
      <c r="G42" s="22">
        <v>4417911.4</v>
      </c>
      <c r="H42" s="51">
        <v>0</v>
      </c>
      <c r="I42" s="51">
        <v>0</v>
      </c>
    </row>
    <row r="43" spans="1:9" ht="12.75">
      <c r="A43" t="s">
        <v>1377</v>
      </c>
      <c r="B43" t="s">
        <v>686</v>
      </c>
      <c r="C43" t="s">
        <v>687</v>
      </c>
      <c r="D43" t="s">
        <v>3047</v>
      </c>
      <c r="E43" s="3">
        <v>90000</v>
      </c>
      <c r="F43" s="22">
        <v>37.708219</v>
      </c>
      <c r="G43" s="22">
        <v>3393739.7</v>
      </c>
      <c r="H43" s="51">
        <v>13930</v>
      </c>
      <c r="I43" s="51">
        <v>0</v>
      </c>
    </row>
    <row r="44" spans="1:9" ht="12.75">
      <c r="A44" t="s">
        <v>1377</v>
      </c>
      <c r="B44" t="s">
        <v>85</v>
      </c>
      <c r="C44" t="s">
        <v>86</v>
      </c>
      <c r="D44" t="s">
        <v>3047</v>
      </c>
      <c r="E44" s="3">
        <v>151700</v>
      </c>
      <c r="F44" s="22">
        <v>21.096467</v>
      </c>
      <c r="G44" s="22">
        <v>3200334.07</v>
      </c>
      <c r="H44" s="51">
        <v>0</v>
      </c>
      <c r="I44" s="51">
        <v>0</v>
      </c>
    </row>
    <row r="45" spans="1:9" ht="12.75">
      <c r="A45" t="s">
        <v>1377</v>
      </c>
      <c r="B45" t="s">
        <v>1159</v>
      </c>
      <c r="C45" t="s">
        <v>1160</v>
      </c>
      <c r="D45" t="s">
        <v>3031</v>
      </c>
      <c r="E45" s="3">
        <v>213</v>
      </c>
      <c r="F45" s="22">
        <v>12813.472451</v>
      </c>
      <c r="G45" s="22">
        <v>2729269.63</v>
      </c>
      <c r="H45" s="51">
        <v>0</v>
      </c>
      <c r="I45" s="51">
        <v>0</v>
      </c>
    </row>
    <row r="46" spans="1:9" ht="12.75">
      <c r="A46" t="s">
        <v>1377</v>
      </c>
      <c r="B46" t="s">
        <v>3282</v>
      </c>
      <c r="C46" t="s">
        <v>3283</v>
      </c>
      <c r="D46" t="s">
        <v>3031</v>
      </c>
      <c r="E46" s="3">
        <v>285500</v>
      </c>
      <c r="F46" s="22">
        <v>23.8409</v>
      </c>
      <c r="G46" s="22">
        <v>6806577</v>
      </c>
      <c r="H46" s="51">
        <v>0</v>
      </c>
      <c r="I46" s="51">
        <v>0</v>
      </c>
    </row>
    <row r="47" spans="1:9" ht="12.75">
      <c r="A47" t="s">
        <v>1377</v>
      </c>
      <c r="B47" t="s">
        <v>3287</v>
      </c>
      <c r="C47" t="s">
        <v>3288</v>
      </c>
      <c r="D47" t="s">
        <v>3047</v>
      </c>
      <c r="E47" s="3">
        <v>53400</v>
      </c>
      <c r="F47" s="22">
        <v>96.101043</v>
      </c>
      <c r="G47" s="22">
        <v>5131795.72</v>
      </c>
      <c r="H47" s="51">
        <v>0</v>
      </c>
      <c r="I47" s="51">
        <v>0</v>
      </c>
    </row>
    <row r="48" spans="1:9" ht="12.75">
      <c r="A48" t="s">
        <v>1377</v>
      </c>
      <c r="B48" t="s">
        <v>3293</v>
      </c>
      <c r="C48" t="s">
        <v>3294</v>
      </c>
      <c r="D48" t="s">
        <v>3249</v>
      </c>
      <c r="E48" s="3">
        <v>1075</v>
      </c>
      <c r="F48" s="22">
        <v>4631.155043</v>
      </c>
      <c r="G48" s="22">
        <v>4978491.67</v>
      </c>
      <c r="H48" s="51">
        <v>0</v>
      </c>
      <c r="I48" s="51">
        <v>0</v>
      </c>
    </row>
    <row r="49" spans="1:9" ht="12.75">
      <c r="A49" t="s">
        <v>1377</v>
      </c>
      <c r="B49" t="s">
        <v>3320</v>
      </c>
      <c r="C49" t="s">
        <v>3321</v>
      </c>
      <c r="D49" t="s">
        <v>3047</v>
      </c>
      <c r="E49" s="3">
        <v>186700</v>
      </c>
      <c r="F49" s="22">
        <v>40.820062</v>
      </c>
      <c r="G49" s="22">
        <v>7621105.62</v>
      </c>
      <c r="H49" s="51">
        <v>0</v>
      </c>
      <c r="I49" s="51">
        <v>0</v>
      </c>
    </row>
    <row r="50" spans="1:9" ht="12.75">
      <c r="A50" t="s">
        <v>1377</v>
      </c>
      <c r="B50" t="s">
        <v>3392</v>
      </c>
      <c r="C50" t="s">
        <v>3393</v>
      </c>
      <c r="D50" t="s">
        <v>3047</v>
      </c>
      <c r="E50" s="3">
        <v>56100</v>
      </c>
      <c r="F50" s="22">
        <v>69.7419</v>
      </c>
      <c r="G50" s="22">
        <v>3912520.59</v>
      </c>
      <c r="H50" s="51">
        <v>0</v>
      </c>
      <c r="I50" s="51">
        <v>0</v>
      </c>
    </row>
    <row r="51" spans="1:9" ht="12.75">
      <c r="A51" t="s">
        <v>1377</v>
      </c>
      <c r="B51" t="s">
        <v>144</v>
      </c>
      <c r="C51" t="s">
        <v>145</v>
      </c>
      <c r="D51" t="s">
        <v>3047</v>
      </c>
      <c r="E51" s="3">
        <v>155000</v>
      </c>
      <c r="F51" s="22">
        <v>41.186161</v>
      </c>
      <c r="G51" s="22">
        <v>6383855.02</v>
      </c>
      <c r="H51" s="51">
        <v>0</v>
      </c>
      <c r="I51" s="51">
        <v>0</v>
      </c>
    </row>
    <row r="52" spans="1:9" ht="12.75">
      <c r="A52" t="s">
        <v>1377</v>
      </c>
      <c r="B52" t="s">
        <v>146</v>
      </c>
      <c r="C52" t="s">
        <v>147</v>
      </c>
      <c r="D52" t="s">
        <v>3047</v>
      </c>
      <c r="E52" s="3">
        <v>46200</v>
      </c>
      <c r="F52" s="22">
        <v>71.572396</v>
      </c>
      <c r="G52" s="22">
        <v>3306644.7</v>
      </c>
      <c r="H52" s="51">
        <v>0</v>
      </c>
      <c r="I52" s="51">
        <v>0</v>
      </c>
    </row>
    <row r="53" spans="1:9" ht="12.75">
      <c r="A53" t="s">
        <v>1377</v>
      </c>
      <c r="B53" t="s">
        <v>3362</v>
      </c>
      <c r="C53" t="s">
        <v>3363</v>
      </c>
      <c r="D53" t="s">
        <v>3047</v>
      </c>
      <c r="E53" s="3">
        <v>120300</v>
      </c>
      <c r="F53" s="22">
        <v>34.504851</v>
      </c>
      <c r="G53" s="22">
        <v>4150933.55</v>
      </c>
      <c r="H53" s="51">
        <v>0</v>
      </c>
      <c r="I53" s="51">
        <v>0</v>
      </c>
    </row>
    <row r="54" spans="1:9" ht="12.75">
      <c r="A54" t="s">
        <v>1377</v>
      </c>
      <c r="B54" t="s">
        <v>3503</v>
      </c>
      <c r="C54" t="s">
        <v>3504</v>
      </c>
      <c r="D54" t="s">
        <v>3505</v>
      </c>
      <c r="E54" s="3">
        <v>200000</v>
      </c>
      <c r="F54" s="22">
        <v>44.053384</v>
      </c>
      <c r="G54" s="22">
        <v>8810676.75</v>
      </c>
      <c r="H54" s="51">
        <v>0</v>
      </c>
      <c r="I54" s="51">
        <v>55115.94</v>
      </c>
    </row>
    <row r="55" spans="1:9" ht="12.75">
      <c r="A55" t="s">
        <v>1377</v>
      </c>
      <c r="B55" t="s">
        <v>3500</v>
      </c>
      <c r="C55" t="s">
        <v>3501</v>
      </c>
      <c r="D55" t="s">
        <v>3502</v>
      </c>
      <c r="E55" s="3">
        <v>55300</v>
      </c>
      <c r="F55" s="22">
        <v>103.145545</v>
      </c>
      <c r="G55" s="22">
        <v>5703948.66</v>
      </c>
      <c r="H55" s="51">
        <v>0</v>
      </c>
      <c r="I55" s="51">
        <v>0</v>
      </c>
    </row>
    <row r="56" spans="1:9" ht="12.75">
      <c r="A56" t="s">
        <v>1377</v>
      </c>
      <c r="B56" t="s">
        <v>3512</v>
      </c>
      <c r="C56" t="s">
        <v>3513</v>
      </c>
      <c r="D56" t="s">
        <v>3189</v>
      </c>
      <c r="E56" s="3">
        <v>38500</v>
      </c>
      <c r="F56" s="22">
        <v>263.769143</v>
      </c>
      <c r="G56" s="22">
        <v>10155112</v>
      </c>
      <c r="H56" s="51">
        <v>0</v>
      </c>
      <c r="I56" s="51">
        <v>0</v>
      </c>
    </row>
    <row r="57" spans="1:9" ht="12.75">
      <c r="A57" t="s">
        <v>1377</v>
      </c>
      <c r="B57" t="s">
        <v>281</v>
      </c>
      <c r="C57" t="s">
        <v>282</v>
      </c>
      <c r="D57" t="s">
        <v>283</v>
      </c>
      <c r="E57" s="3">
        <v>305500</v>
      </c>
      <c r="F57" s="22">
        <v>11.861722</v>
      </c>
      <c r="G57" s="22">
        <v>3623756.12</v>
      </c>
      <c r="H57" s="51">
        <v>0</v>
      </c>
      <c r="I57" s="51">
        <v>0</v>
      </c>
    </row>
    <row r="58" spans="1:9" ht="12.75">
      <c r="A58" t="s">
        <v>1377</v>
      </c>
      <c r="B58" t="s">
        <v>3514</v>
      </c>
      <c r="C58" t="s">
        <v>3515</v>
      </c>
      <c r="D58" t="s">
        <v>3059</v>
      </c>
      <c r="E58" s="3">
        <v>359735</v>
      </c>
      <c r="F58" s="22">
        <v>19.594224</v>
      </c>
      <c r="G58" s="22">
        <v>7048728.3</v>
      </c>
      <c r="H58" s="51">
        <v>0</v>
      </c>
      <c r="I58" s="51">
        <v>0</v>
      </c>
    </row>
    <row r="59" spans="1:9" ht="12.75">
      <c r="A59" t="s">
        <v>1377</v>
      </c>
      <c r="B59" t="s">
        <v>292</v>
      </c>
      <c r="C59" t="s">
        <v>293</v>
      </c>
      <c r="D59" t="s">
        <v>294</v>
      </c>
      <c r="E59" s="3">
        <v>123700</v>
      </c>
      <c r="F59" s="22">
        <v>26.573757</v>
      </c>
      <c r="G59" s="22">
        <v>3287173.73</v>
      </c>
      <c r="H59" s="51">
        <v>0</v>
      </c>
      <c r="I59" s="51">
        <v>0</v>
      </c>
    </row>
    <row r="60" spans="1:9" ht="12.75">
      <c r="A60" t="s">
        <v>1377</v>
      </c>
      <c r="B60" t="s">
        <v>284</v>
      </c>
      <c r="C60" t="s">
        <v>285</v>
      </c>
      <c r="D60" t="s">
        <v>286</v>
      </c>
      <c r="E60" s="3">
        <v>279000</v>
      </c>
      <c r="F60" s="22">
        <v>24.452399</v>
      </c>
      <c r="G60" s="22">
        <v>6822219.38</v>
      </c>
      <c r="H60" s="51">
        <v>0</v>
      </c>
      <c r="I60" s="51">
        <v>0</v>
      </c>
    </row>
    <row r="61" spans="1:9" ht="12.75">
      <c r="A61" t="s">
        <v>1377</v>
      </c>
      <c r="B61" t="s">
        <v>1388</v>
      </c>
      <c r="C61" t="s">
        <v>1389</v>
      </c>
      <c r="D61" t="s">
        <v>485</v>
      </c>
      <c r="E61" s="3">
        <v>355700</v>
      </c>
      <c r="F61" s="22">
        <v>11.31</v>
      </c>
      <c r="G61" s="22">
        <v>4022967</v>
      </c>
      <c r="H61" s="51">
        <v>0</v>
      </c>
      <c r="I61" s="51">
        <v>0</v>
      </c>
    </row>
    <row r="62" spans="1:9" ht="12.75">
      <c r="A62" t="s">
        <v>1377</v>
      </c>
      <c r="B62" t="s">
        <v>305</v>
      </c>
      <c r="C62" t="s">
        <v>306</v>
      </c>
      <c r="D62" t="s">
        <v>3166</v>
      </c>
      <c r="E62" s="3">
        <v>73900</v>
      </c>
      <c r="F62" s="22">
        <v>52.495623</v>
      </c>
      <c r="G62" s="22">
        <v>3879426.56</v>
      </c>
      <c r="H62" s="51">
        <v>0</v>
      </c>
      <c r="I62" s="51">
        <v>0</v>
      </c>
    </row>
    <row r="63" spans="1:9" ht="12.75">
      <c r="A63" t="s">
        <v>1377</v>
      </c>
      <c r="B63" t="s">
        <v>1384</v>
      </c>
      <c r="C63" t="s">
        <v>1385</v>
      </c>
      <c r="D63" t="s">
        <v>485</v>
      </c>
      <c r="E63" s="3">
        <v>167800</v>
      </c>
      <c r="F63" s="22">
        <v>20.59</v>
      </c>
      <c r="G63" s="22">
        <v>3455002</v>
      </c>
      <c r="H63" s="51">
        <v>0</v>
      </c>
      <c r="I63" s="51">
        <v>0</v>
      </c>
    </row>
    <row r="64" spans="5:10" ht="12.75">
      <c r="E64" s="3">
        <f>SUM(E2:E63)</f>
        <v>23562490.9</v>
      </c>
      <c r="G64" s="22">
        <f>SUM(G2:G63)</f>
        <v>333076910.3000001</v>
      </c>
      <c r="H64" s="51">
        <f>SUM(H2:H63)</f>
        <v>448478.31</v>
      </c>
      <c r="I64" s="51">
        <f>SUM(I2:I63)</f>
        <v>55115.94</v>
      </c>
      <c r="J64" s="22">
        <f>SUM(G64:I64)</f>
        <v>333580504.5500001</v>
      </c>
    </row>
  </sheetData>
  <printOptions/>
  <pageMargins left="0.75" right="0.75" top="1" bottom="1" header="0.5" footer="0.5"/>
  <pageSetup fitToHeight="8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Street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Street Corporation</dc:creator>
  <cp:keywords/>
  <dc:description/>
  <cp:lastModifiedBy>JBalich</cp:lastModifiedBy>
  <cp:lastPrinted>2004-04-01T22:26:33Z</cp:lastPrinted>
  <dcterms:created xsi:type="dcterms:W3CDTF">2004-03-30T22:10:45Z</dcterms:created>
  <dcterms:modified xsi:type="dcterms:W3CDTF">2004-05-10T18:55:07Z</dcterms:modified>
  <cp:category/>
  <cp:version/>
  <cp:contentType/>
  <cp:contentStatus/>
</cp:coreProperties>
</file>