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5480" windowHeight="11640"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ID|INSTRUCTIONS'!$A$2:$C$8</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D22" i="2"/>
  <c r="D27"/>
  <c r="D15"/>
  <c r="E15"/>
  <c r="E27"/>
  <c r="F15"/>
  <c r="O12"/>
  <c r="O14"/>
  <c r="O13"/>
  <c r="O16"/>
  <c r="O17"/>
  <c r="O18"/>
  <c r="O19"/>
  <c r="O20"/>
  <c r="O21"/>
  <c r="O23"/>
  <c r="O25"/>
  <c r="O26"/>
  <c r="M15"/>
  <c r="M22"/>
  <c r="M27"/>
  <c r="M26"/>
  <c r="K11"/>
  <c r="J11"/>
  <c r="I11"/>
  <c r="H11"/>
  <c r="G11"/>
  <c r="F11"/>
  <c r="E11"/>
  <c r="D36" i="10"/>
  <c r="K10" i="2"/>
  <c r="J10"/>
  <c r="I10"/>
  <c r="H10"/>
  <c r="G10"/>
  <c r="F10"/>
  <c r="H15"/>
  <c r="H27"/>
  <c r="J26"/>
  <c r="I26"/>
  <c r="H26"/>
  <c r="J22"/>
  <c r="J27"/>
  <c r="I22"/>
  <c r="H22"/>
  <c r="J15"/>
  <c r="I15"/>
  <c r="I27"/>
  <c r="D66" i="10"/>
  <c r="C4" i="5"/>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23"/>
  <c r="C13" i="5"/>
  <c r="D18" i="6"/>
  <c r="E18"/>
  <c r="D22"/>
  <c r="E11"/>
  <c r="E23"/>
  <c r="D13" i="5"/>
  <c r="D19"/>
  <c r="E22" i="6"/>
  <c r="F11"/>
  <c r="F18"/>
  <c r="F22"/>
  <c r="G11"/>
  <c r="G18"/>
  <c r="G23"/>
  <c r="G22"/>
  <c r="H11"/>
  <c r="H23"/>
  <c r="H18"/>
  <c r="H22"/>
  <c r="I11"/>
  <c r="I18"/>
  <c r="I23"/>
  <c r="I22"/>
  <c r="J11"/>
  <c r="J23"/>
  <c r="J18"/>
  <c r="J22"/>
  <c r="J14" i="5"/>
  <c r="K14"/>
  <c r="L14"/>
  <c r="J15"/>
  <c r="K15"/>
  <c r="L15"/>
  <c r="J16"/>
  <c r="K16"/>
  <c r="L16"/>
  <c r="J17"/>
  <c r="K17"/>
  <c r="L17"/>
  <c r="J18"/>
  <c r="K18"/>
  <c r="L18"/>
  <c r="G15" i="2"/>
  <c r="G27"/>
  <c r="K15"/>
  <c r="K27"/>
  <c r="E22"/>
  <c r="F22"/>
  <c r="G22"/>
  <c r="K22"/>
  <c r="D26"/>
  <c r="E26"/>
  <c r="F26"/>
  <c r="F27"/>
  <c r="G26"/>
  <c r="K26"/>
  <c r="A20" i="10"/>
  <c r="A9"/>
  <c r="E7" i="6"/>
  <c r="F7"/>
  <c r="G7"/>
  <c r="H7"/>
  <c r="I7"/>
  <c r="J7"/>
  <c r="K8"/>
  <c r="K9"/>
  <c r="K10"/>
  <c r="K12"/>
  <c r="K13"/>
  <c r="K14"/>
  <c r="K15"/>
  <c r="K16"/>
  <c r="K17"/>
  <c r="K19"/>
  <c r="K21"/>
  <c r="E7" i="1"/>
  <c r="F7"/>
  <c r="G7"/>
  <c r="H7"/>
  <c r="I7"/>
  <c r="J7"/>
  <c r="K8"/>
  <c r="K9"/>
  <c r="K10"/>
  <c r="D11"/>
  <c r="E11"/>
  <c r="E18"/>
  <c r="F11"/>
  <c r="G11"/>
  <c r="H11"/>
  <c r="I11"/>
  <c r="J11"/>
  <c r="J18"/>
  <c r="K12"/>
  <c r="K13"/>
  <c r="K14"/>
  <c r="K15"/>
  <c r="K16"/>
  <c r="K17"/>
  <c r="D18"/>
  <c r="F18"/>
  <c r="G18"/>
  <c r="K18"/>
  <c r="H18"/>
  <c r="I18"/>
  <c r="K19"/>
  <c r="D22"/>
  <c r="K22"/>
  <c r="E22"/>
  <c r="F22"/>
  <c r="G22"/>
  <c r="H22"/>
  <c r="I22"/>
  <c r="J22"/>
  <c r="D27" i="4"/>
  <c r="F27"/>
  <c r="K11" i="1"/>
  <c r="F23" i="6"/>
  <c r="K11"/>
  <c r="O22" i="2"/>
  <c r="O15"/>
  <c r="O27"/>
  <c r="I13" i="5"/>
  <c r="I19"/>
  <c r="G13"/>
  <c r="G19"/>
  <c r="H13"/>
  <c r="H19"/>
  <c r="F13"/>
  <c r="F19"/>
  <c r="K18" i="6"/>
  <c r="K22"/>
  <c r="J23" i="1"/>
  <c r="I21" i="5"/>
  <c r="H23" i="1"/>
  <c r="G21" i="5"/>
  <c r="G23"/>
  <c r="F23" i="1"/>
  <c r="E21" i="5"/>
  <c r="E23" i="1"/>
  <c r="D21" i="5"/>
  <c r="D23"/>
  <c r="I23" i="1"/>
  <c r="G23"/>
  <c r="D23"/>
  <c r="C21" i="5"/>
  <c r="H21"/>
  <c r="K23" i="1"/>
  <c r="C19" i="5"/>
  <c r="E13"/>
  <c r="K23" i="6"/>
  <c r="I23" i="5"/>
  <c r="H23"/>
  <c r="F21"/>
  <c r="F23"/>
  <c r="K13"/>
  <c r="K19"/>
  <c r="J13"/>
  <c r="J19"/>
  <c r="E19"/>
  <c r="E23"/>
  <c r="L13"/>
  <c r="L19"/>
  <c r="C25"/>
</calcChain>
</file>

<file path=xl/sharedStrings.xml><?xml version="1.0" encoding="utf-8"?>
<sst xmlns="http://schemas.openxmlformats.org/spreadsheetml/2006/main" count="250" uniqueCount="124">
  <si>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</si>
  <si>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</si>
  <si>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</si>
  <si>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</si>
  <si>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</si>
  <si>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</si>
  <si>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</si>
  <si>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</si>
  <si>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</si>
  <si>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</si>
  <si>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</si>
  <si>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</si>
  <si>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</si>
  <si>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</si>
  <si>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</si>
  <si>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</si>
  <si>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</si>
  <si>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</si>
  <si>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</si>
  <si>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</si>
  <si>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</si>
  <si>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</si>
  <si>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</si>
  <si>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</si>
  <si>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</si>
  <si>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</si>
  <si>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</si>
  <si>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</si>
  <si>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</si>
  <si>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</si>
  <si>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</si>
  <si>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</si>
  <si>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</si>
  <si>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</si>
  <si>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</si>
  <si>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</si>
  <si>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</si>
  <si>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</si>
  <si>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</si>
  <si>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</si>
  <si>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</si>
  <si>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</si>
  <si>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</si>
  <si>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</si>
  <si>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</si>
  <si>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</si>
  <si>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</si>
  <si>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</si>
  <si>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</si>
  <si>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</si>
  <si>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</si>
  <si>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</si>
  <si>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</si>
  <si>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</si>
  <si>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</si>
  <si>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</si>
  <si>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</si>
  <si>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</si>
  <si>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</si>
  <si>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</si>
  <si>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</si>
  <si>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</si>
  <si>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</si>
  <si>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</si>
  <si>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</si>
  <si>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</si>
  <si>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</si>
  <si>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</si>
  <si>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</si>
  <si>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</si>
  <si>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</si>
  <si>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</si>
  <si>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</si>
  <si>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</si>
  <si>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</si>
  <si>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</si>
  <si>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</si>
  <si>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</si>
  <si>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</si>
  <si>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</si>
  <si>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</si>
  <si>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</si>
  <si>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</si>
  <si>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</si>
  <si>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</si>
  <si>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</si>
  <si>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</si>
  <si>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</si>
  <si>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</si>
  <si>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</si>
  <si>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</si>
  <si>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</si>
  <si>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</si>
  <si>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</si>
  <si>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</si>
  <si>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</si>
  <si>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</si>
  <si>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</si>
  <si>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</si>
  <si>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</si>
  <si>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</si>
  <si>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</si>
  <si>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</si>
  <si>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</si>
  <si>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</si>
  <si>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</si>
  <si>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</si>
  <si>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</si>
  <si>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Lee.Voghel@ct.gov</t>
  </si>
  <si>
    <t>Lee Voghel</t>
  </si>
  <si>
    <t>860-424-5842</t>
  </si>
  <si>
    <t>Health Information Exchange and Health Information Technology Project</t>
  </si>
  <si>
    <t>Health Information Exchange and  Health Information Technology Project</t>
  </si>
  <si>
    <t>2013</t>
  </si>
  <si>
    <t>2014</t>
  </si>
  <si>
    <t>2015</t>
  </si>
  <si>
    <t>1. Promotes the more efficient use of existing resources.  Allows the Department Providers to meet additional client needs with currently available staffing patterns.</t>
  </si>
  <si>
    <t>2. Other State agencies (DDS, DCF, DMHAS, DPH) will be able to utilize the Department’s eligibility and informatics platform to assist in the case management and service delivery analysis of their programs, as well as the interrelationship of their client services and those provided by DSS. This holistic approach to client service delivery and service system analysis will allow the State to advance its level of service provision to the citizens we serve.</t>
  </si>
  <si>
    <t>3. The technology infrastructure being built at BEST to support this system may have additional application to other State agency technology builds, both inside of and outside of the health and human service area. (All)</t>
  </si>
  <si>
    <t>2. Reduced rates of hospital readmission for Medicaid patients.  Improved patient treatment outcomes due to increased sharing of data across providers.</t>
  </si>
  <si>
    <t>1. This project aligns with efforts to reduce the growth of health care expenditures.</t>
  </si>
  <si>
    <t>Average FFP at 89% for Development Costs in SFY13:</t>
  </si>
  <si>
    <t>Average FFP at 89% for Development Costs in SFY14:</t>
  </si>
  <si>
    <t>Average FFP at 89% for Development Costs in SFY15:</t>
  </si>
</sst>
</file>

<file path=xl/styles.xml><?xml version="1.0" encoding="utf-8"?>
<styleSheet xmlns="http://schemas.openxmlformats.org/spreadsheetml/2006/main">
  <numFmts count="2">
    <numFmt numFmtId="164" formatCode="&quot;$&quot;#,##0"/>
    <numFmt numFmtId="165" formatCode="[$-409]mmmm\ d\,\ yyyy;@"/>
  </numFmts>
  <fonts count="49">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12"/>
      <name val="Arial"/>
      <family val="2"/>
    </font>
    <font>
      <u/>
      <sz val="10"/>
      <color indexed="12"/>
      <name val="Arial"/>
      <family val="2"/>
    </font>
    <font>
      <sz val="1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6">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23" borderId="7" applyNumberFormat="0" applyFont="0" applyAlignment="0" applyProtection="0"/>
  </cellStyleXfs>
  <cellXfs count="350">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46" fillId="0" borderId="0" xfId="0" applyFont="1"/>
    <xf numFmtId="49" fontId="8" fillId="24" borderId="30" xfId="0" applyNumberFormat="1" applyFont="1" applyFill="1" applyBorder="1" applyAlignment="1" applyProtection="1">
      <alignment horizontal="left" vertical="center" wrapText="1"/>
      <protection locked="0"/>
    </xf>
    <xf numFmtId="49" fontId="9" fillId="24" borderId="15" xfId="0" applyNumberFormat="1" applyFont="1" applyFill="1" applyBorder="1" applyAlignment="1" applyProtection="1">
      <alignment horizontal="center" vertical="center" wrapText="1"/>
      <protection locked="0"/>
    </xf>
    <xf numFmtId="3" fontId="9" fillId="24" borderId="18" xfId="0" applyNumberFormat="1" applyFont="1" applyFill="1" applyBorder="1" applyAlignment="1" applyProtection="1">
      <alignment horizontal="right" vertical="center" wrapText="1"/>
      <protection locked="0"/>
    </xf>
    <xf numFmtId="3" fontId="9" fillId="24" borderId="17" xfId="0" applyNumberFormat="1" applyFont="1" applyFill="1" applyBorder="1" applyAlignment="1" applyProtection="1">
      <alignment horizontal="center" vertical="center" wrapText="1"/>
      <protection locked="0"/>
    </xf>
    <xf numFmtId="49" fontId="9" fillId="24" borderId="16" xfId="0" applyNumberFormat="1" applyFont="1" applyFill="1" applyBorder="1" applyAlignment="1" applyProtection="1">
      <alignment horizontal="center" vertical="center" wrapText="1"/>
      <protection locked="0"/>
    </xf>
    <xf numFmtId="3" fontId="9" fillId="24" borderId="17" xfId="0" applyNumberFormat="1" applyFont="1" applyFill="1" applyBorder="1" applyAlignment="1" applyProtection="1">
      <alignment horizontal="right" vertical="center" wrapText="1"/>
      <protection locked="0"/>
    </xf>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4" fillId="24" borderId="30" xfId="0" applyNumberFormat="1" applyFont="1" applyFill="1" applyBorder="1" applyAlignment="1" applyProtection="1">
      <alignment horizontal="left" vertical="center" wrapText="1"/>
      <protection locked="0"/>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44"/>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Note 2" xfId="45"/>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showRuler="0" zoomScaleNormal="100" zoomScaleSheetLayoutView="100" workbookViewId="0">
      <selection activeCell="E19" sqref="E19"/>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25" t="s">
        <v>73</v>
      </c>
      <c r="B2" s="225"/>
      <c r="C2" s="226"/>
    </row>
    <row r="3" spans="1:7" s="163" customFormat="1" ht="16.5" customHeight="1">
      <c r="A3" s="230" t="s">
        <v>25</v>
      </c>
      <c r="B3" s="231"/>
      <c r="C3" s="194"/>
    </row>
    <row r="4" spans="1:7" s="163" customFormat="1" ht="16.5" customHeight="1">
      <c r="A4" s="230" t="s">
        <v>22</v>
      </c>
      <c r="B4" s="231"/>
      <c r="C4" s="211" t="s">
        <v>111</v>
      </c>
    </row>
    <row r="5" spans="1:7" s="163" customFormat="1" ht="16.5" customHeight="1">
      <c r="A5" s="230" t="s">
        <v>26</v>
      </c>
      <c r="B5" s="231"/>
      <c r="C5" s="49"/>
    </row>
    <row r="6" spans="1:7" s="163" customFormat="1" ht="16.5" customHeight="1">
      <c r="A6" s="230" t="s">
        <v>27</v>
      </c>
      <c r="B6" s="231"/>
      <c r="C6" s="195" t="s">
        <v>109</v>
      </c>
      <c r="E6" s="246" t="s">
        <v>80</v>
      </c>
      <c r="F6" s="246"/>
      <c r="G6" s="246"/>
    </row>
    <row r="7" spans="1:7" s="163" customFormat="1" ht="16.5" customHeight="1">
      <c r="A7" s="230" t="s">
        <v>23</v>
      </c>
      <c r="B7" s="231"/>
      <c r="C7" s="195" t="s">
        <v>110</v>
      </c>
      <c r="E7" s="246"/>
      <c r="F7" s="246"/>
      <c r="G7" s="246"/>
    </row>
    <row r="8" spans="1:7" s="164" customFormat="1" ht="16.5" customHeight="1">
      <c r="A8" s="233" t="s">
        <v>24</v>
      </c>
      <c r="B8" s="234"/>
      <c r="C8" s="207" t="s">
        <v>108</v>
      </c>
      <c r="E8" s="246"/>
      <c r="F8" s="246"/>
      <c r="G8" s="246"/>
    </row>
    <row r="9" spans="1:7" ht="15.75" customHeight="1">
      <c r="A9" s="235" t="s">
        <v>74</v>
      </c>
      <c r="B9" s="236"/>
      <c r="C9" s="237"/>
    </row>
    <row r="10" spans="1:7" ht="26.25" customHeight="1">
      <c r="A10" s="247" t="s">
        <v>104</v>
      </c>
      <c r="B10" s="248"/>
      <c r="C10" s="249"/>
    </row>
    <row r="11" spans="1:7" ht="16.5" customHeight="1">
      <c r="A11" s="205">
        <v>1</v>
      </c>
      <c r="B11" s="232" t="s">
        <v>68</v>
      </c>
      <c r="C11" s="232"/>
      <c r="D11" s="204"/>
      <c r="E11" s="204"/>
    </row>
    <row r="12" spans="1:7" ht="16.5" customHeight="1">
      <c r="A12" s="203">
        <v>2</v>
      </c>
      <c r="B12" s="232" t="s">
        <v>31</v>
      </c>
      <c r="C12" s="232"/>
      <c r="D12" s="204"/>
      <c r="E12" s="204"/>
    </row>
    <row r="13" spans="1:7" ht="16.5" customHeight="1">
      <c r="A13" s="203">
        <v>3</v>
      </c>
      <c r="B13" s="232" t="s">
        <v>32</v>
      </c>
      <c r="C13" s="232"/>
      <c r="D13" s="204"/>
      <c r="E13" s="204"/>
    </row>
    <row r="14" spans="1:7" ht="16.5" customHeight="1">
      <c r="A14" s="203">
        <v>4</v>
      </c>
      <c r="B14" s="232" t="s">
        <v>66</v>
      </c>
      <c r="C14" s="232"/>
      <c r="D14" s="204"/>
      <c r="E14" s="204"/>
    </row>
    <row r="15" spans="1:7" ht="16.5" customHeight="1">
      <c r="A15" s="203">
        <v>6</v>
      </c>
      <c r="B15" s="232" t="s">
        <v>67</v>
      </c>
      <c r="C15" s="232"/>
      <c r="D15" s="204"/>
      <c r="E15" s="204"/>
    </row>
    <row r="16" spans="1:7" ht="18" customHeight="1">
      <c r="A16" s="203">
        <v>7</v>
      </c>
      <c r="B16" s="232" t="s">
        <v>33</v>
      </c>
      <c r="C16" s="232"/>
      <c r="D16" s="204"/>
      <c r="E16" s="204"/>
    </row>
    <row r="17" spans="1:3" ht="15.75" customHeight="1">
      <c r="A17" s="227" t="s">
        <v>46</v>
      </c>
      <c r="B17" s="228"/>
      <c r="C17" s="229"/>
    </row>
    <row r="18" spans="1:3" ht="14.25" customHeight="1">
      <c r="A18" s="200">
        <v>3</v>
      </c>
      <c r="B18" s="250" t="s">
        <v>84</v>
      </c>
      <c r="C18" s="251"/>
    </row>
    <row r="19" spans="1:3" ht="14.25" customHeight="1">
      <c r="A19" s="220" t="s">
        <v>20</v>
      </c>
      <c r="B19" s="221"/>
      <c r="C19" s="222"/>
    </row>
    <row r="20" spans="1:3" ht="12.75">
      <c r="A20" s="199">
        <v>1</v>
      </c>
      <c r="B20" s="218" t="s">
        <v>34</v>
      </c>
      <c r="C20" s="218"/>
    </row>
    <row r="21" spans="1:3" ht="93" customHeight="1">
      <c r="A21" s="200">
        <v>2</v>
      </c>
      <c r="B21" s="219" t="s">
        <v>47</v>
      </c>
      <c r="C21" s="219"/>
    </row>
    <row r="22" spans="1:3" ht="12.75">
      <c r="A22" s="200">
        <v>3</v>
      </c>
      <c r="B22" s="219" t="s">
        <v>101</v>
      </c>
      <c r="C22" s="219"/>
    </row>
    <row r="23" spans="1:3" ht="12.75">
      <c r="A23" s="200">
        <v>4</v>
      </c>
      <c r="B23" s="219" t="s">
        <v>102</v>
      </c>
      <c r="C23" s="219"/>
    </row>
    <row r="24" spans="1:3" ht="15.75" customHeight="1">
      <c r="A24" s="242" t="s">
        <v>45</v>
      </c>
      <c r="B24" s="242"/>
      <c r="C24" s="242"/>
    </row>
    <row r="25" spans="1:3" ht="12.75" customHeight="1">
      <c r="A25" s="199">
        <v>1</v>
      </c>
      <c r="B25" s="224" t="s">
        <v>35</v>
      </c>
      <c r="C25" s="224"/>
    </row>
    <row r="26" spans="1:3" ht="12.75">
      <c r="A26" s="200">
        <v>2</v>
      </c>
      <c r="B26" s="223" t="s">
        <v>36</v>
      </c>
      <c r="C26" s="223"/>
    </row>
    <row r="27" spans="1:3" ht="12.75" customHeight="1">
      <c r="A27" s="200">
        <v>3</v>
      </c>
      <c r="B27" s="219" t="s">
        <v>101</v>
      </c>
      <c r="C27" s="219"/>
    </row>
    <row r="28" spans="1:3" ht="13.5" customHeight="1">
      <c r="A28" s="239" t="s">
        <v>50</v>
      </c>
      <c r="B28" s="240"/>
      <c r="C28" s="241"/>
    </row>
    <row r="29" spans="1:3" ht="12.75">
      <c r="A29" s="199">
        <v>1</v>
      </c>
      <c r="B29" s="224" t="s">
        <v>35</v>
      </c>
      <c r="C29" s="224"/>
    </row>
    <row r="30" spans="1:3" ht="12.75">
      <c r="A30" s="200">
        <v>2</v>
      </c>
      <c r="B30" s="223" t="s">
        <v>36</v>
      </c>
      <c r="C30" s="223"/>
    </row>
    <row r="31" spans="1:3" ht="12.75" customHeight="1">
      <c r="A31" s="200">
        <v>3</v>
      </c>
      <c r="B31" s="219" t="s">
        <v>101</v>
      </c>
      <c r="C31" s="219"/>
    </row>
    <row r="32" spans="1:3" ht="13.5" customHeight="1">
      <c r="A32" s="239" t="s">
        <v>54</v>
      </c>
      <c r="B32" s="240"/>
      <c r="C32" s="241"/>
    </row>
    <row r="33" spans="1:3" ht="64.5" customHeight="1">
      <c r="A33" s="199">
        <v>1</v>
      </c>
      <c r="B33" s="243" t="s">
        <v>81</v>
      </c>
      <c r="C33" s="244"/>
    </row>
    <row r="34" spans="1:3" ht="117.75" customHeight="1">
      <c r="A34" s="200">
        <v>2</v>
      </c>
      <c r="B34" s="243" t="s">
        <v>103</v>
      </c>
      <c r="C34" s="244"/>
    </row>
    <row r="35" spans="1:3" ht="54.75" customHeight="1">
      <c r="A35" s="200">
        <v>3</v>
      </c>
      <c r="B35" s="243" t="s">
        <v>82</v>
      </c>
      <c r="C35" s="244"/>
    </row>
    <row r="36" spans="1:3" ht="32.25" customHeight="1">
      <c r="A36" s="200">
        <v>4</v>
      </c>
      <c r="B36" s="243" t="s">
        <v>59</v>
      </c>
      <c r="C36" s="244"/>
    </row>
    <row r="37" spans="1:3" ht="15.75" customHeight="1">
      <c r="A37" s="200">
        <v>5</v>
      </c>
      <c r="B37" s="219" t="s">
        <v>69</v>
      </c>
      <c r="C37" s="219"/>
    </row>
    <row r="38" spans="1:3" ht="107.25" customHeight="1">
      <c r="A38" s="200">
        <v>6</v>
      </c>
      <c r="B38" s="245" t="s">
        <v>100</v>
      </c>
      <c r="C38" s="219"/>
    </row>
    <row r="39" spans="1:3" ht="13.5" customHeight="1">
      <c r="A39" s="239" t="s">
        <v>21</v>
      </c>
      <c r="B39" s="240"/>
      <c r="C39" s="241"/>
    </row>
    <row r="40" spans="1:3" ht="12.75" customHeight="1">
      <c r="A40" s="199">
        <v>1</v>
      </c>
      <c r="B40" s="218" t="s">
        <v>37</v>
      </c>
      <c r="C40" s="218"/>
    </row>
    <row r="41" spans="1:3" ht="27.75" customHeight="1">
      <c r="A41" s="200">
        <v>2</v>
      </c>
      <c r="B41" s="219" t="s">
        <v>75</v>
      </c>
      <c r="C41" s="219"/>
    </row>
    <row r="42" spans="1:3" ht="15.75" customHeight="1">
      <c r="A42" s="201">
        <v>3</v>
      </c>
      <c r="B42" s="219" t="s">
        <v>38</v>
      </c>
      <c r="C42" s="219"/>
    </row>
    <row r="43" spans="1:3" ht="43.5" customHeight="1">
      <c r="A43" s="202">
        <v>4</v>
      </c>
      <c r="B43" s="238" t="s">
        <v>79</v>
      </c>
      <c r="C43" s="219"/>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legacyDrawing r:id="rId2"/>
  <legacyDrawingHF r:id="rId3"/>
  <oleObjects>
    <oleObject progId="Visio.Drawing.11" shapeId="10276" r:id="rId4"/>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tabSelected="1" topLeftCell="A7" zoomScaleNormal="100" workbookViewId="0">
      <selection activeCell="B18" sqref="B18"/>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57" t="s">
        <v>25</v>
      </c>
      <c r="B2" s="258"/>
      <c r="C2" s="263" t="str">
        <f>IF(ISBLANK('PROJECT ID|INSTRUCTIONS'!C3)," ",'PROJECT ID|INSTRUCTIONS'!C3)</f>
        <v xml:space="preserve"> </v>
      </c>
      <c r="D2" s="264"/>
      <c r="E2" s="264"/>
      <c r="F2" s="265"/>
    </row>
    <row r="3" spans="1:6" s="19" customFormat="1" ht="16.5" customHeight="1">
      <c r="A3" s="259" t="s">
        <v>22</v>
      </c>
      <c r="B3" s="260"/>
      <c r="C3" s="266" t="str">
        <f>IF(ISBLANK('PROJECT ID|INSTRUCTIONS'!C4)," ",'PROJECT ID|INSTRUCTIONS'!C4)</f>
        <v>Health Information Exchange and Health Information Technology Project</v>
      </c>
      <c r="D3" s="267"/>
      <c r="E3" s="267"/>
      <c r="F3" s="268"/>
    </row>
    <row r="4" spans="1:6" s="19" customFormat="1" ht="16.5" customHeight="1">
      <c r="A4" s="261" t="s">
        <v>26</v>
      </c>
      <c r="B4" s="262"/>
      <c r="C4" s="269" t="str">
        <f>IF(ISBLANK('PROJECT ID|INSTRUCTIONS'!C5)," ",'PROJECT ID|INSTRUCTIONS'!C5)</f>
        <v xml:space="preserve"> </v>
      </c>
      <c r="D4" s="270"/>
      <c r="E4" s="270"/>
      <c r="F4" s="271"/>
    </row>
    <row r="5" spans="1:6" s="20" customFormat="1" ht="12" customHeight="1"/>
    <row r="6" spans="1:6" s="20" customFormat="1" ht="18.75" customHeight="1">
      <c r="A6" s="254" t="s">
        <v>20</v>
      </c>
      <c r="B6" s="255"/>
      <c r="C6" s="255"/>
      <c r="D6" s="255"/>
      <c r="E6" s="255"/>
      <c r="F6" s="256"/>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ht="12.75">
      <c r="A10" s="97"/>
      <c r="B10" s="212" t="s">
        <v>121</v>
      </c>
      <c r="C10" s="213" t="s">
        <v>113</v>
      </c>
      <c r="D10" s="214">
        <v>5169128</v>
      </c>
      <c r="E10" s="213"/>
      <c r="F10" s="215"/>
    </row>
    <row r="11" spans="1:6" s="27" customFormat="1" ht="12.75">
      <c r="A11" s="97"/>
      <c r="B11" s="212" t="s">
        <v>122</v>
      </c>
      <c r="C11" s="216" t="s">
        <v>114</v>
      </c>
      <c r="D11" s="217">
        <v>5583718</v>
      </c>
      <c r="E11" s="216"/>
      <c r="F11" s="215"/>
    </row>
    <row r="12" spans="1:6" s="27" customFormat="1" ht="12.75">
      <c r="A12" s="97"/>
      <c r="B12" s="212" t="s">
        <v>123</v>
      </c>
      <c r="C12" s="13" t="s">
        <v>115</v>
      </c>
      <c r="D12" s="14">
        <v>2506926</v>
      </c>
      <c r="E12" s="13"/>
      <c r="F12" s="14"/>
    </row>
    <row r="13" spans="1:6" s="27" customFormat="1">
      <c r="A13" s="97"/>
      <c r="B13" s="128"/>
      <c r="C13" s="12"/>
      <c r="D13" s="15"/>
      <c r="E13" s="12"/>
      <c r="F13" s="15"/>
    </row>
    <row r="14" spans="1:6" s="27" customFormat="1">
      <c r="A14" s="97"/>
      <c r="B14" s="128"/>
      <c r="C14" s="12"/>
      <c r="D14" s="15"/>
      <c r="E14" s="12"/>
      <c r="F14" s="15"/>
    </row>
    <row r="15" spans="1:6" ht="15" customHeight="1">
      <c r="A15" s="34" t="s">
        <v>11</v>
      </c>
      <c r="B15" s="35"/>
      <c r="C15" s="100"/>
      <c r="D15" s="101"/>
      <c r="E15" s="100"/>
      <c r="F15" s="101"/>
    </row>
    <row r="16" spans="1:6" s="27" customFormat="1" ht="36">
      <c r="A16" s="97"/>
      <c r="B16" s="129" t="s">
        <v>116</v>
      </c>
      <c r="C16" s="13"/>
      <c r="D16" s="14"/>
      <c r="E16" s="13"/>
      <c r="F16" s="14"/>
    </row>
    <row r="17" spans="1:6" s="27" customFormat="1">
      <c r="A17" s="97"/>
      <c r="C17" s="13"/>
      <c r="D17" s="14"/>
      <c r="E17" s="13"/>
      <c r="F17" s="14"/>
    </row>
    <row r="18" spans="1:6" s="27" customFormat="1" ht="96">
      <c r="A18" s="97"/>
      <c r="B18" s="349" t="s">
        <v>117</v>
      </c>
      <c r="C18" s="13"/>
      <c r="D18" s="14"/>
      <c r="E18" s="13"/>
      <c r="F18" s="14"/>
    </row>
    <row r="19" spans="1:6" s="27" customFormat="1" ht="48">
      <c r="A19" s="97"/>
      <c r="B19" s="128" t="s">
        <v>118</v>
      </c>
      <c r="C19" s="12"/>
      <c r="D19" s="15"/>
      <c r="E19" s="12"/>
      <c r="F19" s="15"/>
    </row>
    <row r="20" spans="1:6" s="27" customFormat="1">
      <c r="A20" s="97"/>
      <c r="B20" s="128"/>
      <c r="C20" s="16"/>
      <c r="D20" s="17"/>
      <c r="E20" s="16"/>
      <c r="F20" s="17"/>
    </row>
    <row r="21" spans="1:6" ht="15" customHeight="1">
      <c r="A21" s="34" t="s">
        <v>12</v>
      </c>
      <c r="B21" s="35"/>
      <c r="C21" s="98"/>
      <c r="D21" s="99"/>
      <c r="E21" s="189"/>
      <c r="F21" s="99"/>
    </row>
    <row r="22" spans="1:6" s="27" customFormat="1" ht="24">
      <c r="A22" s="36"/>
      <c r="B22" s="129" t="s">
        <v>120</v>
      </c>
      <c r="C22" s="13"/>
      <c r="D22" s="14"/>
      <c r="E22" s="13"/>
      <c r="F22" s="14"/>
    </row>
    <row r="23" spans="1:6" s="27" customFormat="1" ht="36">
      <c r="A23" s="36"/>
      <c r="B23" s="130" t="s">
        <v>119</v>
      </c>
      <c r="C23" s="13"/>
      <c r="D23" s="14"/>
      <c r="E23" s="13"/>
      <c r="F23" s="14"/>
    </row>
    <row r="24" spans="1:6" s="27" customFormat="1">
      <c r="A24" s="36"/>
      <c r="B24" s="130"/>
      <c r="C24" s="13"/>
      <c r="D24" s="14"/>
      <c r="E24" s="13"/>
      <c r="F24" s="14"/>
    </row>
    <row r="25" spans="1:6" s="27" customFormat="1">
      <c r="A25" s="36"/>
      <c r="B25" s="129"/>
      <c r="C25" s="12"/>
      <c r="D25" s="15"/>
      <c r="E25" s="12"/>
      <c r="F25" s="15"/>
    </row>
    <row r="26" spans="1:6" s="27" customFormat="1" ht="12.75" thickBot="1">
      <c r="A26" s="36"/>
      <c r="B26" s="131"/>
      <c r="C26" s="16"/>
      <c r="D26" s="17"/>
      <c r="E26" s="16"/>
      <c r="F26" s="17"/>
    </row>
    <row r="27" spans="1:6" ht="18" customHeight="1" thickTop="1" thickBot="1">
      <c r="A27" s="252" t="s">
        <v>0</v>
      </c>
      <c r="B27" s="253"/>
      <c r="C27" s="28"/>
      <c r="D27" s="29">
        <f>SUM(D9:D26)</f>
        <v>13259772</v>
      </c>
      <c r="E27" s="28"/>
      <c r="F27" s="29">
        <f>SUM(F9:F26)</f>
        <v>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Normal="100" workbookViewId="0">
      <selection activeCell="G13" sqref="G13"/>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82" t="s">
        <v>25</v>
      </c>
      <c r="B2" s="283"/>
      <c r="C2" s="284"/>
      <c r="D2" s="263" t="str">
        <f>IF(ISBLANK('PROJECT ID|INSTRUCTIONS'!C3)," ",'PROJECT ID|INSTRUCTIONS'!C3)</f>
        <v xml:space="preserve"> </v>
      </c>
      <c r="E2" s="264"/>
      <c r="F2" s="264"/>
      <c r="G2" s="264"/>
      <c r="H2" s="264"/>
      <c r="I2" s="265"/>
    </row>
    <row r="3" spans="1:11" ht="16.5" customHeight="1">
      <c r="A3" s="285" t="s">
        <v>22</v>
      </c>
      <c r="B3" s="286"/>
      <c r="C3" s="260"/>
      <c r="D3" s="266" t="str">
        <f>IF(ISBLANK('PROJECT ID|INSTRUCTIONS'!C4)," ",'PROJECT ID|INSTRUCTIONS'!C4)</f>
        <v>Health Information Exchange and Health Information Technology Project</v>
      </c>
      <c r="E3" s="267"/>
      <c r="F3" s="267"/>
      <c r="G3" s="267"/>
      <c r="H3" s="267"/>
      <c r="I3" s="268"/>
    </row>
    <row r="4" spans="1:11" ht="16.5" customHeight="1">
      <c r="A4" s="287" t="s">
        <v>26</v>
      </c>
      <c r="B4" s="288"/>
      <c r="C4" s="289"/>
      <c r="D4" s="269" t="str">
        <f>IF(ISBLANK('PROJECT ID|INSTRUCTIONS'!C5)," ",'PROJECT ID|INSTRUCTIONS'!C5)</f>
        <v xml:space="preserve"> </v>
      </c>
      <c r="E4" s="270"/>
      <c r="F4" s="270"/>
      <c r="G4" s="270"/>
      <c r="H4" s="270"/>
      <c r="I4" s="271"/>
    </row>
    <row r="5" spans="1:11" s="51" customFormat="1" ht="12" customHeight="1">
      <c r="A5" s="50" t="s">
        <v>48</v>
      </c>
      <c r="B5" s="50"/>
      <c r="C5" s="50"/>
      <c r="D5" s="50"/>
      <c r="E5" s="50"/>
      <c r="F5" s="50"/>
      <c r="G5" s="50"/>
    </row>
    <row r="6" spans="1:11" s="52" customFormat="1" ht="18" customHeight="1">
      <c r="A6" s="275" t="s">
        <v>55</v>
      </c>
      <c r="B6" s="276"/>
      <c r="C6" s="276"/>
      <c r="D6" s="276"/>
      <c r="E6" s="276"/>
      <c r="F6" s="276"/>
      <c r="G6" s="276"/>
      <c r="H6" s="276"/>
      <c r="I6" s="276"/>
      <c r="J6" s="276"/>
      <c r="K6" s="277"/>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78" t="s">
        <v>86</v>
      </c>
      <c r="B8" s="58">
        <v>50110</v>
      </c>
      <c r="C8" s="58" t="s">
        <v>87</v>
      </c>
      <c r="D8" s="3"/>
      <c r="E8" s="3"/>
      <c r="F8" s="3"/>
      <c r="G8" s="3"/>
      <c r="H8" s="3"/>
      <c r="I8" s="3"/>
      <c r="J8" s="3"/>
      <c r="K8" s="180">
        <f>SUM(D8:J8)</f>
        <v>0</v>
      </c>
    </row>
    <row r="9" spans="1:11" ht="16.5" customHeight="1">
      <c r="A9" s="279"/>
      <c r="B9" s="58">
        <v>50130</v>
      </c>
      <c r="C9" s="58" t="s">
        <v>88</v>
      </c>
      <c r="D9" s="1"/>
      <c r="E9" s="1"/>
      <c r="F9" s="1"/>
      <c r="G9" s="1"/>
      <c r="H9" s="1"/>
      <c r="I9" s="1"/>
      <c r="J9" s="1"/>
      <c r="K9" s="99">
        <f t="shared" ref="K9:K19" si="0">SUM(D9:J9)</f>
        <v>0</v>
      </c>
    </row>
    <row r="10" spans="1:11" ht="16.5" customHeight="1">
      <c r="A10" s="279"/>
      <c r="B10" s="58">
        <v>50170</v>
      </c>
      <c r="C10" s="58" t="s">
        <v>89</v>
      </c>
      <c r="D10" s="2"/>
      <c r="E10" s="2"/>
      <c r="F10" s="2"/>
      <c r="G10" s="2"/>
      <c r="H10" s="2"/>
      <c r="I10" s="2"/>
      <c r="J10" s="2"/>
      <c r="K10" s="188">
        <f t="shared" si="0"/>
        <v>0</v>
      </c>
    </row>
    <row r="11" spans="1:11" ht="16.5" customHeight="1" thickBot="1">
      <c r="A11" s="280"/>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81" t="s">
        <v>85</v>
      </c>
      <c r="B12" s="58">
        <v>53715</v>
      </c>
      <c r="C12" s="58" t="s">
        <v>90</v>
      </c>
      <c r="D12" s="3"/>
      <c r="E12" s="3">
        <v>5783959</v>
      </c>
      <c r="F12" s="3">
        <v>6247862</v>
      </c>
      <c r="G12" s="3">
        <v>2805107</v>
      </c>
      <c r="H12" s="3"/>
      <c r="I12" s="3"/>
      <c r="J12" s="3"/>
      <c r="K12" s="187">
        <f t="shared" si="0"/>
        <v>14836928</v>
      </c>
    </row>
    <row r="13" spans="1:11" ht="16.5" customHeight="1">
      <c r="A13" s="279"/>
      <c r="B13" s="58">
        <v>53720</v>
      </c>
      <c r="C13" s="58" t="s">
        <v>91</v>
      </c>
      <c r="D13" s="1"/>
      <c r="E13" s="1"/>
      <c r="F13" s="1"/>
      <c r="G13" s="1"/>
      <c r="H13" s="1"/>
      <c r="I13" s="1"/>
      <c r="J13" s="1"/>
      <c r="K13" s="99">
        <f t="shared" si="0"/>
        <v>0</v>
      </c>
    </row>
    <row r="14" spans="1:11" ht="16.5" customHeight="1">
      <c r="A14" s="279"/>
      <c r="B14" s="58">
        <v>53735</v>
      </c>
      <c r="C14" s="58" t="s">
        <v>92</v>
      </c>
      <c r="D14" s="1"/>
      <c r="E14" s="1"/>
      <c r="F14" s="1"/>
      <c r="G14" s="1"/>
      <c r="H14" s="1"/>
      <c r="I14" s="1"/>
      <c r="J14" s="1"/>
      <c r="K14" s="99">
        <f t="shared" si="0"/>
        <v>0</v>
      </c>
    </row>
    <row r="15" spans="1:11" ht="16.5" customHeight="1">
      <c r="A15" s="279"/>
      <c r="B15" s="58">
        <v>53740</v>
      </c>
      <c r="C15" s="58" t="s">
        <v>93</v>
      </c>
      <c r="D15" s="1"/>
      <c r="E15" s="1"/>
      <c r="F15" s="1"/>
      <c r="G15" s="1"/>
      <c r="H15" s="1"/>
      <c r="I15" s="1"/>
      <c r="J15" s="1"/>
      <c r="K15" s="99">
        <f t="shared" si="0"/>
        <v>0</v>
      </c>
    </row>
    <row r="16" spans="1:11" ht="16.5" customHeight="1">
      <c r="A16" s="279"/>
      <c r="B16" s="58">
        <v>53755</v>
      </c>
      <c r="C16" s="58" t="s">
        <v>94</v>
      </c>
      <c r="D16" s="1"/>
      <c r="E16" s="1"/>
      <c r="F16" s="1"/>
      <c r="G16" s="1"/>
      <c r="H16" s="1"/>
      <c r="I16" s="1"/>
      <c r="J16" s="1"/>
      <c r="K16" s="99">
        <f t="shared" si="0"/>
        <v>0</v>
      </c>
    </row>
    <row r="17" spans="1:11" ht="16.5" customHeight="1">
      <c r="A17" s="279"/>
      <c r="B17" s="58">
        <v>53760</v>
      </c>
      <c r="C17" s="58" t="s">
        <v>95</v>
      </c>
      <c r="D17" s="1"/>
      <c r="E17" s="1"/>
      <c r="F17" s="1"/>
      <c r="G17" s="1"/>
      <c r="H17" s="1"/>
      <c r="I17" s="1"/>
      <c r="J17" s="1"/>
      <c r="K17" s="188">
        <f t="shared" si="0"/>
        <v>0</v>
      </c>
    </row>
    <row r="18" spans="1:11" ht="16.5" customHeight="1" thickBot="1">
      <c r="A18" s="280"/>
      <c r="B18" s="59" t="s">
        <v>16</v>
      </c>
      <c r="C18" s="59"/>
      <c r="D18" s="60">
        <f>SUM(D12:D17)</f>
        <v>0</v>
      </c>
      <c r="E18" s="60">
        <f t="shared" ref="E18:J18" si="2">SUM(E12:E17)</f>
        <v>5783959</v>
      </c>
      <c r="F18" s="60">
        <f t="shared" si="2"/>
        <v>6247862</v>
      </c>
      <c r="G18" s="60">
        <f t="shared" si="2"/>
        <v>2805107</v>
      </c>
      <c r="H18" s="60">
        <f t="shared" si="2"/>
        <v>0</v>
      </c>
      <c r="I18" s="60">
        <f t="shared" si="2"/>
        <v>0</v>
      </c>
      <c r="J18" s="60">
        <f t="shared" si="2"/>
        <v>0</v>
      </c>
      <c r="K18" s="61">
        <f>SUM(D18:J18)</f>
        <v>14836928</v>
      </c>
    </row>
    <row r="19" spans="1:11" ht="16.5" customHeight="1" thickTop="1">
      <c r="A19" s="281" t="s">
        <v>96</v>
      </c>
      <c r="B19" s="58">
        <v>55700</v>
      </c>
      <c r="C19" s="58" t="s">
        <v>97</v>
      </c>
      <c r="D19" s="1"/>
      <c r="E19" s="1"/>
      <c r="F19" s="1"/>
      <c r="G19" s="1"/>
      <c r="H19" s="1"/>
      <c r="I19" s="1"/>
      <c r="J19" s="1"/>
      <c r="K19" s="187">
        <f t="shared" si="0"/>
        <v>0</v>
      </c>
    </row>
    <row r="20" spans="1:11" ht="16.5" customHeight="1">
      <c r="A20" s="278"/>
      <c r="B20" s="58">
        <v>55710</v>
      </c>
      <c r="C20" s="58" t="s">
        <v>98</v>
      </c>
      <c r="D20" s="1"/>
      <c r="E20" s="1"/>
      <c r="F20" s="1"/>
      <c r="G20" s="1"/>
      <c r="H20" s="1"/>
      <c r="I20" s="1"/>
      <c r="J20" s="1"/>
      <c r="K20" s="208"/>
    </row>
    <row r="21" spans="1:11" ht="48" customHeight="1">
      <c r="A21" s="278"/>
      <c r="B21" s="58">
        <v>55730</v>
      </c>
      <c r="C21" s="58" t="s">
        <v>99</v>
      </c>
      <c r="D21" s="1"/>
      <c r="E21" s="1"/>
      <c r="F21" s="1"/>
      <c r="G21" s="1"/>
      <c r="H21" s="1"/>
      <c r="I21" s="1"/>
      <c r="J21" s="1"/>
      <c r="K21" s="208"/>
    </row>
    <row r="22" spans="1:11" ht="16.5" customHeight="1" thickBot="1">
      <c r="A22" s="280"/>
      <c r="B22" s="59" t="s">
        <v>16</v>
      </c>
      <c r="C22" s="59"/>
      <c r="D22" s="60">
        <f t="shared" ref="D22:J22" si="3">SUM(D19:D21)</f>
        <v>0</v>
      </c>
      <c r="E22" s="60">
        <f t="shared" si="3"/>
        <v>0</v>
      </c>
      <c r="F22" s="60">
        <f t="shared" si="3"/>
        <v>0</v>
      </c>
      <c r="G22" s="60">
        <f t="shared" si="3"/>
        <v>0</v>
      </c>
      <c r="H22" s="60">
        <f t="shared" si="3"/>
        <v>0</v>
      </c>
      <c r="I22" s="60">
        <f t="shared" si="3"/>
        <v>0</v>
      </c>
      <c r="J22" s="60">
        <f t="shared" si="3"/>
        <v>0</v>
      </c>
      <c r="K22" s="61">
        <f>SUM(D22:J22)</f>
        <v>0</v>
      </c>
    </row>
    <row r="23" spans="1:11" ht="16.5" customHeight="1" thickTop="1" thickBot="1">
      <c r="A23" s="272" t="s">
        <v>17</v>
      </c>
      <c r="B23" s="273"/>
      <c r="C23" s="274"/>
      <c r="D23" s="29">
        <f t="shared" ref="D23:J23" si="4">D11+D18+D22</f>
        <v>0</v>
      </c>
      <c r="E23" s="29">
        <f t="shared" si="4"/>
        <v>5783959</v>
      </c>
      <c r="F23" s="29">
        <f t="shared" si="4"/>
        <v>6247862</v>
      </c>
      <c r="G23" s="29">
        <f t="shared" si="4"/>
        <v>2805107</v>
      </c>
      <c r="H23" s="29">
        <f t="shared" si="4"/>
        <v>0</v>
      </c>
      <c r="I23" s="29">
        <f t="shared" si="4"/>
        <v>0</v>
      </c>
      <c r="J23" s="29">
        <f t="shared" si="4"/>
        <v>0</v>
      </c>
      <c r="K23" s="29">
        <f>SUM(D23:J23)</f>
        <v>14836928</v>
      </c>
    </row>
    <row r="24" spans="1:11" ht="13.5" thickTop="1"/>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Normal="100" workbookViewId="0">
      <selection activeCell="G13" sqref="G13"/>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5" customFormat="1" ht="16.5" customHeight="1">
      <c r="A2" s="282" t="s">
        <v>25</v>
      </c>
      <c r="B2" s="283"/>
      <c r="C2" s="283"/>
      <c r="D2" s="264" t="str">
        <f>IF(ISBLANK('PROJECT ID|INSTRUCTIONS'!C3)," ",'PROJECT ID|INSTRUCTIONS'!C3)</f>
        <v xml:space="preserve"> </v>
      </c>
      <c r="E2" s="290"/>
      <c r="F2" s="290"/>
      <c r="G2" s="290"/>
      <c r="H2" s="290"/>
      <c r="I2" s="291"/>
    </row>
    <row r="3" spans="1:11" s="65" customFormat="1" ht="16.5" customHeight="1">
      <c r="A3" s="285" t="s">
        <v>22</v>
      </c>
      <c r="B3" s="286"/>
      <c r="C3" s="286"/>
      <c r="D3" s="267" t="str">
        <f>IF(ISBLANK('PROJECT ID|INSTRUCTIONS'!C4)," ",'PROJECT ID|INSTRUCTIONS'!C4)</f>
        <v>Health Information Exchange and Health Information Technology Project</v>
      </c>
      <c r="E3" s="292"/>
      <c r="F3" s="292"/>
      <c r="G3" s="292"/>
      <c r="H3" s="292"/>
      <c r="I3" s="293"/>
    </row>
    <row r="4" spans="1:11" s="65" customFormat="1" ht="16.5" customHeight="1">
      <c r="A4" s="287" t="s">
        <v>26</v>
      </c>
      <c r="B4" s="288"/>
      <c r="C4" s="288"/>
      <c r="D4" s="270" t="str">
        <f>IF(ISBLANK('PROJECT ID|INSTRUCTIONS'!C5)," ",'PROJECT ID|INSTRUCTIONS'!C5)</f>
        <v xml:space="preserve"> </v>
      </c>
      <c r="E4" s="294"/>
      <c r="F4" s="294"/>
      <c r="G4" s="294"/>
      <c r="H4" s="294"/>
      <c r="I4" s="295"/>
    </row>
    <row r="5" spans="1:11" s="65" customFormat="1" ht="12" customHeight="1">
      <c r="A5" s="66"/>
      <c r="B5" s="66"/>
      <c r="C5" s="66"/>
      <c r="D5" s="66"/>
      <c r="E5" s="67"/>
      <c r="F5" s="67"/>
      <c r="G5" s="67"/>
      <c r="H5" s="67"/>
      <c r="I5" s="67"/>
    </row>
    <row r="6" spans="1:11" ht="18" customHeight="1">
      <c r="A6" s="296" t="s">
        <v>56</v>
      </c>
      <c r="B6" s="297"/>
      <c r="C6" s="297"/>
      <c r="D6" s="297"/>
      <c r="E6" s="297"/>
      <c r="F6" s="297"/>
      <c r="G6" s="297"/>
      <c r="H6" s="297"/>
      <c r="I6" s="297"/>
      <c r="J6" s="297"/>
      <c r="K6" s="298"/>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78" t="s">
        <v>86</v>
      </c>
      <c r="B8" s="58">
        <v>50110</v>
      </c>
      <c r="C8" s="58" t="s">
        <v>87</v>
      </c>
      <c r="D8" s="206"/>
      <c r="E8" s="3"/>
      <c r="F8" s="3"/>
      <c r="G8" s="3"/>
      <c r="H8" s="3"/>
      <c r="I8" s="3"/>
      <c r="J8" s="40"/>
      <c r="K8" s="183">
        <f>SUM(D8:J8)</f>
        <v>0</v>
      </c>
    </row>
    <row r="9" spans="1:11" ht="16.5" customHeight="1">
      <c r="A9" s="279"/>
      <c r="B9" s="58">
        <v>50130</v>
      </c>
      <c r="C9" s="58" t="s">
        <v>88</v>
      </c>
      <c r="D9" s="1"/>
      <c r="E9" s="1"/>
      <c r="F9" s="1"/>
      <c r="G9" s="1"/>
      <c r="H9" s="1"/>
      <c r="I9" s="1"/>
      <c r="J9" s="41"/>
      <c r="K9" s="184">
        <f t="shared" ref="K9:K23" si="0">SUM(D9:J9)</f>
        <v>0</v>
      </c>
    </row>
    <row r="10" spans="1:11" ht="16.5" customHeight="1">
      <c r="A10" s="279"/>
      <c r="B10" s="58">
        <v>50170</v>
      </c>
      <c r="C10" s="58" t="s">
        <v>89</v>
      </c>
      <c r="D10" s="2"/>
      <c r="E10" s="2"/>
      <c r="F10" s="2"/>
      <c r="G10" s="2"/>
      <c r="H10" s="2"/>
      <c r="I10" s="2"/>
      <c r="J10" s="42"/>
      <c r="K10" s="185">
        <f t="shared" si="0"/>
        <v>0</v>
      </c>
    </row>
    <row r="11" spans="1:11" ht="16.5" customHeight="1" thickBot="1">
      <c r="A11" s="280"/>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1" t="s">
        <v>85</v>
      </c>
      <c r="B12" s="58">
        <v>53715</v>
      </c>
      <c r="C12" s="58" t="s">
        <v>90</v>
      </c>
      <c r="D12" s="3"/>
      <c r="E12" s="3">
        <v>614831</v>
      </c>
      <c r="F12" s="3">
        <v>664144</v>
      </c>
      <c r="G12" s="3">
        <v>298181</v>
      </c>
      <c r="H12" s="3"/>
      <c r="I12" s="3"/>
      <c r="J12" s="40"/>
      <c r="K12" s="186">
        <f t="shared" si="0"/>
        <v>1577156</v>
      </c>
    </row>
    <row r="13" spans="1:11" ht="16.5" customHeight="1">
      <c r="A13" s="279"/>
      <c r="B13" s="58">
        <v>53720</v>
      </c>
      <c r="C13" s="58" t="s">
        <v>91</v>
      </c>
      <c r="D13" s="1"/>
      <c r="E13" s="1"/>
      <c r="F13" s="1"/>
      <c r="G13" s="1"/>
      <c r="H13" s="1"/>
      <c r="I13" s="1"/>
      <c r="J13" s="41"/>
      <c r="K13" s="184">
        <f t="shared" si="0"/>
        <v>0</v>
      </c>
    </row>
    <row r="14" spans="1:11" ht="16.5" customHeight="1">
      <c r="A14" s="279"/>
      <c r="B14" s="58">
        <v>53735</v>
      </c>
      <c r="C14" s="58" t="s">
        <v>92</v>
      </c>
      <c r="D14" s="1"/>
      <c r="E14" s="1"/>
      <c r="F14" s="1"/>
      <c r="G14" s="1"/>
      <c r="H14" s="1"/>
      <c r="I14" s="1"/>
      <c r="J14" s="41"/>
      <c r="K14" s="184">
        <f t="shared" si="0"/>
        <v>0</v>
      </c>
    </row>
    <row r="15" spans="1:11" ht="16.5" customHeight="1">
      <c r="A15" s="279"/>
      <c r="B15" s="58">
        <v>53740</v>
      </c>
      <c r="C15" s="58" t="s">
        <v>93</v>
      </c>
      <c r="D15" s="1"/>
      <c r="E15" s="1"/>
      <c r="F15" s="1"/>
      <c r="G15" s="1"/>
      <c r="H15" s="1"/>
      <c r="I15" s="1"/>
      <c r="J15" s="41"/>
      <c r="K15" s="184">
        <f t="shared" si="0"/>
        <v>0</v>
      </c>
    </row>
    <row r="16" spans="1:11" ht="16.5" customHeight="1">
      <c r="A16" s="279"/>
      <c r="B16" s="58">
        <v>53755</v>
      </c>
      <c r="C16" s="58" t="s">
        <v>94</v>
      </c>
      <c r="D16" s="1"/>
      <c r="E16" s="1"/>
      <c r="F16" s="1"/>
      <c r="G16" s="1"/>
      <c r="H16" s="1"/>
      <c r="I16" s="1"/>
      <c r="J16" s="41"/>
      <c r="K16" s="184">
        <f t="shared" si="0"/>
        <v>0</v>
      </c>
    </row>
    <row r="17" spans="1:11" ht="16.5" customHeight="1">
      <c r="A17" s="279"/>
      <c r="B17" s="58">
        <v>53760</v>
      </c>
      <c r="C17" s="58" t="s">
        <v>95</v>
      </c>
      <c r="D17" s="1"/>
      <c r="E17" s="1"/>
      <c r="F17" s="1"/>
      <c r="G17" s="1"/>
      <c r="H17" s="1"/>
      <c r="I17" s="1"/>
      <c r="J17" s="41"/>
      <c r="K17" s="185">
        <f t="shared" si="0"/>
        <v>0</v>
      </c>
    </row>
    <row r="18" spans="1:11" ht="16.5" customHeight="1" thickBot="1">
      <c r="A18" s="280"/>
      <c r="B18" s="59" t="s">
        <v>16</v>
      </c>
      <c r="C18" s="59"/>
      <c r="D18" s="60">
        <f>SUM(D12:D17)</f>
        <v>0</v>
      </c>
      <c r="E18" s="60">
        <f t="shared" ref="E18:J18" si="2">SUM(E12:E17)</f>
        <v>614831</v>
      </c>
      <c r="F18" s="60">
        <f t="shared" si="2"/>
        <v>664144</v>
      </c>
      <c r="G18" s="60">
        <f t="shared" si="2"/>
        <v>298181</v>
      </c>
      <c r="H18" s="60">
        <f t="shared" si="2"/>
        <v>0</v>
      </c>
      <c r="I18" s="60">
        <f t="shared" si="2"/>
        <v>0</v>
      </c>
      <c r="J18" s="72">
        <f t="shared" si="2"/>
        <v>0</v>
      </c>
      <c r="K18" s="62">
        <f t="shared" si="0"/>
        <v>1577156</v>
      </c>
    </row>
    <row r="19" spans="1:11" ht="16.5" customHeight="1" thickTop="1">
      <c r="A19" s="281" t="s">
        <v>96</v>
      </c>
      <c r="B19" s="58">
        <v>55700</v>
      </c>
      <c r="C19" s="58" t="s">
        <v>97</v>
      </c>
      <c r="D19" s="1"/>
      <c r="E19" s="1"/>
      <c r="F19" s="1"/>
      <c r="G19" s="1"/>
      <c r="H19" s="1"/>
      <c r="I19" s="1"/>
      <c r="J19" s="41"/>
      <c r="K19" s="186">
        <f t="shared" si="0"/>
        <v>0</v>
      </c>
    </row>
    <row r="20" spans="1:11" ht="16.5" customHeight="1">
      <c r="A20" s="278"/>
      <c r="B20" s="58">
        <v>55710</v>
      </c>
      <c r="C20" s="58" t="s">
        <v>98</v>
      </c>
      <c r="D20" s="1"/>
      <c r="E20" s="1"/>
      <c r="F20" s="1"/>
      <c r="G20" s="1"/>
      <c r="H20" s="1"/>
      <c r="I20" s="1"/>
      <c r="J20" s="41"/>
      <c r="K20" s="209"/>
    </row>
    <row r="21" spans="1:11" ht="15.75" customHeight="1">
      <c r="A21" s="278"/>
      <c r="B21" s="58">
        <v>55730</v>
      </c>
      <c r="C21" s="58" t="s">
        <v>99</v>
      </c>
      <c r="D21" s="1"/>
      <c r="E21" s="1"/>
      <c r="F21" s="1"/>
      <c r="G21" s="1"/>
      <c r="H21" s="1"/>
      <c r="I21" s="1"/>
      <c r="J21" s="41"/>
      <c r="K21" s="185">
        <f t="shared" si="0"/>
        <v>0</v>
      </c>
    </row>
    <row r="22" spans="1:11" ht="16.5" customHeight="1" thickBot="1">
      <c r="A22" s="280"/>
      <c r="B22" s="59" t="s">
        <v>16</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c r="A23" s="63" t="s">
        <v>17</v>
      </c>
      <c r="B23" s="64"/>
      <c r="C23" s="73"/>
      <c r="D23" s="29">
        <f t="shared" ref="D23:J23" si="4">D11+D18+D22</f>
        <v>0</v>
      </c>
      <c r="E23" s="29">
        <f t="shared" si="4"/>
        <v>614831</v>
      </c>
      <c r="F23" s="29">
        <f t="shared" si="4"/>
        <v>664144</v>
      </c>
      <c r="G23" s="29">
        <f t="shared" si="4"/>
        <v>298181</v>
      </c>
      <c r="H23" s="29">
        <f t="shared" si="4"/>
        <v>0</v>
      </c>
      <c r="I23" s="29">
        <f t="shared" si="4"/>
        <v>0</v>
      </c>
      <c r="J23" s="29">
        <f t="shared" si="4"/>
        <v>0</v>
      </c>
      <c r="K23" s="29">
        <f t="shared" si="0"/>
        <v>1577156</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319" t="s">
        <v>25</v>
      </c>
      <c r="B2" s="320"/>
      <c r="C2" s="312" t="str">
        <f>IF(ISBLANK('PROJECT ID|INSTRUCTIONS'!C3)," ",'PROJECT ID|INSTRUCTIONS'!C3)</f>
        <v xml:space="preserve"> </v>
      </c>
      <c r="D2" s="312"/>
      <c r="E2" s="313"/>
    </row>
    <row r="3" spans="1:5" ht="16.5" customHeight="1">
      <c r="A3" s="321" t="s">
        <v>22</v>
      </c>
      <c r="B3" s="322"/>
      <c r="C3" s="314" t="str">
        <f>IF(ISBLANK('PROJECT ID|INSTRUCTIONS'!C4)," ",'PROJECT ID|INSTRUCTIONS'!C4)</f>
        <v>Health Information Exchange and Health Information Technology Project</v>
      </c>
      <c r="D3" s="314"/>
      <c r="E3" s="315"/>
    </row>
    <row r="4" spans="1:5" ht="16.5" customHeight="1">
      <c r="A4" s="323" t="s">
        <v>26</v>
      </c>
      <c r="B4" s="324"/>
      <c r="C4" s="316" t="str">
        <f>IF(ISBLANK('PROJECT ID|INSTRUCTIONS'!C5)," ",'PROJECT ID|INSTRUCTIONS'!C5)</f>
        <v xml:space="preserve"> </v>
      </c>
      <c r="D4" s="316"/>
      <c r="E4" s="317"/>
    </row>
    <row r="5" spans="1:5" ht="12" customHeight="1"/>
    <row r="6" spans="1:5" ht="15.75">
      <c r="A6" s="300" t="s">
        <v>71</v>
      </c>
      <c r="B6" s="301"/>
      <c r="C6" s="301"/>
      <c r="D6" s="301"/>
      <c r="E6" s="302"/>
    </row>
    <row r="7" spans="1:5" ht="15.75" customHeight="1">
      <c r="A7" s="198" t="s">
        <v>44</v>
      </c>
      <c r="B7" s="190" t="s">
        <v>49</v>
      </c>
      <c r="C7" s="191" t="s">
        <v>83</v>
      </c>
      <c r="D7" s="191" t="s">
        <v>51</v>
      </c>
      <c r="E7" s="192" t="s">
        <v>43</v>
      </c>
    </row>
    <row r="8" spans="1:5" ht="3.75" customHeight="1">
      <c r="A8" s="196"/>
      <c r="B8" s="196"/>
      <c r="C8" s="197"/>
      <c r="D8" s="197"/>
      <c r="E8" s="197"/>
    </row>
    <row r="9" spans="1:5" ht="15">
      <c r="A9" s="303" t="str">
        <f>CONCATENATE("FY ",Settings!$C$1-1)</f>
        <v>FY 2012</v>
      </c>
      <c r="B9" s="304"/>
      <c r="C9" s="304"/>
      <c r="D9" s="304"/>
      <c r="E9" s="305"/>
    </row>
    <row r="10" spans="1:5">
      <c r="A10" s="132">
        <v>2011</v>
      </c>
      <c r="B10" s="133">
        <v>1</v>
      </c>
      <c r="C10" s="176"/>
      <c r="D10" s="134"/>
      <c r="E10" s="135" t="s">
        <v>57</v>
      </c>
    </row>
    <row r="11" spans="1:5">
      <c r="A11" s="136">
        <v>2011</v>
      </c>
      <c r="B11" s="137">
        <v>2</v>
      </c>
      <c r="C11" s="177"/>
      <c r="D11" s="139"/>
      <c r="E11" s="140" t="s">
        <v>57</v>
      </c>
    </row>
    <row r="12" spans="1:5">
      <c r="A12" s="136">
        <v>2011</v>
      </c>
      <c r="B12" s="137">
        <v>3</v>
      </c>
      <c r="C12" s="178"/>
      <c r="D12" s="139"/>
      <c r="E12" s="140" t="s">
        <v>57</v>
      </c>
    </row>
    <row r="13" spans="1:5">
      <c r="A13" s="136">
        <v>2011</v>
      </c>
      <c r="B13" s="137">
        <v>4</v>
      </c>
      <c r="C13" s="178"/>
      <c r="D13" s="139"/>
      <c r="E13" s="140" t="s">
        <v>57</v>
      </c>
    </row>
    <row r="14" spans="1:5">
      <c r="A14" s="136">
        <v>2011</v>
      </c>
      <c r="B14" s="137">
        <v>5</v>
      </c>
      <c r="C14" s="178"/>
      <c r="D14" s="139"/>
      <c r="E14" s="140" t="s">
        <v>57</v>
      </c>
    </row>
    <row r="15" spans="1:5">
      <c r="A15" s="136">
        <v>2011</v>
      </c>
      <c r="B15" s="137">
        <v>6</v>
      </c>
      <c r="C15" s="178"/>
      <c r="D15" s="139"/>
      <c r="E15" s="140" t="s">
        <v>57</v>
      </c>
    </row>
    <row r="16" spans="1:5">
      <c r="A16" s="136">
        <v>2011</v>
      </c>
      <c r="B16" s="137">
        <v>7</v>
      </c>
      <c r="C16" s="178"/>
      <c r="D16" s="139"/>
      <c r="E16" s="140" t="s">
        <v>57</v>
      </c>
    </row>
    <row r="17" spans="1:5">
      <c r="A17" s="136">
        <v>2011</v>
      </c>
      <c r="B17" s="137">
        <v>8</v>
      </c>
      <c r="C17" s="178"/>
      <c r="D17" s="139"/>
      <c r="E17" s="140" t="s">
        <v>57</v>
      </c>
    </row>
    <row r="18" spans="1:5">
      <c r="A18" s="136">
        <v>2011</v>
      </c>
      <c r="B18" s="137">
        <v>9</v>
      </c>
      <c r="C18" s="178"/>
      <c r="D18" s="139"/>
      <c r="E18" s="140" t="s">
        <v>57</v>
      </c>
    </row>
    <row r="19" spans="1:5">
      <c r="A19" s="142">
        <v>2011</v>
      </c>
      <c r="B19" s="143">
        <v>10</v>
      </c>
      <c r="C19" s="179"/>
      <c r="D19" s="144"/>
      <c r="E19" s="145" t="s">
        <v>57</v>
      </c>
    </row>
    <row r="20" spans="1:5" ht="15">
      <c r="A20" s="306" t="str">
        <f>CONCATENATE("FY ",Settings!$C$1)</f>
        <v>FY 2013</v>
      </c>
      <c r="B20" s="307"/>
      <c r="C20" s="307"/>
      <c r="D20" s="307"/>
      <c r="E20" s="308"/>
    </row>
    <row r="21" spans="1:5">
      <c r="A21" s="132">
        <v>2012</v>
      </c>
      <c r="B21" s="133">
        <v>1</v>
      </c>
      <c r="C21" s="146"/>
      <c r="D21" s="170"/>
      <c r="E21" s="147" t="s">
        <v>76</v>
      </c>
    </row>
    <row r="22" spans="1:5">
      <c r="A22" s="136">
        <v>2012</v>
      </c>
      <c r="B22" s="137">
        <v>2</v>
      </c>
      <c r="C22" s="138"/>
      <c r="D22" s="171"/>
      <c r="E22" s="148" t="s">
        <v>76</v>
      </c>
    </row>
    <row r="23" spans="1:5">
      <c r="A23" s="136">
        <v>2012</v>
      </c>
      <c r="B23" s="137">
        <v>3</v>
      </c>
      <c r="C23" s="141"/>
      <c r="D23" s="171"/>
      <c r="E23" s="148" t="s">
        <v>76</v>
      </c>
    </row>
    <row r="24" spans="1:5">
      <c r="A24" s="136">
        <v>2012</v>
      </c>
      <c r="B24" s="137">
        <v>4</v>
      </c>
      <c r="C24" s="149"/>
      <c r="D24" s="171"/>
      <c r="E24" s="148" t="s">
        <v>76</v>
      </c>
    </row>
    <row r="25" spans="1:5">
      <c r="A25" s="136">
        <v>2012</v>
      </c>
      <c r="B25" s="137">
        <v>5</v>
      </c>
      <c r="C25" s="141"/>
      <c r="D25" s="171"/>
      <c r="E25" s="148" t="s">
        <v>76</v>
      </c>
    </row>
    <row r="26" spans="1:5">
      <c r="A26" s="136">
        <v>2012</v>
      </c>
      <c r="B26" s="137">
        <v>6</v>
      </c>
      <c r="C26" s="141"/>
      <c r="D26" s="171"/>
      <c r="E26" s="148" t="s">
        <v>76</v>
      </c>
    </row>
    <row r="27" spans="1:5">
      <c r="A27" s="136">
        <v>2012</v>
      </c>
      <c r="B27" s="137">
        <v>7</v>
      </c>
      <c r="C27" s="141"/>
      <c r="D27" s="171"/>
      <c r="E27" s="148" t="s">
        <v>76</v>
      </c>
    </row>
    <row r="28" spans="1:5">
      <c r="A28" s="136">
        <v>2012</v>
      </c>
      <c r="B28" s="137">
        <v>8</v>
      </c>
      <c r="C28" s="141"/>
      <c r="D28" s="171"/>
      <c r="E28" s="148" t="s">
        <v>76</v>
      </c>
    </row>
    <row r="29" spans="1:5">
      <c r="A29" s="136">
        <v>2012</v>
      </c>
      <c r="B29" s="137">
        <v>9</v>
      </c>
      <c r="C29" s="141"/>
      <c r="D29" s="171"/>
      <c r="E29" s="148" t="s">
        <v>76</v>
      </c>
    </row>
    <row r="30" spans="1:5">
      <c r="A30" s="136">
        <v>2012</v>
      </c>
      <c r="B30" s="137">
        <v>10</v>
      </c>
      <c r="C30" s="141"/>
      <c r="D30" s="171"/>
      <c r="E30" s="148" t="s">
        <v>76</v>
      </c>
    </row>
    <row r="31" spans="1:5">
      <c r="A31" s="136">
        <v>2012</v>
      </c>
      <c r="B31" s="137">
        <v>11</v>
      </c>
      <c r="C31" s="149"/>
      <c r="D31" s="171"/>
      <c r="E31" s="148" t="s">
        <v>76</v>
      </c>
    </row>
    <row r="32" spans="1:5">
      <c r="A32" s="136">
        <v>2012</v>
      </c>
      <c r="B32" s="137">
        <v>12</v>
      </c>
      <c r="C32" s="149"/>
      <c r="D32" s="171"/>
      <c r="E32" s="148" t="s">
        <v>76</v>
      </c>
    </row>
    <row r="33" spans="1:5">
      <c r="A33" s="136">
        <v>2012</v>
      </c>
      <c r="B33" s="137">
        <v>13</v>
      </c>
      <c r="C33" s="149"/>
      <c r="D33" s="171"/>
      <c r="E33" s="148" t="s">
        <v>76</v>
      </c>
    </row>
    <row r="34" spans="1:5">
      <c r="A34" s="136">
        <v>2012</v>
      </c>
      <c r="B34" s="137">
        <v>14</v>
      </c>
      <c r="C34" s="149"/>
      <c r="D34" s="171"/>
      <c r="E34" s="148" t="s">
        <v>76</v>
      </c>
    </row>
    <row r="35" spans="1:5" ht="13.5" thickBot="1">
      <c r="A35" s="150">
        <v>2012</v>
      </c>
      <c r="B35" s="151">
        <v>15</v>
      </c>
      <c r="C35" s="152"/>
      <c r="D35" s="172"/>
      <c r="E35" s="153" t="s">
        <v>76</v>
      </c>
    </row>
    <row r="36" spans="1:5" ht="14.25" thickTop="1" thickBot="1">
      <c r="A36" s="318" t="s">
        <v>39</v>
      </c>
      <c r="B36" s="318"/>
      <c r="C36" s="318"/>
      <c r="D36" s="193">
        <f>SUM(D21:D35)</f>
        <v>0</v>
      </c>
      <c r="E36" s="77"/>
    </row>
    <row r="37" spans="1:5" ht="15.75" customHeight="1" thickTop="1">
      <c r="A37" s="299" t="str">
        <f>CONCATENATE("FY ",Settings!$C$1+1, "+")</f>
        <v>FY 2014+</v>
      </c>
      <c r="B37" s="299"/>
      <c r="C37" s="299"/>
      <c r="D37" s="299"/>
      <c r="E37" s="299"/>
    </row>
    <row r="38" spans="1:5">
      <c r="A38" s="154">
        <v>2013</v>
      </c>
      <c r="B38" s="155">
        <v>1</v>
      </c>
      <c r="C38" s="156"/>
      <c r="D38" s="173"/>
      <c r="E38" s="147" t="s">
        <v>76</v>
      </c>
    </row>
    <row r="39" spans="1:5">
      <c r="A39" s="157">
        <v>2013</v>
      </c>
      <c r="B39" s="158">
        <v>2</v>
      </c>
      <c r="C39" s="149"/>
      <c r="D39" s="174"/>
      <c r="E39" s="148" t="s">
        <v>76</v>
      </c>
    </row>
    <row r="40" spans="1:5">
      <c r="A40" s="157">
        <v>2013</v>
      </c>
      <c r="B40" s="158">
        <v>3</v>
      </c>
      <c r="C40" s="141"/>
      <c r="D40" s="174"/>
      <c r="E40" s="148" t="s">
        <v>76</v>
      </c>
    </row>
    <row r="41" spans="1:5">
      <c r="A41" s="157">
        <v>2013</v>
      </c>
      <c r="B41" s="158">
        <v>4</v>
      </c>
      <c r="C41" s="149"/>
      <c r="D41" s="174"/>
      <c r="E41" s="148" t="s">
        <v>76</v>
      </c>
    </row>
    <row r="42" spans="1:5">
      <c r="A42" s="157">
        <v>2013</v>
      </c>
      <c r="B42" s="158">
        <v>5</v>
      </c>
      <c r="C42" s="138"/>
      <c r="D42" s="174"/>
      <c r="E42" s="148" t="s">
        <v>76</v>
      </c>
    </row>
    <row r="43" spans="1:5">
      <c r="A43" s="157">
        <v>2013</v>
      </c>
      <c r="B43" s="158">
        <v>6</v>
      </c>
      <c r="C43" s="141"/>
      <c r="D43" s="174"/>
      <c r="E43" s="148" t="s">
        <v>76</v>
      </c>
    </row>
    <row r="44" spans="1:5">
      <c r="A44" s="157">
        <v>2013</v>
      </c>
      <c r="B44" s="158">
        <v>7</v>
      </c>
      <c r="C44" s="159"/>
      <c r="D44" s="174"/>
      <c r="E44" s="148" t="s">
        <v>76</v>
      </c>
    </row>
    <row r="45" spans="1:5">
      <c r="A45" s="157">
        <v>2014</v>
      </c>
      <c r="B45" s="158">
        <v>1</v>
      </c>
      <c r="C45" s="159"/>
      <c r="D45" s="174"/>
      <c r="E45" s="148" t="s">
        <v>76</v>
      </c>
    </row>
    <row r="46" spans="1:5">
      <c r="A46" s="157">
        <v>2014</v>
      </c>
      <c r="B46" s="158">
        <v>2</v>
      </c>
      <c r="C46" s="159"/>
      <c r="D46" s="174"/>
      <c r="E46" s="148" t="s">
        <v>76</v>
      </c>
    </row>
    <row r="47" spans="1:5">
      <c r="A47" s="157">
        <v>2014</v>
      </c>
      <c r="B47" s="158">
        <v>3</v>
      </c>
      <c r="C47" s="159"/>
      <c r="D47" s="174"/>
      <c r="E47" s="148" t="s">
        <v>76</v>
      </c>
    </row>
    <row r="48" spans="1:5">
      <c r="A48" s="157">
        <v>2014</v>
      </c>
      <c r="B48" s="158">
        <v>4</v>
      </c>
      <c r="C48" s="159"/>
      <c r="D48" s="174"/>
      <c r="E48" s="148" t="s">
        <v>76</v>
      </c>
    </row>
    <row r="49" spans="1:5">
      <c r="A49" s="157">
        <v>2014</v>
      </c>
      <c r="B49" s="158">
        <v>5</v>
      </c>
      <c r="C49" s="159"/>
      <c r="D49" s="174"/>
      <c r="E49" s="148" t="s">
        <v>76</v>
      </c>
    </row>
    <row r="50" spans="1:5">
      <c r="A50" s="157">
        <v>2014</v>
      </c>
      <c r="B50" s="158">
        <v>6</v>
      </c>
      <c r="C50" s="159"/>
      <c r="D50" s="174"/>
      <c r="E50" s="148" t="s">
        <v>76</v>
      </c>
    </row>
    <row r="51" spans="1:5">
      <c r="A51" s="157">
        <v>2014</v>
      </c>
      <c r="B51" s="158">
        <v>7</v>
      </c>
      <c r="C51" s="159"/>
      <c r="D51" s="174"/>
      <c r="E51" s="148" t="s">
        <v>76</v>
      </c>
    </row>
    <row r="52" spans="1:5">
      <c r="A52" s="157">
        <v>2015</v>
      </c>
      <c r="B52" s="158">
        <v>1</v>
      </c>
      <c r="C52" s="159"/>
      <c r="D52" s="174"/>
      <c r="E52" s="148" t="s">
        <v>76</v>
      </c>
    </row>
    <row r="53" spans="1:5">
      <c r="A53" s="157">
        <v>2015</v>
      </c>
      <c r="B53" s="158">
        <v>2</v>
      </c>
      <c r="C53" s="159"/>
      <c r="D53" s="174"/>
      <c r="E53" s="148" t="s">
        <v>76</v>
      </c>
    </row>
    <row r="54" spans="1:5">
      <c r="A54" s="157">
        <v>2015</v>
      </c>
      <c r="B54" s="158">
        <v>3</v>
      </c>
      <c r="C54" s="159"/>
      <c r="D54" s="174"/>
      <c r="E54" s="148" t="s">
        <v>76</v>
      </c>
    </row>
    <row r="55" spans="1:5">
      <c r="A55" s="157">
        <v>2015</v>
      </c>
      <c r="B55" s="158">
        <v>4</v>
      </c>
      <c r="C55" s="159"/>
      <c r="D55" s="174"/>
      <c r="E55" s="148" t="s">
        <v>76</v>
      </c>
    </row>
    <row r="56" spans="1:5">
      <c r="A56" s="157">
        <v>2015</v>
      </c>
      <c r="B56" s="158">
        <v>5</v>
      </c>
      <c r="C56" s="159"/>
      <c r="D56" s="174"/>
      <c r="E56" s="148" t="s">
        <v>76</v>
      </c>
    </row>
    <row r="57" spans="1:5">
      <c r="A57" s="157">
        <v>2015</v>
      </c>
      <c r="B57" s="158">
        <v>6</v>
      </c>
      <c r="C57" s="159"/>
      <c r="D57" s="174"/>
      <c r="E57" s="148" t="s">
        <v>76</v>
      </c>
    </row>
    <row r="58" spans="1:5">
      <c r="A58" s="157">
        <v>2015</v>
      </c>
      <c r="B58" s="158">
        <v>7</v>
      </c>
      <c r="C58" s="159"/>
      <c r="D58" s="174"/>
      <c r="E58" s="148" t="s">
        <v>76</v>
      </c>
    </row>
    <row r="59" spans="1:5">
      <c r="A59" s="157">
        <v>2016</v>
      </c>
      <c r="B59" s="158">
        <v>1</v>
      </c>
      <c r="C59" s="159"/>
      <c r="D59" s="174"/>
      <c r="E59" s="148" t="s">
        <v>76</v>
      </c>
    </row>
    <row r="60" spans="1:5">
      <c r="A60" s="157">
        <v>2016</v>
      </c>
      <c r="B60" s="158">
        <v>2</v>
      </c>
      <c r="C60" s="159"/>
      <c r="D60" s="174"/>
      <c r="E60" s="148" t="s">
        <v>76</v>
      </c>
    </row>
    <row r="61" spans="1:5">
      <c r="A61" s="157">
        <v>2016</v>
      </c>
      <c r="B61" s="158">
        <v>3</v>
      </c>
      <c r="C61" s="159"/>
      <c r="D61" s="174"/>
      <c r="E61" s="148" t="s">
        <v>76</v>
      </c>
    </row>
    <row r="62" spans="1:5">
      <c r="A62" s="157">
        <v>2016</v>
      </c>
      <c r="B62" s="158">
        <v>4</v>
      </c>
      <c r="C62" s="159"/>
      <c r="D62" s="174"/>
      <c r="E62" s="148" t="s">
        <v>76</v>
      </c>
    </row>
    <row r="63" spans="1:5">
      <c r="A63" s="157">
        <v>2016</v>
      </c>
      <c r="B63" s="158">
        <v>5</v>
      </c>
      <c r="C63" s="159"/>
      <c r="D63" s="174"/>
      <c r="E63" s="148" t="s">
        <v>76</v>
      </c>
    </row>
    <row r="64" spans="1:5">
      <c r="A64" s="157">
        <v>2016</v>
      </c>
      <c r="B64" s="158">
        <v>6</v>
      </c>
      <c r="C64" s="159"/>
      <c r="D64" s="174"/>
      <c r="E64" s="148" t="s">
        <v>76</v>
      </c>
    </row>
    <row r="65" spans="1:5" ht="13.5" thickBot="1">
      <c r="A65" s="160">
        <v>2016</v>
      </c>
      <c r="B65" s="161">
        <v>7</v>
      </c>
      <c r="C65" s="162"/>
      <c r="D65" s="175"/>
      <c r="E65" s="153" t="s">
        <v>76</v>
      </c>
    </row>
    <row r="66" spans="1:5" ht="16.5" customHeight="1" thickTop="1" thickBot="1">
      <c r="A66" s="309" t="s">
        <v>39</v>
      </c>
      <c r="B66" s="310"/>
      <c r="C66" s="311"/>
      <c r="D66" s="193">
        <f>SUM(D38:D65)</f>
        <v>0</v>
      </c>
      <c r="E66" s="77"/>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Normal="100" workbookViewId="0">
      <selection activeCell="D3" sqref="D3:K3"/>
    </sheetView>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57" t="s">
        <v>25</v>
      </c>
      <c r="B2" s="325"/>
      <c r="C2" s="258"/>
      <c r="D2" s="263" t="str">
        <f>IF(ISBLANK('PROJECT ID|INSTRUCTIONS'!C3)," ",'PROJECT ID|INSTRUCTIONS'!C3)</f>
        <v xml:space="preserve"> </v>
      </c>
      <c r="E2" s="264"/>
      <c r="F2" s="264"/>
      <c r="G2" s="264"/>
      <c r="H2" s="264"/>
      <c r="I2" s="264"/>
      <c r="J2" s="264"/>
      <c r="K2" s="265"/>
    </row>
    <row r="3" spans="1:15" s="65" customFormat="1" ht="16.5" customHeight="1">
      <c r="A3" s="259" t="s">
        <v>22</v>
      </c>
      <c r="B3" s="286"/>
      <c r="C3" s="260"/>
      <c r="D3" s="266" t="str">
        <f>IF(ISBLANK('PROJECT ID|INSTRUCTIONS'!C4)," ",'PROJECT ID|INSTRUCTIONS'!C4)</f>
        <v>Health Information Exchange and Health Information Technology Project</v>
      </c>
      <c r="E3" s="267"/>
      <c r="F3" s="267"/>
      <c r="G3" s="267"/>
      <c r="H3" s="267"/>
      <c r="I3" s="267"/>
      <c r="J3" s="267"/>
      <c r="K3" s="268"/>
    </row>
    <row r="4" spans="1:15" s="65" customFormat="1" ht="16.5" customHeight="1">
      <c r="A4" s="261" t="s">
        <v>26</v>
      </c>
      <c r="B4" s="326"/>
      <c r="C4" s="262"/>
      <c r="D4" s="269" t="str">
        <f>IF(ISBLANK('PROJECT ID|INSTRUCTIONS'!C5)," ",'PROJECT ID|INSTRUCTIONS'!C5)</f>
        <v xml:space="preserve"> </v>
      </c>
      <c r="E4" s="270"/>
      <c r="F4" s="270"/>
      <c r="G4" s="270"/>
      <c r="H4" s="270"/>
      <c r="I4" s="270"/>
      <c r="J4" s="270"/>
      <c r="K4" s="271"/>
    </row>
    <row r="5" spans="1:15" s="51" customFormat="1" ht="12" customHeight="1"/>
    <row r="6" spans="1:15" ht="16.5" customHeight="1">
      <c r="A6" s="330" t="s">
        <v>52</v>
      </c>
      <c r="B6" s="330"/>
      <c r="C6" s="330"/>
      <c r="D6" s="330"/>
      <c r="E6" s="330"/>
      <c r="F6" s="95"/>
      <c r="G6" s="51"/>
      <c r="H6" s="78"/>
      <c r="I6" s="51"/>
      <c r="J6" s="51"/>
      <c r="K6" s="51"/>
    </row>
    <row r="7" spans="1:15" ht="16.5" customHeight="1">
      <c r="A7" s="330" t="s">
        <v>53</v>
      </c>
      <c r="B7" s="330"/>
      <c r="C7" s="330"/>
      <c r="D7" s="330"/>
      <c r="E7" s="330"/>
      <c r="F7" s="96"/>
      <c r="G7" s="51"/>
      <c r="H7" s="51"/>
      <c r="I7" s="51"/>
      <c r="J7" s="51"/>
      <c r="K7" s="51"/>
    </row>
    <row r="8" spans="1:15" ht="12" customHeight="1">
      <c r="A8" s="51"/>
      <c r="B8" s="51"/>
      <c r="C8" s="51"/>
      <c r="D8" s="51"/>
      <c r="E8" s="51"/>
      <c r="F8" s="51"/>
      <c r="G8" s="51"/>
      <c r="H8" s="51"/>
      <c r="I8" s="51"/>
      <c r="J8" s="51"/>
      <c r="K8" s="51"/>
    </row>
    <row r="9" spans="1:15" ht="31.5" customHeight="1">
      <c r="A9" s="296" t="s">
        <v>28</v>
      </c>
      <c r="B9" s="297"/>
      <c r="C9" s="297"/>
      <c r="D9" s="297"/>
      <c r="E9" s="297"/>
      <c r="F9" s="297"/>
      <c r="G9" s="297"/>
      <c r="H9" s="297"/>
      <c r="I9" s="297"/>
      <c r="J9" s="297"/>
      <c r="K9" s="298"/>
      <c r="M9" s="327" t="s">
        <v>70</v>
      </c>
      <c r="N9" s="328"/>
      <c r="O9" s="329"/>
    </row>
    <row r="10" spans="1:15" ht="12.75">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61</v>
      </c>
      <c r="N11" s="83" t="s">
        <v>72</v>
      </c>
      <c r="O11" s="84" t="s">
        <v>62</v>
      </c>
    </row>
    <row r="12" spans="1:15" ht="16.5" customHeight="1">
      <c r="A12" s="278" t="s">
        <v>86</v>
      </c>
      <c r="B12" s="58">
        <v>50110</v>
      </c>
      <c r="C12" s="58" t="s">
        <v>87</v>
      </c>
      <c r="D12" s="3"/>
      <c r="E12" s="3"/>
      <c r="F12" s="3"/>
      <c r="G12" s="3"/>
      <c r="H12" s="3"/>
      <c r="I12" s="3"/>
      <c r="J12" s="3"/>
      <c r="K12" s="45"/>
      <c r="L12" s="93"/>
      <c r="M12" s="46"/>
      <c r="N12" s="39"/>
      <c r="O12" s="180">
        <f>M12*N12</f>
        <v>0</v>
      </c>
    </row>
    <row r="13" spans="1:15" ht="16.5" customHeight="1">
      <c r="A13" s="279"/>
      <c r="B13" s="58">
        <v>50130</v>
      </c>
      <c r="C13" s="58" t="s">
        <v>88</v>
      </c>
      <c r="D13" s="1"/>
      <c r="E13" s="1"/>
      <c r="F13" s="1"/>
      <c r="G13" s="1"/>
      <c r="H13" s="1"/>
      <c r="I13" s="1"/>
      <c r="J13" s="1"/>
      <c r="K13" s="43"/>
      <c r="M13" s="47"/>
      <c r="N13" s="37"/>
      <c r="O13" s="180">
        <f>M13*N13</f>
        <v>0</v>
      </c>
    </row>
    <row r="14" spans="1:15" ht="16.5" customHeight="1">
      <c r="A14" s="279"/>
      <c r="B14" s="58">
        <v>50170</v>
      </c>
      <c r="C14" s="58" t="s">
        <v>89</v>
      </c>
      <c r="D14" s="2"/>
      <c r="E14" s="2"/>
      <c r="F14" s="2"/>
      <c r="G14" s="2"/>
      <c r="H14" s="2"/>
      <c r="I14" s="2"/>
      <c r="J14" s="2"/>
      <c r="K14" s="44"/>
      <c r="M14" s="48"/>
      <c r="N14" s="38"/>
      <c r="O14" s="180">
        <f>M14*N14</f>
        <v>0</v>
      </c>
    </row>
    <row r="15" spans="1:15" ht="16.5" customHeight="1" thickBot="1">
      <c r="A15" s="280"/>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c r="A16" s="281" t="s">
        <v>85</v>
      </c>
      <c r="B16" s="58">
        <v>53715</v>
      </c>
      <c r="C16" s="58" t="s">
        <v>90</v>
      </c>
      <c r="D16" s="3"/>
      <c r="E16" s="3"/>
      <c r="F16" s="3"/>
      <c r="G16" s="3"/>
      <c r="H16" s="3"/>
      <c r="I16" s="3"/>
      <c r="J16" s="3"/>
      <c r="K16" s="45"/>
      <c r="M16" s="46"/>
      <c r="N16" s="39"/>
      <c r="O16" s="180">
        <f t="shared" ref="O16:O21" si="1">M16*N16</f>
        <v>0</v>
      </c>
    </row>
    <row r="17" spans="1:15" ht="16.5" customHeight="1">
      <c r="A17" s="279"/>
      <c r="B17" s="58">
        <v>53720</v>
      </c>
      <c r="C17" s="58" t="s">
        <v>91</v>
      </c>
      <c r="D17" s="1"/>
      <c r="E17" s="1"/>
      <c r="F17" s="1"/>
      <c r="G17" s="1"/>
      <c r="H17" s="1"/>
      <c r="I17" s="1"/>
      <c r="J17" s="1"/>
      <c r="K17" s="43"/>
      <c r="M17" s="47"/>
      <c r="N17" s="37"/>
      <c r="O17" s="180">
        <f t="shared" si="1"/>
        <v>0</v>
      </c>
    </row>
    <row r="18" spans="1:15" ht="16.5" customHeight="1">
      <c r="A18" s="279"/>
      <c r="B18" s="58">
        <v>53735</v>
      </c>
      <c r="C18" s="58" t="s">
        <v>92</v>
      </c>
      <c r="D18" s="1"/>
      <c r="E18" s="1"/>
      <c r="F18" s="1"/>
      <c r="G18" s="1"/>
      <c r="H18" s="1"/>
      <c r="I18" s="1"/>
      <c r="J18" s="1"/>
      <c r="K18" s="43"/>
      <c r="M18" s="47"/>
      <c r="N18" s="37"/>
      <c r="O18" s="180">
        <f t="shared" si="1"/>
        <v>0</v>
      </c>
    </row>
    <row r="19" spans="1:15" ht="16.5" customHeight="1">
      <c r="A19" s="279"/>
      <c r="B19" s="58">
        <v>53740</v>
      </c>
      <c r="C19" s="58" t="s">
        <v>93</v>
      </c>
      <c r="D19" s="1"/>
      <c r="E19" s="1"/>
      <c r="F19" s="1"/>
      <c r="G19" s="1"/>
      <c r="H19" s="1"/>
      <c r="I19" s="1"/>
      <c r="J19" s="1"/>
      <c r="K19" s="43"/>
      <c r="M19" s="47"/>
      <c r="N19" s="37"/>
      <c r="O19" s="180">
        <f t="shared" si="1"/>
        <v>0</v>
      </c>
    </row>
    <row r="20" spans="1:15" ht="16.5" customHeight="1">
      <c r="A20" s="279"/>
      <c r="B20" s="58">
        <v>53755</v>
      </c>
      <c r="C20" s="58" t="s">
        <v>94</v>
      </c>
      <c r="D20" s="1"/>
      <c r="E20" s="1"/>
      <c r="F20" s="1"/>
      <c r="G20" s="1"/>
      <c r="H20" s="1"/>
      <c r="I20" s="1"/>
      <c r="J20" s="1"/>
      <c r="K20" s="43"/>
      <c r="M20" s="47"/>
      <c r="N20" s="37"/>
      <c r="O20" s="180">
        <f t="shared" si="1"/>
        <v>0</v>
      </c>
    </row>
    <row r="21" spans="1:15" ht="16.5" customHeight="1">
      <c r="A21" s="279"/>
      <c r="B21" s="58">
        <v>53760</v>
      </c>
      <c r="C21" s="58" t="s">
        <v>95</v>
      </c>
      <c r="D21" s="1"/>
      <c r="E21" s="1"/>
      <c r="F21" s="1"/>
      <c r="G21" s="1"/>
      <c r="H21" s="1"/>
      <c r="I21" s="1"/>
      <c r="J21" s="1"/>
      <c r="K21" s="43"/>
      <c r="M21" s="47"/>
      <c r="N21" s="37"/>
      <c r="O21" s="180">
        <f t="shared" si="1"/>
        <v>0</v>
      </c>
    </row>
    <row r="22" spans="1:15" ht="16.5" customHeight="1" thickBot="1">
      <c r="A22" s="280"/>
      <c r="B22" s="59" t="s">
        <v>16</v>
      </c>
      <c r="C22" s="59"/>
      <c r="D22" s="60">
        <f t="shared" ref="D22:K22" si="2">SUM(D16:D21)</f>
        <v>0</v>
      </c>
      <c r="E22" s="60">
        <f t="shared" si="2"/>
        <v>0</v>
      </c>
      <c r="F22" s="60">
        <f t="shared" si="2"/>
        <v>0</v>
      </c>
      <c r="G22" s="60">
        <f t="shared" si="2"/>
        <v>0</v>
      </c>
      <c r="H22" s="60">
        <f t="shared" si="2"/>
        <v>0</v>
      </c>
      <c r="I22" s="60">
        <f t="shared" si="2"/>
        <v>0</v>
      </c>
      <c r="J22" s="60">
        <f t="shared" si="2"/>
        <v>0</v>
      </c>
      <c r="K22" s="61">
        <f t="shared" si="2"/>
        <v>0</v>
      </c>
      <c r="M22" s="94">
        <f>SUM(M16:M21)</f>
        <v>0</v>
      </c>
      <c r="N22" s="182" t="s">
        <v>60</v>
      </c>
      <c r="O22" s="61">
        <f>SUM(O16:O21)</f>
        <v>0</v>
      </c>
    </row>
    <row r="23" spans="1:15" ht="16.5" customHeight="1" thickTop="1">
      <c r="A23" s="281" t="s">
        <v>96</v>
      </c>
      <c r="B23" s="58">
        <v>55700</v>
      </c>
      <c r="C23" s="58" t="s">
        <v>97</v>
      </c>
      <c r="D23" s="1"/>
      <c r="E23" s="1"/>
      <c r="F23" s="1"/>
      <c r="G23" s="1"/>
      <c r="H23" s="1"/>
      <c r="I23" s="1"/>
      <c r="J23" s="1"/>
      <c r="K23" s="43"/>
      <c r="M23" s="47"/>
      <c r="N23" s="37"/>
      <c r="O23" s="180">
        <f>M23*N23</f>
        <v>0</v>
      </c>
    </row>
    <row r="24" spans="1:15" ht="16.5" customHeight="1">
      <c r="A24" s="278"/>
      <c r="B24" s="58">
        <v>55710</v>
      </c>
      <c r="C24" s="58" t="s">
        <v>98</v>
      </c>
      <c r="D24" s="1"/>
      <c r="E24" s="1"/>
      <c r="F24" s="1"/>
      <c r="G24" s="1"/>
      <c r="H24" s="1"/>
      <c r="I24" s="1"/>
      <c r="J24" s="1"/>
      <c r="K24" s="43"/>
      <c r="M24" s="47"/>
      <c r="N24" s="37"/>
      <c r="O24" s="180"/>
    </row>
    <row r="25" spans="1:15" ht="16.5" customHeight="1">
      <c r="A25" s="278"/>
      <c r="B25" s="58">
        <v>55730</v>
      </c>
      <c r="C25" s="58" t="s">
        <v>99</v>
      </c>
      <c r="D25" s="1"/>
      <c r="E25" s="1"/>
      <c r="F25" s="1"/>
      <c r="G25" s="1"/>
      <c r="H25" s="1"/>
      <c r="I25" s="1"/>
      <c r="J25" s="1"/>
      <c r="K25" s="43"/>
      <c r="M25" s="47"/>
      <c r="N25" s="37"/>
      <c r="O25" s="180">
        <f>M25*N25</f>
        <v>0</v>
      </c>
    </row>
    <row r="26" spans="1:15" ht="16.5" customHeight="1" thickBot="1">
      <c r="A26" s="280"/>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c r="A27" s="73" t="s">
        <v>17</v>
      </c>
      <c r="B27" s="73"/>
      <c r="C27" s="73"/>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1"/>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Normal="100" workbookViewId="0">
      <selection activeCell="F12" sqref="F12"/>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319" t="s">
        <v>25</v>
      </c>
      <c r="B2" s="320"/>
      <c r="C2" s="331" t="str">
        <f>IF(ISBLANK('PROJECT ID|INSTRUCTIONS'!C3)," ",'PROJECT ID|INSTRUCTIONS'!C3)</f>
        <v xml:space="preserve"> </v>
      </c>
      <c r="D2" s="331"/>
      <c r="E2" s="331"/>
      <c r="F2" s="331"/>
      <c r="G2" s="331"/>
      <c r="H2" s="331"/>
      <c r="I2" s="332"/>
    </row>
    <row r="3" spans="1:12" s="65" customFormat="1" ht="16.5" customHeight="1">
      <c r="A3" s="321" t="s">
        <v>22</v>
      </c>
      <c r="B3" s="322"/>
      <c r="C3" s="333" t="s">
        <v>112</v>
      </c>
      <c r="D3" s="333"/>
      <c r="E3" s="333"/>
      <c r="F3" s="333"/>
      <c r="G3" s="333"/>
      <c r="H3" s="333"/>
      <c r="I3" s="334"/>
    </row>
    <row r="4" spans="1:12" s="65" customFormat="1" ht="16.5" customHeight="1">
      <c r="A4" s="323" t="s">
        <v>26</v>
      </c>
      <c r="B4" s="324"/>
      <c r="C4" s="270" t="str">
        <f>IF(ISBLANK('PROJECT ID|INSTRUCTIONS'!C5)," ",'PROJECT ID|INSTRUCTIONS'!C5)</f>
        <v xml:space="preserve"> </v>
      </c>
      <c r="D4" s="270"/>
      <c r="E4" s="270"/>
      <c r="F4" s="270"/>
      <c r="G4" s="270"/>
      <c r="H4" s="270"/>
      <c r="I4" s="271"/>
    </row>
    <row r="5" spans="1:12" s="106" customFormat="1" ht="12" customHeight="1">
      <c r="A5" s="102"/>
      <c r="B5" s="102"/>
      <c r="C5" s="335"/>
      <c r="D5" s="335"/>
      <c r="E5" s="335"/>
      <c r="F5" s="335"/>
      <c r="G5" s="335"/>
      <c r="H5" s="335"/>
      <c r="I5" s="103"/>
      <c r="J5" s="104"/>
      <c r="K5" s="105"/>
    </row>
    <row r="6" spans="1:12" s="106" customFormat="1" ht="15" customHeight="1">
      <c r="A6" s="336" t="s">
        <v>21</v>
      </c>
      <c r="B6" s="337"/>
      <c r="C6" s="337"/>
      <c r="D6" s="337"/>
      <c r="E6" s="337"/>
      <c r="F6" s="337"/>
      <c r="G6" s="337"/>
      <c r="H6" s="337"/>
      <c r="I6" s="337"/>
      <c r="J6" s="337"/>
      <c r="K6" s="337"/>
      <c r="L6" s="338"/>
    </row>
    <row r="7" spans="1:12" ht="39" customHeight="1">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c r="A8" s="107"/>
      <c r="B8" s="210" t="s">
        <v>105</v>
      </c>
      <c r="C8" s="6"/>
      <c r="D8" s="6"/>
      <c r="E8" s="6"/>
      <c r="F8" s="6"/>
      <c r="G8" s="6"/>
      <c r="H8" s="6"/>
      <c r="I8" s="124"/>
      <c r="J8" s="121">
        <f>SUM(D8:H8)</f>
        <v>0</v>
      </c>
      <c r="K8" s="115">
        <f>SUM(D8:I8)</f>
        <v>0</v>
      </c>
      <c r="L8" s="116">
        <f>SUM(C8:I8)</f>
        <v>0</v>
      </c>
    </row>
    <row r="9" spans="1:12" ht="16.5" customHeight="1">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c r="A10" s="107"/>
      <c r="B10" s="210" t="s">
        <v>107</v>
      </c>
      <c r="C10" s="4"/>
      <c r="D10" s="4"/>
      <c r="E10" s="4"/>
      <c r="F10" s="4"/>
      <c r="G10" s="4"/>
      <c r="H10" s="4"/>
      <c r="I10" s="4"/>
      <c r="J10" s="122">
        <f t="shared" si="0"/>
        <v>0</v>
      </c>
      <c r="K10" s="117">
        <f t="shared" si="1"/>
        <v>0</v>
      </c>
      <c r="L10" s="118">
        <f t="shared" si="2"/>
        <v>0</v>
      </c>
    </row>
    <row r="11" spans="1:12" ht="16.5" customHeight="1">
      <c r="A11" s="107"/>
      <c r="B11" s="108" t="s">
        <v>7</v>
      </c>
      <c r="C11" s="4"/>
      <c r="D11" s="4">
        <v>5169128</v>
      </c>
      <c r="E11" s="4">
        <v>5583718</v>
      </c>
      <c r="F11" s="4">
        <v>2506926</v>
      </c>
      <c r="G11" s="4"/>
      <c r="H11" s="4"/>
      <c r="I11" s="4"/>
      <c r="J11" s="122">
        <f t="shared" si="0"/>
        <v>13259772</v>
      </c>
      <c r="K11" s="117">
        <f t="shared" si="1"/>
        <v>13259772</v>
      </c>
      <c r="L11" s="118">
        <f t="shared" si="2"/>
        <v>13259772</v>
      </c>
    </row>
    <row r="12" spans="1:12" ht="16.5" customHeight="1">
      <c r="A12" s="107"/>
      <c r="B12" s="108" t="s">
        <v>8</v>
      </c>
      <c r="C12" s="5"/>
      <c r="D12" s="5"/>
      <c r="E12" s="5"/>
      <c r="F12" s="5"/>
      <c r="G12" s="5"/>
      <c r="H12" s="5"/>
      <c r="I12" s="5"/>
      <c r="J12" s="122">
        <f t="shared" si="0"/>
        <v>0</v>
      </c>
      <c r="K12" s="117">
        <f t="shared" si="1"/>
        <v>0</v>
      </c>
      <c r="L12" s="118">
        <f t="shared" si="2"/>
        <v>0</v>
      </c>
    </row>
    <row r="13" spans="1:12" ht="16.5" customHeight="1">
      <c r="A13" s="109"/>
      <c r="B13" s="126" t="s">
        <v>9</v>
      </c>
      <c r="C13" s="127">
        <f>'CAPITAL DEV. COSTS-THIS REQUEST'!D23</f>
        <v>0</v>
      </c>
      <c r="D13" s="127">
        <f>'CAPITAL DEV. COSTS-THIS REQUEST'!E23</f>
        <v>614831</v>
      </c>
      <c r="E13" s="127">
        <f>'CAPITAL DEV. COSTS-THIS REQUEST'!F23</f>
        <v>664144</v>
      </c>
      <c r="F13" s="127">
        <f>'CAPITAL DEV. COSTS-THIS REQUEST'!G23</f>
        <v>298181</v>
      </c>
      <c r="G13" s="127">
        <f>'CAPITAL DEV. COSTS-THIS REQUEST'!H23</f>
        <v>0</v>
      </c>
      <c r="H13" s="127">
        <f>'CAPITAL DEV. COSTS-THIS REQUEST'!I23</f>
        <v>0</v>
      </c>
      <c r="I13" s="127">
        <f>'CAPITAL DEV. COSTS-THIS REQUEST'!J23</f>
        <v>0</v>
      </c>
      <c r="J13" s="122">
        <f t="shared" si="0"/>
        <v>1577156</v>
      </c>
      <c r="K13" s="117">
        <f t="shared" si="1"/>
        <v>1577156</v>
      </c>
      <c r="L13" s="118">
        <f t="shared" si="2"/>
        <v>1577156</v>
      </c>
    </row>
    <row r="14" spans="1:12" ht="16.5" customHeight="1">
      <c r="A14" s="347" t="s">
        <v>77</v>
      </c>
      <c r="B14" s="348"/>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46" t="s">
        <v>41</v>
      </c>
      <c r="B19" s="346"/>
      <c r="C19" s="11">
        <f t="shared" ref="C19:L19" si="3">SUM(C8:C18)</f>
        <v>0</v>
      </c>
      <c r="D19" s="11">
        <f t="shared" si="3"/>
        <v>5783959</v>
      </c>
      <c r="E19" s="11">
        <f t="shared" si="3"/>
        <v>6247862</v>
      </c>
      <c r="F19" s="11">
        <f t="shared" si="3"/>
        <v>2805107</v>
      </c>
      <c r="G19" s="11">
        <f t="shared" si="3"/>
        <v>0</v>
      </c>
      <c r="H19" s="11">
        <f t="shared" si="3"/>
        <v>0</v>
      </c>
      <c r="I19" s="11">
        <f t="shared" si="3"/>
        <v>0</v>
      </c>
      <c r="J19" s="11">
        <f>SUM(J8:J18)</f>
        <v>14836928</v>
      </c>
      <c r="K19" s="11">
        <f t="shared" si="3"/>
        <v>14836928</v>
      </c>
      <c r="L19" s="11">
        <f t="shared" si="3"/>
        <v>14836928</v>
      </c>
    </row>
    <row r="20" spans="1:12" ht="12.6" customHeight="1" thickTop="1">
      <c r="A20" s="110"/>
      <c r="B20" s="111"/>
      <c r="C20" s="112"/>
      <c r="D20" s="112"/>
      <c r="E20" s="112"/>
      <c r="F20" s="112"/>
      <c r="G20" s="112"/>
      <c r="H20" s="112"/>
      <c r="I20" s="112"/>
    </row>
    <row r="21" spans="1:12" ht="26.25" customHeight="1">
      <c r="A21" s="339" t="s">
        <v>40</v>
      </c>
      <c r="B21" s="340"/>
      <c r="C21" s="7">
        <f>'TOTAL DEVELOPMENT COSTS'!D23</f>
        <v>0</v>
      </c>
      <c r="D21" s="7">
        <f>'TOTAL DEVELOPMENT COSTS'!E23</f>
        <v>5783959</v>
      </c>
      <c r="E21" s="7">
        <f>'TOTAL DEVELOPMENT COSTS'!F23</f>
        <v>6247862</v>
      </c>
      <c r="F21" s="7">
        <f>'TOTAL DEVELOPMENT COSTS'!G23</f>
        <v>2805107</v>
      </c>
      <c r="G21" s="7">
        <f>'TOTAL DEVELOPMENT COSTS'!H23</f>
        <v>0</v>
      </c>
      <c r="H21" s="7">
        <f>'TOTAL DEVELOPMENT COSTS'!I23</f>
        <v>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41" t="s">
        <v>78</v>
      </c>
      <c r="B23" s="342"/>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43" t="str">
        <f>IF(AND(D23=0,E23=0,F23=0,G23=0,H23=0,I23=0),"","Total Funding Source Must Equal Total Development Cost")</f>
        <v/>
      </c>
      <c r="D25" s="344"/>
      <c r="E25" s="344"/>
      <c r="F25" s="344"/>
      <c r="G25" s="344"/>
      <c r="H25" s="344"/>
      <c r="I25" s="345"/>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2013-01-15T19:11:30Z</cp:lastPrinted>
  <dcterms:created xsi:type="dcterms:W3CDTF">2009-11-16T15:45:40Z</dcterms:created>
  <dcterms:modified xsi:type="dcterms:W3CDTF">2013-03-08T15:17:46Z</dcterms:modified>
</cp:coreProperties>
</file>