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235" yWindow="-240" windowWidth="15480" windowHeight="11640" tabRatio="978" firstSheet="1"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D13" i="5"/>
  <c r="K20" i="6"/>
  <c r="F18"/>
  <c r="O27" i="2"/>
  <c r="M27"/>
  <c r="K27"/>
  <c r="G27"/>
  <c r="F27"/>
  <c r="E27"/>
  <c r="D27"/>
  <c r="D23" i="6"/>
  <c r="D22" i="2"/>
  <c r="D15"/>
  <c r="E15"/>
  <c r="F15"/>
  <c r="O12"/>
  <c r="O14"/>
  <c r="O13"/>
  <c r="O16"/>
  <c r="O17"/>
  <c r="O18"/>
  <c r="O19"/>
  <c r="O20"/>
  <c r="O21"/>
  <c r="O23"/>
  <c r="O25"/>
  <c r="O26" s="1"/>
  <c r="M15"/>
  <c r="M22"/>
  <c r="M26"/>
  <c r="K11"/>
  <c r="J11"/>
  <c r="I11"/>
  <c r="H11"/>
  <c r="G11"/>
  <c r="F11"/>
  <c r="E11"/>
  <c r="D36" i="10"/>
  <c r="K10" i="2"/>
  <c r="J10"/>
  <c r="I10"/>
  <c r="H10"/>
  <c r="G10"/>
  <c r="F10"/>
  <c r="H15"/>
  <c r="J26"/>
  <c r="I26"/>
  <c r="H26"/>
  <c r="I22"/>
  <c r="H22"/>
  <c r="J15"/>
  <c r="I15"/>
  <c r="D66" i="10"/>
  <c r="C3" i="5"/>
  <c r="C2"/>
  <c r="D3" i="2"/>
  <c r="D2"/>
  <c r="C2" i="10"/>
  <c r="C4"/>
  <c r="C3"/>
  <c r="D3" i="6"/>
  <c r="D2"/>
  <c r="D2" i="1"/>
  <c r="D3"/>
  <c r="C2" i="4"/>
  <c r="C3"/>
  <c r="A37" i="10"/>
  <c r="D7" i="5"/>
  <c r="E7"/>
  <c r="F7"/>
  <c r="G7"/>
  <c r="H7"/>
  <c r="I7"/>
  <c r="J7"/>
  <c r="K7"/>
  <c r="J8"/>
  <c r="K8"/>
  <c r="L8"/>
  <c r="J9"/>
  <c r="K9"/>
  <c r="L9"/>
  <c r="J10"/>
  <c r="K10"/>
  <c r="L10"/>
  <c r="J11"/>
  <c r="K11"/>
  <c r="L11"/>
  <c r="J12"/>
  <c r="K12"/>
  <c r="L12"/>
  <c r="D11" i="6"/>
  <c r="D18"/>
  <c r="E18"/>
  <c r="D22"/>
  <c r="E11"/>
  <c r="E23" s="1"/>
  <c r="E22"/>
  <c r="F11"/>
  <c r="F22"/>
  <c r="G11"/>
  <c r="G18"/>
  <c r="G22"/>
  <c r="H11"/>
  <c r="H18"/>
  <c r="H23" s="1"/>
  <c r="H22"/>
  <c r="I11"/>
  <c r="I18"/>
  <c r="I23" s="1"/>
  <c r="I22"/>
  <c r="J11"/>
  <c r="J22"/>
  <c r="J14" i="5"/>
  <c r="K14"/>
  <c r="L14"/>
  <c r="J15"/>
  <c r="K15"/>
  <c r="L15"/>
  <c r="J16"/>
  <c r="K16"/>
  <c r="L16"/>
  <c r="J17"/>
  <c r="K17"/>
  <c r="L17"/>
  <c r="J18"/>
  <c r="K18"/>
  <c r="L18"/>
  <c r="G15" i="2"/>
  <c r="K15"/>
  <c r="E22"/>
  <c r="F22"/>
  <c r="G22"/>
  <c r="K22"/>
  <c r="D26"/>
  <c r="E26"/>
  <c r="F26"/>
  <c r="G26"/>
  <c r="K26"/>
  <c r="A20" i="10"/>
  <c r="A9"/>
  <c r="E7" i="6"/>
  <c r="F7"/>
  <c r="G7"/>
  <c r="H7"/>
  <c r="I7"/>
  <c r="J7"/>
  <c r="K8"/>
  <c r="K9"/>
  <c r="K10"/>
  <c r="K12"/>
  <c r="K13"/>
  <c r="K14"/>
  <c r="K15"/>
  <c r="K16"/>
  <c r="K19"/>
  <c r="K21"/>
  <c r="E7" i="1"/>
  <c r="F7"/>
  <c r="G7"/>
  <c r="H7"/>
  <c r="I7"/>
  <c r="J7"/>
  <c r="K8"/>
  <c r="K9"/>
  <c r="K10"/>
  <c r="D11"/>
  <c r="E11"/>
  <c r="E18"/>
  <c r="F11"/>
  <c r="G11"/>
  <c r="H11"/>
  <c r="I11"/>
  <c r="J11"/>
  <c r="J18"/>
  <c r="K12"/>
  <c r="K13"/>
  <c r="K14"/>
  <c r="K15"/>
  <c r="K16"/>
  <c r="K17"/>
  <c r="D18"/>
  <c r="F18"/>
  <c r="G18"/>
  <c r="H18"/>
  <c r="I18"/>
  <c r="K19"/>
  <c r="D22"/>
  <c r="E22"/>
  <c r="F22"/>
  <c r="K22" s="1"/>
  <c r="G22"/>
  <c r="H22"/>
  <c r="I22"/>
  <c r="J22"/>
  <c r="D27" i="4"/>
  <c r="F27"/>
  <c r="D19" i="5"/>
  <c r="K11" i="6"/>
  <c r="C13" i="5"/>
  <c r="I27" i="2" l="1"/>
  <c r="K11" i="1"/>
  <c r="H27" i="2"/>
  <c r="G23" i="6"/>
  <c r="F13" i="5" s="1"/>
  <c r="F23" i="6"/>
  <c r="K18" i="1"/>
  <c r="O22" i="2"/>
  <c r="O15"/>
  <c r="I13" i="5"/>
  <c r="I19" s="1"/>
  <c r="G13"/>
  <c r="G19" s="1"/>
  <c r="H13"/>
  <c r="H19" s="1"/>
  <c r="F19"/>
  <c r="K18" i="6"/>
  <c r="K22"/>
  <c r="J23" i="1"/>
  <c r="I21" i="5" s="1"/>
  <c r="H23" i="1"/>
  <c r="G21" i="5" s="1"/>
  <c r="G23" s="1"/>
  <c r="F23" i="1"/>
  <c r="E21" i="5" s="1"/>
  <c r="E23" i="1"/>
  <c r="D21" i="5" s="1"/>
  <c r="D23" s="1"/>
  <c r="I23" i="1"/>
  <c r="H21" i="5" s="1"/>
  <c r="G23" i="1"/>
  <c r="D23"/>
  <c r="C21" i="5" s="1"/>
  <c r="C19"/>
  <c r="K23" i="6" l="1"/>
  <c r="K23" i="1"/>
  <c r="I23" i="5"/>
  <c r="H23"/>
  <c r="F21"/>
  <c r="F23" s="1"/>
  <c r="K13"/>
  <c r="K19" s="1"/>
  <c r="J13"/>
  <c r="J19" s="1"/>
  <c r="E19"/>
  <c r="E23" s="1"/>
  <c r="L13"/>
  <c r="L19" s="1"/>
  <c r="C25" l="1"/>
</calcChain>
</file>

<file path=xl/sharedStrings.xml><?xml version="1.0" encoding="utf-8"?>
<sst xmlns="http://schemas.openxmlformats.org/spreadsheetml/2006/main" count="294" uniqueCount="122">
  <si>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</si>
  <si>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</si>
  <si>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</si>
  <si>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</si>
  <si>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</si>
  <si>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</si>
  <si>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</si>
  <si>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</si>
  <si>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</si>
  <si>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</si>
  <si>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</si>
  <si>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</si>
  <si>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</si>
  <si>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</si>
  <si>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</si>
  <si>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</si>
  <si>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</si>
  <si>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</si>
  <si>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</si>
  <si>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</si>
  <si>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</si>
  <si>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</si>
  <si>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</si>
  <si>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</si>
  <si>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</si>
  <si>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</si>
  <si>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</si>
  <si>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</si>
  <si>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</si>
  <si>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</si>
  <si>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</si>
  <si>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</si>
  <si>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</si>
  <si>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</si>
  <si>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</si>
  <si>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</si>
  <si>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</si>
  <si>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</si>
  <si>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</si>
  <si>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</si>
  <si>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</si>
  <si>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</si>
  <si>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</si>
  <si>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</si>
  <si>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</si>
  <si>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</si>
  <si>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</si>
  <si>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</si>
  <si>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</si>
  <si>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</si>
  <si>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</si>
  <si>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</si>
  <si>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</si>
  <si>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</si>
  <si>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</si>
  <si>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</si>
  <si>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</si>
  <si>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</si>
  <si>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</si>
  <si>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</si>
  <si>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</si>
  <si>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</si>
  <si>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</si>
  <si>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</si>
  <si>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</si>
  <si>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</si>
  <si>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</si>
  <si>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</si>
  <si>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</si>
  <si>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</si>
  <si>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</si>
  <si>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</si>
  <si>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</si>
  <si>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</si>
  <si>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</si>
  <si>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</si>
  <si>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</si>
  <si>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</si>
  <si>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</si>
  <si>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</si>
  <si>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</si>
  <si>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</si>
  <si>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</si>
  <si>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</si>
  <si>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</si>
  <si>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</si>
  <si>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</si>
  <si>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</si>
  <si>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</si>
  <si>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</si>
  <si>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</si>
  <si>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</si>
  <si>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</si>
  <si>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</si>
  <si>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</si>
  <si>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</si>
  <si>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</si>
  <si>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</si>
  <si>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</si>
  <si>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</si>
  <si>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</si>
  <si>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</si>
  <si>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</si>
  <si>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</si>
  <si>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</si>
  <si>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</si>
  <si>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</si>
  <si>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</si>
  <si>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DDS Quality of Services Review Transformation</t>
  </si>
  <si>
    <t>Mary DiPietro</t>
  </si>
  <si>
    <t>860-418-6071</t>
  </si>
  <si>
    <t>mary.dipietro@ct.gov</t>
  </si>
  <si>
    <t>January 24, 2013 (estimated)</t>
  </si>
  <si>
    <t>Operating exenses for iPADS versus laptops.</t>
  </si>
  <si>
    <t>2014</t>
  </si>
  <si>
    <t>Centers for Medicaid Services reimburses $.50 to $1 of state expenses</t>
  </si>
  <si>
    <t>Total efficiency - see spreadsheet calculations.</t>
  </si>
  <si>
    <t>The future equipment expenditure to replace 30 laptops will go down.</t>
  </si>
  <si>
    <t>2015</t>
  </si>
  <si>
    <t>2016</t>
  </si>
  <si>
    <t>2017</t>
  </si>
  <si>
    <t>The future capital equipment expenditure to replace laptops will go down over a period of years. Estimated reduction is per 100 devices.</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</si>
</sst>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4">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3" fontId="5" fillId="0" borderId="17" xfId="0" applyNumberFormat="1" applyFont="1" applyFill="1" applyBorder="1" applyAlignment="1" applyProtection="1">
      <alignment horizontal="right" vertical="center" wrapText="1"/>
      <protection locked="0"/>
    </xf>
    <xf numFmtId="49" fontId="5" fillId="0" borderId="16" xfId="0" applyNumberFormat="1" applyFont="1" applyFill="1" applyBorder="1" applyAlignment="1" applyProtection="1">
      <alignment horizontal="center" vertical="center" wrapTex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ary.dipietro@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I21" sqref="I21"/>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8" t="s">
        <v>73</v>
      </c>
      <c r="B2" s="218"/>
      <c r="C2" s="219"/>
    </row>
    <row r="3" spans="1:7" s="163" customFormat="1" ht="16.5" customHeight="1">
      <c r="A3" s="223" t="s">
        <v>25</v>
      </c>
      <c r="B3" s="224"/>
      <c r="C3" s="194"/>
    </row>
    <row r="4" spans="1:7" s="163" customFormat="1" ht="16.5" customHeight="1">
      <c r="A4" s="223" t="s">
        <v>22</v>
      </c>
      <c r="B4" s="224"/>
      <c r="C4" s="195" t="s">
        <v>108</v>
      </c>
    </row>
    <row r="5" spans="1:7" s="163" customFormat="1" ht="16.5" customHeight="1">
      <c r="A5" s="223" t="s">
        <v>26</v>
      </c>
      <c r="B5" s="224"/>
      <c r="C5" s="49" t="s">
        <v>112</v>
      </c>
    </row>
    <row r="6" spans="1:7" s="163" customFormat="1" ht="16.5" customHeight="1">
      <c r="A6" s="223" t="s">
        <v>27</v>
      </c>
      <c r="B6" s="224"/>
      <c r="C6" s="195" t="s">
        <v>109</v>
      </c>
      <c r="E6" s="239" t="s">
        <v>80</v>
      </c>
      <c r="F6" s="239"/>
      <c r="G6" s="239"/>
    </row>
    <row r="7" spans="1:7" s="163" customFormat="1" ht="16.5" customHeight="1">
      <c r="A7" s="223" t="s">
        <v>23</v>
      </c>
      <c r="B7" s="224"/>
      <c r="C7" s="195" t="s">
        <v>110</v>
      </c>
      <c r="E7" s="239"/>
      <c r="F7" s="239"/>
      <c r="G7" s="239"/>
    </row>
    <row r="8" spans="1:7" s="164" customFormat="1" ht="16.5" customHeight="1">
      <c r="A8" s="226" t="s">
        <v>24</v>
      </c>
      <c r="B8" s="227"/>
      <c r="C8" s="207" t="s">
        <v>111</v>
      </c>
      <c r="E8" s="239"/>
      <c r="F8" s="239"/>
      <c r="G8" s="239"/>
    </row>
    <row r="9" spans="1:7" ht="15.75" customHeight="1">
      <c r="A9" s="228" t="s">
        <v>74</v>
      </c>
      <c r="B9" s="229"/>
      <c r="C9" s="230"/>
    </row>
    <row r="10" spans="1:7" ht="26.25" customHeight="1">
      <c r="A10" s="240" t="s">
        <v>104</v>
      </c>
      <c r="B10" s="241"/>
      <c r="C10" s="242"/>
    </row>
    <row r="11" spans="1:7" ht="16.5" customHeight="1">
      <c r="A11" s="205">
        <v>1</v>
      </c>
      <c r="B11" s="225" t="s">
        <v>68</v>
      </c>
      <c r="C11" s="225"/>
      <c r="D11" s="204"/>
      <c r="E11" s="204"/>
    </row>
    <row r="12" spans="1:7" ht="16.5" customHeight="1">
      <c r="A12" s="203">
        <v>2</v>
      </c>
      <c r="B12" s="225" t="s">
        <v>31</v>
      </c>
      <c r="C12" s="225"/>
      <c r="D12" s="204"/>
      <c r="E12" s="204"/>
    </row>
    <row r="13" spans="1:7" ht="16.5" customHeight="1">
      <c r="A13" s="203">
        <v>3</v>
      </c>
      <c r="B13" s="225" t="s">
        <v>32</v>
      </c>
      <c r="C13" s="225"/>
      <c r="D13" s="204"/>
      <c r="E13" s="204"/>
    </row>
    <row r="14" spans="1:7" ht="16.5" customHeight="1">
      <c r="A14" s="203">
        <v>4</v>
      </c>
      <c r="B14" s="225" t="s">
        <v>66</v>
      </c>
      <c r="C14" s="225"/>
      <c r="D14" s="204"/>
      <c r="E14" s="204"/>
    </row>
    <row r="15" spans="1:7" ht="16.5" customHeight="1">
      <c r="A15" s="203">
        <v>6</v>
      </c>
      <c r="B15" s="225" t="s">
        <v>67</v>
      </c>
      <c r="C15" s="225"/>
      <c r="D15" s="204"/>
      <c r="E15" s="204"/>
    </row>
    <row r="16" spans="1:7" ht="18" customHeight="1">
      <c r="A16" s="203">
        <v>7</v>
      </c>
      <c r="B16" s="225" t="s">
        <v>33</v>
      </c>
      <c r="C16" s="225"/>
      <c r="D16" s="204"/>
      <c r="E16" s="204"/>
    </row>
    <row r="17" spans="1:3" ht="15.75" customHeight="1">
      <c r="A17" s="220" t="s">
        <v>46</v>
      </c>
      <c r="B17" s="221"/>
      <c r="C17" s="222"/>
    </row>
    <row r="18" spans="1:3" ht="14.25" customHeight="1">
      <c r="A18" s="200">
        <v>3</v>
      </c>
      <c r="B18" s="243" t="s">
        <v>84</v>
      </c>
      <c r="C18" s="244"/>
    </row>
    <row r="19" spans="1:3" ht="14.25" customHeight="1">
      <c r="A19" s="213" t="s">
        <v>20</v>
      </c>
      <c r="B19" s="214"/>
      <c r="C19" s="215"/>
    </row>
    <row r="20" spans="1:3" ht="12.75">
      <c r="A20" s="199">
        <v>1</v>
      </c>
      <c r="B20" s="211" t="s">
        <v>34</v>
      </c>
      <c r="C20" s="211"/>
    </row>
    <row r="21" spans="1:3" ht="93" customHeight="1">
      <c r="A21" s="200">
        <v>2</v>
      </c>
      <c r="B21" s="212" t="s">
        <v>47</v>
      </c>
      <c r="C21" s="212"/>
    </row>
    <row r="22" spans="1:3" ht="12.75">
      <c r="A22" s="200">
        <v>3</v>
      </c>
      <c r="B22" s="212" t="s">
        <v>101</v>
      </c>
      <c r="C22" s="212"/>
    </row>
    <row r="23" spans="1:3" ht="12.75">
      <c r="A23" s="200">
        <v>4</v>
      </c>
      <c r="B23" s="212" t="s">
        <v>102</v>
      </c>
      <c r="C23" s="212"/>
    </row>
    <row r="24" spans="1:3" ht="15.75" customHeight="1">
      <c r="A24" s="235" t="s">
        <v>45</v>
      </c>
      <c r="B24" s="235"/>
      <c r="C24" s="235"/>
    </row>
    <row r="25" spans="1:3" ht="12.75" customHeight="1">
      <c r="A25" s="199">
        <v>1</v>
      </c>
      <c r="B25" s="217" t="s">
        <v>35</v>
      </c>
      <c r="C25" s="217"/>
    </row>
    <row r="26" spans="1:3" ht="12.75">
      <c r="A26" s="200">
        <v>2</v>
      </c>
      <c r="B26" s="216" t="s">
        <v>36</v>
      </c>
      <c r="C26" s="216"/>
    </row>
    <row r="27" spans="1:3" ht="12.75" customHeight="1">
      <c r="A27" s="200">
        <v>3</v>
      </c>
      <c r="B27" s="212" t="s">
        <v>101</v>
      </c>
      <c r="C27" s="212"/>
    </row>
    <row r="28" spans="1:3" ht="13.5" customHeight="1">
      <c r="A28" s="232" t="s">
        <v>50</v>
      </c>
      <c r="B28" s="233"/>
      <c r="C28" s="234"/>
    </row>
    <row r="29" spans="1:3" ht="12.75">
      <c r="A29" s="199">
        <v>1</v>
      </c>
      <c r="B29" s="217" t="s">
        <v>35</v>
      </c>
      <c r="C29" s="217"/>
    </row>
    <row r="30" spans="1:3" ht="12.75">
      <c r="A30" s="200">
        <v>2</v>
      </c>
      <c r="B30" s="216" t="s">
        <v>36</v>
      </c>
      <c r="C30" s="216"/>
    </row>
    <row r="31" spans="1:3" ht="12.75" customHeight="1">
      <c r="A31" s="200">
        <v>3</v>
      </c>
      <c r="B31" s="212" t="s">
        <v>101</v>
      </c>
      <c r="C31" s="212"/>
    </row>
    <row r="32" spans="1:3" ht="13.5" customHeight="1">
      <c r="A32" s="232" t="s">
        <v>54</v>
      </c>
      <c r="B32" s="233"/>
      <c r="C32" s="234"/>
    </row>
    <row r="33" spans="1:3" ht="64.5" customHeight="1">
      <c r="A33" s="199">
        <v>1</v>
      </c>
      <c r="B33" s="236" t="s">
        <v>81</v>
      </c>
      <c r="C33" s="237"/>
    </row>
    <row r="34" spans="1:3" ht="117.75" customHeight="1">
      <c r="A34" s="200">
        <v>2</v>
      </c>
      <c r="B34" s="236" t="s">
        <v>103</v>
      </c>
      <c r="C34" s="237"/>
    </row>
    <row r="35" spans="1:3" ht="54.75" customHeight="1">
      <c r="A35" s="200">
        <v>3</v>
      </c>
      <c r="B35" s="236" t="s">
        <v>82</v>
      </c>
      <c r="C35" s="237"/>
    </row>
    <row r="36" spans="1:3" ht="32.25" customHeight="1">
      <c r="A36" s="200">
        <v>4</v>
      </c>
      <c r="B36" s="236" t="s">
        <v>59</v>
      </c>
      <c r="C36" s="237"/>
    </row>
    <row r="37" spans="1:3" ht="15.75" customHeight="1">
      <c r="A37" s="200">
        <v>5</v>
      </c>
      <c r="B37" s="212" t="s">
        <v>69</v>
      </c>
      <c r="C37" s="212"/>
    </row>
    <row r="38" spans="1:3" ht="107.25" customHeight="1">
      <c r="A38" s="200">
        <v>6</v>
      </c>
      <c r="B38" s="238" t="s">
        <v>100</v>
      </c>
      <c r="C38" s="212"/>
    </row>
    <row r="39" spans="1:3" ht="13.5" customHeight="1">
      <c r="A39" s="232" t="s">
        <v>21</v>
      </c>
      <c r="B39" s="233"/>
      <c r="C39" s="234"/>
    </row>
    <row r="40" spans="1:3" ht="12.75" customHeight="1">
      <c r="A40" s="199">
        <v>1</v>
      </c>
      <c r="B40" s="211" t="s">
        <v>37</v>
      </c>
      <c r="C40" s="211"/>
    </row>
    <row r="41" spans="1:3" ht="27.75" customHeight="1">
      <c r="A41" s="200">
        <v>2</v>
      </c>
      <c r="B41" s="212" t="s">
        <v>75</v>
      </c>
      <c r="C41" s="212"/>
    </row>
    <row r="42" spans="1:3" ht="15.75" customHeight="1">
      <c r="A42" s="201">
        <v>3</v>
      </c>
      <c r="B42" s="212" t="s">
        <v>38</v>
      </c>
      <c r="C42" s="212"/>
    </row>
    <row r="43" spans="1:3" ht="43.5" customHeight="1">
      <c r="A43" s="202">
        <v>4</v>
      </c>
      <c r="B43" s="231" t="s">
        <v>79</v>
      </c>
      <c r="C43" s="212"/>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abSelected="1" zoomScaleNormal="100" workbookViewId="0">
      <selection activeCell="F27" sqref="F27"/>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0" t="s">
        <v>25</v>
      </c>
      <c r="B2" s="251"/>
      <c r="C2" s="256" t="str">
        <f>IF(ISBLANK('PROJECT ID|INSTRUCTIONS'!C3)," ",'PROJECT ID|INSTRUCTIONS'!C3)</f>
        <v xml:space="preserve"> </v>
      </c>
      <c r="D2" s="257"/>
      <c r="E2" s="257"/>
      <c r="F2" s="258"/>
    </row>
    <row r="3" spans="1:6" s="19" customFormat="1" ht="16.5" customHeight="1">
      <c r="A3" s="252" t="s">
        <v>22</v>
      </c>
      <c r="B3" s="253"/>
      <c r="C3" s="259" t="str">
        <f>IF(ISBLANK('PROJECT ID|INSTRUCTIONS'!C4)," ",'PROJECT ID|INSTRUCTIONS'!C4)</f>
        <v>DDS Quality of Services Review Transformation</v>
      </c>
      <c r="D3" s="260"/>
      <c r="E3" s="260"/>
      <c r="F3" s="261"/>
    </row>
    <row r="4" spans="1:6" s="19" customFormat="1" ht="16.5" customHeight="1">
      <c r="A4" s="254" t="s">
        <v>26</v>
      </c>
      <c r="B4" s="255"/>
      <c r="C4" s="262">
        <v>41353</v>
      </c>
      <c r="D4" s="263"/>
      <c r="E4" s="263"/>
      <c r="F4" s="264"/>
    </row>
    <row r="5" spans="1:6" s="20" customFormat="1" ht="12" customHeight="1"/>
    <row r="6" spans="1:6" s="20" customFormat="1" ht="18.75" customHeight="1">
      <c r="A6" s="247" t="s">
        <v>20</v>
      </c>
      <c r="B6" s="248"/>
      <c r="C6" s="248"/>
      <c r="D6" s="248"/>
      <c r="E6" s="248"/>
      <c r="F6" s="249"/>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ht="24">
      <c r="A10" s="97"/>
      <c r="B10" s="128" t="s">
        <v>115</v>
      </c>
      <c r="C10" s="12"/>
      <c r="D10" s="15"/>
      <c r="E10" s="12" t="s">
        <v>114</v>
      </c>
      <c r="F10" s="15">
        <v>558571</v>
      </c>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c r="A16" s="97"/>
      <c r="B16" s="128" t="s">
        <v>116</v>
      </c>
      <c r="C16" s="343" t="s">
        <v>114</v>
      </c>
      <c r="D16" s="342">
        <v>1117142</v>
      </c>
      <c r="E16" s="12"/>
      <c r="F16" s="12"/>
    </row>
    <row r="17" spans="1:6" s="27" customFormat="1">
      <c r="A17" s="97"/>
      <c r="B17" s="128"/>
      <c r="C17" s="13"/>
      <c r="D17" s="14"/>
      <c r="E17" s="13"/>
      <c r="F17" s="14"/>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ht="24">
      <c r="A22" s="36"/>
      <c r="B22" s="129" t="s">
        <v>117</v>
      </c>
      <c r="C22" s="13" t="s">
        <v>114</v>
      </c>
      <c r="D22" s="14">
        <v>5960</v>
      </c>
      <c r="E22" s="343" t="s">
        <v>60</v>
      </c>
      <c r="F22" s="342" t="s">
        <v>60</v>
      </c>
    </row>
    <row r="23" spans="1:6" s="27" customFormat="1">
      <c r="A23" s="36"/>
      <c r="B23" s="130" t="s">
        <v>113</v>
      </c>
      <c r="C23" s="13"/>
      <c r="D23" s="14"/>
      <c r="E23" s="13" t="s">
        <v>114</v>
      </c>
      <c r="F23" s="14">
        <v>6155</v>
      </c>
    </row>
    <row r="24" spans="1:6" s="27" customFormat="1" ht="36">
      <c r="A24" s="36"/>
      <c r="B24" s="129" t="s">
        <v>121</v>
      </c>
      <c r="C24" s="13"/>
      <c r="D24" s="14"/>
      <c r="E24" s="13" t="s">
        <v>118</v>
      </c>
      <c r="F24" s="14">
        <v>19866</v>
      </c>
    </row>
    <row r="25" spans="1:6" s="27" customFormat="1">
      <c r="A25" s="36"/>
      <c r="B25" s="129"/>
      <c r="C25" s="12"/>
      <c r="D25" s="15"/>
      <c r="E25" s="12" t="s">
        <v>119</v>
      </c>
      <c r="F25" s="15">
        <v>19866</v>
      </c>
    </row>
    <row r="26" spans="1:6" s="27" customFormat="1" ht="12.75" thickBot="1">
      <c r="A26" s="36"/>
      <c r="B26" s="131"/>
      <c r="C26" s="16"/>
      <c r="D26" s="17"/>
      <c r="E26" s="16" t="s">
        <v>120</v>
      </c>
      <c r="F26" s="17">
        <v>19866</v>
      </c>
    </row>
    <row r="27" spans="1:6" ht="18" customHeight="1" thickTop="1" thickBot="1">
      <c r="A27" s="245" t="s">
        <v>0</v>
      </c>
      <c r="B27" s="246"/>
      <c r="C27" s="28"/>
      <c r="D27" s="29">
        <f>SUM(D9:D26)</f>
        <v>1123102</v>
      </c>
      <c r="E27" s="28"/>
      <c r="F27" s="29">
        <f>SUM(F9:F26)</f>
        <v>624324</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topLeftCell="D1" zoomScale="136" zoomScaleNormal="136" workbookViewId="0">
      <pane ySplit="7" topLeftCell="A10" activePane="bottomLeft" state="frozen"/>
      <selection pane="bottomLeft" activeCell="N5" sqref="N5"/>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5" t="s">
        <v>25</v>
      </c>
      <c r="B2" s="276"/>
      <c r="C2" s="277"/>
      <c r="D2" s="256" t="str">
        <f>IF(ISBLANK('PROJECT ID|INSTRUCTIONS'!C3)," ",'PROJECT ID|INSTRUCTIONS'!C3)</f>
        <v xml:space="preserve"> </v>
      </c>
      <c r="E2" s="257"/>
      <c r="F2" s="257"/>
      <c r="G2" s="257"/>
      <c r="H2" s="257"/>
      <c r="I2" s="258"/>
    </row>
    <row r="3" spans="1:11" ht="16.5" customHeight="1">
      <c r="A3" s="278" t="s">
        <v>22</v>
      </c>
      <c r="B3" s="279"/>
      <c r="C3" s="253"/>
      <c r="D3" s="259" t="str">
        <f>IF(ISBLANK('PROJECT ID|INSTRUCTIONS'!C4)," ",'PROJECT ID|INSTRUCTIONS'!C4)</f>
        <v>DDS Quality of Services Review Transformation</v>
      </c>
      <c r="E3" s="260"/>
      <c r="F3" s="260"/>
      <c r="G3" s="260"/>
      <c r="H3" s="260"/>
      <c r="I3" s="261"/>
    </row>
    <row r="4" spans="1:11" ht="16.5" customHeight="1">
      <c r="A4" s="280" t="s">
        <v>26</v>
      </c>
      <c r="B4" s="281"/>
      <c r="C4" s="282"/>
      <c r="D4" s="262">
        <v>41353</v>
      </c>
      <c r="E4" s="263"/>
      <c r="F4" s="263"/>
      <c r="G4" s="263"/>
      <c r="H4" s="263"/>
      <c r="I4" s="264"/>
    </row>
    <row r="5" spans="1:11" s="51" customFormat="1" ht="12" customHeight="1">
      <c r="A5" s="50" t="s">
        <v>48</v>
      </c>
      <c r="B5" s="50"/>
      <c r="C5" s="50"/>
      <c r="D5" s="50"/>
      <c r="E5" s="50"/>
      <c r="F5" s="50"/>
      <c r="G5" s="50"/>
    </row>
    <row r="6" spans="1:11" s="52" customFormat="1" ht="18" customHeight="1">
      <c r="A6" s="268" t="s">
        <v>55</v>
      </c>
      <c r="B6" s="269"/>
      <c r="C6" s="269"/>
      <c r="D6" s="269"/>
      <c r="E6" s="269"/>
      <c r="F6" s="269"/>
      <c r="G6" s="269"/>
      <c r="H6" s="269"/>
      <c r="I6" s="269"/>
      <c r="J6" s="269"/>
      <c r="K6" s="270"/>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1" t="s">
        <v>86</v>
      </c>
      <c r="B8" s="58">
        <v>50110</v>
      </c>
      <c r="C8" s="58" t="s">
        <v>87</v>
      </c>
      <c r="D8" s="3"/>
      <c r="E8" s="3" t="s">
        <v>60</v>
      </c>
      <c r="F8" s="3" t="s">
        <v>60</v>
      </c>
      <c r="G8" s="3" t="s">
        <v>60</v>
      </c>
      <c r="H8" s="3" t="s">
        <v>60</v>
      </c>
      <c r="I8" s="3" t="s">
        <v>60</v>
      </c>
      <c r="J8" s="3" t="s">
        <v>60</v>
      </c>
      <c r="K8" s="180">
        <f>SUM(D8:J8)</f>
        <v>0</v>
      </c>
    </row>
    <row r="9" spans="1:11" ht="16.5" customHeight="1">
      <c r="A9" s="272"/>
      <c r="B9" s="58">
        <v>50130</v>
      </c>
      <c r="C9" s="58" t="s">
        <v>88</v>
      </c>
      <c r="D9" s="1"/>
      <c r="E9" s="1"/>
      <c r="F9" s="1"/>
      <c r="G9" s="1"/>
      <c r="H9" s="1"/>
      <c r="I9" s="1"/>
      <c r="J9" s="1"/>
      <c r="K9" s="99">
        <f t="shared" ref="K9:K19" si="0">SUM(D9:J9)</f>
        <v>0</v>
      </c>
    </row>
    <row r="10" spans="1:11" ht="16.5" customHeight="1">
      <c r="A10" s="272"/>
      <c r="B10" s="58">
        <v>50170</v>
      </c>
      <c r="C10" s="58" t="s">
        <v>89</v>
      </c>
      <c r="D10" s="2"/>
      <c r="E10" s="2"/>
      <c r="F10" s="2"/>
      <c r="G10" s="2"/>
      <c r="H10" s="2"/>
      <c r="I10" s="2"/>
      <c r="J10" s="2"/>
      <c r="K10" s="188">
        <f t="shared" si="0"/>
        <v>0</v>
      </c>
    </row>
    <row r="11" spans="1:11" ht="16.5" customHeight="1" thickBot="1">
      <c r="A11" s="273"/>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74" t="s">
        <v>85</v>
      </c>
      <c r="B12" s="58">
        <v>53715</v>
      </c>
      <c r="C12" s="58" t="s">
        <v>90</v>
      </c>
      <c r="D12" s="3"/>
      <c r="E12" s="3" t="s">
        <v>60</v>
      </c>
      <c r="F12" s="3">
        <v>336000</v>
      </c>
      <c r="G12" s="3" t="s">
        <v>60</v>
      </c>
      <c r="H12" s="3"/>
      <c r="I12" s="3"/>
      <c r="J12" s="3"/>
      <c r="K12" s="187">
        <f t="shared" si="0"/>
        <v>336000</v>
      </c>
    </row>
    <row r="13" spans="1:11" ht="16.5" customHeight="1">
      <c r="A13" s="272"/>
      <c r="B13" s="58">
        <v>53720</v>
      </c>
      <c r="C13" s="58" t="s">
        <v>91</v>
      </c>
      <c r="D13" s="1"/>
      <c r="E13" s="1"/>
      <c r="F13" s="1"/>
      <c r="G13" s="1"/>
      <c r="H13" s="1"/>
      <c r="I13" s="1"/>
      <c r="J13" s="1"/>
      <c r="K13" s="99">
        <f t="shared" si="0"/>
        <v>0</v>
      </c>
    </row>
    <row r="14" spans="1:11" ht="16.5" customHeight="1">
      <c r="A14" s="272"/>
      <c r="B14" s="58">
        <v>53735</v>
      </c>
      <c r="C14" s="58" t="s">
        <v>92</v>
      </c>
      <c r="D14" s="1"/>
      <c r="E14" s="1"/>
      <c r="F14" s="1"/>
      <c r="G14" s="1"/>
      <c r="H14" s="1"/>
      <c r="I14" s="1"/>
      <c r="J14" s="1"/>
      <c r="K14" s="99">
        <f t="shared" si="0"/>
        <v>0</v>
      </c>
    </row>
    <row r="15" spans="1:11" ht="16.5" customHeight="1">
      <c r="A15" s="272"/>
      <c r="B15" s="58">
        <v>53740</v>
      </c>
      <c r="C15" s="58" t="s">
        <v>93</v>
      </c>
      <c r="D15" s="1"/>
      <c r="E15" s="1"/>
      <c r="F15" s="1"/>
      <c r="G15" s="1"/>
      <c r="H15" s="1"/>
      <c r="I15" s="1"/>
      <c r="J15" s="1"/>
      <c r="K15" s="99">
        <f t="shared" si="0"/>
        <v>0</v>
      </c>
    </row>
    <row r="16" spans="1:11" ht="16.5" customHeight="1">
      <c r="A16" s="272"/>
      <c r="B16" s="58">
        <v>53755</v>
      </c>
      <c r="C16" s="58" t="s">
        <v>94</v>
      </c>
      <c r="D16" s="1"/>
      <c r="E16" s="1"/>
      <c r="F16" s="1" t="s">
        <v>60</v>
      </c>
      <c r="G16" s="1"/>
      <c r="H16" s="1"/>
      <c r="I16" s="1" t="s">
        <v>60</v>
      </c>
      <c r="J16" s="1"/>
      <c r="K16" s="99">
        <f t="shared" si="0"/>
        <v>0</v>
      </c>
    </row>
    <row r="17" spans="1:11" ht="16.5" customHeight="1">
      <c r="A17" s="272"/>
      <c r="B17" s="58">
        <v>53760</v>
      </c>
      <c r="C17" s="58" t="s">
        <v>95</v>
      </c>
      <c r="D17" s="1"/>
      <c r="E17" s="1"/>
      <c r="F17" s="1">
        <v>13590</v>
      </c>
      <c r="G17" s="1">
        <v>13590</v>
      </c>
      <c r="H17" s="1" t="s">
        <v>60</v>
      </c>
      <c r="I17" s="1" t="s">
        <v>60</v>
      </c>
      <c r="J17" s="1" t="s">
        <v>60</v>
      </c>
      <c r="K17" s="188">
        <f t="shared" si="0"/>
        <v>27180</v>
      </c>
    </row>
    <row r="18" spans="1:11" ht="16.5" customHeight="1" thickBot="1">
      <c r="A18" s="273"/>
      <c r="B18" s="59" t="s">
        <v>16</v>
      </c>
      <c r="C18" s="59"/>
      <c r="D18" s="60">
        <f>SUM(D12:D17)</f>
        <v>0</v>
      </c>
      <c r="E18" s="60">
        <f t="shared" ref="E18:J18" si="2">SUM(E12:E17)</f>
        <v>0</v>
      </c>
      <c r="F18" s="60">
        <f t="shared" si="2"/>
        <v>349590</v>
      </c>
      <c r="G18" s="60">
        <f t="shared" si="2"/>
        <v>13590</v>
      </c>
      <c r="H18" s="60">
        <f t="shared" si="2"/>
        <v>0</v>
      </c>
      <c r="I18" s="60">
        <f t="shared" si="2"/>
        <v>0</v>
      </c>
      <c r="J18" s="60">
        <f t="shared" si="2"/>
        <v>0</v>
      </c>
      <c r="K18" s="61">
        <f>SUM(D18:J18)</f>
        <v>363180</v>
      </c>
    </row>
    <row r="19" spans="1:11" ht="16.5" customHeight="1" thickTop="1">
      <c r="A19" s="274" t="s">
        <v>96</v>
      </c>
      <c r="B19" s="58">
        <v>55700</v>
      </c>
      <c r="C19" s="58" t="s">
        <v>97</v>
      </c>
      <c r="D19" s="1"/>
      <c r="E19" s="1"/>
      <c r="F19" s="1" t="s">
        <v>60</v>
      </c>
      <c r="G19" s="1"/>
      <c r="H19" s="1"/>
      <c r="I19" s="1"/>
      <c r="J19" s="1"/>
      <c r="K19" s="187">
        <f t="shared" si="0"/>
        <v>0</v>
      </c>
    </row>
    <row r="20" spans="1:11" ht="16.5" customHeight="1">
      <c r="A20" s="271"/>
      <c r="B20" s="58">
        <v>55710</v>
      </c>
      <c r="C20" s="58" t="s">
        <v>98</v>
      </c>
      <c r="D20" s="1"/>
      <c r="E20" s="1"/>
      <c r="F20" s="1">
        <v>0</v>
      </c>
      <c r="G20" s="1"/>
      <c r="H20" s="1"/>
      <c r="I20" s="1"/>
      <c r="J20" s="1"/>
      <c r="K20" s="208"/>
    </row>
    <row r="21" spans="1:11" ht="48" customHeight="1">
      <c r="A21" s="271"/>
      <c r="B21" s="58">
        <v>55730</v>
      </c>
      <c r="C21" s="58" t="s">
        <v>99</v>
      </c>
      <c r="D21" s="1"/>
      <c r="E21" s="1"/>
      <c r="F21" s="1"/>
      <c r="G21" s="1"/>
      <c r="H21" s="1"/>
      <c r="I21" s="1"/>
      <c r="J21" s="1"/>
      <c r="K21" s="208"/>
    </row>
    <row r="22" spans="1:11" ht="16.5" customHeight="1" thickBot="1">
      <c r="A22" s="273"/>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c r="A23" s="265" t="s">
        <v>17</v>
      </c>
      <c r="B23" s="266"/>
      <c r="C23" s="267"/>
      <c r="D23" s="29">
        <f t="shared" ref="D23:J23" si="4">D11+D18+D22</f>
        <v>0</v>
      </c>
      <c r="E23" s="29">
        <f t="shared" si="4"/>
        <v>0</v>
      </c>
      <c r="F23" s="29">
        <f t="shared" si="4"/>
        <v>349590</v>
      </c>
      <c r="G23" s="29">
        <f t="shared" si="4"/>
        <v>13590</v>
      </c>
      <c r="H23" s="29">
        <f t="shared" si="4"/>
        <v>0</v>
      </c>
      <c r="I23" s="29">
        <f t="shared" si="4"/>
        <v>0</v>
      </c>
      <c r="J23" s="29">
        <f t="shared" si="4"/>
        <v>0</v>
      </c>
      <c r="K23" s="29">
        <f>SUM(D23:J23)</f>
        <v>363180</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pane ySplit="7" topLeftCell="A8" activePane="bottomLeft" state="frozen"/>
      <selection pane="bottomLeft" activeCell="L33" sqref="L33"/>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75" t="s">
        <v>25</v>
      </c>
      <c r="B2" s="276"/>
      <c r="C2" s="276"/>
      <c r="D2" s="257" t="str">
        <f>IF(ISBLANK('PROJECT ID|INSTRUCTIONS'!C3)," ",'PROJECT ID|INSTRUCTIONS'!C3)</f>
        <v xml:space="preserve"> </v>
      </c>
      <c r="E2" s="283"/>
      <c r="F2" s="283"/>
      <c r="G2" s="283"/>
      <c r="H2" s="283"/>
      <c r="I2" s="284"/>
    </row>
    <row r="3" spans="1:11" s="65" customFormat="1" ht="16.5" customHeight="1">
      <c r="A3" s="278" t="s">
        <v>22</v>
      </c>
      <c r="B3" s="279"/>
      <c r="C3" s="279"/>
      <c r="D3" s="260" t="str">
        <f>IF(ISBLANK('PROJECT ID|INSTRUCTIONS'!C4)," ",'PROJECT ID|INSTRUCTIONS'!C4)</f>
        <v>DDS Quality of Services Review Transformation</v>
      </c>
      <c r="E3" s="285"/>
      <c r="F3" s="285"/>
      <c r="G3" s="285"/>
      <c r="H3" s="285"/>
      <c r="I3" s="286"/>
    </row>
    <row r="4" spans="1:11" s="65" customFormat="1" ht="16.5" customHeight="1">
      <c r="A4" s="280" t="s">
        <v>26</v>
      </c>
      <c r="B4" s="281"/>
      <c r="C4" s="281"/>
      <c r="D4" s="263">
        <v>41353</v>
      </c>
      <c r="E4" s="287"/>
      <c r="F4" s="287"/>
      <c r="G4" s="287"/>
      <c r="H4" s="287"/>
      <c r="I4" s="288"/>
    </row>
    <row r="5" spans="1:11" s="65" customFormat="1" ht="12" customHeight="1">
      <c r="A5" s="66"/>
      <c r="B5" s="66"/>
      <c r="C5" s="66"/>
      <c r="D5" s="66"/>
      <c r="E5" s="67"/>
      <c r="F5" s="67"/>
      <c r="G5" s="67"/>
      <c r="H5" s="67"/>
      <c r="I5" s="67"/>
    </row>
    <row r="6" spans="1:11" ht="18" customHeight="1">
      <c r="A6" s="289" t="s">
        <v>56</v>
      </c>
      <c r="B6" s="290"/>
      <c r="C6" s="290"/>
      <c r="D6" s="290"/>
      <c r="E6" s="290"/>
      <c r="F6" s="290"/>
      <c r="G6" s="290"/>
      <c r="H6" s="290"/>
      <c r="I6" s="290"/>
      <c r="J6" s="290"/>
      <c r="K6" s="291"/>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1" t="s">
        <v>86</v>
      </c>
      <c r="B8" s="58">
        <v>50110</v>
      </c>
      <c r="C8" s="58" t="s">
        <v>87</v>
      </c>
      <c r="D8" s="206"/>
      <c r="E8" s="3" t="s">
        <v>60</v>
      </c>
      <c r="F8" s="3" t="s">
        <v>60</v>
      </c>
      <c r="G8" s="3" t="s">
        <v>60</v>
      </c>
      <c r="H8" s="3"/>
      <c r="I8" s="3"/>
      <c r="J8" s="40"/>
      <c r="K8" s="183">
        <f>SUM(D8:J8)</f>
        <v>0</v>
      </c>
    </row>
    <row r="9" spans="1:11" ht="16.5" customHeight="1">
      <c r="A9" s="272"/>
      <c r="B9" s="58">
        <v>50130</v>
      </c>
      <c r="C9" s="58" t="s">
        <v>88</v>
      </c>
      <c r="D9" s="1"/>
      <c r="E9" s="1"/>
      <c r="F9" s="1"/>
      <c r="G9" s="1"/>
      <c r="H9" s="1"/>
      <c r="I9" s="1"/>
      <c r="J9" s="41"/>
      <c r="K9" s="184">
        <f t="shared" ref="K9:K23" si="0">SUM(D9:J9)</f>
        <v>0</v>
      </c>
    </row>
    <row r="10" spans="1:11" ht="16.5" customHeight="1">
      <c r="A10" s="272"/>
      <c r="B10" s="58">
        <v>50170</v>
      </c>
      <c r="C10" s="58" t="s">
        <v>89</v>
      </c>
      <c r="D10" s="2"/>
      <c r="E10" s="2"/>
      <c r="F10" s="2"/>
      <c r="G10" s="2"/>
      <c r="H10" s="2"/>
      <c r="I10" s="2"/>
      <c r="J10" s="42"/>
      <c r="K10" s="185">
        <f t="shared" si="0"/>
        <v>0</v>
      </c>
    </row>
    <row r="11" spans="1:11" ht="16.5" customHeight="1" thickBot="1">
      <c r="A11" s="273"/>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74" t="s">
        <v>85</v>
      </c>
      <c r="B12" s="58">
        <v>53715</v>
      </c>
      <c r="C12" s="58" t="s">
        <v>90</v>
      </c>
      <c r="D12" s="3"/>
      <c r="E12" s="3"/>
      <c r="F12" s="3">
        <v>336000</v>
      </c>
      <c r="G12" s="3" t="s">
        <v>60</v>
      </c>
      <c r="H12" s="3"/>
      <c r="I12" s="3"/>
      <c r="J12" s="40"/>
      <c r="K12" s="186">
        <f t="shared" si="0"/>
        <v>336000</v>
      </c>
    </row>
    <row r="13" spans="1:11" ht="16.5" customHeight="1">
      <c r="A13" s="272"/>
      <c r="B13" s="58">
        <v>53720</v>
      </c>
      <c r="C13" s="58" t="s">
        <v>91</v>
      </c>
      <c r="D13" s="1"/>
      <c r="E13" s="1"/>
      <c r="F13" s="1"/>
      <c r="G13" s="1"/>
      <c r="H13" s="1"/>
      <c r="I13" s="1"/>
      <c r="J13" s="41"/>
      <c r="K13" s="184">
        <f t="shared" si="0"/>
        <v>0</v>
      </c>
    </row>
    <row r="14" spans="1:11" ht="16.5" customHeight="1">
      <c r="A14" s="272"/>
      <c r="B14" s="58">
        <v>53735</v>
      </c>
      <c r="C14" s="58" t="s">
        <v>92</v>
      </c>
      <c r="D14" s="1"/>
      <c r="E14" s="1"/>
      <c r="F14" s="1"/>
      <c r="G14" s="1"/>
      <c r="H14" s="1"/>
      <c r="I14" s="1"/>
      <c r="J14" s="41"/>
      <c r="K14" s="184">
        <f t="shared" si="0"/>
        <v>0</v>
      </c>
    </row>
    <row r="15" spans="1:11" ht="16.5" customHeight="1">
      <c r="A15" s="272"/>
      <c r="B15" s="58">
        <v>53740</v>
      </c>
      <c r="C15" s="58" t="s">
        <v>93</v>
      </c>
      <c r="D15" s="1"/>
      <c r="E15" s="1"/>
      <c r="F15" s="1"/>
      <c r="G15" s="1"/>
      <c r="H15" s="1"/>
      <c r="I15" s="1"/>
      <c r="J15" s="41" t="s">
        <v>60</v>
      </c>
      <c r="K15" s="184">
        <f t="shared" si="0"/>
        <v>0</v>
      </c>
    </row>
    <row r="16" spans="1:11" ht="16.5" customHeight="1">
      <c r="A16" s="272"/>
      <c r="B16" s="58">
        <v>53755</v>
      </c>
      <c r="C16" s="58" t="s">
        <v>94</v>
      </c>
      <c r="D16" s="1"/>
      <c r="E16" s="1"/>
      <c r="F16" s="1" t="s">
        <v>60</v>
      </c>
      <c r="G16" s="1"/>
      <c r="H16" s="1"/>
      <c r="I16" s="1"/>
      <c r="J16" s="41" t="s">
        <v>60</v>
      </c>
      <c r="K16" s="184">
        <f t="shared" si="0"/>
        <v>0</v>
      </c>
    </row>
    <row r="17" spans="1:11" ht="16.5" customHeight="1">
      <c r="A17" s="272"/>
      <c r="B17" s="58">
        <v>53760</v>
      </c>
      <c r="C17" s="58" t="s">
        <v>95</v>
      </c>
      <c r="D17" s="1"/>
      <c r="E17" s="1"/>
      <c r="F17" s="1">
        <v>13590</v>
      </c>
      <c r="G17" s="1">
        <v>13590</v>
      </c>
      <c r="H17" s="1" t="s">
        <v>60</v>
      </c>
      <c r="I17" s="1" t="s">
        <v>60</v>
      </c>
      <c r="J17" s="41" t="s">
        <v>60</v>
      </c>
      <c r="K17" s="185" t="s">
        <v>60</v>
      </c>
    </row>
    <row r="18" spans="1:11" ht="16.5" customHeight="1" thickBot="1">
      <c r="A18" s="273"/>
      <c r="B18" s="59" t="s">
        <v>16</v>
      </c>
      <c r="C18" s="59"/>
      <c r="D18" s="60">
        <f>SUM(D12:D17)</f>
        <v>0</v>
      </c>
      <c r="E18" s="60">
        <f t="shared" ref="E18:I18" si="2">SUM(E12:E17)</f>
        <v>0</v>
      </c>
      <c r="F18" s="60">
        <f t="shared" si="2"/>
        <v>349590</v>
      </c>
      <c r="G18" s="60">
        <f t="shared" si="2"/>
        <v>13590</v>
      </c>
      <c r="H18" s="60">
        <f t="shared" si="2"/>
        <v>0</v>
      </c>
      <c r="I18" s="60">
        <f t="shared" si="2"/>
        <v>0</v>
      </c>
      <c r="J18" s="72" t="s">
        <v>60</v>
      </c>
      <c r="K18" s="62">
        <f t="shared" si="0"/>
        <v>363180</v>
      </c>
    </row>
    <row r="19" spans="1:11" ht="16.5" customHeight="1" thickTop="1">
      <c r="A19" s="274" t="s">
        <v>96</v>
      </c>
      <c r="B19" s="58">
        <v>55700</v>
      </c>
      <c r="C19" s="58" t="s">
        <v>97</v>
      </c>
      <c r="D19" s="1"/>
      <c r="E19" s="1"/>
      <c r="F19" s="1" t="s">
        <v>60</v>
      </c>
      <c r="G19" s="1"/>
      <c r="H19" s="1"/>
      <c r="I19" s="1"/>
      <c r="J19" s="41"/>
      <c r="K19" s="186">
        <f t="shared" si="0"/>
        <v>0</v>
      </c>
    </row>
    <row r="20" spans="1:11" ht="16.5" customHeight="1">
      <c r="A20" s="271"/>
      <c r="B20" s="58">
        <v>55710</v>
      </c>
      <c r="C20" s="58" t="s">
        <v>98</v>
      </c>
      <c r="D20" s="1"/>
      <c r="E20" s="1"/>
      <c r="F20" s="1">
        <v>0</v>
      </c>
      <c r="G20" s="1"/>
      <c r="H20" s="1"/>
      <c r="I20" s="1"/>
      <c r="J20" s="41"/>
      <c r="K20" s="209">
        <f t="shared" si="0"/>
        <v>0</v>
      </c>
    </row>
    <row r="21" spans="1:11" ht="15.75" customHeight="1">
      <c r="A21" s="271"/>
      <c r="B21" s="58">
        <v>55730</v>
      </c>
      <c r="C21" s="58" t="s">
        <v>99</v>
      </c>
      <c r="D21" s="1"/>
      <c r="E21" s="1"/>
      <c r="F21" s="1"/>
      <c r="G21" s="1"/>
      <c r="H21" s="1"/>
      <c r="I21" s="1"/>
      <c r="J21" s="41"/>
      <c r="K21" s="185">
        <f t="shared" si="0"/>
        <v>0</v>
      </c>
    </row>
    <row r="22" spans="1:11" ht="16.5" customHeight="1" thickBot="1">
      <c r="A22" s="273"/>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I23" si="4">D11+D18+D22</f>
        <v>0</v>
      </c>
      <c r="E23" s="29">
        <f t="shared" si="4"/>
        <v>0</v>
      </c>
      <c r="F23" s="29">
        <f t="shared" si="4"/>
        <v>349590</v>
      </c>
      <c r="G23" s="29">
        <f t="shared" si="4"/>
        <v>13590</v>
      </c>
      <c r="H23" s="29">
        <f t="shared" si="4"/>
        <v>0</v>
      </c>
      <c r="I23" s="29">
        <f t="shared" si="4"/>
        <v>0</v>
      </c>
      <c r="J23" s="29">
        <v>0</v>
      </c>
      <c r="K23" s="29">
        <f t="shared" si="0"/>
        <v>363180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12" t="s">
        <v>25</v>
      </c>
      <c r="B2" s="313"/>
      <c r="C2" s="305" t="str">
        <f>IF(ISBLANK('PROJECT ID|INSTRUCTIONS'!C3)," ",'PROJECT ID|INSTRUCTIONS'!C3)</f>
        <v xml:space="preserve"> </v>
      </c>
      <c r="D2" s="305"/>
      <c r="E2" s="306"/>
    </row>
    <row r="3" spans="1:5" ht="16.5" customHeight="1">
      <c r="A3" s="314" t="s">
        <v>22</v>
      </c>
      <c r="B3" s="315"/>
      <c r="C3" s="307" t="str">
        <f>IF(ISBLANK('PROJECT ID|INSTRUCTIONS'!C4)," ",'PROJECT ID|INSTRUCTIONS'!C4)</f>
        <v>DDS Quality of Services Review Transformation</v>
      </c>
      <c r="D3" s="307"/>
      <c r="E3" s="308"/>
    </row>
    <row r="4" spans="1:5" ht="16.5" customHeight="1">
      <c r="A4" s="316" t="s">
        <v>26</v>
      </c>
      <c r="B4" s="317"/>
      <c r="C4" s="309" t="str">
        <f>IF(ISBLANK('PROJECT ID|INSTRUCTIONS'!C5)," ",'PROJECT ID|INSTRUCTIONS'!C5)</f>
        <v>January 24, 2013 (estimated)</v>
      </c>
      <c r="D4" s="309"/>
      <c r="E4" s="310"/>
    </row>
    <row r="5" spans="1:5" ht="12" customHeight="1"/>
    <row r="6" spans="1:5" ht="15.75">
      <c r="A6" s="293" t="s">
        <v>71</v>
      </c>
      <c r="B6" s="294"/>
      <c r="C6" s="294"/>
      <c r="D6" s="294"/>
      <c r="E6" s="295"/>
    </row>
    <row r="7" spans="1:5" ht="15.75" customHeight="1">
      <c r="A7" s="198" t="s">
        <v>44</v>
      </c>
      <c r="B7" s="190" t="s">
        <v>49</v>
      </c>
      <c r="C7" s="191" t="s">
        <v>83</v>
      </c>
      <c r="D7" s="191" t="s">
        <v>51</v>
      </c>
      <c r="E7" s="192" t="s">
        <v>43</v>
      </c>
    </row>
    <row r="8" spans="1:5" ht="3.75" customHeight="1">
      <c r="A8" s="196"/>
      <c r="B8" s="196"/>
      <c r="C8" s="197"/>
      <c r="D8" s="197"/>
      <c r="E8" s="197"/>
    </row>
    <row r="9" spans="1:5" ht="15">
      <c r="A9" s="296" t="str">
        <f>CONCATENATE("FY ",Settings!$C$1-1)</f>
        <v>FY 2012</v>
      </c>
      <c r="B9" s="297"/>
      <c r="C9" s="297"/>
      <c r="D9" s="297"/>
      <c r="E9" s="298"/>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299" t="str">
        <f>CONCATENATE("FY ",Settings!$C$1)</f>
        <v>FY 2013</v>
      </c>
      <c r="B20" s="300"/>
      <c r="C20" s="300"/>
      <c r="D20" s="300"/>
      <c r="E20" s="301"/>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311" t="s">
        <v>39</v>
      </c>
      <c r="B36" s="311"/>
      <c r="C36" s="311"/>
      <c r="D36" s="193">
        <f>SUM(D21:D35)</f>
        <v>0</v>
      </c>
      <c r="E36" s="77"/>
    </row>
    <row r="37" spans="1:5" ht="15.75" customHeight="1" thickTop="1">
      <c r="A37" s="292" t="str">
        <f>CONCATENATE("FY ",Settings!$C$1+1, "+")</f>
        <v>FY 2014+</v>
      </c>
      <c r="B37" s="292"/>
      <c r="C37" s="292"/>
      <c r="D37" s="292"/>
      <c r="E37" s="292"/>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02" t="s">
        <v>39</v>
      </c>
      <c r="B66" s="303"/>
      <c r="C66" s="304"/>
      <c r="D66" s="193">
        <f>SUM(D38:D65)</f>
        <v>0</v>
      </c>
      <c r="E66" s="77"/>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118" zoomScaleNormal="118" workbookViewId="0">
      <selection activeCell="A6" sqref="A6:E6"/>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0" t="s">
        <v>25</v>
      </c>
      <c r="B2" s="318"/>
      <c r="C2" s="251"/>
      <c r="D2" s="256" t="str">
        <f>IF(ISBLANK('PROJECT ID|INSTRUCTIONS'!C3)," ",'PROJECT ID|INSTRUCTIONS'!C3)</f>
        <v xml:space="preserve"> </v>
      </c>
      <c r="E2" s="257"/>
      <c r="F2" s="257"/>
      <c r="G2" s="257"/>
      <c r="H2" s="257"/>
      <c r="I2" s="257"/>
      <c r="J2" s="257"/>
      <c r="K2" s="258"/>
    </row>
    <row r="3" spans="1:15" s="65" customFormat="1" ht="16.5" customHeight="1">
      <c r="A3" s="252" t="s">
        <v>22</v>
      </c>
      <c r="B3" s="279"/>
      <c r="C3" s="253"/>
      <c r="D3" s="259" t="str">
        <f>IF(ISBLANK('PROJECT ID|INSTRUCTIONS'!C4)," ",'PROJECT ID|INSTRUCTIONS'!C4)</f>
        <v>DDS Quality of Services Review Transformation</v>
      </c>
      <c r="E3" s="260"/>
      <c r="F3" s="260"/>
      <c r="G3" s="260"/>
      <c r="H3" s="260"/>
      <c r="I3" s="260"/>
      <c r="J3" s="260"/>
      <c r="K3" s="261"/>
    </row>
    <row r="4" spans="1:15" s="65" customFormat="1" ht="16.5" customHeight="1">
      <c r="A4" s="254" t="s">
        <v>26</v>
      </c>
      <c r="B4" s="319"/>
      <c r="C4" s="255"/>
      <c r="D4" s="262">
        <v>41353</v>
      </c>
      <c r="E4" s="263"/>
      <c r="F4" s="263"/>
      <c r="G4" s="263"/>
      <c r="H4" s="263"/>
      <c r="I4" s="263"/>
      <c r="J4" s="263"/>
      <c r="K4" s="264"/>
    </row>
    <row r="5" spans="1:15" s="51" customFormat="1" ht="12" customHeight="1"/>
    <row r="6" spans="1:15" ht="16.5" customHeight="1">
      <c r="A6" s="323" t="s">
        <v>52</v>
      </c>
      <c r="B6" s="323"/>
      <c r="C6" s="323"/>
      <c r="D6" s="323"/>
      <c r="E6" s="323"/>
      <c r="F6" s="95"/>
      <c r="G6" s="51"/>
      <c r="H6" s="78"/>
      <c r="I6" s="51"/>
      <c r="J6" s="51"/>
      <c r="K6" s="51"/>
    </row>
    <row r="7" spans="1:15" ht="16.5" customHeight="1">
      <c r="A7" s="323" t="s">
        <v>53</v>
      </c>
      <c r="B7" s="323"/>
      <c r="C7" s="323"/>
      <c r="D7" s="323"/>
      <c r="E7" s="323"/>
      <c r="F7" s="96"/>
      <c r="G7" s="51"/>
      <c r="H7" s="51"/>
      <c r="I7" s="51"/>
      <c r="J7" s="51"/>
      <c r="K7" s="51"/>
    </row>
    <row r="8" spans="1:15" ht="12" customHeight="1">
      <c r="A8" s="51"/>
      <c r="B8" s="51"/>
      <c r="C8" s="51"/>
      <c r="D8" s="51"/>
      <c r="E8" s="51"/>
      <c r="F8" s="51"/>
      <c r="G8" s="51"/>
      <c r="H8" s="51"/>
      <c r="I8" s="51"/>
      <c r="J8" s="51"/>
      <c r="K8" s="51"/>
    </row>
    <row r="9" spans="1:15" ht="31.5" customHeight="1">
      <c r="A9" s="289" t="s">
        <v>28</v>
      </c>
      <c r="B9" s="290"/>
      <c r="C9" s="290"/>
      <c r="D9" s="290"/>
      <c r="E9" s="290"/>
      <c r="F9" s="290"/>
      <c r="G9" s="290"/>
      <c r="H9" s="290"/>
      <c r="I9" s="290"/>
      <c r="J9" s="290"/>
      <c r="K9" s="291"/>
      <c r="M9" s="320" t="s">
        <v>70</v>
      </c>
      <c r="N9" s="321"/>
      <c r="O9" s="322"/>
    </row>
    <row r="10" spans="1:15" ht="12.75">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c r="A12" s="271" t="s">
        <v>86</v>
      </c>
      <c r="B12" s="58">
        <v>50110</v>
      </c>
      <c r="C12" s="58" t="s">
        <v>87</v>
      </c>
      <c r="D12" s="3"/>
      <c r="E12" s="3"/>
      <c r="F12" s="3"/>
      <c r="G12" s="3"/>
      <c r="H12" s="3" t="s">
        <v>60</v>
      </c>
      <c r="I12" s="3" t="s">
        <v>60</v>
      </c>
      <c r="J12" s="3" t="s">
        <v>60</v>
      </c>
      <c r="K12" s="45"/>
      <c r="L12" s="93"/>
      <c r="M12" s="46"/>
      <c r="N12" s="39"/>
      <c r="O12" s="180">
        <f>M12*N12</f>
        <v>0</v>
      </c>
    </row>
    <row r="13" spans="1:15" ht="16.5" customHeight="1">
      <c r="A13" s="272"/>
      <c r="B13" s="58">
        <v>50130</v>
      </c>
      <c r="C13" s="58" t="s">
        <v>88</v>
      </c>
      <c r="D13" s="1"/>
      <c r="E13" s="1"/>
      <c r="F13" s="1"/>
      <c r="G13" s="1"/>
      <c r="H13" s="1"/>
      <c r="I13" s="1"/>
      <c r="J13" s="1"/>
      <c r="K13" s="43"/>
      <c r="M13" s="47"/>
      <c r="N13" s="37"/>
      <c r="O13" s="180">
        <f>M13*N13</f>
        <v>0</v>
      </c>
    </row>
    <row r="14" spans="1:15" ht="16.5" customHeight="1">
      <c r="A14" s="272"/>
      <c r="B14" s="58">
        <v>50170</v>
      </c>
      <c r="C14" s="58" t="s">
        <v>89</v>
      </c>
      <c r="D14" s="2"/>
      <c r="E14" s="2"/>
      <c r="F14" s="2"/>
      <c r="G14" s="2"/>
      <c r="H14" s="2"/>
      <c r="I14" s="2"/>
      <c r="J14" s="2"/>
      <c r="K14" s="44"/>
      <c r="M14" s="48"/>
      <c r="N14" s="38"/>
      <c r="O14" s="180">
        <f>M14*N14</f>
        <v>0</v>
      </c>
    </row>
    <row r="15" spans="1:15" ht="16.5" customHeight="1" thickBot="1">
      <c r="A15" s="273"/>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c r="A16" s="274" t="s">
        <v>85</v>
      </c>
      <c r="B16" s="58">
        <v>53715</v>
      </c>
      <c r="C16" s="58" t="s">
        <v>90</v>
      </c>
      <c r="D16" s="3"/>
      <c r="E16" s="3"/>
      <c r="F16" s="3"/>
      <c r="G16" s="3"/>
      <c r="H16" s="3"/>
      <c r="I16" s="3"/>
      <c r="J16" s="3"/>
      <c r="K16" s="45"/>
      <c r="M16" s="46"/>
      <c r="N16" s="39"/>
      <c r="O16" s="180">
        <f t="shared" ref="O16:O21" si="1">M16*N16</f>
        <v>0</v>
      </c>
    </row>
    <row r="17" spans="1:15" ht="16.5" customHeight="1">
      <c r="A17" s="272"/>
      <c r="B17" s="58">
        <v>53720</v>
      </c>
      <c r="C17" s="58" t="s">
        <v>91</v>
      </c>
      <c r="D17" s="1"/>
      <c r="E17" s="1"/>
      <c r="F17" s="1"/>
      <c r="G17" s="1"/>
      <c r="H17" s="1"/>
      <c r="I17" s="1"/>
      <c r="J17" s="1"/>
      <c r="K17" s="43"/>
      <c r="M17" s="47"/>
      <c r="N17" s="37"/>
      <c r="O17" s="180">
        <f t="shared" si="1"/>
        <v>0</v>
      </c>
    </row>
    <row r="18" spans="1:15" ht="16.5" customHeight="1">
      <c r="A18" s="272"/>
      <c r="B18" s="58">
        <v>53735</v>
      </c>
      <c r="C18" s="58" t="s">
        <v>92</v>
      </c>
      <c r="D18" s="1"/>
      <c r="E18" s="1"/>
      <c r="F18" s="1"/>
      <c r="G18" s="1"/>
      <c r="H18" s="1"/>
      <c r="I18" s="1"/>
      <c r="J18" s="1"/>
      <c r="K18" s="43"/>
      <c r="M18" s="47"/>
      <c r="N18" s="37"/>
      <c r="O18" s="180">
        <f t="shared" si="1"/>
        <v>0</v>
      </c>
    </row>
    <row r="19" spans="1:15" ht="16.5" customHeight="1">
      <c r="A19" s="272"/>
      <c r="B19" s="58">
        <v>53740</v>
      </c>
      <c r="C19" s="58" t="s">
        <v>93</v>
      </c>
      <c r="D19" s="1"/>
      <c r="E19" s="1"/>
      <c r="F19" s="1"/>
      <c r="G19" s="1"/>
      <c r="H19" s="1"/>
      <c r="I19" s="1"/>
      <c r="J19" s="1"/>
      <c r="K19" s="43"/>
      <c r="M19" s="47"/>
      <c r="N19" s="37"/>
      <c r="O19" s="180">
        <f t="shared" si="1"/>
        <v>0</v>
      </c>
    </row>
    <row r="20" spans="1:15" ht="16.5" customHeight="1">
      <c r="A20" s="272"/>
      <c r="B20" s="58">
        <v>53755</v>
      </c>
      <c r="C20" s="58" t="s">
        <v>94</v>
      </c>
      <c r="D20" s="1"/>
      <c r="E20" s="1"/>
      <c r="F20" s="1"/>
      <c r="G20" s="1"/>
      <c r="H20" s="1"/>
      <c r="I20" s="1" t="s">
        <v>60</v>
      </c>
      <c r="J20" s="1"/>
      <c r="K20" s="43"/>
      <c r="M20" s="47"/>
      <c r="N20" s="37"/>
      <c r="O20" s="180">
        <f t="shared" si="1"/>
        <v>0</v>
      </c>
    </row>
    <row r="21" spans="1:15" ht="16.5" customHeight="1">
      <c r="A21" s="272"/>
      <c r="B21" s="58">
        <v>53760</v>
      </c>
      <c r="C21" s="58" t="s">
        <v>95</v>
      </c>
      <c r="D21" s="1"/>
      <c r="E21" s="1"/>
      <c r="F21" s="1"/>
      <c r="G21" s="1"/>
      <c r="H21" s="1" t="s">
        <v>60</v>
      </c>
      <c r="I21" s="1" t="s">
        <v>60</v>
      </c>
      <c r="J21" s="1" t="s">
        <v>60</v>
      </c>
      <c r="K21" s="43"/>
      <c r="M21" s="47"/>
      <c r="N21" s="37"/>
      <c r="O21" s="180">
        <f t="shared" si="1"/>
        <v>0</v>
      </c>
    </row>
    <row r="22" spans="1:15" ht="16.5" customHeight="1" thickBot="1">
      <c r="A22" s="273"/>
      <c r="B22" s="59" t="s">
        <v>16</v>
      </c>
      <c r="C22" s="59"/>
      <c r="D22" s="60">
        <f t="shared" ref="D22:K22" si="2">SUM(D16:D21)</f>
        <v>0</v>
      </c>
      <c r="E22" s="60">
        <f t="shared" si="2"/>
        <v>0</v>
      </c>
      <c r="F22" s="60">
        <f t="shared" si="2"/>
        <v>0</v>
      </c>
      <c r="G22" s="60">
        <f t="shared" si="2"/>
        <v>0</v>
      </c>
      <c r="H22" s="60">
        <f t="shared" si="2"/>
        <v>0</v>
      </c>
      <c r="I22" s="60">
        <f t="shared" si="2"/>
        <v>0</v>
      </c>
      <c r="J22" s="60" t="s">
        <v>60</v>
      </c>
      <c r="K22" s="61">
        <f t="shared" si="2"/>
        <v>0</v>
      </c>
      <c r="M22" s="94">
        <f>SUM(M16:M21)</f>
        <v>0</v>
      </c>
      <c r="N22" s="182" t="s">
        <v>60</v>
      </c>
      <c r="O22" s="61">
        <f>SUM(O16:O21)</f>
        <v>0</v>
      </c>
    </row>
    <row r="23" spans="1:15" ht="16.5" customHeight="1" thickTop="1">
      <c r="A23" s="274" t="s">
        <v>96</v>
      </c>
      <c r="B23" s="58">
        <v>55700</v>
      </c>
      <c r="C23" s="58" t="s">
        <v>97</v>
      </c>
      <c r="D23" s="1"/>
      <c r="E23" s="1"/>
      <c r="F23" s="1"/>
      <c r="G23" s="1"/>
      <c r="H23" s="1"/>
      <c r="I23" s="1"/>
      <c r="J23" s="1"/>
      <c r="K23" s="43"/>
      <c r="M23" s="47"/>
      <c r="N23" s="37"/>
      <c r="O23" s="180">
        <f>M23*N23</f>
        <v>0</v>
      </c>
    </row>
    <row r="24" spans="1:15" ht="16.5" customHeight="1">
      <c r="A24" s="271"/>
      <c r="B24" s="58">
        <v>55710</v>
      </c>
      <c r="C24" s="58" t="s">
        <v>98</v>
      </c>
      <c r="D24" s="1"/>
      <c r="E24" s="1"/>
      <c r="F24" s="1"/>
      <c r="G24" s="1"/>
      <c r="H24" s="1"/>
      <c r="I24" s="1"/>
      <c r="J24" s="1"/>
      <c r="K24" s="43"/>
      <c r="M24" s="47"/>
      <c r="N24" s="37"/>
      <c r="O24" s="180"/>
    </row>
    <row r="25" spans="1:15" ht="16.5" customHeight="1">
      <c r="A25" s="271"/>
      <c r="B25" s="58">
        <v>55730</v>
      </c>
      <c r="C25" s="58" t="s">
        <v>99</v>
      </c>
      <c r="D25" s="1"/>
      <c r="E25" s="1"/>
      <c r="F25" s="1"/>
      <c r="G25" s="1"/>
      <c r="H25" s="1"/>
      <c r="I25" s="1"/>
      <c r="J25" s="1"/>
      <c r="K25" s="43"/>
      <c r="M25" s="47"/>
      <c r="N25" s="37"/>
      <c r="O25" s="180">
        <f>M25*N25</f>
        <v>0</v>
      </c>
    </row>
    <row r="26" spans="1:15" ht="16.5" customHeight="1" thickBot="1">
      <c r="A26" s="273"/>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0</v>
      </c>
      <c r="E27" s="29">
        <f t="shared" si="4"/>
        <v>0</v>
      </c>
      <c r="F27" s="29">
        <f t="shared" si="4"/>
        <v>0</v>
      </c>
      <c r="G27" s="29">
        <f t="shared" si="4"/>
        <v>0</v>
      </c>
      <c r="H27" s="29">
        <f t="shared" si="4"/>
        <v>0</v>
      </c>
      <c r="I27" s="29">
        <f t="shared" si="4"/>
        <v>0</v>
      </c>
      <c r="J27" s="29">
        <v>0</v>
      </c>
      <c r="K27" s="29">
        <f t="shared" si="4"/>
        <v>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K26" sqref="K26"/>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12" t="s">
        <v>25</v>
      </c>
      <c r="B2" s="313"/>
      <c r="C2" s="324" t="str">
        <f>IF(ISBLANK('PROJECT ID|INSTRUCTIONS'!C3)," ",'PROJECT ID|INSTRUCTIONS'!C3)</f>
        <v xml:space="preserve"> </v>
      </c>
      <c r="D2" s="324"/>
      <c r="E2" s="324"/>
      <c r="F2" s="324"/>
      <c r="G2" s="324"/>
      <c r="H2" s="324"/>
      <c r="I2" s="325"/>
    </row>
    <row r="3" spans="1:12" s="65" customFormat="1" ht="16.5" customHeight="1">
      <c r="A3" s="314" t="s">
        <v>22</v>
      </c>
      <c r="B3" s="315"/>
      <c r="C3" s="326" t="str">
        <f>IF(ISBLANK('PROJECT ID|INSTRUCTIONS'!C4)," ",'PROJECT ID|INSTRUCTIONS'!C4)</f>
        <v>DDS Quality of Services Review Transformation</v>
      </c>
      <c r="D3" s="326"/>
      <c r="E3" s="326"/>
      <c r="F3" s="326"/>
      <c r="G3" s="326"/>
      <c r="H3" s="326"/>
      <c r="I3" s="327"/>
    </row>
    <row r="4" spans="1:12" s="65" customFormat="1" ht="16.5" customHeight="1">
      <c r="A4" s="316" t="s">
        <v>26</v>
      </c>
      <c r="B4" s="317"/>
      <c r="C4" s="263">
        <v>41353</v>
      </c>
      <c r="D4" s="263"/>
      <c r="E4" s="263"/>
      <c r="F4" s="263"/>
      <c r="G4" s="263"/>
      <c r="H4" s="263"/>
      <c r="I4" s="264"/>
    </row>
    <row r="5" spans="1:12" s="106" customFormat="1" ht="12" customHeight="1">
      <c r="A5" s="102"/>
      <c r="B5" s="102"/>
      <c r="C5" s="328"/>
      <c r="D5" s="328"/>
      <c r="E5" s="328"/>
      <c r="F5" s="328"/>
      <c r="G5" s="328"/>
      <c r="H5" s="328"/>
      <c r="I5" s="103"/>
      <c r="J5" s="104"/>
      <c r="K5" s="105"/>
    </row>
    <row r="6" spans="1:12" s="106" customFormat="1" ht="15" customHeight="1">
      <c r="A6" s="329" t="s">
        <v>21</v>
      </c>
      <c r="B6" s="330"/>
      <c r="C6" s="330"/>
      <c r="D6" s="330"/>
      <c r="E6" s="330"/>
      <c r="F6" s="330"/>
      <c r="G6" s="330"/>
      <c r="H6" s="330"/>
      <c r="I6" s="330"/>
      <c r="J6" s="330"/>
      <c r="K6" s="330"/>
      <c r="L6" s="331"/>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10" t="s">
        <v>105</v>
      </c>
      <c r="C8" s="6"/>
      <c r="D8" s="6" t="s">
        <v>60</v>
      </c>
      <c r="E8" s="6"/>
      <c r="F8" s="6"/>
      <c r="G8" s="6" t="s">
        <v>60</v>
      </c>
      <c r="H8" s="6" t="s">
        <v>60</v>
      </c>
      <c r="I8" s="124"/>
      <c r="J8" s="121">
        <f>SUM(D8:H8)</f>
        <v>0</v>
      </c>
      <c r="K8" s="115">
        <f>SUM(D8:I8)</f>
        <v>0</v>
      </c>
      <c r="L8" s="116">
        <f>SUM(C8:I8)</f>
        <v>0</v>
      </c>
    </row>
    <row r="9" spans="1:12" ht="16.5" customHeight="1">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10" t="s">
        <v>107</v>
      </c>
      <c r="C10" s="4"/>
      <c r="D10" s="4"/>
      <c r="E10" s="4"/>
      <c r="F10" s="4"/>
      <c r="G10" s="4"/>
      <c r="H10" s="4"/>
      <c r="I10" s="4"/>
      <c r="J10" s="122">
        <f t="shared" si="0"/>
        <v>0</v>
      </c>
      <c r="K10" s="117">
        <f t="shared" si="1"/>
        <v>0</v>
      </c>
      <c r="L10" s="118">
        <f t="shared" si="2"/>
        <v>0</v>
      </c>
    </row>
    <row r="11" spans="1:12" ht="16.5" customHeight="1">
      <c r="A11" s="107"/>
      <c r="B11" s="108" t="s">
        <v>7</v>
      </c>
      <c r="C11" s="4"/>
      <c r="D11" s="4"/>
      <c r="E11" s="4"/>
      <c r="F11" s="4"/>
      <c r="G11" s="4"/>
      <c r="H11" s="4"/>
      <c r="I11" s="4"/>
      <c r="J11" s="122">
        <f t="shared" si="0"/>
        <v>0</v>
      </c>
      <c r="K11" s="117">
        <f t="shared" si="1"/>
        <v>0</v>
      </c>
      <c r="L11" s="118">
        <f t="shared" si="2"/>
        <v>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f>'CAPITAL DEV. COSTS-THIS REQUEST'!E23</f>
        <v>0</v>
      </c>
      <c r="E13" s="127">
        <v>349590</v>
      </c>
      <c r="F13" s="127">
        <f>'CAPITAL DEV. COSTS-THIS REQUEST'!G23</f>
        <v>13590</v>
      </c>
      <c r="G13" s="127">
        <f>'CAPITAL DEV. COSTS-THIS REQUEST'!H23</f>
        <v>0</v>
      </c>
      <c r="H13" s="127">
        <f>'CAPITAL DEV. COSTS-THIS REQUEST'!I23</f>
        <v>0</v>
      </c>
      <c r="I13" s="127">
        <f>'CAPITAL DEV. COSTS-THIS REQUEST'!J23</f>
        <v>0</v>
      </c>
      <c r="J13" s="122">
        <f t="shared" si="0"/>
        <v>363180</v>
      </c>
      <c r="K13" s="117">
        <f t="shared" si="1"/>
        <v>363180</v>
      </c>
      <c r="L13" s="118">
        <f t="shared" si="2"/>
        <v>363180</v>
      </c>
    </row>
    <row r="14" spans="1:12" ht="16.5" customHeight="1">
      <c r="A14" s="340" t="s">
        <v>77</v>
      </c>
      <c r="B14" s="341"/>
      <c r="C14" s="6"/>
      <c r="D14" s="6" t="s">
        <v>60</v>
      </c>
      <c r="E14" s="6" t="s">
        <v>60</v>
      </c>
      <c r="F14" s="6" t="s">
        <v>60</v>
      </c>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9" t="s">
        <v>41</v>
      </c>
      <c r="B19" s="339"/>
      <c r="C19" s="11">
        <f t="shared" ref="C19:L19" si="3">SUM(C8:C18)</f>
        <v>0</v>
      </c>
      <c r="D19" s="11">
        <f t="shared" si="3"/>
        <v>0</v>
      </c>
      <c r="E19" s="11">
        <f t="shared" si="3"/>
        <v>349590</v>
      </c>
      <c r="F19" s="11">
        <f t="shared" si="3"/>
        <v>13590</v>
      </c>
      <c r="G19" s="11">
        <f t="shared" si="3"/>
        <v>0</v>
      </c>
      <c r="H19" s="11">
        <f t="shared" si="3"/>
        <v>0</v>
      </c>
      <c r="I19" s="11">
        <f t="shared" si="3"/>
        <v>0</v>
      </c>
      <c r="J19" s="11">
        <f>SUM(J8:J18)</f>
        <v>363180</v>
      </c>
      <c r="K19" s="11">
        <f t="shared" si="3"/>
        <v>363180</v>
      </c>
      <c r="L19" s="11">
        <f t="shared" si="3"/>
        <v>363180</v>
      </c>
    </row>
    <row r="20" spans="1:12" ht="12.6" customHeight="1" thickTop="1">
      <c r="A20" s="110"/>
      <c r="B20" s="111"/>
      <c r="C20" s="112"/>
      <c r="D20" s="112"/>
      <c r="E20" s="112"/>
      <c r="F20" s="112"/>
      <c r="G20" s="112"/>
      <c r="H20" s="112"/>
      <c r="I20" s="112"/>
    </row>
    <row r="21" spans="1:12" ht="26.25" customHeight="1">
      <c r="A21" s="332" t="s">
        <v>40</v>
      </c>
      <c r="B21" s="333"/>
      <c r="C21" s="7">
        <f>'TOTAL DEVELOPMENT COSTS'!D23</f>
        <v>0</v>
      </c>
      <c r="D21" s="7">
        <f>'TOTAL DEVELOPMENT COSTS'!E23</f>
        <v>0</v>
      </c>
      <c r="E21" s="7">
        <f>'TOTAL DEVELOPMENT COSTS'!F23</f>
        <v>349590</v>
      </c>
      <c r="F21" s="7">
        <f>'TOTAL DEVELOPMENT COSTS'!G23</f>
        <v>13590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4" t="s">
        <v>78</v>
      </c>
      <c r="B23" s="335"/>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6" t="str">
        <f>IF(AND(D23=0,E23=0,F23=0,G23=0,H23=0,I23=0),"","Total Funding Source Must Equal Total Development Cost")</f>
        <v/>
      </c>
      <c r="D25" s="337"/>
      <c r="E25" s="337"/>
      <c r="F25" s="337"/>
      <c r="G25" s="337"/>
      <c r="H25" s="337"/>
      <c r="I25" s="338"/>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MD</cp:lastModifiedBy>
  <cp:lastPrinted>2013-03-15T17:41:05Z</cp:lastPrinted>
  <dcterms:created xsi:type="dcterms:W3CDTF">2009-11-16T15:45:40Z</dcterms:created>
  <dcterms:modified xsi:type="dcterms:W3CDTF">2013-03-22T14:49:39Z</dcterms:modified>
</cp:coreProperties>
</file>