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9585" activeTab="0"/>
  </bookViews>
  <sheets>
    <sheet name="Data" sheetId="1" r:id="rId1"/>
  </sheets>
  <definedNames>
    <definedName name="_xlnm.Print_Area" localSheetId="0">'Data'!$A$1:$H$157</definedName>
  </definedNames>
  <calcPr fullCalcOnLoad="1"/>
</workbook>
</file>

<file path=xl/sharedStrings.xml><?xml version="1.0" encoding="utf-8"?>
<sst xmlns="http://schemas.openxmlformats.org/spreadsheetml/2006/main" count="77" uniqueCount="60">
  <si>
    <t>Total</t>
  </si>
  <si>
    <t>Unique patients</t>
  </si>
  <si>
    <t>Year</t>
  </si>
  <si>
    <t>All diagnoses</t>
  </si>
  <si>
    <t>Primary Diagnosis</t>
  </si>
  <si>
    <t>Secondary Diagnoses</t>
  </si>
  <si>
    <t>Discharges / Hospitalizations</t>
  </si>
  <si>
    <t>Female</t>
  </si>
  <si>
    <t>Male</t>
  </si>
  <si>
    <t>Other</t>
  </si>
  <si>
    <t>White, Non-Hispanic</t>
  </si>
  <si>
    <t>Black, Non-Hispanic</t>
  </si>
  <si>
    <t>Average # of Hospitalizations per Patient</t>
  </si>
  <si>
    <t>Hispanic, All races</t>
  </si>
  <si>
    <t>Asian/Pacific Islander,  Non-Hispanic</t>
  </si>
  <si>
    <t>Total Charge</t>
  </si>
  <si>
    <t>Total Cost</t>
  </si>
  <si>
    <t>Average Cost per Discharge</t>
  </si>
  <si>
    <t>Total Patient Days</t>
  </si>
  <si>
    <t xml:space="preserve">Average Stay per Discharge </t>
  </si>
  <si>
    <t>Average Cost per Day</t>
  </si>
  <si>
    <t>*The ratio that indicates the percentage of total operating expense to the total of gross patient charges plus other operating revenue. A lower ratio is more favorable, since it indicates a greater difference between the cost and charges billed for providing patient services. a ratio of 0.42 means total costs were 42 cents of every dollar of charges. Ratios available in Office of Health Care Access annual hospital Financial Stability Reports.</t>
  </si>
  <si>
    <t>0-17</t>
  </si>
  <si>
    <t>18 - 44</t>
  </si>
  <si>
    <t>45 - 64</t>
  </si>
  <si>
    <t>65+</t>
  </si>
  <si>
    <t>Medicare</t>
  </si>
  <si>
    <t>Medicaid</t>
  </si>
  <si>
    <t>Commercial</t>
  </si>
  <si>
    <t>Uninsured</t>
  </si>
  <si>
    <t>Urban core</t>
  </si>
  <si>
    <t>Urban periphery</t>
  </si>
  <si>
    <t>Rural</t>
  </si>
  <si>
    <t>Suburban</t>
  </si>
  <si>
    <t>Wealthy</t>
  </si>
  <si>
    <t>Out of state</t>
  </si>
  <si>
    <t>Expected Payment Source</t>
  </si>
  <si>
    <t>Other Public*</t>
  </si>
  <si>
    <r>
      <t xml:space="preserve">* </t>
    </r>
    <r>
      <rPr>
        <i/>
        <sz val="12"/>
        <color indexed="8"/>
        <rFont val="Times New Roman"/>
        <family val="1"/>
      </rPr>
      <t>Includes TriCare/CHAMPUS, other federal programs and Title V.</t>
    </r>
  </si>
  <si>
    <t>Discharges</t>
  </si>
  <si>
    <t>Patient days</t>
  </si>
  <si>
    <t xml:space="preserve">Charges ($) </t>
  </si>
  <si>
    <r>
      <t>Five CTs</t>
    </r>
    <r>
      <rPr>
        <b/>
        <vertAlign val="superscript"/>
        <sz val="12"/>
        <color indexed="8"/>
        <rFont val="Times New Roman"/>
        <family val="1"/>
      </rPr>
      <t>1</t>
    </r>
  </si>
  <si>
    <t>10-yr Avg.</t>
  </si>
  <si>
    <t>10-yr Avg</t>
  </si>
  <si>
    <t>All Ages</t>
  </si>
  <si>
    <t>Patient Age (Years)</t>
  </si>
  <si>
    <t>Ratio of Cost to Charge*</t>
  </si>
  <si>
    <r>
      <rPr>
        <vertAlign val="superscript"/>
        <sz val="12"/>
        <color indexed="8"/>
        <rFont val="Times New Roman"/>
        <family val="2"/>
      </rPr>
      <t>1</t>
    </r>
    <r>
      <rPr>
        <sz val="12"/>
        <color theme="1"/>
        <rFont val="Times New Roman"/>
        <family val="2"/>
      </rPr>
      <t xml:space="preserve"> University of Connecticut, Connecticut State Data Center (CtSDC) town groupings for examining trends occurring at the town and state levels, the CtSDC grouped the 169 Connecticut Towns into one of five categories.  See "5 CTs" tab for definitions of the categories and  </t>
    </r>
    <r>
      <rPr>
        <u val="single"/>
        <sz val="12"/>
        <color indexed="23"/>
        <rFont val="Times New Roman"/>
        <family val="1"/>
      </rPr>
      <t>http://ctsdc.uconn.edu/projections/5cts.html</t>
    </r>
    <r>
      <rPr>
        <sz val="12"/>
        <color theme="1"/>
        <rFont val="Times New Roman"/>
        <family val="2"/>
      </rPr>
      <t xml:space="preserve"> for more details.</t>
    </r>
  </si>
  <si>
    <t>Table 2: Number of Acute Care Hospitalizations with Sytemic Lupus Erythematosus (SLE) as a Primary or Secondary Diagnosis, 2001-2012</t>
  </si>
  <si>
    <t>Table 3: Gender Distribution of Acute Hospital Discharges with a Sytemic Lupus Erythematosus (SLE) Diagnoses,
 2001-2012</t>
  </si>
  <si>
    <t>Table 4: Race and Ethnicity Distribution of Acute Hospital Discharges with a Sytemic Lupus Erythematosus (SLE) Diagnosis, 2001-2012</t>
  </si>
  <si>
    <t>Table 5: Hospital Related Charges and Costs Associated with Acute Hospital Discharges with a Sytemic Lupus Erythematosus (SLE) Diagnosis, 2001-2012</t>
  </si>
  <si>
    <t>Table 5: Acute Care Hospital Patient Days Associated with Discharges with a Sytemic Lupus Erythematosus (SLE) Diagnosis, 2001-2012</t>
  </si>
  <si>
    <t>Table 6: Age Distribution for Acute Care Hospital Discharges with a Sytemic Lupus Erythematosus (SLE) Diagnosis, 2001-2012</t>
  </si>
  <si>
    <t>Table 7: Discharges, Patient Days and Charges by Expected Primary Payment Sources for Acute Care Hospital Discharges with a Sytemic Lupus Erythematosus (SLE) Diagnosis, 2001-2012</t>
  </si>
  <si>
    <t>Table 8: Acute Care Hospital Discharges with a Sytemic Lupus Erythematosus (SLE) Diagnosis by Patient Town Groupings, 2001-2012</t>
  </si>
  <si>
    <r>
      <t xml:space="preserve">Source: </t>
    </r>
    <r>
      <rPr>
        <i/>
        <sz val="10"/>
        <color indexed="8"/>
        <rFont val="Times New Roman"/>
        <family val="2"/>
      </rPr>
      <t>CT DPH Office of Health Care Access Acute Care Hospital Discharge Database</t>
    </r>
  </si>
  <si>
    <r>
      <t>Table 1: Number of Acute Care General Hospital Sytemic Lupus Erythematosus (SLE)*</t>
    </r>
    <r>
      <rPr>
        <b/>
        <sz val="12"/>
        <color indexed="8"/>
        <rFont val="Times New Roman"/>
        <family val="1"/>
      </rPr>
      <t xml:space="preserve"> Patients and Hospitalizations, 2001-2012</t>
    </r>
  </si>
  <si>
    <r>
      <t>*</t>
    </r>
    <r>
      <rPr>
        <sz val="10"/>
        <color indexed="8"/>
        <rFont val="Times New Roman"/>
        <family val="1"/>
      </rPr>
      <t>Patients assigned ICD-9-CM diagnosis code 710.0 as a primary or secondary diagnosis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</si>
</sst>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s>
  <fonts count="52">
    <font>
      <sz val="12"/>
      <color theme="1"/>
      <name val="Times New Roman"/>
      <family val="2"/>
    </font>
    <font>
      <sz val="10"/>
      <color indexed="8"/>
      <name val="Calibri"/>
      <family val="2"/>
    </font>
    <font>
      <b/>
      <sz val="12"/>
      <color indexed="8"/>
      <name val="Times New Roman"/>
      <family val="1"/>
    </font>
    <font>
      <i/>
      <sz val="12"/>
      <color indexed="8"/>
      <name val="Times New Roman"/>
      <family val="1"/>
    </font>
    <font>
      <sz val="10"/>
      <color indexed="8"/>
      <name val="Times New Roman"/>
      <family val="1"/>
    </font>
    <font>
      <vertAlign val="superscript"/>
      <sz val="12"/>
      <color indexed="8"/>
      <name val="Times New Roman"/>
      <family val="2"/>
    </font>
    <font>
      <u val="single"/>
      <sz val="12"/>
      <color indexed="23"/>
      <name val="Times New Roman"/>
      <family val="1"/>
    </font>
    <font>
      <sz val="12"/>
      <name val="Georgia"/>
      <family val="1"/>
    </font>
    <font>
      <u val="single"/>
      <sz val="12"/>
      <color indexed="12"/>
      <name val="Georgia"/>
      <family val="1"/>
    </font>
    <font>
      <b/>
      <vertAlign val="superscript"/>
      <sz val="12"/>
      <color indexed="8"/>
      <name val="Times New Roman"/>
      <family val="1"/>
    </font>
    <font>
      <i/>
      <sz val="10"/>
      <color indexed="8"/>
      <name val="Times New Roman"/>
      <family val="2"/>
    </font>
    <font>
      <sz val="12"/>
      <color indexed="8"/>
      <name val="Times New Roman"/>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vertAlign val="superscript"/>
      <sz val="10"/>
      <color indexed="8"/>
      <name val="Times New Roman"/>
      <family val="1"/>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2"/>
      <color theme="1"/>
      <name val="Times New Roman"/>
      <family val="1"/>
    </font>
    <font>
      <sz val="10"/>
      <color theme="1"/>
      <name val="Times New Roman"/>
      <family val="1"/>
    </font>
    <font>
      <vertAlign val="superscript"/>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style="thin"/>
      <bottom style="thin"/>
    </border>
    <border>
      <left style="thin"/>
      <right/>
      <top/>
      <bottom/>
    </border>
    <border>
      <left/>
      <right/>
      <top style="thin"/>
      <bottom style="thin"/>
    </border>
    <border>
      <left/>
      <right style="thin"/>
      <top style="thin"/>
      <bottom style="thin"/>
    </border>
    <border>
      <left style="thin"/>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9">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0" fillId="0" borderId="0" xfId="0" applyBorder="1" applyAlignment="1">
      <alignment/>
    </xf>
    <xf numFmtId="164" fontId="0" fillId="0" borderId="10" xfId="0" applyNumberFormat="1" applyBorder="1" applyAlignment="1">
      <alignment horizontal="center"/>
    </xf>
    <xf numFmtId="0" fontId="48" fillId="0" borderId="11"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8" fillId="0" borderId="13" xfId="0" applyFont="1" applyBorder="1" applyAlignment="1">
      <alignment horizontal="center"/>
    </xf>
    <xf numFmtId="0" fontId="48" fillId="0" borderId="11" xfId="0" applyFont="1" applyBorder="1" applyAlignment="1">
      <alignment horizontal="center" wrapText="1"/>
    </xf>
    <xf numFmtId="0" fontId="48" fillId="0" borderId="13" xfId="0" applyFont="1" applyBorder="1" applyAlignment="1">
      <alignment horizontal="center" wrapText="1"/>
    </xf>
    <xf numFmtId="0" fontId="48" fillId="0" borderId="14" xfId="0" applyFont="1" applyBorder="1" applyAlignment="1">
      <alignment horizontal="left" wrapText="1"/>
    </xf>
    <xf numFmtId="0" fontId="0" fillId="0" borderId="0" xfId="0" applyAlignment="1">
      <alignment horizontal="left"/>
    </xf>
    <xf numFmtId="3" fontId="0" fillId="0" borderId="0" xfId="0" applyNumberFormat="1" applyBorder="1" applyAlignment="1">
      <alignment horizontal="center"/>
    </xf>
    <xf numFmtId="3" fontId="48" fillId="0" borderId="13" xfId="0" applyNumberFormat="1" applyFont="1" applyBorder="1" applyAlignment="1">
      <alignment horizontal="center"/>
    </xf>
    <xf numFmtId="3" fontId="48" fillId="0" borderId="14" xfId="0" applyNumberFormat="1" applyFont="1" applyBorder="1" applyAlignment="1">
      <alignment horizontal="center"/>
    </xf>
    <xf numFmtId="3" fontId="0" fillId="0" borderId="10" xfId="0" applyNumberFormat="1" applyBorder="1" applyAlignment="1">
      <alignment horizontal="center"/>
    </xf>
    <xf numFmtId="0" fontId="48" fillId="0" borderId="14" xfId="0" applyFont="1" applyBorder="1" applyAlignment="1">
      <alignment horizontal="center"/>
    </xf>
    <xf numFmtId="3" fontId="0" fillId="0" borderId="12" xfId="0" applyNumberFormat="1" applyBorder="1" applyAlignment="1">
      <alignment horizontal="center"/>
    </xf>
    <xf numFmtId="3" fontId="48" fillId="0" borderId="11" xfId="0" applyNumberFormat="1" applyFont="1" applyBorder="1" applyAlignment="1">
      <alignment horizontal="center"/>
    </xf>
    <xf numFmtId="0" fontId="48" fillId="0" borderId="0" xfId="0" applyFont="1" applyAlignment="1">
      <alignment wrapText="1"/>
    </xf>
    <xf numFmtId="0" fontId="48" fillId="0" borderId="0" xfId="0" applyFont="1" applyAlignment="1">
      <alignment horizontal="center" wrapText="1"/>
    </xf>
    <xf numFmtId="0" fontId="0" fillId="0" borderId="15" xfId="0" applyBorder="1" applyAlignment="1">
      <alignment horizontal="center"/>
    </xf>
    <xf numFmtId="0" fontId="48" fillId="0" borderId="14" xfId="0" applyFont="1" applyBorder="1" applyAlignment="1">
      <alignment horizontal="center" wrapText="1"/>
    </xf>
    <xf numFmtId="0" fontId="48" fillId="0" borderId="16" xfId="0" applyFont="1" applyBorder="1" applyAlignment="1">
      <alignment horizontal="center"/>
    </xf>
    <xf numFmtId="2" fontId="0" fillId="0" borderId="0" xfId="0" applyNumberFormat="1" applyBorder="1" applyAlignment="1">
      <alignment horizontal="center"/>
    </xf>
    <xf numFmtId="165" fontId="0" fillId="0" borderId="0" xfId="0" applyNumberFormat="1" applyBorder="1" applyAlignment="1">
      <alignment horizontal="center"/>
    </xf>
    <xf numFmtId="165" fontId="0" fillId="0" borderId="10" xfId="0" applyNumberFormat="1" applyBorder="1" applyAlignment="1">
      <alignment horizontal="center"/>
    </xf>
    <xf numFmtId="0" fontId="0" fillId="0" borderId="0" xfId="0" applyBorder="1" applyAlignment="1">
      <alignment horizontal="left"/>
    </xf>
    <xf numFmtId="0" fontId="48" fillId="0" borderId="14" xfId="0" applyFont="1" applyBorder="1" applyAlignment="1">
      <alignment wrapText="1"/>
    </xf>
    <xf numFmtId="0" fontId="48" fillId="0" borderId="16" xfId="0" applyFont="1" applyBorder="1" applyAlignment="1">
      <alignment horizontal="center" wrapText="1"/>
    </xf>
    <xf numFmtId="165" fontId="48" fillId="0" borderId="11" xfId="0" applyNumberFormat="1" applyFont="1" applyBorder="1" applyAlignment="1">
      <alignment horizontal="center"/>
    </xf>
    <xf numFmtId="165" fontId="48" fillId="0" borderId="13" xfId="0" applyNumberFormat="1" applyFont="1" applyBorder="1" applyAlignment="1">
      <alignment horizontal="center"/>
    </xf>
    <xf numFmtId="165" fontId="48" fillId="0" borderId="14" xfId="0" applyNumberFormat="1" applyFont="1" applyBorder="1" applyAlignment="1">
      <alignment horizontal="center"/>
    </xf>
    <xf numFmtId="4" fontId="48" fillId="0" borderId="13" xfId="0" applyNumberFormat="1" applyFont="1" applyBorder="1" applyAlignment="1">
      <alignment horizontal="center"/>
    </xf>
    <xf numFmtId="166" fontId="48" fillId="0" borderId="14" xfId="0" applyNumberFormat="1" applyFont="1" applyBorder="1" applyAlignment="1">
      <alignment horizontal="center"/>
    </xf>
    <xf numFmtId="164" fontId="0" fillId="0" borderId="0" xfId="0" applyNumberFormat="1" applyBorder="1" applyAlignment="1">
      <alignment horizontal="center"/>
    </xf>
    <xf numFmtId="0" fontId="0" fillId="0" borderId="0" xfId="0" applyAlignment="1">
      <alignment/>
    </xf>
    <xf numFmtId="9" fontId="0" fillId="0" borderId="0" xfId="60" applyFont="1" applyAlignment="1">
      <alignment/>
    </xf>
    <xf numFmtId="0" fontId="48" fillId="0" borderId="11" xfId="0" applyFont="1" applyBorder="1" applyAlignment="1">
      <alignment horizontal="left"/>
    </xf>
    <xf numFmtId="0" fontId="48" fillId="0" borderId="16" xfId="0" applyFont="1" applyBorder="1" applyAlignment="1">
      <alignment horizontal="left"/>
    </xf>
    <xf numFmtId="3" fontId="0" fillId="0" borderId="0" xfId="0" applyNumberFormat="1" applyBorder="1" applyAlignment="1">
      <alignment wrapText="1"/>
    </xf>
    <xf numFmtId="164" fontId="48" fillId="0" borderId="13" xfId="0" applyNumberFormat="1" applyFont="1" applyBorder="1" applyAlignment="1">
      <alignment horizontal="center"/>
    </xf>
    <xf numFmtId="3" fontId="0" fillId="0" borderId="0" xfId="0" applyNumberFormat="1" applyBorder="1" applyAlignment="1">
      <alignment horizontal="right" wrapText="1"/>
    </xf>
    <xf numFmtId="0" fontId="0" fillId="0" borderId="12" xfId="0" applyBorder="1" applyAlignment="1">
      <alignment horizontal="left"/>
    </xf>
    <xf numFmtId="0" fontId="48" fillId="0" borderId="0" xfId="0" applyFont="1" applyAlignment="1">
      <alignment horizontal="center" wrapText="1"/>
    </xf>
    <xf numFmtId="0" fontId="48" fillId="0" borderId="0" xfId="0" applyFont="1" applyBorder="1" applyAlignment="1">
      <alignment/>
    </xf>
    <xf numFmtId="0" fontId="48" fillId="0" borderId="0" xfId="0" applyFont="1" applyBorder="1" applyAlignment="1">
      <alignment horizontal="center"/>
    </xf>
    <xf numFmtId="3" fontId="48" fillId="0" borderId="0" xfId="0" applyNumberFormat="1" applyFont="1" applyBorder="1" applyAlignment="1">
      <alignment wrapText="1"/>
    </xf>
    <xf numFmtId="3" fontId="0" fillId="0" borderId="10" xfId="0" applyNumberFormat="1" applyBorder="1" applyAlignment="1">
      <alignment horizontal="right" wrapText="1"/>
    </xf>
    <xf numFmtId="8" fontId="0" fillId="0" borderId="0" xfId="0" applyNumberFormat="1" applyAlignment="1">
      <alignment/>
    </xf>
    <xf numFmtId="3" fontId="48" fillId="0" borderId="13" xfId="0" applyNumberFormat="1" applyFont="1" applyBorder="1" applyAlignment="1">
      <alignment horizontal="right" wrapText="1"/>
    </xf>
    <xf numFmtId="0" fontId="48" fillId="0" borderId="14" xfId="0" applyFont="1" applyBorder="1" applyAlignment="1">
      <alignment horizontal="right"/>
    </xf>
    <xf numFmtId="3" fontId="48" fillId="0" borderId="14" xfId="0" applyNumberFormat="1" applyFont="1" applyBorder="1" applyAlignment="1">
      <alignment horizontal="right" wrapText="1"/>
    </xf>
    <xf numFmtId="0" fontId="48" fillId="0" borderId="11" xfId="0" applyFont="1" applyBorder="1" applyAlignment="1">
      <alignment horizontal="right"/>
    </xf>
    <xf numFmtId="3" fontId="0" fillId="0" borderId="12" xfId="0" applyNumberFormat="1" applyBorder="1" applyAlignment="1">
      <alignment horizontal="right" wrapText="1"/>
    </xf>
    <xf numFmtId="3" fontId="48" fillId="0" borderId="11" xfId="0" applyNumberFormat="1" applyFont="1" applyBorder="1" applyAlignment="1">
      <alignment horizontal="right" wrapText="1"/>
    </xf>
    <xf numFmtId="0" fontId="49" fillId="0" borderId="0" xfId="0" applyFont="1" applyAlignment="1">
      <alignment horizontal="left"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xf>
    <xf numFmtId="3" fontId="48" fillId="0" borderId="0" xfId="0" applyNumberFormat="1" applyFont="1" applyBorder="1" applyAlignment="1">
      <alignment horizontal="center"/>
    </xf>
    <xf numFmtId="164" fontId="0" fillId="0" borderId="0" xfId="0" applyNumberFormat="1" applyAlignment="1">
      <alignment/>
    </xf>
    <xf numFmtId="164" fontId="0" fillId="0" borderId="0" xfId="0" applyNumberFormat="1" applyFont="1" applyBorder="1" applyAlignment="1">
      <alignment horizontal="center" wrapText="1"/>
    </xf>
    <xf numFmtId="0" fontId="0" fillId="0" borderId="15" xfId="0" applyFont="1" applyBorder="1" applyAlignment="1">
      <alignment horizontal="center"/>
    </xf>
    <xf numFmtId="0" fontId="0" fillId="0" borderId="16" xfId="0" applyBorder="1" applyAlignment="1">
      <alignment horizontal="center"/>
    </xf>
    <xf numFmtId="3" fontId="0" fillId="0" borderId="12" xfId="0" applyNumberFormat="1" applyFont="1" applyBorder="1" applyAlignment="1">
      <alignment horizontal="center"/>
    </xf>
    <xf numFmtId="3" fontId="0" fillId="0" borderId="0" xfId="0" applyNumberFormat="1" applyFont="1" applyBorder="1" applyAlignment="1">
      <alignment horizontal="center"/>
    </xf>
    <xf numFmtId="3" fontId="0" fillId="0" borderId="15" xfId="0" applyNumberFormat="1" applyFont="1" applyBorder="1" applyAlignment="1">
      <alignment horizontal="center"/>
    </xf>
    <xf numFmtId="3" fontId="48" fillId="0" borderId="16" xfId="0" applyNumberFormat="1" applyFont="1" applyBorder="1" applyAlignment="1">
      <alignment horizontal="center"/>
    </xf>
    <xf numFmtId="3" fontId="0" fillId="0" borderId="10" xfId="0" applyNumberFormat="1" applyFont="1" applyBorder="1" applyAlignment="1">
      <alignment horizontal="center"/>
    </xf>
    <xf numFmtId="6" fontId="0" fillId="0" borderId="17" xfId="0" applyNumberFormat="1" applyBorder="1" applyAlignment="1">
      <alignment horizontal="center"/>
    </xf>
    <xf numFmtId="2" fontId="0" fillId="0" borderId="18"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6" fontId="0" fillId="0" borderId="12" xfId="0" applyNumberFormat="1" applyBorder="1" applyAlignment="1">
      <alignment horizontal="center"/>
    </xf>
    <xf numFmtId="6" fontId="0" fillId="0" borderId="20" xfId="0" applyNumberFormat="1" applyBorder="1" applyAlignment="1">
      <alignment horizontal="center"/>
    </xf>
    <xf numFmtId="2" fontId="0" fillId="0" borderId="21" xfId="0" applyNumberFormat="1"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4" fontId="0" fillId="0" borderId="0" xfId="0" applyNumberFormat="1" applyAlignment="1">
      <alignment wrapText="1"/>
    </xf>
    <xf numFmtId="0" fontId="50" fillId="0" borderId="0" xfId="0" applyFont="1" applyAlignment="1">
      <alignment horizontal="left" wrapText="1"/>
    </xf>
    <xf numFmtId="0" fontId="49" fillId="0" borderId="0" xfId="0" applyFont="1" applyAlignment="1">
      <alignment/>
    </xf>
    <xf numFmtId="0" fontId="49" fillId="0" borderId="0" xfId="0" applyFont="1" applyAlignment="1">
      <alignment horizontal="left"/>
    </xf>
    <xf numFmtId="0" fontId="0" fillId="0" borderId="0" xfId="0" applyAlignment="1">
      <alignment horizontal="left"/>
    </xf>
    <xf numFmtId="0" fontId="48" fillId="0" borderId="0" xfId="0" applyFont="1" applyAlignment="1">
      <alignment horizontal="center" wrapText="1"/>
    </xf>
    <xf numFmtId="0" fontId="48" fillId="0" borderId="17" xfId="0" applyFont="1" applyBorder="1" applyAlignment="1">
      <alignment horizontal="center"/>
    </xf>
    <xf numFmtId="0" fontId="48" fillId="0" borderId="18" xfId="0" applyFont="1" applyBorder="1" applyAlignment="1">
      <alignment horizontal="center"/>
    </xf>
    <xf numFmtId="0" fontId="48" fillId="0" borderId="19" xfId="0" applyFont="1" applyBorder="1" applyAlignment="1">
      <alignment horizontal="center"/>
    </xf>
    <xf numFmtId="0" fontId="48" fillId="0" borderId="11" xfId="0" applyFont="1" applyBorder="1" applyAlignment="1">
      <alignment horizontal="center" wrapText="1"/>
    </xf>
    <xf numFmtId="0" fontId="48" fillId="0" borderId="13" xfId="0" applyFont="1" applyBorder="1" applyAlignment="1">
      <alignment horizontal="center" wrapText="1"/>
    </xf>
    <xf numFmtId="0" fontId="48" fillId="0" borderId="14" xfId="0" applyFont="1" applyBorder="1" applyAlignment="1">
      <alignment horizontal="center" wrapText="1"/>
    </xf>
    <xf numFmtId="0" fontId="48" fillId="0" borderId="0" xfId="0" applyFont="1" applyAlignment="1">
      <alignment horizontal="left" wrapText="1"/>
    </xf>
    <xf numFmtId="0" fontId="0" fillId="0" borderId="18" xfId="52" applyFont="1" applyBorder="1" applyAlignment="1">
      <alignment horizontal="left" wrapText="1"/>
    </xf>
    <xf numFmtId="0" fontId="49" fillId="0" borderId="0" xfId="0" applyFont="1" applyAlignment="1">
      <alignment horizontal="left" wrapText="1"/>
    </xf>
    <xf numFmtId="0" fontId="51" fillId="0" borderId="0" xfId="0" applyFont="1" applyAlignment="1">
      <alignment horizontal="left" wrapText="1"/>
    </xf>
    <xf numFmtId="0" fontId="49"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9"/>
  <sheetViews>
    <sheetView showGridLines="0" tabSelected="1" zoomScalePageLayoutView="0" workbookViewId="0" topLeftCell="A1">
      <selection activeCell="G40" sqref="G40"/>
    </sheetView>
  </sheetViews>
  <sheetFormatPr defaultColWidth="9.00390625" defaultRowHeight="15.75"/>
  <cols>
    <col min="1" max="1" width="14.125" style="1" customWidth="1"/>
    <col min="2" max="2" width="11.875" style="1" customWidth="1"/>
    <col min="3" max="3" width="14.875" style="1" customWidth="1"/>
    <col min="4" max="4" width="14.625" style="3" customWidth="1"/>
    <col min="5" max="5" width="13.25390625" style="0" customWidth="1"/>
    <col min="6" max="6" width="9.75390625" style="0" bestFit="1" customWidth="1"/>
    <col min="7" max="7" width="10.75390625" style="0" customWidth="1"/>
    <col min="8" max="8" width="10.50390625" style="0" customWidth="1"/>
    <col min="11" max="12" width="15.125" style="0" bestFit="1" customWidth="1"/>
    <col min="14" max="14" width="11.375" style="0" bestFit="1" customWidth="1"/>
  </cols>
  <sheetData>
    <row r="1" spans="1:4" ht="47.25" customHeight="1">
      <c r="A1" s="87" t="s">
        <v>58</v>
      </c>
      <c r="B1" s="87"/>
      <c r="C1" s="87"/>
      <c r="D1" s="87"/>
    </row>
    <row r="3" spans="1:4" s="2" customFormat="1" ht="42.75" customHeight="1">
      <c r="A3" s="31" t="s">
        <v>2</v>
      </c>
      <c r="B3" s="11" t="s">
        <v>1</v>
      </c>
      <c r="C3" s="11" t="s">
        <v>6</v>
      </c>
      <c r="D3" s="24" t="s">
        <v>12</v>
      </c>
    </row>
    <row r="4" spans="1:4" s="2" customFormat="1" ht="15.75" customHeight="1">
      <c r="A4" s="23">
        <v>2001</v>
      </c>
      <c r="B4" s="14">
        <v>793</v>
      </c>
      <c r="C4" s="14">
        <v>1176</v>
      </c>
      <c r="D4" s="5">
        <f aca="true" t="shared" si="0" ref="D4:D9">+C4/B4</f>
        <v>1.4829760403530896</v>
      </c>
    </row>
    <row r="5" spans="1:4" s="2" customFormat="1" ht="15.75" customHeight="1">
      <c r="A5" s="23">
        <v>2002</v>
      </c>
      <c r="B5" s="14">
        <v>650</v>
      </c>
      <c r="C5" s="14">
        <v>1140</v>
      </c>
      <c r="D5" s="5">
        <f t="shared" si="0"/>
        <v>1.7538461538461538</v>
      </c>
    </row>
    <row r="6" spans="1:14" s="2" customFormat="1" ht="15.75" customHeight="1">
      <c r="A6" s="23">
        <v>2003</v>
      </c>
      <c r="B6" s="14">
        <v>562</v>
      </c>
      <c r="C6" s="14">
        <v>1206</v>
      </c>
      <c r="D6" s="5">
        <f t="shared" si="0"/>
        <v>2.1459074733096086</v>
      </c>
      <c r="N6" s="82"/>
    </row>
    <row r="7" spans="1:14" s="2" customFormat="1" ht="15.75" customHeight="1">
      <c r="A7" s="23">
        <v>2004</v>
      </c>
      <c r="B7" s="14">
        <v>645</v>
      </c>
      <c r="C7" s="14">
        <v>1380</v>
      </c>
      <c r="D7" s="5">
        <f t="shared" si="0"/>
        <v>2.13953488372093</v>
      </c>
      <c r="N7" s="82"/>
    </row>
    <row r="8" spans="1:14" s="2" customFormat="1" ht="15.75" customHeight="1">
      <c r="A8" s="23">
        <v>2005</v>
      </c>
      <c r="B8" s="14">
        <v>594</v>
      </c>
      <c r="C8" s="14">
        <v>1446</v>
      </c>
      <c r="D8" s="5">
        <f t="shared" si="0"/>
        <v>2.4343434343434343</v>
      </c>
      <c r="N8" s="82"/>
    </row>
    <row r="9" spans="1:14" ht="15.75" customHeight="1">
      <c r="A9" s="23">
        <v>2006</v>
      </c>
      <c r="B9" s="14">
        <v>997</v>
      </c>
      <c r="C9" s="14">
        <v>1521</v>
      </c>
      <c r="D9" s="5">
        <f t="shared" si="0"/>
        <v>1.5255767301905716</v>
      </c>
      <c r="N9" s="82"/>
    </row>
    <row r="10" spans="1:14" ht="15.75" customHeight="1">
      <c r="A10" s="23">
        <v>2007</v>
      </c>
      <c r="B10" s="14">
        <v>881</v>
      </c>
      <c r="C10" s="14">
        <v>1634</v>
      </c>
      <c r="D10" s="5">
        <f aca="true" t="shared" si="1" ref="D10:D15">+C10/B10</f>
        <v>1.854710556186152</v>
      </c>
      <c r="N10" s="82"/>
    </row>
    <row r="11" spans="1:14" ht="15.75" customHeight="1">
      <c r="A11" s="23">
        <v>2008</v>
      </c>
      <c r="B11" s="14">
        <v>717</v>
      </c>
      <c r="C11" s="14">
        <v>1534</v>
      </c>
      <c r="D11" s="5">
        <f t="shared" si="1"/>
        <v>2.1394700139470015</v>
      </c>
      <c r="N11" s="82"/>
    </row>
    <row r="12" spans="1:14" ht="15.75" customHeight="1">
      <c r="A12" s="23">
        <v>2009</v>
      </c>
      <c r="B12" s="14">
        <v>679</v>
      </c>
      <c r="C12" s="14">
        <v>1591</v>
      </c>
      <c r="D12" s="5">
        <f t="shared" si="1"/>
        <v>2.3431516936671577</v>
      </c>
      <c r="N12" s="82"/>
    </row>
    <row r="13" spans="1:14" ht="15.75" customHeight="1">
      <c r="A13" s="23">
        <v>2010</v>
      </c>
      <c r="B13" s="14">
        <v>676</v>
      </c>
      <c r="C13" s="14">
        <v>1614</v>
      </c>
      <c r="D13" s="5">
        <f t="shared" si="1"/>
        <v>2.3875739644970415</v>
      </c>
      <c r="N13" s="82"/>
    </row>
    <row r="14" spans="1:14" ht="15.75" customHeight="1">
      <c r="A14" s="23">
        <v>2011</v>
      </c>
      <c r="B14" s="14">
        <v>679</v>
      </c>
      <c r="C14" s="14">
        <v>1680</v>
      </c>
      <c r="D14" s="5">
        <f t="shared" si="1"/>
        <v>2.4742268041237114</v>
      </c>
      <c r="N14" s="82"/>
    </row>
    <row r="15" spans="1:14" ht="15.75" customHeight="1">
      <c r="A15" s="23">
        <v>2012</v>
      </c>
      <c r="B15" s="14">
        <v>620</v>
      </c>
      <c r="C15" s="14">
        <v>1626</v>
      </c>
      <c r="D15" s="5">
        <f t="shared" si="1"/>
        <v>2.6225806451612903</v>
      </c>
      <c r="N15" s="82"/>
    </row>
    <row r="16" spans="1:14" ht="15.75">
      <c r="A16" s="25" t="s">
        <v>43</v>
      </c>
      <c r="B16" s="15">
        <f>AVERAGE(B6:B15)</f>
        <v>705</v>
      </c>
      <c r="C16" s="15">
        <f>AVERAGE(C6:C15)</f>
        <v>1523.2</v>
      </c>
      <c r="D16" s="36">
        <f>AVERAGE(D6:D15)</f>
        <v>2.20670761991469</v>
      </c>
      <c r="N16" s="82"/>
    </row>
    <row r="17" ht="15.75" customHeight="1">
      <c r="N17" s="82"/>
    </row>
    <row r="18" spans="1:4" ht="27" customHeight="1">
      <c r="A18" s="96" t="s">
        <v>59</v>
      </c>
      <c r="B18" s="96"/>
      <c r="C18" s="96"/>
      <c r="D18" s="96"/>
    </row>
    <row r="19" spans="1:4" ht="16.5">
      <c r="A19" s="83"/>
      <c r="B19" s="58"/>
      <c r="C19" s="58"/>
      <c r="D19" s="58"/>
    </row>
    <row r="21" spans="1:4" ht="45" customHeight="1">
      <c r="A21" s="87" t="s">
        <v>49</v>
      </c>
      <c r="B21" s="87"/>
      <c r="C21" s="87"/>
      <c r="D21" s="87"/>
    </row>
    <row r="23" spans="1:4" ht="31.5">
      <c r="A23" s="10" t="s">
        <v>2</v>
      </c>
      <c r="B23" s="10" t="s">
        <v>4</v>
      </c>
      <c r="C23" s="11" t="s">
        <v>5</v>
      </c>
      <c r="D23" s="12" t="s">
        <v>3</v>
      </c>
    </row>
    <row r="24" spans="1:4" ht="15.75">
      <c r="A24" s="7">
        <v>2001</v>
      </c>
      <c r="B24" s="7">
        <v>106</v>
      </c>
      <c r="C24" s="14">
        <v>1070</v>
      </c>
      <c r="D24" s="17">
        <v>1176</v>
      </c>
    </row>
    <row r="25" spans="1:4" ht="15.75">
      <c r="A25" s="7">
        <v>2002</v>
      </c>
      <c r="B25" s="7">
        <v>138</v>
      </c>
      <c r="C25" s="14">
        <v>1002</v>
      </c>
      <c r="D25" s="17">
        <v>1140</v>
      </c>
    </row>
    <row r="26" spans="1:4" ht="15.75">
      <c r="A26" s="7">
        <v>2003</v>
      </c>
      <c r="B26" s="7">
        <v>106</v>
      </c>
      <c r="C26" s="14">
        <v>1100</v>
      </c>
      <c r="D26" s="17">
        <v>1206</v>
      </c>
    </row>
    <row r="27" spans="1:4" ht="15.75">
      <c r="A27" s="7">
        <v>2004</v>
      </c>
      <c r="B27" s="7">
        <v>120</v>
      </c>
      <c r="C27" s="14">
        <v>1260</v>
      </c>
      <c r="D27" s="17">
        <v>1380</v>
      </c>
    </row>
    <row r="28" spans="1:4" ht="15.75">
      <c r="A28" s="7">
        <v>2005</v>
      </c>
      <c r="B28" s="7">
        <v>128</v>
      </c>
      <c r="C28" s="14">
        <v>1318</v>
      </c>
      <c r="D28" s="17">
        <v>1446</v>
      </c>
    </row>
    <row r="29" spans="1:4" ht="15.75">
      <c r="A29" s="7">
        <v>2006</v>
      </c>
      <c r="B29" s="7">
        <v>131</v>
      </c>
      <c r="C29" s="14">
        <v>1390</v>
      </c>
      <c r="D29" s="17">
        <v>1521</v>
      </c>
    </row>
    <row r="30" spans="1:4" ht="15.75">
      <c r="A30" s="7">
        <v>2007</v>
      </c>
      <c r="B30" s="7">
        <v>150</v>
      </c>
      <c r="C30" s="14">
        <v>1484</v>
      </c>
      <c r="D30" s="17">
        <v>1634</v>
      </c>
    </row>
    <row r="31" spans="1:4" ht="15.75">
      <c r="A31" s="7">
        <v>2008</v>
      </c>
      <c r="B31" s="7">
        <v>162</v>
      </c>
      <c r="C31" s="14">
        <v>1372</v>
      </c>
      <c r="D31" s="17">
        <v>1534</v>
      </c>
    </row>
    <row r="32" spans="1:4" ht="15.75">
      <c r="A32" s="7">
        <v>2009</v>
      </c>
      <c r="B32" s="7">
        <v>127</v>
      </c>
      <c r="C32" s="14">
        <v>1464</v>
      </c>
      <c r="D32" s="17">
        <v>1591</v>
      </c>
    </row>
    <row r="33" spans="1:4" ht="15.75">
      <c r="A33" s="7">
        <v>2010</v>
      </c>
      <c r="B33" s="7">
        <v>134</v>
      </c>
      <c r="C33" s="14">
        <v>1480</v>
      </c>
      <c r="D33" s="17">
        <v>1614</v>
      </c>
    </row>
    <row r="34" spans="1:4" ht="15.75">
      <c r="A34" s="7">
        <v>2011</v>
      </c>
      <c r="B34" s="7">
        <v>124</v>
      </c>
      <c r="C34" s="14">
        <v>1556</v>
      </c>
      <c r="D34" s="17">
        <v>1680</v>
      </c>
    </row>
    <row r="35" spans="1:4" ht="15.75">
      <c r="A35" s="7">
        <v>2012</v>
      </c>
      <c r="B35" s="7">
        <v>127</v>
      </c>
      <c r="C35" s="14">
        <v>1499</v>
      </c>
      <c r="D35" s="17">
        <v>1626</v>
      </c>
    </row>
    <row r="36" spans="1:4" ht="15.75">
      <c r="A36" s="6" t="s">
        <v>43</v>
      </c>
      <c r="B36" s="20">
        <f>AVERAGE(B26:B35)</f>
        <v>130.9</v>
      </c>
      <c r="C36" s="15">
        <f>AVERAGE(C26:C35)</f>
        <v>1392.3</v>
      </c>
      <c r="D36" s="16">
        <f>AVERAGE(D26:D35)</f>
        <v>1523.2</v>
      </c>
    </row>
    <row r="37" spans="1:4" ht="15.75">
      <c r="A37" s="48"/>
      <c r="B37" s="63"/>
      <c r="C37" s="63"/>
      <c r="D37" s="63"/>
    </row>
    <row r="38" spans="1:7" ht="15.75">
      <c r="A38" s="84" t="s">
        <v>57</v>
      </c>
      <c r="B38" s="38"/>
      <c r="C38" s="38"/>
      <c r="D38" s="38"/>
      <c r="E38" s="38"/>
      <c r="F38" s="38"/>
      <c r="G38" s="38"/>
    </row>
    <row r="40" spans="1:4" ht="47.25" customHeight="1">
      <c r="A40" s="87" t="s">
        <v>50</v>
      </c>
      <c r="B40" s="87"/>
      <c r="C40" s="87"/>
      <c r="D40" s="87"/>
    </row>
    <row r="41" spans="3:4" ht="9" customHeight="1">
      <c r="C41" s="3"/>
      <c r="D41"/>
    </row>
    <row r="42" spans="1:4" ht="15.75">
      <c r="A42" s="10" t="s">
        <v>2</v>
      </c>
      <c r="B42" s="6" t="s">
        <v>7</v>
      </c>
      <c r="C42" s="9" t="s">
        <v>8</v>
      </c>
      <c r="D42" s="18" t="s">
        <v>0</v>
      </c>
    </row>
    <row r="43" spans="1:4" s="62" customFormat="1" ht="15.75">
      <c r="A43" s="59">
        <v>2001</v>
      </c>
      <c r="B43" s="59">
        <v>1030</v>
      </c>
      <c r="C43" s="60">
        <v>146</v>
      </c>
      <c r="D43" s="17">
        <v>1176</v>
      </c>
    </row>
    <row r="44" spans="1:4" s="62" customFormat="1" ht="15.75">
      <c r="A44" s="59">
        <v>2002</v>
      </c>
      <c r="B44" s="59">
        <v>1011</v>
      </c>
      <c r="C44" s="60">
        <v>129</v>
      </c>
      <c r="D44" s="17">
        <v>1140</v>
      </c>
    </row>
    <row r="45" spans="1:4" s="62" customFormat="1" ht="15.75">
      <c r="A45" s="59">
        <v>2003</v>
      </c>
      <c r="B45" s="59">
        <v>1051</v>
      </c>
      <c r="C45" s="60">
        <v>155</v>
      </c>
      <c r="D45" s="17">
        <v>1206</v>
      </c>
    </row>
    <row r="46" spans="1:4" s="62" customFormat="1" ht="15.75">
      <c r="A46" s="59">
        <v>2004</v>
      </c>
      <c r="B46" s="59">
        <v>1223</v>
      </c>
      <c r="C46" s="60">
        <v>157</v>
      </c>
      <c r="D46" s="17">
        <v>1380</v>
      </c>
    </row>
    <row r="47" spans="1:4" s="62" customFormat="1" ht="15.75">
      <c r="A47" s="59">
        <v>2005</v>
      </c>
      <c r="B47" s="59">
        <v>1312</v>
      </c>
      <c r="C47" s="60">
        <v>134</v>
      </c>
      <c r="D47" s="17">
        <v>1446</v>
      </c>
    </row>
    <row r="48" spans="1:4" ht="15.75">
      <c r="A48" s="7">
        <v>2006</v>
      </c>
      <c r="B48" s="19">
        <v>1332</v>
      </c>
      <c r="C48" s="14">
        <v>189</v>
      </c>
      <c r="D48" s="17">
        <v>1521</v>
      </c>
    </row>
    <row r="49" spans="1:4" ht="15.75">
      <c r="A49" s="7">
        <v>2007</v>
      </c>
      <c r="B49" s="19">
        <v>1452</v>
      </c>
      <c r="C49" s="14">
        <v>182</v>
      </c>
      <c r="D49" s="17">
        <v>1634</v>
      </c>
    </row>
    <row r="50" spans="1:4" ht="15.75">
      <c r="A50" s="7">
        <v>2008</v>
      </c>
      <c r="B50" s="19">
        <v>1367</v>
      </c>
      <c r="C50" s="14">
        <v>167</v>
      </c>
      <c r="D50" s="17">
        <v>1534</v>
      </c>
    </row>
    <row r="51" spans="1:4" ht="15.75">
      <c r="A51" s="7">
        <v>2009</v>
      </c>
      <c r="B51" s="19">
        <v>1434</v>
      </c>
      <c r="C51" s="14">
        <v>157</v>
      </c>
      <c r="D51" s="17">
        <v>1591</v>
      </c>
    </row>
    <row r="52" spans="1:4" ht="15.75">
      <c r="A52" s="7">
        <v>2010</v>
      </c>
      <c r="B52" s="19">
        <v>1464</v>
      </c>
      <c r="C52" s="14">
        <v>150</v>
      </c>
      <c r="D52" s="17">
        <v>1614</v>
      </c>
    </row>
    <row r="53" spans="1:4" ht="15.75">
      <c r="A53" s="7">
        <v>2011</v>
      </c>
      <c r="B53" s="19">
        <v>1488</v>
      </c>
      <c r="C53" s="14">
        <v>192</v>
      </c>
      <c r="D53" s="17">
        <v>1680</v>
      </c>
    </row>
    <row r="54" spans="1:4" ht="15.75">
      <c r="A54" s="7">
        <v>2012</v>
      </c>
      <c r="B54" s="19">
        <v>1454</v>
      </c>
      <c r="C54" s="14">
        <v>172</v>
      </c>
      <c r="D54" s="17">
        <v>1626</v>
      </c>
    </row>
    <row r="55" spans="1:4" ht="15.75">
      <c r="A55" s="6" t="s">
        <v>43</v>
      </c>
      <c r="B55" s="20">
        <f>AVERAGE(B45:B54)</f>
        <v>1357.7</v>
      </c>
      <c r="C55" s="15">
        <f>AVERAGE(C45:C54)</f>
        <v>165.5</v>
      </c>
      <c r="D55" s="16">
        <f>AVERAGE(D45:D54)</f>
        <v>1523.2</v>
      </c>
    </row>
    <row r="58" spans="1:7" ht="34.5" customHeight="1">
      <c r="A58" s="87" t="s">
        <v>51</v>
      </c>
      <c r="B58" s="87"/>
      <c r="C58" s="87"/>
      <c r="D58" s="87"/>
      <c r="E58" s="87"/>
      <c r="F58" s="87"/>
      <c r="G58" s="87"/>
    </row>
    <row r="59" spans="1:7" ht="6.75" customHeight="1">
      <c r="A59" s="22"/>
      <c r="B59" s="22"/>
      <c r="C59" s="22"/>
      <c r="D59" s="22"/>
      <c r="E59" s="22"/>
      <c r="F59" s="22"/>
      <c r="G59" s="22"/>
    </row>
    <row r="60" spans="1:7" s="2" customFormat="1" ht="47.25">
      <c r="A60" s="31" t="s">
        <v>2</v>
      </c>
      <c r="B60" s="10" t="s">
        <v>10</v>
      </c>
      <c r="C60" s="11" t="s">
        <v>11</v>
      </c>
      <c r="D60" s="11" t="s">
        <v>13</v>
      </c>
      <c r="E60" s="11" t="s">
        <v>14</v>
      </c>
      <c r="F60" s="11" t="s">
        <v>9</v>
      </c>
      <c r="G60" s="24" t="s">
        <v>0</v>
      </c>
    </row>
    <row r="61" spans="1:7" ht="15.75">
      <c r="A61" s="23">
        <v>2001</v>
      </c>
      <c r="B61" s="19">
        <v>740</v>
      </c>
      <c r="C61" s="14">
        <v>255</v>
      </c>
      <c r="D61" s="14">
        <v>138</v>
      </c>
      <c r="E61" s="14">
        <v>14</v>
      </c>
      <c r="F61" s="14">
        <v>29</v>
      </c>
      <c r="G61" s="17">
        <v>1176</v>
      </c>
    </row>
    <row r="62" spans="1:7" ht="15.75">
      <c r="A62" s="23">
        <v>2002</v>
      </c>
      <c r="B62" s="19">
        <v>667</v>
      </c>
      <c r="C62" s="14">
        <v>286</v>
      </c>
      <c r="D62" s="14">
        <v>133</v>
      </c>
      <c r="E62" s="14">
        <v>16</v>
      </c>
      <c r="F62" s="14">
        <v>38</v>
      </c>
      <c r="G62" s="17">
        <v>1140</v>
      </c>
    </row>
    <row r="63" spans="1:7" ht="15.75">
      <c r="A63" s="23">
        <v>2003</v>
      </c>
      <c r="B63" s="19">
        <v>713</v>
      </c>
      <c r="C63" s="14">
        <v>256</v>
      </c>
      <c r="D63" s="14">
        <v>190</v>
      </c>
      <c r="E63" s="14">
        <v>15</v>
      </c>
      <c r="F63" s="14">
        <v>32</v>
      </c>
      <c r="G63" s="17">
        <v>1206</v>
      </c>
    </row>
    <row r="64" spans="1:7" ht="15.75">
      <c r="A64" s="23">
        <v>2004</v>
      </c>
      <c r="B64" s="19">
        <v>852</v>
      </c>
      <c r="C64" s="14">
        <v>297</v>
      </c>
      <c r="D64" s="14">
        <v>182</v>
      </c>
      <c r="E64" s="14">
        <v>16</v>
      </c>
      <c r="F64" s="14">
        <v>33</v>
      </c>
      <c r="G64" s="17">
        <v>1380</v>
      </c>
    </row>
    <row r="65" spans="1:7" ht="15.75">
      <c r="A65" s="23">
        <v>2005</v>
      </c>
      <c r="B65" s="19">
        <v>851</v>
      </c>
      <c r="C65" s="14">
        <v>320</v>
      </c>
      <c r="D65" s="14">
        <v>214</v>
      </c>
      <c r="E65" s="14">
        <v>15</v>
      </c>
      <c r="F65" s="14">
        <v>46</v>
      </c>
      <c r="G65" s="17">
        <v>1446</v>
      </c>
    </row>
    <row r="66" spans="1:7" ht="15.75">
      <c r="A66" s="23">
        <v>2006</v>
      </c>
      <c r="B66" s="19">
        <v>840</v>
      </c>
      <c r="C66" s="14">
        <v>392</v>
      </c>
      <c r="D66" s="14">
        <v>219</v>
      </c>
      <c r="E66" s="14">
        <v>13</v>
      </c>
      <c r="F66" s="14">
        <v>57</v>
      </c>
      <c r="G66" s="17">
        <v>1521</v>
      </c>
    </row>
    <row r="67" spans="1:7" ht="15.75">
      <c r="A67" s="23">
        <v>2007</v>
      </c>
      <c r="B67" s="19">
        <v>916</v>
      </c>
      <c r="C67" s="14">
        <v>411</v>
      </c>
      <c r="D67" s="14">
        <v>248</v>
      </c>
      <c r="E67" s="14">
        <v>12</v>
      </c>
      <c r="F67" s="14">
        <v>47</v>
      </c>
      <c r="G67" s="17">
        <v>1634</v>
      </c>
    </row>
    <row r="68" spans="1:7" ht="15.75">
      <c r="A68" s="23">
        <v>2008</v>
      </c>
      <c r="B68" s="19">
        <v>874</v>
      </c>
      <c r="C68" s="14">
        <v>399</v>
      </c>
      <c r="D68" s="14">
        <v>190</v>
      </c>
      <c r="E68" s="14">
        <v>14</v>
      </c>
      <c r="F68" s="14">
        <v>57</v>
      </c>
      <c r="G68" s="17">
        <v>1534</v>
      </c>
    </row>
    <row r="69" spans="1:7" ht="15.75">
      <c r="A69" s="23">
        <v>2009</v>
      </c>
      <c r="B69" s="19">
        <v>870</v>
      </c>
      <c r="C69" s="14">
        <v>419</v>
      </c>
      <c r="D69" s="14">
        <v>241</v>
      </c>
      <c r="E69" s="14">
        <v>12</v>
      </c>
      <c r="F69" s="14">
        <v>49</v>
      </c>
      <c r="G69" s="17">
        <v>1591</v>
      </c>
    </row>
    <row r="70" spans="1:7" ht="15.75">
      <c r="A70" s="23">
        <v>2010</v>
      </c>
      <c r="B70" s="19">
        <v>862</v>
      </c>
      <c r="C70" s="14">
        <v>446</v>
      </c>
      <c r="D70" s="14">
        <v>248</v>
      </c>
      <c r="E70" s="14">
        <v>14</v>
      </c>
      <c r="F70" s="14">
        <v>44</v>
      </c>
      <c r="G70" s="17">
        <v>1614</v>
      </c>
    </row>
    <row r="71" spans="1:7" ht="15.75">
      <c r="A71" s="7">
        <v>2011</v>
      </c>
      <c r="B71" s="19">
        <v>877</v>
      </c>
      <c r="C71" s="14">
        <v>439</v>
      </c>
      <c r="D71" s="14">
        <v>306</v>
      </c>
      <c r="E71" s="14">
        <v>11</v>
      </c>
      <c r="F71" s="14">
        <v>47</v>
      </c>
      <c r="G71" s="17">
        <v>1680</v>
      </c>
    </row>
    <row r="72" spans="1:7" ht="15.75">
      <c r="A72" s="7">
        <v>2012</v>
      </c>
      <c r="B72" s="19">
        <v>878</v>
      </c>
      <c r="C72" s="14">
        <v>444</v>
      </c>
      <c r="D72" s="14">
        <v>236</v>
      </c>
      <c r="E72" s="14">
        <v>11</v>
      </c>
      <c r="F72" s="14">
        <v>57</v>
      </c>
      <c r="G72" s="17">
        <v>1626</v>
      </c>
    </row>
    <row r="73" spans="1:7" ht="15.75">
      <c r="A73" s="6" t="s">
        <v>43</v>
      </c>
      <c r="B73" s="20">
        <f aca="true" t="shared" si="2" ref="B73:G73">AVERAGE(B63:B72)</f>
        <v>853.3</v>
      </c>
      <c r="C73" s="15">
        <f t="shared" si="2"/>
        <v>382.3</v>
      </c>
      <c r="D73" s="15">
        <f t="shared" si="2"/>
        <v>227.4</v>
      </c>
      <c r="E73" s="15">
        <f t="shared" si="2"/>
        <v>13.3</v>
      </c>
      <c r="F73" s="15">
        <f t="shared" si="2"/>
        <v>46.9</v>
      </c>
      <c r="G73" s="16">
        <f t="shared" si="2"/>
        <v>1523.2</v>
      </c>
    </row>
    <row r="74" spans="4:8" ht="15.75">
      <c r="D74" s="1"/>
      <c r="E74" s="1"/>
      <c r="F74" s="1"/>
      <c r="G74" s="1"/>
      <c r="H74" s="1"/>
    </row>
    <row r="75" spans="1:7" ht="15.75">
      <c r="A75" s="98" t="s">
        <v>57</v>
      </c>
      <c r="B75" s="98"/>
      <c r="C75" s="98"/>
      <c r="D75" s="98"/>
      <c r="E75" s="98"/>
      <c r="F75" s="98"/>
      <c r="G75" s="98"/>
    </row>
    <row r="76" spans="1:7" ht="35.25" customHeight="1">
      <c r="A76" s="87" t="s">
        <v>52</v>
      </c>
      <c r="B76" s="87"/>
      <c r="C76" s="87"/>
      <c r="D76" s="87"/>
      <c r="E76" s="87"/>
      <c r="F76" s="21"/>
      <c r="G76" s="21"/>
    </row>
    <row r="77" spans="2:5" ht="6.75" customHeight="1">
      <c r="B77" s="8"/>
      <c r="C77" s="29"/>
      <c r="D77" s="4"/>
      <c r="E77" s="4"/>
    </row>
    <row r="78" spans="1:12" s="2" customFormat="1" ht="31.5">
      <c r="A78" s="31" t="s">
        <v>2</v>
      </c>
      <c r="B78" s="10" t="s">
        <v>15</v>
      </c>
      <c r="C78" s="11" t="s">
        <v>47</v>
      </c>
      <c r="D78" s="11" t="s">
        <v>16</v>
      </c>
      <c r="E78" s="30" t="s">
        <v>17</v>
      </c>
      <c r="J78"/>
      <c r="K78"/>
      <c r="L78"/>
    </row>
    <row r="79" spans="1:5" ht="15.75">
      <c r="A79" s="7">
        <v>2001</v>
      </c>
      <c r="B79" s="73">
        <v>21204244</v>
      </c>
      <c r="C79" s="74">
        <v>0.55</v>
      </c>
      <c r="D79" s="75">
        <f aca="true" t="shared" si="3" ref="D79:D91">+B79*C79</f>
        <v>11662334.200000001</v>
      </c>
      <c r="E79" s="76">
        <f>+D79/D43</f>
        <v>9916.950850340138</v>
      </c>
    </row>
    <row r="80" spans="1:5" ht="15.75">
      <c r="A80" s="7">
        <v>2002</v>
      </c>
      <c r="B80" s="77">
        <v>23374026</v>
      </c>
      <c r="C80" s="26">
        <v>0.52</v>
      </c>
      <c r="D80" s="27">
        <f t="shared" si="3"/>
        <v>12154493.52</v>
      </c>
      <c r="E80" s="28">
        <f>+D80/D44</f>
        <v>10661.83642105263</v>
      </c>
    </row>
    <row r="81" spans="1:12" ht="15.75">
      <c r="A81" s="7">
        <v>2003</v>
      </c>
      <c r="B81" s="77">
        <v>26585229</v>
      </c>
      <c r="C81" s="26">
        <v>0.49</v>
      </c>
      <c r="D81" s="27">
        <f t="shared" si="3"/>
        <v>13026762.209999999</v>
      </c>
      <c r="E81" s="28">
        <f>+D81/D45</f>
        <v>10801.627039800995</v>
      </c>
      <c r="K81" s="51"/>
      <c r="L81" s="51"/>
    </row>
    <row r="82" spans="1:12" ht="15.75">
      <c r="A82" s="7">
        <v>2004</v>
      </c>
      <c r="B82" s="77">
        <v>29585712</v>
      </c>
      <c r="C82" s="26">
        <v>0.46</v>
      </c>
      <c r="D82" s="27">
        <f t="shared" si="3"/>
        <v>13609427.520000001</v>
      </c>
      <c r="E82" s="28">
        <f>+D82/D46</f>
        <v>9861.904</v>
      </c>
      <c r="K82" s="51"/>
      <c r="L82" s="51"/>
    </row>
    <row r="83" spans="1:12" ht="15.75">
      <c r="A83" s="7">
        <v>2005</v>
      </c>
      <c r="B83" s="77">
        <v>36987644</v>
      </c>
      <c r="C83" s="26">
        <v>0.44</v>
      </c>
      <c r="D83" s="27">
        <f t="shared" si="3"/>
        <v>16274563.36</v>
      </c>
      <c r="E83" s="28">
        <f>+D83/D47</f>
        <v>11254.884757952974</v>
      </c>
      <c r="K83" s="51"/>
      <c r="L83" s="51"/>
    </row>
    <row r="84" spans="1:12" ht="15.75">
      <c r="A84" s="7">
        <v>2006</v>
      </c>
      <c r="B84" s="77">
        <v>40721521</v>
      </c>
      <c r="C84" s="26">
        <v>0.42</v>
      </c>
      <c r="D84" s="27">
        <f t="shared" si="3"/>
        <v>17103038.82</v>
      </c>
      <c r="E84" s="28">
        <v>11244.601459566074</v>
      </c>
      <c r="K84" s="51"/>
      <c r="L84" s="51"/>
    </row>
    <row r="85" spans="1:12" ht="15.75">
      <c r="A85" s="7">
        <v>2007</v>
      </c>
      <c r="B85" s="77">
        <v>43563209</v>
      </c>
      <c r="C85" s="26">
        <v>0.42</v>
      </c>
      <c r="D85" s="27">
        <f t="shared" si="3"/>
        <v>18296547.779999997</v>
      </c>
      <c r="E85" s="28">
        <v>11197.3976621787</v>
      </c>
      <c r="K85" s="51"/>
      <c r="L85" s="51"/>
    </row>
    <row r="86" spans="1:12" ht="15.75">
      <c r="A86" s="7">
        <v>2008</v>
      </c>
      <c r="B86" s="77">
        <v>42118886</v>
      </c>
      <c r="C86" s="26">
        <v>0.4</v>
      </c>
      <c r="D86" s="27">
        <f t="shared" si="3"/>
        <v>16847554.400000002</v>
      </c>
      <c r="E86" s="28">
        <v>10982.760365058672</v>
      </c>
      <c r="K86" s="51"/>
      <c r="L86" s="51"/>
    </row>
    <row r="87" spans="1:12" ht="15.75">
      <c r="A87" s="7">
        <v>2009</v>
      </c>
      <c r="B87" s="77">
        <v>46689104</v>
      </c>
      <c r="C87" s="26">
        <v>0.4</v>
      </c>
      <c r="D87" s="27">
        <f t="shared" si="3"/>
        <v>18675641.6</v>
      </c>
      <c r="E87" s="28">
        <v>11738.303959773728</v>
      </c>
      <c r="K87" s="51"/>
      <c r="L87" s="51"/>
    </row>
    <row r="88" spans="1:12" ht="15.75">
      <c r="A88" s="7">
        <v>2010</v>
      </c>
      <c r="B88" s="77">
        <v>51050100</v>
      </c>
      <c r="C88" s="26">
        <v>0.39</v>
      </c>
      <c r="D88" s="27">
        <f t="shared" si="3"/>
        <v>19909539</v>
      </c>
      <c r="E88" s="28">
        <v>12335.526022304834</v>
      </c>
      <c r="K88" s="51"/>
      <c r="L88" s="51"/>
    </row>
    <row r="89" spans="1:12" ht="15.75">
      <c r="A89" s="7">
        <v>2011</v>
      </c>
      <c r="B89" s="77">
        <v>57575377</v>
      </c>
      <c r="C89" s="26">
        <v>0.38</v>
      </c>
      <c r="D89" s="27">
        <f t="shared" si="3"/>
        <v>21878643.26</v>
      </c>
      <c r="E89" s="28">
        <f>+D89/G71</f>
        <v>13023.001940476192</v>
      </c>
      <c r="K89" s="51"/>
      <c r="L89" s="51"/>
    </row>
    <row r="90" spans="1:12" ht="15.75">
      <c r="A90" s="7">
        <v>2012</v>
      </c>
      <c r="B90" s="78">
        <v>59160995</v>
      </c>
      <c r="C90" s="79">
        <v>0.36</v>
      </c>
      <c r="D90" s="80">
        <f t="shared" si="3"/>
        <v>21297958.2</v>
      </c>
      <c r="E90" s="81">
        <f>+D90/G72</f>
        <v>13098.375276752768</v>
      </c>
      <c r="K90" s="51"/>
      <c r="L90" s="51"/>
    </row>
    <row r="91" spans="1:12" ht="19.5" customHeight="1">
      <c r="A91" s="6" t="s">
        <v>43</v>
      </c>
      <c r="B91" s="32">
        <f>AVERAGE(B81:B90)</f>
        <v>43403777.7</v>
      </c>
      <c r="C91" s="35">
        <f>AVERAGE(C81:C90)</f>
        <v>0.41600000000000004</v>
      </c>
      <c r="D91" s="33">
        <f t="shared" si="3"/>
        <v>18055971.5232</v>
      </c>
      <c r="E91" s="34">
        <f>+D91/D55</f>
        <v>11853.972901260506</v>
      </c>
      <c r="K91" s="51"/>
      <c r="L91" s="51"/>
    </row>
    <row r="92" spans="1:12" ht="56.25" customHeight="1">
      <c r="A92" s="97" t="s">
        <v>21</v>
      </c>
      <c r="B92" s="97"/>
      <c r="C92" s="97"/>
      <c r="D92" s="97"/>
      <c r="E92" s="97"/>
      <c r="F92" s="97"/>
      <c r="K92" s="51"/>
      <c r="L92" s="51"/>
    </row>
    <row r="93" spans="11:12" ht="15.75">
      <c r="K93" s="51"/>
      <c r="L93" s="51"/>
    </row>
    <row r="94" spans="1:5" ht="35.25" customHeight="1">
      <c r="A94" s="87" t="s">
        <v>53</v>
      </c>
      <c r="B94" s="87"/>
      <c r="C94" s="87"/>
      <c r="D94" s="87"/>
      <c r="E94" s="87"/>
    </row>
    <row r="95" ht="7.5" customHeight="1"/>
    <row r="96" spans="1:4" s="21" customFormat="1" ht="31.5">
      <c r="A96" s="10" t="s">
        <v>2</v>
      </c>
      <c r="B96" s="10" t="s">
        <v>18</v>
      </c>
      <c r="C96" s="11" t="s">
        <v>19</v>
      </c>
      <c r="D96" s="30" t="s">
        <v>20</v>
      </c>
    </row>
    <row r="97" spans="1:4" s="21" customFormat="1" ht="15.75">
      <c r="A97" s="23">
        <v>2001</v>
      </c>
      <c r="B97" s="19">
        <v>7145</v>
      </c>
      <c r="C97" s="65">
        <f>+B97/G61</f>
        <v>6.075680272108843</v>
      </c>
      <c r="D97" s="28">
        <f>+D79/B97</f>
        <v>1632.2371168649406</v>
      </c>
    </row>
    <row r="98" spans="1:4" s="21" customFormat="1" ht="15.75">
      <c r="A98" s="23">
        <v>2002</v>
      </c>
      <c r="B98" s="19">
        <v>7343</v>
      </c>
      <c r="C98" s="65">
        <f>+B98/G62</f>
        <v>6.4412280701754385</v>
      </c>
      <c r="D98" s="28">
        <f>+D80/B98</f>
        <v>1655.2490153888057</v>
      </c>
    </row>
    <row r="99" spans="1:4" s="21" customFormat="1" ht="15.75">
      <c r="A99" s="23">
        <v>2003</v>
      </c>
      <c r="B99" s="19">
        <v>7292</v>
      </c>
      <c r="C99" s="65">
        <f>+B99/G63</f>
        <v>6.0464344941956885</v>
      </c>
      <c r="D99" s="28">
        <f>+D81/B99</f>
        <v>1786.445722709819</v>
      </c>
    </row>
    <row r="100" spans="1:4" s="21" customFormat="1" ht="15.75">
      <c r="A100" s="23">
        <v>2004</v>
      </c>
      <c r="B100" s="19">
        <v>7236</v>
      </c>
      <c r="C100" s="65">
        <f>+B100/G64</f>
        <v>5.243478260869566</v>
      </c>
      <c r="D100" s="28">
        <f>+D82/B100</f>
        <v>1880.7942951907132</v>
      </c>
    </row>
    <row r="101" spans="1:4" s="21" customFormat="1" ht="15.75">
      <c r="A101" s="23">
        <v>2005</v>
      </c>
      <c r="B101" s="19">
        <v>8600</v>
      </c>
      <c r="C101" s="65">
        <f>+B101/G65</f>
        <v>5.947441217150761</v>
      </c>
      <c r="D101" s="28">
        <f>+D83/B101</f>
        <v>1892.391088372093</v>
      </c>
    </row>
    <row r="102" spans="1:5" ht="15.75">
      <c r="A102" s="7">
        <v>2006</v>
      </c>
      <c r="B102" s="19">
        <v>8603</v>
      </c>
      <c r="C102" s="37">
        <v>5.656147271531887</v>
      </c>
      <c r="D102" s="28">
        <v>1988.0319446704639</v>
      </c>
      <c r="E102" s="64"/>
    </row>
    <row r="103" spans="1:5" ht="15.75">
      <c r="A103" s="7">
        <v>2007</v>
      </c>
      <c r="B103" s="19">
        <v>8496</v>
      </c>
      <c r="C103" s="37">
        <v>5.1995104039167686</v>
      </c>
      <c r="D103" s="28">
        <v>2153.548467514124</v>
      </c>
      <c r="E103" s="64"/>
    </row>
    <row r="104" spans="1:5" ht="15.75">
      <c r="A104" s="7">
        <v>2008</v>
      </c>
      <c r="B104" s="19">
        <v>7397</v>
      </c>
      <c r="C104" s="37">
        <v>4.822033898305085</v>
      </c>
      <c r="D104" s="28">
        <v>2277.6198999594435</v>
      </c>
      <c r="E104" s="64"/>
    </row>
    <row r="105" spans="1:5" ht="15.75">
      <c r="A105" s="7">
        <v>2009</v>
      </c>
      <c r="B105" s="19">
        <v>7516</v>
      </c>
      <c r="C105" s="37">
        <v>4.724072910119422</v>
      </c>
      <c r="D105" s="28">
        <v>2484.784672698244</v>
      </c>
      <c r="E105" s="64"/>
    </row>
    <row r="106" spans="1:5" ht="15.75">
      <c r="A106" s="7">
        <v>2010</v>
      </c>
      <c r="B106" s="19">
        <v>7851</v>
      </c>
      <c r="C106" s="37">
        <v>4.864312267657993</v>
      </c>
      <c r="D106" s="28">
        <v>2535.923958731372</v>
      </c>
      <c r="E106" s="64"/>
    </row>
    <row r="107" spans="1:5" ht="15.75">
      <c r="A107" s="7">
        <v>2011</v>
      </c>
      <c r="B107" s="19">
        <v>7945</v>
      </c>
      <c r="C107" s="37">
        <v>4.7292</v>
      </c>
      <c r="D107" s="28">
        <f>+D89/B107</f>
        <v>2753.762524858402</v>
      </c>
      <c r="E107" s="64"/>
    </row>
    <row r="108" spans="1:5" ht="15.75">
      <c r="A108" s="7">
        <v>2012</v>
      </c>
      <c r="B108" s="19">
        <v>8054</v>
      </c>
      <c r="C108" s="37">
        <v>4.9533</v>
      </c>
      <c r="D108" s="28">
        <f>+D90/B108</f>
        <v>2644.395108020859</v>
      </c>
      <c r="E108" s="64"/>
    </row>
    <row r="109" spans="1:5" ht="15.75">
      <c r="A109" s="6" t="s">
        <v>44</v>
      </c>
      <c r="B109" s="20">
        <f>AVERAGE(B99:B108)</f>
        <v>7899</v>
      </c>
      <c r="C109" s="43">
        <f>AVERAGE(C99:C108)</f>
        <v>5.218593072374717</v>
      </c>
      <c r="D109" s="34">
        <f>AVERAGE(D99:D108)</f>
        <v>2239.7697682725534</v>
      </c>
      <c r="E109" s="64"/>
    </row>
    <row r="111" ht="15.75">
      <c r="A111" s="85" t="s">
        <v>57</v>
      </c>
    </row>
    <row r="112" spans="1:7" ht="34.5" customHeight="1">
      <c r="A112" s="87" t="s">
        <v>54</v>
      </c>
      <c r="B112" s="87"/>
      <c r="C112" s="87"/>
      <c r="D112" s="87"/>
      <c r="E112" s="87"/>
      <c r="F112" s="87"/>
      <c r="G112" s="87"/>
    </row>
    <row r="113" spans="1:7" ht="3" customHeight="1">
      <c r="A113" s="46"/>
      <c r="B113" s="46"/>
      <c r="C113" s="46"/>
      <c r="D113" s="46"/>
      <c r="E113" s="46"/>
      <c r="F113" s="46"/>
      <c r="G113" s="46"/>
    </row>
    <row r="114" spans="2:5" ht="15.75">
      <c r="B114" s="88" t="s">
        <v>46</v>
      </c>
      <c r="C114" s="89"/>
      <c r="D114" s="89"/>
      <c r="E114" s="90"/>
    </row>
    <row r="115" spans="1:8" ht="15.75">
      <c r="A115" s="6" t="s">
        <v>2</v>
      </c>
      <c r="B115" s="6" t="s">
        <v>22</v>
      </c>
      <c r="C115" s="9" t="s">
        <v>23</v>
      </c>
      <c r="D115" s="9" t="s">
        <v>24</v>
      </c>
      <c r="E115" s="18" t="s">
        <v>25</v>
      </c>
      <c r="F115" s="18" t="s">
        <v>45</v>
      </c>
      <c r="G115" s="48"/>
      <c r="H115" s="38"/>
    </row>
    <row r="116" spans="1:8" ht="15.75">
      <c r="A116" s="66">
        <v>2001</v>
      </c>
      <c r="B116" s="59">
        <v>33</v>
      </c>
      <c r="C116" s="60">
        <v>458</v>
      </c>
      <c r="D116" s="60">
        <v>408</v>
      </c>
      <c r="E116" s="60">
        <v>277</v>
      </c>
      <c r="F116" s="66">
        <v>1176</v>
      </c>
      <c r="G116" s="48"/>
      <c r="H116" s="38"/>
    </row>
    <row r="117" spans="1:8" ht="15.75">
      <c r="A117" s="66">
        <v>2002</v>
      </c>
      <c r="B117" s="59">
        <v>46</v>
      </c>
      <c r="C117" s="60">
        <v>475</v>
      </c>
      <c r="D117" s="60">
        <v>392</v>
      </c>
      <c r="E117" s="60">
        <v>227</v>
      </c>
      <c r="F117" s="66">
        <v>1140</v>
      </c>
      <c r="G117" s="48"/>
      <c r="H117" s="38"/>
    </row>
    <row r="118" spans="1:8" ht="15.75">
      <c r="A118" s="66">
        <v>2003</v>
      </c>
      <c r="B118" s="59">
        <v>14</v>
      </c>
      <c r="C118" s="60">
        <v>525</v>
      </c>
      <c r="D118" s="60">
        <v>425</v>
      </c>
      <c r="E118" s="60">
        <v>242</v>
      </c>
      <c r="F118" s="66">
        <v>1206</v>
      </c>
      <c r="G118" s="48"/>
      <c r="H118" s="38"/>
    </row>
    <row r="119" spans="1:8" ht="15.75">
      <c r="A119" s="66">
        <v>2004</v>
      </c>
      <c r="B119" s="59">
        <v>44</v>
      </c>
      <c r="C119" s="60">
        <v>540</v>
      </c>
      <c r="D119" s="60">
        <v>486</v>
      </c>
      <c r="E119" s="60">
        <v>310</v>
      </c>
      <c r="F119" s="66">
        <v>1380</v>
      </c>
      <c r="G119" s="48"/>
      <c r="H119" s="38"/>
    </row>
    <row r="120" spans="1:8" ht="15.75">
      <c r="A120" s="66">
        <v>2005</v>
      </c>
      <c r="B120" s="59">
        <v>54</v>
      </c>
      <c r="C120" s="60">
        <v>556</v>
      </c>
      <c r="D120" s="60">
        <v>519</v>
      </c>
      <c r="E120" s="60">
        <v>317</v>
      </c>
      <c r="F120" s="66">
        <v>1446</v>
      </c>
      <c r="G120" s="48"/>
      <c r="H120" s="38"/>
    </row>
    <row r="121" spans="1:8" ht="15.75">
      <c r="A121" s="66">
        <v>2006</v>
      </c>
      <c r="B121" s="59">
        <v>46</v>
      </c>
      <c r="C121" s="60">
        <v>582</v>
      </c>
      <c r="D121" s="60">
        <v>577</v>
      </c>
      <c r="E121" s="60">
        <v>316</v>
      </c>
      <c r="F121" s="66">
        <v>1521</v>
      </c>
      <c r="G121" s="48"/>
      <c r="H121" s="38"/>
    </row>
    <row r="122" spans="1:8" ht="15.75">
      <c r="A122" s="66">
        <v>2007</v>
      </c>
      <c r="B122" s="59">
        <v>46</v>
      </c>
      <c r="C122" s="60">
        <v>572</v>
      </c>
      <c r="D122" s="60">
        <v>646</v>
      </c>
      <c r="E122" s="60">
        <v>370</v>
      </c>
      <c r="F122" s="66">
        <v>1634</v>
      </c>
      <c r="G122" s="48"/>
      <c r="H122" s="38"/>
    </row>
    <row r="123" spans="1:8" ht="15.75">
      <c r="A123" s="66">
        <v>2008</v>
      </c>
      <c r="B123" s="59">
        <v>44</v>
      </c>
      <c r="C123" s="60">
        <v>582</v>
      </c>
      <c r="D123" s="60">
        <v>596</v>
      </c>
      <c r="E123" s="60">
        <v>312</v>
      </c>
      <c r="F123" s="66">
        <v>1534</v>
      </c>
      <c r="G123" s="48"/>
      <c r="H123" s="38"/>
    </row>
    <row r="124" spans="1:8" ht="15.75">
      <c r="A124" s="66">
        <v>2009</v>
      </c>
      <c r="B124" s="59">
        <v>33</v>
      </c>
      <c r="C124" s="60">
        <v>612</v>
      </c>
      <c r="D124" s="60">
        <v>613</v>
      </c>
      <c r="E124" s="60">
        <v>333</v>
      </c>
      <c r="F124" s="66">
        <v>1591</v>
      </c>
      <c r="G124" s="48"/>
      <c r="H124" s="38"/>
    </row>
    <row r="125" spans="1:8" ht="15.75">
      <c r="A125" s="66">
        <v>2010</v>
      </c>
      <c r="B125" s="68">
        <v>14</v>
      </c>
      <c r="C125" s="69">
        <v>602</v>
      </c>
      <c r="D125" s="69">
        <v>645</v>
      </c>
      <c r="E125" s="69">
        <v>353</v>
      </c>
      <c r="F125" s="70">
        <v>1614</v>
      </c>
      <c r="G125" s="14"/>
      <c r="H125" s="39"/>
    </row>
    <row r="126" spans="1:8" ht="15.75">
      <c r="A126" s="7">
        <v>2011</v>
      </c>
      <c r="B126" s="68">
        <v>24</v>
      </c>
      <c r="C126" s="69">
        <v>623</v>
      </c>
      <c r="D126" s="69">
        <v>693</v>
      </c>
      <c r="E126" s="69">
        <v>340</v>
      </c>
      <c r="F126" s="70">
        <v>1680</v>
      </c>
      <c r="G126" s="14"/>
      <c r="H126" s="39"/>
    </row>
    <row r="127" spans="1:8" ht="15.75">
      <c r="A127" s="7">
        <v>2012</v>
      </c>
      <c r="B127" s="68">
        <v>23</v>
      </c>
      <c r="C127" s="69">
        <v>543</v>
      </c>
      <c r="D127" s="69">
        <v>687</v>
      </c>
      <c r="E127" s="69">
        <v>373</v>
      </c>
      <c r="F127" s="70">
        <v>1626</v>
      </c>
      <c r="G127" s="14"/>
      <c r="H127" s="39"/>
    </row>
    <row r="128" spans="1:8" ht="15.75">
      <c r="A128" s="25" t="s">
        <v>44</v>
      </c>
      <c r="B128" s="20">
        <f>AVERAGE(B118:B127)</f>
        <v>34.2</v>
      </c>
      <c r="C128" s="15">
        <f>AVERAGE(C118:C127)</f>
        <v>573.7</v>
      </c>
      <c r="D128" s="15">
        <f>AVERAGE(D118:D127)</f>
        <v>588.7</v>
      </c>
      <c r="E128" s="15">
        <f>AVERAGE(E118:E127)</f>
        <v>326.6</v>
      </c>
      <c r="F128" s="71">
        <f>AVERAGE(F118:F127)</f>
        <v>1523.2</v>
      </c>
      <c r="G128" s="14"/>
      <c r="H128" s="39"/>
    </row>
    <row r="129" spans="3:4" ht="15.75">
      <c r="C129" s="13"/>
      <c r="D129"/>
    </row>
    <row r="130" spans="1:7" ht="48.75" customHeight="1">
      <c r="A130" s="87" t="s">
        <v>55</v>
      </c>
      <c r="B130" s="87"/>
      <c r="C130" s="87"/>
      <c r="D130" s="87"/>
      <c r="E130" s="21"/>
      <c r="F130" s="21"/>
      <c r="G130" s="21"/>
    </row>
    <row r="131" spans="3:4" ht="3.75" customHeight="1">
      <c r="C131" s="13"/>
      <c r="D131"/>
    </row>
    <row r="132" spans="1:12" ht="31.5" customHeight="1">
      <c r="A132" s="10" t="s">
        <v>36</v>
      </c>
      <c r="B132" s="55" t="s">
        <v>39</v>
      </c>
      <c r="C132" s="9" t="s">
        <v>41</v>
      </c>
      <c r="D132" s="53" t="s">
        <v>40</v>
      </c>
      <c r="E132" s="47"/>
      <c r="F132" s="47"/>
      <c r="G132" s="48"/>
      <c r="L132" s="51"/>
    </row>
    <row r="133" spans="1:12" ht="15.75">
      <c r="A133" s="45" t="s">
        <v>26</v>
      </c>
      <c r="B133" s="56">
        <v>7231</v>
      </c>
      <c r="C133" s="44">
        <v>207080930</v>
      </c>
      <c r="D133" s="50">
        <v>40977</v>
      </c>
      <c r="E133" s="42"/>
      <c r="F133" s="42"/>
      <c r="G133" s="42"/>
      <c r="L133" s="51"/>
    </row>
    <row r="134" spans="1:12" ht="15.75">
      <c r="A134" s="45" t="s">
        <v>27</v>
      </c>
      <c r="B134" s="56">
        <v>3634</v>
      </c>
      <c r="C134" s="44">
        <v>101903563</v>
      </c>
      <c r="D134" s="50">
        <v>21383</v>
      </c>
      <c r="E134" s="42"/>
      <c r="F134" s="42"/>
      <c r="G134" s="42"/>
      <c r="H134" s="51"/>
      <c r="L134" s="51"/>
    </row>
    <row r="135" spans="1:12" ht="15.75">
      <c r="A135" s="45" t="s">
        <v>37</v>
      </c>
      <c r="B135" s="56">
        <v>80</v>
      </c>
      <c r="C135" s="44">
        <v>1924705</v>
      </c>
      <c r="D135" s="50">
        <v>323</v>
      </c>
      <c r="E135" s="44"/>
      <c r="F135" s="44"/>
      <c r="G135" s="42"/>
      <c r="H135" s="51"/>
      <c r="L135" s="51"/>
    </row>
    <row r="136" spans="1:12" ht="15.75">
      <c r="A136" s="45" t="s">
        <v>28</v>
      </c>
      <c r="B136" s="56">
        <v>6337</v>
      </c>
      <c r="C136" s="44">
        <v>160796755</v>
      </c>
      <c r="D136" s="50">
        <v>29388</v>
      </c>
      <c r="E136" s="42"/>
      <c r="F136" s="42"/>
      <c r="G136" s="42"/>
      <c r="H136" s="51"/>
      <c r="L136" s="51"/>
    </row>
    <row r="137" spans="1:8" ht="15.75">
      <c r="A137" s="45" t="s">
        <v>29</v>
      </c>
      <c r="B137" s="56">
        <v>266</v>
      </c>
      <c r="C137" s="44">
        <v>6910094</v>
      </c>
      <c r="D137" s="50">
        <v>1407</v>
      </c>
      <c r="E137" s="42"/>
      <c r="F137" s="42"/>
      <c r="G137" s="42"/>
      <c r="H137" s="51"/>
    </row>
    <row r="138" spans="1:12" ht="15.75">
      <c r="A138" s="40" t="s">
        <v>0</v>
      </c>
      <c r="B138" s="57">
        <v>17548</v>
      </c>
      <c r="C138" s="52">
        <v>478616047</v>
      </c>
      <c r="D138" s="54">
        <v>93478</v>
      </c>
      <c r="E138" s="49"/>
      <c r="F138" s="49"/>
      <c r="G138" s="49"/>
      <c r="H138" s="51"/>
      <c r="L138" s="51"/>
    </row>
    <row r="139" spans="1:12" ht="17.25" customHeight="1">
      <c r="A139" s="13" t="s">
        <v>38</v>
      </c>
      <c r="B139" s="13"/>
      <c r="C139" s="13"/>
      <c r="D139" s="13"/>
      <c r="E139" s="38"/>
      <c r="F139" s="38"/>
      <c r="G139" s="38"/>
      <c r="L139" s="51"/>
    </row>
    <row r="140" spans="2:12" ht="15.75">
      <c r="B140" s="38"/>
      <c r="C140" s="38"/>
      <c r="D140" s="38"/>
      <c r="E140" s="38"/>
      <c r="F140" s="38"/>
      <c r="G140" s="38"/>
      <c r="L140" s="51"/>
    </row>
    <row r="141" spans="1:12" ht="15.75" customHeight="1">
      <c r="A141" s="94" t="s">
        <v>56</v>
      </c>
      <c r="B141" s="94"/>
      <c r="C141" s="94"/>
      <c r="D141" s="94"/>
      <c r="E141" s="94"/>
      <c r="F141" s="94"/>
      <c r="G141" s="94"/>
      <c r="H141" s="94"/>
      <c r="L141" s="51"/>
    </row>
    <row r="142" spans="1:12" ht="18.75" customHeight="1">
      <c r="A142" s="13"/>
      <c r="B142" s="91" t="s">
        <v>42</v>
      </c>
      <c r="C142" s="92"/>
      <c r="D142" s="92"/>
      <c r="E142" s="92"/>
      <c r="F142" s="93"/>
      <c r="G142" s="38"/>
      <c r="L142" s="51"/>
    </row>
    <row r="143" spans="1:8" ht="15.75">
      <c r="A143" s="67"/>
      <c r="B143" s="6" t="s">
        <v>30</v>
      </c>
      <c r="C143" s="9" t="s">
        <v>31</v>
      </c>
      <c r="D143" s="9" t="s">
        <v>32</v>
      </c>
      <c r="E143" s="9" t="s">
        <v>33</v>
      </c>
      <c r="F143" s="9" t="s">
        <v>34</v>
      </c>
      <c r="G143" s="18" t="s">
        <v>35</v>
      </c>
      <c r="H143" s="25" t="s">
        <v>0</v>
      </c>
    </row>
    <row r="144" spans="1:12" ht="15.75">
      <c r="A144" s="23">
        <v>2001</v>
      </c>
      <c r="B144" s="59">
        <v>352</v>
      </c>
      <c r="C144" s="60">
        <v>419</v>
      </c>
      <c r="D144" s="60">
        <v>109</v>
      </c>
      <c r="E144" s="60">
        <v>241</v>
      </c>
      <c r="F144" s="60">
        <v>30</v>
      </c>
      <c r="G144" s="61">
        <v>25</v>
      </c>
      <c r="H144" s="70">
        <v>1176</v>
      </c>
      <c r="L144" s="51"/>
    </row>
    <row r="145" spans="1:12" ht="15.75">
      <c r="A145" s="23">
        <v>2002</v>
      </c>
      <c r="B145" s="59">
        <v>335</v>
      </c>
      <c r="C145" s="60">
        <v>421</v>
      </c>
      <c r="D145" s="60">
        <v>91</v>
      </c>
      <c r="E145" s="60">
        <v>213</v>
      </c>
      <c r="F145" s="60">
        <v>44</v>
      </c>
      <c r="G145" s="61">
        <v>36</v>
      </c>
      <c r="H145" s="70">
        <v>1140</v>
      </c>
      <c r="L145" s="51"/>
    </row>
    <row r="146" spans="1:8" ht="15.75">
      <c r="A146" s="23">
        <v>2003</v>
      </c>
      <c r="B146" s="59">
        <v>395</v>
      </c>
      <c r="C146" s="60">
        <v>440</v>
      </c>
      <c r="D146" s="60">
        <v>83</v>
      </c>
      <c r="E146" s="60">
        <v>207</v>
      </c>
      <c r="F146" s="60">
        <v>47</v>
      </c>
      <c r="G146" s="61">
        <v>34</v>
      </c>
      <c r="H146" s="70">
        <v>1206</v>
      </c>
    </row>
    <row r="147" spans="1:12" ht="15.75">
      <c r="A147" s="23">
        <v>2004</v>
      </c>
      <c r="B147" s="59">
        <v>425</v>
      </c>
      <c r="C147" s="60">
        <v>489</v>
      </c>
      <c r="D147" s="60">
        <v>109</v>
      </c>
      <c r="E147" s="60">
        <v>270</v>
      </c>
      <c r="F147" s="60">
        <v>49</v>
      </c>
      <c r="G147" s="61">
        <v>38</v>
      </c>
      <c r="H147" s="70">
        <v>1380</v>
      </c>
      <c r="L147" s="51"/>
    </row>
    <row r="148" spans="1:12" ht="15.75">
      <c r="A148" s="23">
        <v>2005</v>
      </c>
      <c r="B148" s="68">
        <v>470</v>
      </c>
      <c r="C148" s="69">
        <v>519</v>
      </c>
      <c r="D148" s="69">
        <v>87</v>
      </c>
      <c r="E148" s="69">
        <v>291</v>
      </c>
      <c r="F148" s="69">
        <v>38</v>
      </c>
      <c r="G148" s="72">
        <v>41</v>
      </c>
      <c r="H148" s="70">
        <v>1446</v>
      </c>
      <c r="L148" s="51"/>
    </row>
    <row r="149" spans="1:8" ht="15.75">
      <c r="A149" s="23">
        <v>2006</v>
      </c>
      <c r="B149" s="19">
        <v>533</v>
      </c>
      <c r="C149" s="14">
        <v>533</v>
      </c>
      <c r="D149" s="14">
        <v>94</v>
      </c>
      <c r="E149" s="14">
        <v>266</v>
      </c>
      <c r="F149" s="14">
        <v>45</v>
      </c>
      <c r="G149" s="17">
        <v>50</v>
      </c>
      <c r="H149" s="70">
        <v>1521</v>
      </c>
    </row>
    <row r="150" spans="1:8" ht="15.75">
      <c r="A150" s="23">
        <v>2007</v>
      </c>
      <c r="B150" s="19">
        <v>581</v>
      </c>
      <c r="C150" s="14">
        <v>593</v>
      </c>
      <c r="D150" s="14">
        <v>109</v>
      </c>
      <c r="E150" s="14">
        <v>251</v>
      </c>
      <c r="F150" s="14">
        <v>45</v>
      </c>
      <c r="G150" s="17">
        <v>55</v>
      </c>
      <c r="H150" s="70">
        <v>1634</v>
      </c>
    </row>
    <row r="151" spans="1:8" ht="15.75">
      <c r="A151" s="23">
        <v>2008</v>
      </c>
      <c r="B151" s="19">
        <v>436</v>
      </c>
      <c r="C151" s="14">
        <v>574</v>
      </c>
      <c r="D151" s="14">
        <v>106</v>
      </c>
      <c r="E151" s="14">
        <v>321</v>
      </c>
      <c r="F151" s="14">
        <v>45</v>
      </c>
      <c r="G151" s="17">
        <v>52</v>
      </c>
      <c r="H151" s="70">
        <v>1534</v>
      </c>
    </row>
    <row r="152" spans="1:8" ht="15.75">
      <c r="A152" s="23">
        <v>2009</v>
      </c>
      <c r="B152" s="19">
        <v>515</v>
      </c>
      <c r="C152" s="14">
        <v>588</v>
      </c>
      <c r="D152" s="14">
        <v>124</v>
      </c>
      <c r="E152" s="14">
        <v>274</v>
      </c>
      <c r="F152" s="14">
        <v>50</v>
      </c>
      <c r="G152" s="17">
        <v>40</v>
      </c>
      <c r="H152" s="70">
        <v>1591</v>
      </c>
    </row>
    <row r="153" spans="1:8" ht="15.75">
      <c r="A153" s="23">
        <v>2010</v>
      </c>
      <c r="B153" s="19">
        <v>515</v>
      </c>
      <c r="C153" s="14">
        <v>616</v>
      </c>
      <c r="D153" s="14">
        <v>136</v>
      </c>
      <c r="E153" s="14">
        <v>256</v>
      </c>
      <c r="F153" s="14">
        <v>38</v>
      </c>
      <c r="G153" s="17">
        <v>53</v>
      </c>
      <c r="H153" s="70">
        <v>1614</v>
      </c>
    </row>
    <row r="154" spans="1:8" ht="15.75">
      <c r="A154" s="23">
        <v>2011</v>
      </c>
      <c r="B154" s="19">
        <v>586</v>
      </c>
      <c r="C154" s="14">
        <v>611</v>
      </c>
      <c r="D154" s="14">
        <v>135</v>
      </c>
      <c r="E154" s="14">
        <v>265</v>
      </c>
      <c r="F154" s="14">
        <v>37</v>
      </c>
      <c r="G154" s="17">
        <v>46</v>
      </c>
      <c r="H154" s="70">
        <v>1680</v>
      </c>
    </row>
    <row r="155" spans="1:8" ht="15.75">
      <c r="A155" s="23">
        <v>2012</v>
      </c>
      <c r="B155" s="19">
        <v>539</v>
      </c>
      <c r="C155" s="14">
        <v>584</v>
      </c>
      <c r="D155" s="14">
        <v>141</v>
      </c>
      <c r="E155" s="14">
        <v>263</v>
      </c>
      <c r="F155" s="14">
        <v>46</v>
      </c>
      <c r="G155" s="17">
        <v>53</v>
      </c>
      <c r="H155" s="70">
        <v>1626</v>
      </c>
    </row>
    <row r="156" spans="1:8" ht="15.75">
      <c r="A156" s="41" t="s">
        <v>44</v>
      </c>
      <c r="B156" s="20">
        <f aca="true" t="shared" si="4" ref="B156:H156">AVERAGE(B146:B155)</f>
        <v>499.5</v>
      </c>
      <c r="C156" s="15">
        <f t="shared" si="4"/>
        <v>554.7</v>
      </c>
      <c r="D156" s="15">
        <f t="shared" si="4"/>
        <v>112.4</v>
      </c>
      <c r="E156" s="15">
        <f t="shared" si="4"/>
        <v>266.4</v>
      </c>
      <c r="F156" s="15">
        <f t="shared" si="4"/>
        <v>44</v>
      </c>
      <c r="G156" s="16">
        <f t="shared" si="4"/>
        <v>46.2</v>
      </c>
      <c r="H156" s="71">
        <f t="shared" si="4"/>
        <v>1523.2</v>
      </c>
    </row>
    <row r="157" spans="1:8" ht="53.25" customHeight="1">
      <c r="A157" s="95" t="s">
        <v>48</v>
      </c>
      <c r="B157" s="95"/>
      <c r="C157" s="95"/>
      <c r="D157" s="95"/>
      <c r="E157" s="95"/>
      <c r="F157" s="95"/>
      <c r="G157" s="95"/>
      <c r="H157" s="95"/>
    </row>
    <row r="158" ht="16.5" customHeight="1"/>
    <row r="159" spans="1:7" ht="15.75">
      <c r="A159" s="86"/>
      <c r="B159" s="86"/>
      <c r="C159" s="86"/>
      <c r="D159" s="86"/>
      <c r="E159" s="86"/>
      <c r="F159" s="86"/>
      <c r="G159" s="86"/>
    </row>
  </sheetData>
  <sheetProtection/>
  <mergeCells count="16">
    <mergeCell ref="A94:E94"/>
    <mergeCell ref="A1:D1"/>
    <mergeCell ref="A18:D18"/>
    <mergeCell ref="A21:D21"/>
    <mergeCell ref="A92:F92"/>
    <mergeCell ref="A40:D40"/>
    <mergeCell ref="A58:G58"/>
    <mergeCell ref="A76:E76"/>
    <mergeCell ref="A75:G75"/>
    <mergeCell ref="A159:G159"/>
    <mergeCell ref="A112:G112"/>
    <mergeCell ref="A130:D130"/>
    <mergeCell ref="B114:E114"/>
    <mergeCell ref="B142:F142"/>
    <mergeCell ref="A141:H141"/>
    <mergeCell ref="A157:H157"/>
  </mergeCells>
  <hyperlinks>
    <hyperlink ref="A157" location="Sheet1!A113" display="http://ctsdc.uconn.edu/projections/5cts.html"/>
  </hyperlinks>
  <printOptions horizontalCentered="1"/>
  <pageMargins left="0.25" right="0.25" top="0.75" bottom="0.75" header="0.3" footer="0.3"/>
  <pageSetup horizontalDpi="600" verticalDpi="600" orientation="portrait" scale="94" r:id="rId1"/>
  <headerFooter>
    <oddFooter xml:space="preserve">&amp;L&amp;"-,Regular"&amp;8CT Department of Public Health, Office of Health Care Access
&amp;D&amp;C &amp;R&amp;"-,Regular"&amp;8 
 </oddFooter>
  </headerFooter>
  <rowBreaks count="3" manualBreakCount="3">
    <brk id="39" max="255" man="1"/>
    <brk id="75"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DPH 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Armah, Olga</dc:creator>
  <cp:keywords/>
  <dc:description/>
  <cp:lastModifiedBy>Sancho, Gloria</cp:lastModifiedBy>
  <cp:lastPrinted>2013-09-11T15:09:29Z</cp:lastPrinted>
  <dcterms:created xsi:type="dcterms:W3CDTF">2012-01-27T17:15:54Z</dcterms:created>
  <dcterms:modified xsi:type="dcterms:W3CDTF">2016-03-21T17:58:20Z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