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'Report_17A'!$A$13:$C$32</definedName>
    <definedName name="_xlnm.Print_Area" localSheetId="8">'Report_17B'!$A$10:$F$41</definedName>
    <definedName name="_xlnm.Print_Area" localSheetId="9">'Report_18'!$A$9:$C$31</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'Report_6'!$A$10:$E$80</definedName>
    <definedName name="_xlnm.Print_Area" localSheetId="3">'Report_6A'!$A$10:$F$51</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<sst xmlns="http://schemas.openxmlformats.org/spreadsheetml/2006/main" count="1146" uniqueCount="385">
  <si>
    <t>MIDSTATE MEDICAL CENTER</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</si>
  <si>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</si>
  <si>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</si>
  <si>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</si>
  <si>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</si>
  <si>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</si>
  <si>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</si>
  <si>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</si>
  <si>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</si>
  <si>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</si>
  <si>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MIDSTATE MEDICAL CENTER AND SUBSIDIARIES</t>
  </si>
  <si>
    <t>Affiliate Description</t>
  </si>
  <si>
    <t>PARENT CORP</t>
  </si>
  <si>
    <t xml:space="preserve">Affiliate type of service </t>
  </si>
  <si>
    <t>Parent Corporation</t>
  </si>
  <si>
    <t>Tax Status</t>
  </si>
  <si>
    <t>Not for Profit</t>
  </si>
  <si>
    <t>Street Address</t>
  </si>
  <si>
    <t>435 LEWIS AVENUE</t>
  </si>
  <si>
    <t xml:space="preserve">Town </t>
  </si>
  <si>
    <t>MERIDEN</t>
  </si>
  <si>
    <t>State</t>
  </si>
  <si>
    <t>Connecticut</t>
  </si>
  <si>
    <t>Zip Code</t>
  </si>
  <si>
    <t xml:space="preserve">06451 - </t>
  </si>
  <si>
    <t>CEO Name</t>
  </si>
  <si>
    <t>LUCILLE JANATKA</t>
  </si>
  <si>
    <t>CEO Title</t>
  </si>
  <si>
    <t>CEO</t>
  </si>
  <si>
    <t>CT Agent Name</t>
  </si>
  <si>
    <t>Joan Feldman, Esq.</t>
  </si>
  <si>
    <t>CT Agent Company</t>
  </si>
  <si>
    <t>Shipman and Goodwin</t>
  </si>
  <si>
    <t>CT Agent Company Street Address</t>
  </si>
  <si>
    <t>One Constitution Plaza</t>
  </si>
  <si>
    <t xml:space="preserve">CT Agent Town </t>
  </si>
  <si>
    <t>Hartford</t>
  </si>
  <si>
    <t>CT Agent State</t>
  </si>
  <si>
    <t>CT Agent Zip Code</t>
  </si>
  <si>
    <t xml:space="preserve">06103 - </t>
  </si>
  <si>
    <t>B.</t>
  </si>
  <si>
    <t>CHS INSURANCE LIMITED</t>
  </si>
  <si>
    <t>Reinsurance</t>
  </si>
  <si>
    <t>Insurance</t>
  </si>
  <si>
    <t>F.B. Perry Building, 40 Church Street</t>
  </si>
  <si>
    <t>Hamilton</t>
  </si>
  <si>
    <t>Bermuda</t>
  </si>
  <si>
    <t xml:space="preserve"> - </t>
  </si>
  <si>
    <t>Elliot Joseph</t>
  </si>
  <si>
    <t>President and CEO</t>
  </si>
  <si>
    <t>C.</t>
  </si>
  <si>
    <t>CLINICAL LAB PARTNERS</t>
  </si>
  <si>
    <t>LAB</t>
  </si>
  <si>
    <t>Lab</t>
  </si>
  <si>
    <t>For Profit</t>
  </si>
  <si>
    <t>129 PATRICIA GENOVA DRIVE</t>
  </si>
  <si>
    <t>Newington</t>
  </si>
  <si>
    <t xml:space="preserve">06111 - </t>
  </si>
  <si>
    <t>James Fantus</t>
  </si>
  <si>
    <t>PRESIDENT</t>
  </si>
  <si>
    <t>D.</t>
  </si>
  <si>
    <t>EASTERN REHABILITATION NETWORK</t>
  </si>
  <si>
    <t>REHABILITATION SERVICES</t>
  </si>
  <si>
    <t>Rehabilitation Services</t>
  </si>
  <si>
    <t>181 PATRICIA GENOVA DRIVE</t>
  </si>
  <si>
    <t>RITA PARISI</t>
  </si>
  <si>
    <t>E.</t>
  </si>
  <si>
    <t>HARTFORD HEALTH CARE CORP</t>
  </si>
  <si>
    <t>PARENT CORPORATION</t>
  </si>
  <si>
    <t>80 SEYMOUR ST</t>
  </si>
  <si>
    <t xml:space="preserve">06102 - </t>
  </si>
  <si>
    <t>President</t>
  </si>
  <si>
    <t>F.</t>
  </si>
  <si>
    <t>HARTFORD HOSPITAL</t>
  </si>
  <si>
    <t>HOSPITAL</t>
  </si>
  <si>
    <t>Hospital</t>
  </si>
  <si>
    <t>C.E.O.</t>
  </si>
  <si>
    <t>G.</t>
  </si>
  <si>
    <t>MERIDEN IMAGING CENTER, INC</t>
  </si>
  <si>
    <t>IMAGING SERVICES</t>
  </si>
  <si>
    <t>Imaging Services</t>
  </si>
  <si>
    <t>435 LEWIS AVE</t>
  </si>
  <si>
    <t>Meriden</t>
  </si>
  <si>
    <t>GARY DEE, MD</t>
  </si>
  <si>
    <t>Michael Kurs, Esq.</t>
  </si>
  <si>
    <t>Pullman and Comely</t>
  </si>
  <si>
    <t>One Statehouse Sq</t>
  </si>
  <si>
    <t>H.</t>
  </si>
  <si>
    <t>MIDSTATE MSO, LLC</t>
  </si>
  <si>
    <t>MANAGEMENT SERVICES ORGANIZATION TO SERVICE PHYSICIANS PRACTICES.</t>
  </si>
  <si>
    <t>Managed Services Org. (MSO)</t>
  </si>
  <si>
    <t>435 Lewis Avenue</t>
  </si>
  <si>
    <t>Ralph Becker</t>
  </si>
  <si>
    <t>I.</t>
  </si>
  <si>
    <t>MIDSTATE VNA AND HOSPICE INC.</t>
  </si>
  <si>
    <t>COMPREHENSIVE HOME HEALTH RELATED SERVICES</t>
  </si>
  <si>
    <t>Home Health/VNAs</t>
  </si>
  <si>
    <t>476 MURDOCK AVE</t>
  </si>
  <si>
    <t xml:space="preserve">06450 - </t>
  </si>
  <si>
    <t>Ellen Rothberg</t>
  </si>
  <si>
    <t>CHIEF EXECUTIVE OFFICER</t>
  </si>
  <si>
    <t>J.</t>
  </si>
  <si>
    <t>RUSHFORD CENTER, INC.</t>
  </si>
  <si>
    <t>MENTAL HEALTH FACILITY</t>
  </si>
  <si>
    <t>Mental Health Facility</t>
  </si>
  <si>
    <t>1250 Silver Street</t>
  </si>
  <si>
    <t>Middletown</t>
  </si>
  <si>
    <t xml:space="preserve">06457 - </t>
  </si>
  <si>
    <t>Jeffrey Walter</t>
  </si>
  <si>
    <t>Richard W Tomc, Esq.</t>
  </si>
  <si>
    <t>Richard W Tomc and Associates</t>
  </si>
  <si>
    <t>49 Main Street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</si>
  <si>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</si>
  <si>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</si>
  <si>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</si>
  <si>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</si>
  <si>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</si>
  <si>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</si>
  <si>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</si>
  <si>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</si>
  <si>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</si>
  <si>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</si>
  <si>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</si>
  <si>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</si>
  <si>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</si>
  <si>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</si>
  <si>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</si>
  <si>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</si>
  <si>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</si>
  <si>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</si>
  <si>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</si>
  <si>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</si>
  <si>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</si>
  <si>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</si>
  <si>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</si>
  <si>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</si>
  <si>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</si>
  <si>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</si>
  <si>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</si>
  <si>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</si>
  <si>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</si>
  <si>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</si>
  <si>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</si>
  <si>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</si>
  <si>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</si>
  <si>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</si>
  <si>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</si>
  <si>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</si>
  <si>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</si>
  <si>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9/30/2008  </t>
  </si>
  <si>
    <t xml:space="preserve">Nothing to report                   </t>
  </si>
  <si>
    <t xml:space="preserve">09/30/2009                     </t>
  </si>
  <si>
    <t>Ending Unconsolidated Intercompany Balance:</t>
  </si>
  <si>
    <t>9/30/2009  </t>
  </si>
  <si>
    <t xml:space="preserve">Hospital buys malpractice insurance premiums                   </t>
  </si>
  <si>
    <t xml:space="preserve">Payments                   </t>
  </si>
  <si>
    <t xml:space="preserve">CLP provides testing services                   </t>
  </si>
  <si>
    <t xml:space="preserve">Hospital buys support staff                   </t>
  </si>
  <si>
    <t xml:space="preserve">CLP buys Stat testing services                   </t>
  </si>
  <si>
    <t xml:space="preserve">Hospital buys Rehabilitation services from ERN                   </t>
  </si>
  <si>
    <t xml:space="preserve">Hospital pays monthly dues to parent                   </t>
  </si>
  <si>
    <t xml:space="preserve">Hospital buys Laundry service from HH                   </t>
  </si>
  <si>
    <t xml:space="preserve">Hospital buys Library services from HH                   </t>
  </si>
  <si>
    <t xml:space="preserve">Hospital buys PA service from HH                   </t>
  </si>
  <si>
    <t xml:space="preserve">Hospital buys Supplies from HH                   </t>
  </si>
  <si>
    <t xml:space="preserve">Hospital buys Data services from HH                   </t>
  </si>
  <si>
    <t xml:space="preserve">Hospital buys various personel from HH                   </t>
  </si>
  <si>
    <t xml:space="preserve">Hospital buys Infectious Disease from HH                   </t>
  </si>
  <si>
    <t xml:space="preserve">Hospital buys Laboratory service from HH                   </t>
  </si>
  <si>
    <t xml:space="preserve">Hospital Invests in MidState MSO LLC                   </t>
  </si>
  <si>
    <t xml:space="preserve">Equity in MidState MSO LLC                   </t>
  </si>
  <si>
    <t xml:space="preserve">Hospital sells IT service to VNA                   </t>
  </si>
  <si>
    <t xml:space="preserve">Hospital buys support staff and Program support from Rushfor                   </t>
  </si>
  <si>
    <t>Grand Total:</t>
  </si>
  <si>
    <t>REPORT 6A - TRANSACTIONS BETWEEN HOSPITAL AFFILIATES OR RELATED CORPORATIONS</t>
  </si>
  <si>
    <t/>
  </si>
  <si>
    <t>AFFILIATE TRANSFERRING FUNDS</t>
  </si>
  <si>
    <t>AFFILIATE RECEIVING FUNDS</t>
  </si>
  <si>
    <t>AMOUNT</t>
  </si>
  <si>
    <t>Beginning Unconsolidated Intercompany Balance</t>
  </si>
  <si>
    <t>10/01/2008</t>
  </si>
  <si>
    <t>Nothing to Report</t>
  </si>
  <si>
    <t xml:space="preserve">Total: </t>
  </si>
  <si>
    <t>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</si>
  <si>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</si>
  <si>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</si>
  <si>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</si>
  <si>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</si>
  <si>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</si>
  <si>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</si>
  <si>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</si>
  <si>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</si>
  <si>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</si>
  <si>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</si>
  <si>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</si>
  <si>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</si>
  <si>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</si>
  <si>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</si>
  <si>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</si>
  <si>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</si>
  <si>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</si>
  <si>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</si>
  <si>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</si>
  <si>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</si>
  <si>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</si>
  <si>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</si>
  <si>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</si>
  <si>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</si>
  <si>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</si>
  <si>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</si>
  <si>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</si>
  <si>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</si>
  <si>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</si>
  <si>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</si>
  <si>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</si>
  <si>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</si>
  <si>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</si>
  <si>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</si>
  <si>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</si>
  <si>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</si>
  <si>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</si>
  <si>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FB-Henry Stockder</t>
  </si>
  <si>
    <t>2</t>
  </si>
  <si>
    <t>3</t>
  </si>
  <si>
    <t>4</t>
  </si>
  <si>
    <t>5</t>
  </si>
  <si>
    <t>6</t>
  </si>
  <si>
    <t>7</t>
  </si>
  <si>
    <t>8</t>
  </si>
  <si>
    <t>9</t>
  </si>
  <si>
    <t>10</t>
  </si>
  <si>
    <t>11</t>
  </si>
  <si>
    <t>12</t>
  </si>
  <si>
    <t>13</t>
  </si>
  <si>
    <t>14</t>
  </si>
  <si>
    <t>15</t>
  </si>
  <si>
    <t>16</t>
  </si>
  <si>
    <t>17</t>
  </si>
  <si>
    <t>FB-Pooled</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</si>
  <si>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</si>
  <si>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</si>
  <si>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</si>
  <si>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</si>
  <si>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</si>
  <si>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</si>
  <si>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</si>
  <si>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</si>
  <si>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</si>
  <si>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</si>
  <si>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</si>
  <si>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</si>
  <si>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</si>
  <si>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</si>
  <si>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Henry H Stockder(Held by Trustee)</t>
  </si>
  <si>
    <t>Kate A.L. Chapin</t>
  </si>
  <si>
    <t>Hester A Curtiss</t>
  </si>
  <si>
    <t>Martha E Fales</t>
  </si>
  <si>
    <t>Hospital Endowed Bed Fund</t>
  </si>
  <si>
    <t>Ladies Endowed Bed Fund</t>
  </si>
  <si>
    <t>Blance Hixson Smith</t>
  </si>
  <si>
    <t>Henry H Stockder</t>
  </si>
  <si>
    <t>Benjamin W Collins</t>
  </si>
  <si>
    <t>Martha Couch Doolittle</t>
  </si>
  <si>
    <t>Fenner</t>
  </si>
  <si>
    <t>Mattie P Foote</t>
  </si>
  <si>
    <t>Founders Room</t>
  </si>
  <si>
    <t>Charles F &amp; G Gay Linsley</t>
  </si>
  <si>
    <t>Arthur E Miller</t>
  </si>
  <si>
    <t>WR &amp; KS Mosher</t>
  </si>
  <si>
    <t>Caroline Louise Nagel</t>
  </si>
  <si>
    <t>Margaret A Schenck</t>
  </si>
  <si>
    <t>Henery H Stockder-Swan Room</t>
  </si>
  <si>
    <t>Nettie C Wilcox</t>
  </si>
  <si>
    <t>Minnie E Zschirpe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</si>
  <si>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</si>
  <si>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</si>
  <si>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</si>
  <si>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</si>
  <si>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</si>
  <si>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Accounts are sent by an alpha split weekly. Transfers to agency/law firm is done electronically. Accounts are sent when the dunning cycle has been unsuccessful and/or when all internal collection efforts have not resulted in resolution of the account.</t>
  </si>
  <si>
    <t>Hospital's processes and policies for compensating a Collection Agent for services rendered</t>
  </si>
  <si>
    <t xml:space="preserve">Billing to the hospital occurs the month after the payments are received. Payment to the agency/law firm is based upon the percentage of the amount collected. Legal fees are billed to the hospital monthly as they occur.  </t>
  </si>
  <si>
    <t>Total Recovery Rate on accounts assigned (excluding Medicare accounts) to Collection Agents</t>
  </si>
  <si>
    <t>II.</t>
  </si>
  <si>
    <t>SPECIFIC COLLECTION AGENT INFORMATION</t>
  </si>
  <si>
    <t xml:space="preserve">Collection Agent </t>
  </si>
  <si>
    <t>Collection Agent Name</t>
  </si>
  <si>
    <t>Nair &amp; Levin</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</si>
  <si>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</si>
  <si>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</si>
  <si>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</si>
  <si>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</si>
  <si>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</si>
  <si>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</si>
  <si>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Billing to the hospital occurs the month after the payments are received. Payment to the agency/law firm is based upon the percentage of the amount collected. Legal fees are billed to the hospital monthly as they occur.</t>
  </si>
  <si>
    <t>Recovery Rate on Accounts Assigned (excluding Medicare accounts) to Collection Agent.</t>
  </si>
  <si>
    <t>Century Collection</t>
  </si>
  <si>
    <t>Collection Agency</t>
  </si>
  <si>
    <t>REPORT 19 - SALARIES AND FRINGE BENEFITS OF THE TEN HIGHEST PAID HOSPITAL POSITIONS</t>
  </si>
  <si>
    <t>POSITION TITLE</t>
  </si>
  <si>
    <t>SALARY</t>
  </si>
  <si>
    <t>FRINGE BENEFITS</t>
  </si>
  <si>
    <t>TOTAL</t>
  </si>
  <si>
    <t>1.</t>
  </si>
  <si>
    <t>Pres / CEO</t>
  </si>
  <si>
    <t>2.</t>
  </si>
  <si>
    <t>ED Physician</t>
  </si>
  <si>
    <t>3.</t>
  </si>
  <si>
    <t>4.</t>
  </si>
  <si>
    <t>CFO</t>
  </si>
  <si>
    <t>5.</t>
  </si>
  <si>
    <t>6.</t>
  </si>
  <si>
    <t>Hospitalist Physician Director</t>
  </si>
  <si>
    <t>7.</t>
  </si>
  <si>
    <t>8.</t>
  </si>
  <si>
    <t>9.</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</si>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</sst>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81"/>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36</v>
      </c>
    </row>
    <row r="26" spans="1:3" ht="14.25" customHeight="1">
      <c r="A26" s="19">
        <v>14</v>
      </c>
      <c r="B26" s="20" t="s">
        <v>37</v>
      </c>
      <c r="C26" s="24" t="s">
        <v>22</v>
      </c>
    </row>
    <row r="27" spans="1:3" ht="15" customHeight="1" thickBot="1">
      <c r="A27" s="25">
        <v>15</v>
      </c>
      <c r="B27" s="26" t="s">
        <v>38</v>
      </c>
      <c r="C27" s="27" t="s">
        <v>39</v>
      </c>
    </row>
    <row r="28" spans="1:3" ht="15.75" customHeight="1">
      <c r="A28" s="13"/>
      <c r="B28" s="14"/>
      <c r="C28" s="15"/>
    </row>
    <row r="29" spans="1:3" ht="27" customHeight="1">
      <c r="A29" s="16" t="s">
        <v>40</v>
      </c>
      <c r="B29" s="17" t="s">
        <v>9</v>
      </c>
      <c r="C29" s="18" t="s">
        <v>41</v>
      </c>
    </row>
    <row r="30" spans="1:3" ht="15">
      <c r="A30" s="19">
        <v>1</v>
      </c>
      <c r="B30" s="20" t="s">
        <v>11</v>
      </c>
      <c r="C30" s="21" t="s">
        <v>42</v>
      </c>
    </row>
    <row r="31" spans="1:3" ht="14.25" customHeight="1">
      <c r="A31" s="19">
        <v>2</v>
      </c>
      <c r="B31" s="22" t="s">
        <v>13</v>
      </c>
      <c r="C31" s="21" t="s">
        <v>43</v>
      </c>
    </row>
    <row r="32" spans="1:3" ht="14.25" customHeight="1">
      <c r="A32" s="19">
        <v>3</v>
      </c>
      <c r="B32" s="22" t="s">
        <v>15</v>
      </c>
      <c r="C32" s="23" t="s">
        <v>16</v>
      </c>
    </row>
    <row r="33" spans="1:3" ht="14.25" customHeight="1">
      <c r="A33" s="19">
        <v>4</v>
      </c>
      <c r="B33" s="20" t="s">
        <v>17</v>
      </c>
      <c r="C33" s="21" t="s">
        <v>44</v>
      </c>
    </row>
    <row r="34" spans="1:3" ht="14.25" customHeight="1">
      <c r="A34" s="19">
        <v>5</v>
      </c>
      <c r="B34" s="20" t="s">
        <v>19</v>
      </c>
      <c r="C34" s="21" t="s">
        <v>45</v>
      </c>
    </row>
    <row r="35" spans="1:3" ht="14.25" customHeight="1">
      <c r="A35" s="19">
        <v>6</v>
      </c>
      <c r="B35" s="20" t="s">
        <v>21</v>
      </c>
      <c r="C35" s="24" t="s">
        <v>46</v>
      </c>
    </row>
    <row r="36" spans="1:3" ht="14.25" customHeight="1">
      <c r="A36" s="19">
        <v>7</v>
      </c>
      <c r="B36" s="20" t="s">
        <v>23</v>
      </c>
      <c r="C36" s="21" t="s">
        <v>47</v>
      </c>
    </row>
    <row r="37" spans="1:3" ht="14.25" customHeight="1">
      <c r="A37" s="19">
        <v>8</v>
      </c>
      <c r="B37" s="20" t="s">
        <v>25</v>
      </c>
      <c r="C37" s="21" t="s">
        <v>48</v>
      </c>
    </row>
    <row r="38" spans="1:3" ht="14.25" customHeight="1">
      <c r="A38" s="19">
        <v>9</v>
      </c>
      <c r="B38" s="20" t="s">
        <v>27</v>
      </c>
      <c r="C38" s="21" t="s">
        <v>49</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34</v>
      </c>
    </row>
    <row r="42" spans="1:3" ht="14.25" customHeight="1">
      <c r="A42" s="19">
        <v>13</v>
      </c>
      <c r="B42" s="20" t="s">
        <v>35</v>
      </c>
      <c r="C42" s="21" t="s">
        <v>36</v>
      </c>
    </row>
    <row r="43" spans="1:3" ht="14.25" customHeight="1">
      <c r="A43" s="19">
        <v>14</v>
      </c>
      <c r="B43" s="20" t="s">
        <v>37</v>
      </c>
      <c r="C43" s="24" t="s">
        <v>22</v>
      </c>
    </row>
    <row r="44" spans="1:3" ht="15" customHeight="1" thickBot="1">
      <c r="A44" s="25">
        <v>15</v>
      </c>
      <c r="B44" s="26" t="s">
        <v>38</v>
      </c>
      <c r="C44" s="27" t="s">
        <v>39</v>
      </c>
    </row>
    <row r="45" spans="1:3" ht="15.75" customHeight="1">
      <c r="A45" s="13"/>
      <c r="B45" s="14"/>
      <c r="C45" s="15"/>
    </row>
    <row r="46" spans="1:3" ht="27" customHeight="1">
      <c r="A46" s="16" t="s">
        <v>50</v>
      </c>
      <c r="B46" s="17" t="s">
        <v>9</v>
      </c>
      <c r="C46" s="18" t="s">
        <v>51</v>
      </c>
    </row>
    <row r="47" spans="1:3" ht="15">
      <c r="A47" s="19">
        <v>1</v>
      </c>
      <c r="B47" s="20" t="s">
        <v>11</v>
      </c>
      <c r="C47" s="21" t="s">
        <v>52</v>
      </c>
    </row>
    <row r="48" spans="1:3" ht="14.25" customHeight="1">
      <c r="A48" s="19">
        <v>2</v>
      </c>
      <c r="B48" s="22" t="s">
        <v>13</v>
      </c>
      <c r="C48" s="21" t="s">
        <v>53</v>
      </c>
    </row>
    <row r="49" spans="1:3" ht="14.25" customHeight="1">
      <c r="A49" s="19">
        <v>3</v>
      </c>
      <c r="B49" s="22" t="s">
        <v>15</v>
      </c>
      <c r="C49" s="23" t="s">
        <v>54</v>
      </c>
    </row>
    <row r="50" spans="1:3" ht="14.25" customHeight="1">
      <c r="A50" s="19">
        <v>4</v>
      </c>
      <c r="B50" s="20" t="s">
        <v>17</v>
      </c>
      <c r="C50" s="21" t="s">
        <v>55</v>
      </c>
    </row>
    <row r="51" spans="1:3" ht="14.25" customHeight="1">
      <c r="A51" s="19">
        <v>5</v>
      </c>
      <c r="B51" s="20" t="s">
        <v>19</v>
      </c>
      <c r="C51" s="21" t="s">
        <v>56</v>
      </c>
    </row>
    <row r="52" spans="1:3" ht="14.25" customHeight="1">
      <c r="A52" s="19">
        <v>6</v>
      </c>
      <c r="B52" s="20" t="s">
        <v>21</v>
      </c>
      <c r="C52" s="24" t="s">
        <v>22</v>
      </c>
    </row>
    <row r="53" spans="1:3" ht="14.25" customHeight="1">
      <c r="A53" s="19">
        <v>7</v>
      </c>
      <c r="B53" s="20" t="s">
        <v>23</v>
      </c>
      <c r="C53" s="21" t="s">
        <v>57</v>
      </c>
    </row>
    <row r="54" spans="1:3" ht="14.25" customHeight="1">
      <c r="A54" s="19">
        <v>8</v>
      </c>
      <c r="B54" s="20" t="s">
        <v>25</v>
      </c>
      <c r="C54" s="21" t="s">
        <v>58</v>
      </c>
    </row>
    <row r="55" spans="1:3" ht="14.25" customHeight="1">
      <c r="A55" s="19">
        <v>9</v>
      </c>
      <c r="B55" s="20" t="s">
        <v>27</v>
      </c>
      <c r="C55" s="21" t="s">
        <v>59</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34</v>
      </c>
    </row>
    <row r="59" spans="1:3" ht="14.25" customHeight="1">
      <c r="A59" s="19">
        <v>13</v>
      </c>
      <c r="B59" s="20" t="s">
        <v>35</v>
      </c>
      <c r="C59" s="21" t="s">
        <v>36</v>
      </c>
    </row>
    <row r="60" spans="1:3" ht="14.25" customHeight="1">
      <c r="A60" s="19">
        <v>14</v>
      </c>
      <c r="B60" s="20" t="s">
        <v>37</v>
      </c>
      <c r="C60" s="24" t="s">
        <v>22</v>
      </c>
    </row>
    <row r="61" spans="1:3" ht="15" customHeight="1" thickBot="1">
      <c r="A61" s="25">
        <v>15</v>
      </c>
      <c r="B61" s="26" t="s">
        <v>38</v>
      </c>
      <c r="C61" s="27" t="s">
        <v>39</v>
      </c>
    </row>
    <row r="62" spans="1:3" ht="15.75" customHeight="1">
      <c r="A62" s="13"/>
      <c r="B62" s="14"/>
      <c r="C62" s="15"/>
    </row>
    <row r="63" spans="1:3" ht="27" customHeight="1">
      <c r="A63" s="16" t="s">
        <v>60</v>
      </c>
      <c r="B63" s="17" t="s">
        <v>9</v>
      </c>
      <c r="C63" s="18" t="s">
        <v>61</v>
      </c>
    </row>
    <row r="64" spans="1:3" ht="15">
      <c r="A64" s="19">
        <v>1</v>
      </c>
      <c r="B64" s="20" t="s">
        <v>11</v>
      </c>
      <c r="C64" s="21" t="s">
        <v>62</v>
      </c>
    </row>
    <row r="65" spans="1:3" ht="14.25" customHeight="1">
      <c r="A65" s="19">
        <v>2</v>
      </c>
      <c r="B65" s="22" t="s">
        <v>13</v>
      </c>
      <c r="C65" s="21" t="s">
        <v>63</v>
      </c>
    </row>
    <row r="66" spans="1:3" ht="14.25" customHeight="1">
      <c r="A66" s="19">
        <v>3</v>
      </c>
      <c r="B66" s="22" t="s">
        <v>15</v>
      </c>
      <c r="C66" s="23" t="s">
        <v>16</v>
      </c>
    </row>
    <row r="67" spans="1:3" ht="14.25" customHeight="1">
      <c r="A67" s="19">
        <v>4</v>
      </c>
      <c r="B67" s="20" t="s">
        <v>17</v>
      </c>
      <c r="C67" s="21" t="s">
        <v>64</v>
      </c>
    </row>
    <row r="68" spans="1:3" ht="14.25" customHeight="1">
      <c r="A68" s="19">
        <v>5</v>
      </c>
      <c r="B68" s="20" t="s">
        <v>19</v>
      </c>
      <c r="C68" s="21" t="s">
        <v>56</v>
      </c>
    </row>
    <row r="69" spans="1:3" ht="14.25" customHeight="1">
      <c r="A69" s="19">
        <v>6</v>
      </c>
      <c r="B69" s="20" t="s">
        <v>21</v>
      </c>
      <c r="C69" s="24" t="s">
        <v>22</v>
      </c>
    </row>
    <row r="70" spans="1:3" ht="14.25" customHeight="1">
      <c r="A70" s="19">
        <v>7</v>
      </c>
      <c r="B70" s="20" t="s">
        <v>23</v>
      </c>
      <c r="C70" s="21" t="s">
        <v>57</v>
      </c>
    </row>
    <row r="71" spans="1:3" ht="14.25" customHeight="1">
      <c r="A71" s="19">
        <v>8</v>
      </c>
      <c r="B71" s="20" t="s">
        <v>25</v>
      </c>
      <c r="C71" s="21" t="s">
        <v>65</v>
      </c>
    </row>
    <row r="72" spans="1:3" ht="14.25" customHeight="1">
      <c r="A72" s="19">
        <v>9</v>
      </c>
      <c r="B72" s="20" t="s">
        <v>27</v>
      </c>
      <c r="C72" s="21" t="s">
        <v>59</v>
      </c>
    </row>
    <row r="73" spans="1:3" ht="14.25" customHeight="1">
      <c r="A73" s="19">
        <v>10</v>
      </c>
      <c r="B73" s="20" t="s">
        <v>29</v>
      </c>
      <c r="C73" s="21" t="s">
        <v>30</v>
      </c>
    </row>
    <row r="74" spans="1:3" ht="14.25" customHeight="1">
      <c r="A74" s="19">
        <v>11</v>
      </c>
      <c r="B74" s="20" t="s">
        <v>31</v>
      </c>
      <c r="C74" s="21" t="s">
        <v>32</v>
      </c>
    </row>
    <row r="75" spans="1:3" ht="14.25" customHeight="1">
      <c r="A75" s="19">
        <v>12</v>
      </c>
      <c r="B75" s="20" t="s">
        <v>33</v>
      </c>
      <c r="C75" s="21" t="s">
        <v>34</v>
      </c>
    </row>
    <row r="76" spans="1:3" ht="14.25" customHeight="1">
      <c r="A76" s="19">
        <v>13</v>
      </c>
      <c r="B76" s="20" t="s">
        <v>35</v>
      </c>
      <c r="C76" s="21" t="s">
        <v>36</v>
      </c>
    </row>
    <row r="77" spans="1:3" ht="14.25" customHeight="1">
      <c r="A77" s="19">
        <v>14</v>
      </c>
      <c r="B77" s="20" t="s">
        <v>37</v>
      </c>
      <c r="C77" s="24" t="s">
        <v>22</v>
      </c>
    </row>
    <row r="78" spans="1:3" ht="15" customHeight="1" thickBot="1">
      <c r="A78" s="25">
        <v>15</v>
      </c>
      <c r="B78" s="26" t="s">
        <v>38</v>
      </c>
      <c r="C78" s="27" t="s">
        <v>39</v>
      </c>
    </row>
    <row r="79" spans="1:3" ht="15.75" customHeight="1">
      <c r="A79" s="13"/>
      <c r="B79" s="14"/>
      <c r="C79" s="15"/>
    </row>
    <row r="80" spans="1:3" ht="27" customHeight="1">
      <c r="A80" s="16" t="s">
        <v>66</v>
      </c>
      <c r="B80" s="17" t="s">
        <v>9</v>
      </c>
      <c r="C80" s="18" t="s">
        <v>67</v>
      </c>
    </row>
    <row r="81" spans="1:3" ht="15">
      <c r="A81" s="19">
        <v>1</v>
      </c>
      <c r="B81" s="20" t="s">
        <v>11</v>
      </c>
      <c r="C81" s="21" t="s">
        <v>68</v>
      </c>
    </row>
    <row r="82" spans="1:3" ht="14.25" customHeight="1">
      <c r="A82" s="19">
        <v>2</v>
      </c>
      <c r="B82" s="22" t="s">
        <v>13</v>
      </c>
      <c r="C82" s="21" t="s">
        <v>14</v>
      </c>
    </row>
    <row r="83" spans="1:3" ht="14.25" customHeight="1">
      <c r="A83" s="19">
        <v>3</v>
      </c>
      <c r="B83" s="22" t="s">
        <v>15</v>
      </c>
      <c r="C83" s="23" t="s">
        <v>16</v>
      </c>
    </row>
    <row r="84" spans="1:3" ht="14.25" customHeight="1">
      <c r="A84" s="19">
        <v>4</v>
      </c>
      <c r="B84" s="20" t="s">
        <v>17</v>
      </c>
      <c r="C84" s="21" t="s">
        <v>69</v>
      </c>
    </row>
    <row r="85" spans="1:3" ht="14.25" customHeight="1">
      <c r="A85" s="19">
        <v>5</v>
      </c>
      <c r="B85" s="20" t="s">
        <v>19</v>
      </c>
      <c r="C85" s="21" t="s">
        <v>36</v>
      </c>
    </row>
    <row r="86" spans="1:3" ht="14.25" customHeight="1">
      <c r="A86" s="19">
        <v>6</v>
      </c>
      <c r="B86" s="20" t="s">
        <v>21</v>
      </c>
      <c r="C86" s="24" t="s">
        <v>22</v>
      </c>
    </row>
    <row r="87" spans="1:3" ht="14.25" customHeight="1">
      <c r="A87" s="19">
        <v>7</v>
      </c>
      <c r="B87" s="20" t="s">
        <v>23</v>
      </c>
      <c r="C87" s="21" t="s">
        <v>70</v>
      </c>
    </row>
    <row r="88" spans="1:3" ht="14.25" customHeight="1">
      <c r="A88" s="19">
        <v>8</v>
      </c>
      <c r="B88" s="20" t="s">
        <v>25</v>
      </c>
      <c r="C88" s="21" t="s">
        <v>48</v>
      </c>
    </row>
    <row r="89" spans="1:3" ht="14.25" customHeight="1">
      <c r="A89" s="19">
        <v>9</v>
      </c>
      <c r="B89" s="20" t="s">
        <v>27</v>
      </c>
      <c r="C89" s="21" t="s">
        <v>71</v>
      </c>
    </row>
    <row r="90" spans="1:3" ht="14.25" customHeight="1">
      <c r="A90" s="19">
        <v>10</v>
      </c>
      <c r="B90" s="20" t="s">
        <v>29</v>
      </c>
      <c r="C90" s="21" t="s">
        <v>30</v>
      </c>
    </row>
    <row r="91" spans="1:3" ht="14.25" customHeight="1">
      <c r="A91" s="19">
        <v>11</v>
      </c>
      <c r="B91" s="20" t="s">
        <v>31</v>
      </c>
      <c r="C91" s="21" t="s">
        <v>32</v>
      </c>
    </row>
    <row r="92" spans="1:3" ht="14.25" customHeight="1">
      <c r="A92" s="19">
        <v>12</v>
      </c>
      <c r="B92" s="20" t="s">
        <v>33</v>
      </c>
      <c r="C92" s="21" t="s">
        <v>34</v>
      </c>
    </row>
    <row r="93" spans="1:3" ht="14.25" customHeight="1">
      <c r="A93" s="19">
        <v>13</v>
      </c>
      <c r="B93" s="20" t="s">
        <v>35</v>
      </c>
      <c r="C93" s="21" t="s">
        <v>36</v>
      </c>
    </row>
    <row r="94" spans="1:3" ht="14.25" customHeight="1">
      <c r="A94" s="19">
        <v>14</v>
      </c>
      <c r="B94" s="20" t="s">
        <v>37</v>
      </c>
      <c r="C94" s="24" t="s">
        <v>22</v>
      </c>
    </row>
    <row r="95" spans="1:3" ht="15" customHeight="1" thickBot="1">
      <c r="A95" s="25">
        <v>15</v>
      </c>
      <c r="B95" s="26" t="s">
        <v>38</v>
      </c>
      <c r="C95" s="27" t="s">
        <v>39</v>
      </c>
    </row>
    <row r="96" spans="1:3" ht="15.75" customHeight="1">
      <c r="A96" s="13"/>
      <c r="B96" s="14"/>
      <c r="C96" s="15"/>
    </row>
    <row r="97" spans="1:3" ht="27" customHeight="1">
      <c r="A97" s="16" t="s">
        <v>72</v>
      </c>
      <c r="B97" s="17" t="s">
        <v>9</v>
      </c>
      <c r="C97" s="18" t="s">
        <v>73</v>
      </c>
    </row>
    <row r="98" spans="1:3" ht="15">
      <c r="A98" s="19">
        <v>1</v>
      </c>
      <c r="B98" s="20" t="s">
        <v>11</v>
      </c>
      <c r="C98" s="21" t="s">
        <v>74</v>
      </c>
    </row>
    <row r="99" spans="1:3" ht="14.25" customHeight="1">
      <c r="A99" s="19">
        <v>2</v>
      </c>
      <c r="B99" s="22" t="s">
        <v>13</v>
      </c>
      <c r="C99" s="21" t="s">
        <v>75</v>
      </c>
    </row>
    <row r="100" spans="1:3" ht="14.25" customHeight="1">
      <c r="A100" s="19">
        <v>3</v>
      </c>
      <c r="B100" s="22" t="s">
        <v>15</v>
      </c>
      <c r="C100" s="23" t="s">
        <v>16</v>
      </c>
    </row>
    <row r="101" spans="1:3" ht="14.25" customHeight="1">
      <c r="A101" s="19">
        <v>4</v>
      </c>
      <c r="B101" s="20" t="s">
        <v>17</v>
      </c>
      <c r="C101" s="21" t="s">
        <v>69</v>
      </c>
    </row>
    <row r="102" spans="1:3" ht="14.25" customHeight="1">
      <c r="A102" s="19">
        <v>5</v>
      </c>
      <c r="B102" s="20" t="s">
        <v>19</v>
      </c>
      <c r="C102" s="21" t="s">
        <v>36</v>
      </c>
    </row>
    <row r="103" spans="1:3" ht="14.25" customHeight="1">
      <c r="A103" s="19">
        <v>6</v>
      </c>
      <c r="B103" s="20" t="s">
        <v>21</v>
      </c>
      <c r="C103" s="24" t="s">
        <v>22</v>
      </c>
    </row>
    <row r="104" spans="1:3" ht="14.25" customHeight="1">
      <c r="A104" s="19">
        <v>7</v>
      </c>
      <c r="B104" s="20" t="s">
        <v>23</v>
      </c>
      <c r="C104" s="21" t="s">
        <v>39</v>
      </c>
    </row>
    <row r="105" spans="1:3" ht="14.25" customHeight="1">
      <c r="A105" s="19">
        <v>8</v>
      </c>
      <c r="B105" s="20" t="s">
        <v>25</v>
      </c>
      <c r="C105" s="21" t="s">
        <v>48</v>
      </c>
    </row>
    <row r="106" spans="1:3" ht="14.25" customHeight="1">
      <c r="A106" s="19">
        <v>9</v>
      </c>
      <c r="B106" s="20" t="s">
        <v>27</v>
      </c>
      <c r="C106" s="21" t="s">
        <v>76</v>
      </c>
    </row>
    <row r="107" spans="1:3" ht="14.25" customHeight="1">
      <c r="A107" s="19">
        <v>10</v>
      </c>
      <c r="B107" s="20" t="s">
        <v>29</v>
      </c>
      <c r="C107" s="21" t="s">
        <v>30</v>
      </c>
    </row>
    <row r="108" spans="1:3" ht="14.25" customHeight="1">
      <c r="A108" s="19">
        <v>11</v>
      </c>
      <c r="B108" s="20" t="s">
        <v>31</v>
      </c>
      <c r="C108" s="21" t="s">
        <v>32</v>
      </c>
    </row>
    <row r="109" spans="1:3" ht="14.25" customHeight="1">
      <c r="A109" s="19">
        <v>12</v>
      </c>
      <c r="B109" s="20" t="s">
        <v>33</v>
      </c>
      <c r="C109" s="21" t="s">
        <v>34</v>
      </c>
    </row>
    <row r="110" spans="1:3" ht="14.25" customHeight="1">
      <c r="A110" s="19">
        <v>13</v>
      </c>
      <c r="B110" s="20" t="s">
        <v>35</v>
      </c>
      <c r="C110" s="21" t="s">
        <v>36</v>
      </c>
    </row>
    <row r="111" spans="1:3" ht="14.25" customHeight="1">
      <c r="A111" s="19">
        <v>14</v>
      </c>
      <c r="B111" s="20" t="s">
        <v>37</v>
      </c>
      <c r="C111" s="24" t="s">
        <v>22</v>
      </c>
    </row>
    <row r="112" spans="1:3" ht="15" customHeight="1" thickBot="1">
      <c r="A112" s="25">
        <v>15</v>
      </c>
      <c r="B112" s="26" t="s">
        <v>38</v>
      </c>
      <c r="C112" s="27" t="s">
        <v>39</v>
      </c>
    </row>
    <row r="113" spans="1:3" ht="15.75" customHeight="1">
      <c r="A113" s="13"/>
      <c r="B113" s="14"/>
      <c r="C113" s="15"/>
    </row>
    <row r="114" spans="1:3" ht="27" customHeight="1">
      <c r="A114" s="16" t="s">
        <v>77</v>
      </c>
      <c r="B114" s="17" t="s">
        <v>9</v>
      </c>
      <c r="C114" s="18" t="s">
        <v>78</v>
      </c>
    </row>
    <row r="115" spans="1:3" ht="15">
      <c r="A115" s="19">
        <v>1</v>
      </c>
      <c r="B115" s="20" t="s">
        <v>11</v>
      </c>
      <c r="C115" s="21" t="s">
        <v>79</v>
      </c>
    </row>
    <row r="116" spans="1:3" ht="14.25" customHeight="1">
      <c r="A116" s="19">
        <v>2</v>
      </c>
      <c r="B116" s="22" t="s">
        <v>13</v>
      </c>
      <c r="C116" s="21" t="s">
        <v>80</v>
      </c>
    </row>
    <row r="117" spans="1:3" ht="14.25" customHeight="1">
      <c r="A117" s="19">
        <v>3</v>
      </c>
      <c r="B117" s="22" t="s">
        <v>15</v>
      </c>
      <c r="C117" s="23" t="s">
        <v>54</v>
      </c>
    </row>
    <row r="118" spans="1:3" ht="14.25" customHeight="1">
      <c r="A118" s="19">
        <v>4</v>
      </c>
      <c r="B118" s="20" t="s">
        <v>17</v>
      </c>
      <c r="C118" s="21" t="s">
        <v>81</v>
      </c>
    </row>
    <row r="119" spans="1:3" ht="14.25" customHeight="1">
      <c r="A119" s="19">
        <v>5</v>
      </c>
      <c r="B119" s="20" t="s">
        <v>19</v>
      </c>
      <c r="C119" s="21" t="s">
        <v>82</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83</v>
      </c>
    </row>
    <row r="123" spans="1:3" ht="14.25" customHeight="1">
      <c r="A123" s="19">
        <v>9</v>
      </c>
      <c r="B123" s="20" t="s">
        <v>27</v>
      </c>
      <c r="C123" s="21" t="s">
        <v>59</v>
      </c>
    </row>
    <row r="124" spans="1:3" ht="14.25" customHeight="1">
      <c r="A124" s="19">
        <v>10</v>
      </c>
      <c r="B124" s="20" t="s">
        <v>29</v>
      </c>
      <c r="C124" s="21" t="s">
        <v>84</v>
      </c>
    </row>
    <row r="125" spans="1:3" ht="14.25" customHeight="1">
      <c r="A125" s="19">
        <v>11</v>
      </c>
      <c r="B125" s="20" t="s">
        <v>31</v>
      </c>
      <c r="C125" s="21" t="s">
        <v>85</v>
      </c>
    </row>
    <row r="126" spans="1:3" ht="14.25" customHeight="1">
      <c r="A126" s="19">
        <v>12</v>
      </c>
      <c r="B126" s="20" t="s">
        <v>33</v>
      </c>
      <c r="C126" s="21" t="s">
        <v>86</v>
      </c>
    </row>
    <row r="127" spans="1:3" ht="14.25" customHeight="1">
      <c r="A127" s="19">
        <v>13</v>
      </c>
      <c r="B127" s="20" t="s">
        <v>35</v>
      </c>
      <c r="C127" s="21" t="s">
        <v>36</v>
      </c>
    </row>
    <row r="128" spans="1:3" ht="14.25" customHeight="1">
      <c r="A128" s="19">
        <v>14</v>
      </c>
      <c r="B128" s="20" t="s">
        <v>37</v>
      </c>
      <c r="C128" s="24" t="s">
        <v>22</v>
      </c>
    </row>
    <row r="129" spans="1:3" ht="15" customHeight="1" thickBot="1">
      <c r="A129" s="25">
        <v>15</v>
      </c>
      <c r="B129" s="26" t="s">
        <v>38</v>
      </c>
      <c r="C129" s="27" t="s">
        <v>39</v>
      </c>
    </row>
    <row r="130" spans="1:3" ht="15.75" customHeight="1">
      <c r="A130" s="13"/>
      <c r="B130" s="14"/>
      <c r="C130" s="15"/>
    </row>
    <row r="131" spans="1:3" ht="27" customHeight="1">
      <c r="A131" s="16" t="s">
        <v>87</v>
      </c>
      <c r="B131" s="17" t="s">
        <v>9</v>
      </c>
      <c r="C131" s="18" t="s">
        <v>88</v>
      </c>
    </row>
    <row r="132" spans="1:3" ht="15">
      <c r="A132" s="19">
        <v>1</v>
      </c>
      <c r="B132" s="20" t="s">
        <v>11</v>
      </c>
      <c r="C132" s="21" t="s">
        <v>89</v>
      </c>
    </row>
    <row r="133" spans="1:3" ht="14.25" customHeight="1">
      <c r="A133" s="19">
        <v>2</v>
      </c>
      <c r="B133" s="22" t="s">
        <v>13</v>
      </c>
      <c r="C133" s="21" t="s">
        <v>90</v>
      </c>
    </row>
    <row r="134" spans="1:3" ht="14.25" customHeight="1">
      <c r="A134" s="19">
        <v>3</v>
      </c>
      <c r="B134" s="22" t="s">
        <v>15</v>
      </c>
      <c r="C134" s="23" t="s">
        <v>54</v>
      </c>
    </row>
    <row r="135" spans="1:3" ht="14.25" customHeight="1">
      <c r="A135" s="19">
        <v>4</v>
      </c>
      <c r="B135" s="20" t="s">
        <v>17</v>
      </c>
      <c r="C135" s="21" t="s">
        <v>91</v>
      </c>
    </row>
    <row r="136" spans="1:3" ht="14.25" customHeight="1">
      <c r="A136" s="19">
        <v>5</v>
      </c>
      <c r="B136" s="20" t="s">
        <v>19</v>
      </c>
      <c r="C136" s="21" t="s">
        <v>82</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92</v>
      </c>
    </row>
    <row r="140" spans="1:3" ht="14.25" customHeight="1">
      <c r="A140" s="19">
        <v>9</v>
      </c>
      <c r="B140" s="20" t="s">
        <v>27</v>
      </c>
      <c r="C140" s="21" t="s">
        <v>71</v>
      </c>
    </row>
    <row r="141" spans="1:3" ht="14.25" customHeight="1">
      <c r="A141" s="19">
        <v>10</v>
      </c>
      <c r="B141" s="20" t="s">
        <v>29</v>
      </c>
      <c r="C141" s="21" t="s">
        <v>30</v>
      </c>
    </row>
    <row r="142" spans="1:3" ht="14.25" customHeight="1">
      <c r="A142" s="19">
        <v>11</v>
      </c>
      <c r="B142" s="20" t="s">
        <v>31</v>
      </c>
      <c r="C142" s="21" t="s">
        <v>32</v>
      </c>
    </row>
    <row r="143" spans="1:3" ht="14.25" customHeight="1">
      <c r="A143" s="19">
        <v>12</v>
      </c>
      <c r="B143" s="20" t="s">
        <v>33</v>
      </c>
      <c r="C143" s="21" t="s">
        <v>34</v>
      </c>
    </row>
    <row r="144" spans="1:3" ht="14.25" customHeight="1">
      <c r="A144" s="19">
        <v>13</v>
      </c>
      <c r="B144" s="20" t="s">
        <v>35</v>
      </c>
      <c r="C144" s="21" t="s">
        <v>36</v>
      </c>
    </row>
    <row r="145" spans="1:3" ht="14.25" customHeight="1">
      <c r="A145" s="19">
        <v>14</v>
      </c>
      <c r="B145" s="20" t="s">
        <v>37</v>
      </c>
      <c r="C145" s="24" t="s">
        <v>22</v>
      </c>
    </row>
    <row r="146" spans="1:3" ht="15" customHeight="1" thickBot="1">
      <c r="A146" s="25">
        <v>15</v>
      </c>
      <c r="B146" s="26" t="s">
        <v>38</v>
      </c>
      <c r="C146" s="27" t="s">
        <v>39</v>
      </c>
    </row>
    <row r="147" spans="1:3" ht="15.75" customHeight="1">
      <c r="A147" s="13"/>
      <c r="B147" s="14"/>
      <c r="C147" s="15"/>
    </row>
    <row r="148" spans="1:3" ht="27" customHeight="1">
      <c r="A148" s="16" t="s">
        <v>93</v>
      </c>
      <c r="B148" s="17" t="s">
        <v>9</v>
      </c>
      <c r="C148" s="18" t="s">
        <v>94</v>
      </c>
    </row>
    <row r="149" spans="1:3" ht="15">
      <c r="A149" s="19">
        <v>1</v>
      </c>
      <c r="B149" s="20" t="s">
        <v>11</v>
      </c>
      <c r="C149" s="21" t="s">
        <v>95</v>
      </c>
    </row>
    <row r="150" spans="1:3" ht="14.25" customHeight="1">
      <c r="A150" s="19">
        <v>2</v>
      </c>
      <c r="B150" s="22" t="s">
        <v>13</v>
      </c>
      <c r="C150" s="21" t="s">
        <v>96</v>
      </c>
    </row>
    <row r="151" spans="1:3" ht="14.25" customHeight="1">
      <c r="A151" s="19">
        <v>3</v>
      </c>
      <c r="B151" s="22" t="s">
        <v>15</v>
      </c>
      <c r="C151" s="23" t="s">
        <v>16</v>
      </c>
    </row>
    <row r="152" spans="1:3" ht="14.25" customHeight="1">
      <c r="A152" s="19">
        <v>4</v>
      </c>
      <c r="B152" s="20" t="s">
        <v>17</v>
      </c>
      <c r="C152" s="21" t="s">
        <v>97</v>
      </c>
    </row>
    <row r="153" spans="1:3" ht="14.25" customHeight="1">
      <c r="A153" s="19">
        <v>5</v>
      </c>
      <c r="B153" s="20" t="s">
        <v>19</v>
      </c>
      <c r="C153" s="21" t="s">
        <v>82</v>
      </c>
    </row>
    <row r="154" spans="1:3" ht="14.25" customHeight="1">
      <c r="A154" s="19">
        <v>6</v>
      </c>
      <c r="B154" s="20" t="s">
        <v>21</v>
      </c>
      <c r="C154" s="24" t="s">
        <v>22</v>
      </c>
    </row>
    <row r="155" spans="1:3" ht="14.25" customHeight="1">
      <c r="A155" s="19">
        <v>7</v>
      </c>
      <c r="B155" s="20" t="s">
        <v>23</v>
      </c>
      <c r="C155" s="21" t="s">
        <v>98</v>
      </c>
    </row>
    <row r="156" spans="1:3" ht="14.25" customHeight="1">
      <c r="A156" s="19">
        <v>8</v>
      </c>
      <c r="B156" s="20" t="s">
        <v>25</v>
      </c>
      <c r="C156" s="21" t="s">
        <v>99</v>
      </c>
    </row>
    <row r="157" spans="1:3" ht="14.25" customHeight="1">
      <c r="A157" s="19">
        <v>9</v>
      </c>
      <c r="B157" s="20" t="s">
        <v>27</v>
      </c>
      <c r="C157" s="21" t="s">
        <v>100</v>
      </c>
    </row>
    <row r="158" spans="1:3" ht="14.25" customHeight="1">
      <c r="A158" s="19">
        <v>10</v>
      </c>
      <c r="B158" s="20" t="s">
        <v>29</v>
      </c>
      <c r="C158" s="21" t="s">
        <v>30</v>
      </c>
    </row>
    <row r="159" spans="1:3" ht="14.25" customHeight="1">
      <c r="A159" s="19">
        <v>11</v>
      </c>
      <c r="B159" s="20" t="s">
        <v>31</v>
      </c>
      <c r="C159" s="21" t="s">
        <v>32</v>
      </c>
    </row>
    <row r="160" spans="1:3" ht="14.25" customHeight="1">
      <c r="A160" s="19">
        <v>12</v>
      </c>
      <c r="B160" s="20" t="s">
        <v>33</v>
      </c>
      <c r="C160" s="21" t="s">
        <v>34</v>
      </c>
    </row>
    <row r="161" spans="1:3" ht="14.25" customHeight="1">
      <c r="A161" s="19">
        <v>13</v>
      </c>
      <c r="B161" s="20" t="s">
        <v>35</v>
      </c>
      <c r="C161" s="21" t="s">
        <v>36</v>
      </c>
    </row>
    <row r="162" spans="1:3" ht="14.25" customHeight="1">
      <c r="A162" s="19">
        <v>14</v>
      </c>
      <c r="B162" s="20" t="s">
        <v>37</v>
      </c>
      <c r="C162" s="24" t="s">
        <v>22</v>
      </c>
    </row>
    <row r="163" spans="1:3" ht="15" customHeight="1" thickBot="1">
      <c r="A163" s="25">
        <v>15</v>
      </c>
      <c r="B163" s="26" t="s">
        <v>38</v>
      </c>
      <c r="C163" s="27" t="s">
        <v>39</v>
      </c>
    </row>
    <row r="164" spans="1:3" ht="15.75" customHeight="1">
      <c r="A164" s="13"/>
      <c r="B164" s="14"/>
      <c r="C164" s="15"/>
    </row>
    <row r="165" spans="1:3" ht="27" customHeight="1">
      <c r="A165" s="16" t="s">
        <v>101</v>
      </c>
      <c r="B165" s="17" t="s">
        <v>9</v>
      </c>
      <c r="C165" s="18" t="s">
        <v>102</v>
      </c>
    </row>
    <row r="166" spans="1:3" ht="15">
      <c r="A166" s="19">
        <v>1</v>
      </c>
      <c r="B166" s="20" t="s">
        <v>11</v>
      </c>
      <c r="C166" s="21" t="s">
        <v>103</v>
      </c>
    </row>
    <row r="167" spans="1:3" ht="14.25" customHeight="1">
      <c r="A167" s="19">
        <v>2</v>
      </c>
      <c r="B167" s="22" t="s">
        <v>13</v>
      </c>
      <c r="C167" s="21" t="s">
        <v>104</v>
      </c>
    </row>
    <row r="168" spans="1:3" ht="14.25" customHeight="1">
      <c r="A168" s="19">
        <v>3</v>
      </c>
      <c r="B168" s="22" t="s">
        <v>15</v>
      </c>
      <c r="C168" s="23" t="s">
        <v>16</v>
      </c>
    </row>
    <row r="169" spans="1:3" ht="14.25" customHeight="1">
      <c r="A169" s="19">
        <v>4</v>
      </c>
      <c r="B169" s="20" t="s">
        <v>17</v>
      </c>
      <c r="C169" s="21" t="s">
        <v>105</v>
      </c>
    </row>
    <row r="170" spans="1:3" ht="14.25" customHeight="1">
      <c r="A170" s="19">
        <v>5</v>
      </c>
      <c r="B170" s="20" t="s">
        <v>19</v>
      </c>
      <c r="C170" s="21" t="s">
        <v>106</v>
      </c>
    </row>
    <row r="171" spans="1:3" ht="14.25" customHeight="1">
      <c r="A171" s="19">
        <v>6</v>
      </c>
      <c r="B171" s="20" t="s">
        <v>21</v>
      </c>
      <c r="C171" s="24" t="s">
        <v>22</v>
      </c>
    </row>
    <row r="172" spans="1:3" ht="14.25" customHeight="1">
      <c r="A172" s="19">
        <v>7</v>
      </c>
      <c r="B172" s="20" t="s">
        <v>23</v>
      </c>
      <c r="C172" s="21" t="s">
        <v>107</v>
      </c>
    </row>
    <row r="173" spans="1:3" ht="14.25" customHeight="1">
      <c r="A173" s="19">
        <v>8</v>
      </c>
      <c r="B173" s="20" t="s">
        <v>25</v>
      </c>
      <c r="C173" s="21" t="s">
        <v>108</v>
      </c>
    </row>
    <row r="174" spans="1:3" ht="14.25" customHeight="1">
      <c r="A174" s="19">
        <v>9</v>
      </c>
      <c r="B174" s="20" t="s">
        <v>27</v>
      </c>
      <c r="C174" s="21" t="s">
        <v>71</v>
      </c>
    </row>
    <row r="175" spans="1:3" ht="14.25" customHeight="1">
      <c r="A175" s="19">
        <v>10</v>
      </c>
      <c r="B175" s="20" t="s">
        <v>29</v>
      </c>
      <c r="C175" s="21" t="s">
        <v>109</v>
      </c>
    </row>
    <row r="176" spans="1:3" ht="14.25" customHeight="1">
      <c r="A176" s="19">
        <v>11</v>
      </c>
      <c r="B176" s="20" t="s">
        <v>31</v>
      </c>
      <c r="C176" s="21" t="s">
        <v>110</v>
      </c>
    </row>
    <row r="177" spans="1:3" ht="14.25" customHeight="1">
      <c r="A177" s="19">
        <v>12</v>
      </c>
      <c r="B177" s="20" t="s">
        <v>33</v>
      </c>
      <c r="C177" s="21" t="s">
        <v>111</v>
      </c>
    </row>
    <row r="178" spans="1:3" ht="14.25" customHeight="1">
      <c r="A178" s="19">
        <v>13</v>
      </c>
      <c r="B178" s="20" t="s">
        <v>35</v>
      </c>
      <c r="C178" s="21" t="s">
        <v>106</v>
      </c>
    </row>
    <row r="179" spans="1:3" ht="14.25" customHeight="1">
      <c r="A179" s="19">
        <v>14</v>
      </c>
      <c r="B179" s="20" t="s">
        <v>37</v>
      </c>
      <c r="C179" s="24" t="s">
        <v>22</v>
      </c>
    </row>
    <row r="180" spans="1:3" ht="15" customHeight="1" thickBot="1">
      <c r="A180" s="25">
        <v>15</v>
      </c>
      <c r="B180" s="26" t="s">
        <v>38</v>
      </c>
      <c r="C180" s="27" t="s">
        <v>107</v>
      </c>
    </row>
    <row r="181" spans="1:4" ht="15.75">
      <c r="A181" s="28" t="s">
        <v>112</v>
      </c>
      <c r="B181" s="28"/>
      <c r="C181" s="28" t="s">
        <v>113</v>
      </c>
      <c r="D181"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REPORTING&amp;RMIDSTATE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275</v>
      </c>
      <c r="B5" s="298"/>
      <c r="C5" s="298"/>
    </row>
    <row r="6" spans="1:3" ht="13.5" customHeight="1" thickBot="1">
      <c r="A6" s="299"/>
      <c r="B6" s="493"/>
      <c r="C6" s="493"/>
    </row>
    <row r="7" spans="1:3" ht="15">
      <c r="A7" s="221">
        <v>-1</v>
      </c>
      <c r="B7" s="223">
        <v>-2</v>
      </c>
      <c r="C7" s="224">
        <v>-3</v>
      </c>
    </row>
    <row r="8" spans="1:3" ht="15.75" thickBot="1">
      <c r="A8" s="300" t="s">
        <v>5</v>
      </c>
      <c r="B8" s="301" t="s">
        <v>6</v>
      </c>
      <c r="C8" s="301" t="s">
        <v>276</v>
      </c>
    </row>
    <row r="9" spans="1:3" ht="15.75" customHeight="1">
      <c r="A9" s="302"/>
      <c r="B9" s="303"/>
      <c r="C9" s="304"/>
    </row>
    <row r="10" spans="1:3" ht="15.75" customHeight="1" thickBot="1">
      <c r="A10" s="305" t="s">
        <v>93</v>
      </c>
      <c r="B10" s="306" t="s">
        <v>277</v>
      </c>
      <c r="C10" s="301"/>
    </row>
    <row r="11" spans="1:3" s="225" customFormat="1" ht="75" customHeight="1">
      <c r="A11" s="307" t="s">
        <v>8</v>
      </c>
      <c r="B11" s="308" t="s">
        <v>278</v>
      </c>
      <c r="C11" s="309" t="s">
        <v>279</v>
      </c>
    </row>
    <row r="12" spans="1:3" s="225" customFormat="1" ht="75" customHeight="1">
      <c r="A12" s="310" t="s">
        <v>40</v>
      </c>
      <c r="B12" s="308" t="s">
        <v>280</v>
      </c>
      <c r="C12" s="311" t="s">
        <v>281</v>
      </c>
    </row>
    <row r="13" spans="1:3" s="225" customFormat="1" ht="30">
      <c r="A13" s="312" t="s">
        <v>50</v>
      </c>
      <c r="B13" s="313" t="s">
        <v>282</v>
      </c>
      <c r="C13" s="314">
        <v>0.123</v>
      </c>
    </row>
    <row r="14" spans="1:3" ht="13.5" customHeight="1" thickBot="1">
      <c r="A14" s="315"/>
      <c r="B14" s="316"/>
      <c r="C14" s="317"/>
    </row>
    <row r="15" spans="1:3" s="225" customFormat="1" ht="16.5" customHeight="1" thickBot="1">
      <c r="A15" s="318" t="s">
        <v>283</v>
      </c>
      <c r="B15" s="319" t="s">
        <v>284</v>
      </c>
      <c r="C15" s="320"/>
    </row>
    <row r="16" spans="1:3" s="225" customFormat="1" ht="15">
      <c r="A16" s="321"/>
      <c r="B16" s="322" t="s">
        <v>285</v>
      </c>
      <c r="C16" s="323"/>
    </row>
    <row r="17" spans="1:3" s="225" customFormat="1" ht="15">
      <c r="A17" s="324">
        <v>1</v>
      </c>
      <c r="B17" s="308" t="s">
        <v>286</v>
      </c>
      <c r="C17" s="325" t="s">
        <v>287</v>
      </c>
    </row>
    <row r="18" spans="1:3" s="225" customFormat="1" ht="15">
      <c r="A18" s="324">
        <v>2</v>
      </c>
      <c r="B18" s="326" t="s">
        <v>288</v>
      </c>
      <c r="C18" s="325" t="s">
        <v>289</v>
      </c>
    </row>
    <row r="19" spans="1:3" s="225" customFormat="1" ht="15">
      <c r="A19" s="324">
        <v>3</v>
      </c>
      <c r="B19" s="326" t="s">
        <v>290</v>
      </c>
      <c r="C19" s="325" t="s">
        <v>291</v>
      </c>
    </row>
    <row r="20" spans="1:3" s="225" customFormat="1" ht="75" customHeight="1">
      <c r="A20" s="324">
        <v>4</v>
      </c>
      <c r="B20" s="326" t="s">
        <v>292</v>
      </c>
      <c r="C20" s="325" t="s">
        <v>279</v>
      </c>
    </row>
    <row r="21" spans="1:3" s="225" customFormat="1" ht="75" customHeight="1">
      <c r="A21" s="324">
        <v>5</v>
      </c>
      <c r="B21" s="326" t="s">
        <v>293</v>
      </c>
      <c r="C21" s="325" t="s">
        <v>294</v>
      </c>
    </row>
    <row r="22" spans="1:3" s="225" customFormat="1" ht="27" customHeight="1">
      <c r="A22" s="327">
        <v>6</v>
      </c>
      <c r="B22" s="326" t="s">
        <v>295</v>
      </c>
      <c r="C22" s="328">
        <v>0.076</v>
      </c>
    </row>
    <row r="23" spans="1:3" s="329" customFormat="1" ht="15">
      <c r="A23" s="330"/>
      <c r="B23" s="331"/>
      <c r="C23" s="332"/>
    </row>
    <row r="24" spans="1:3" s="225" customFormat="1" ht="15">
      <c r="A24" s="321"/>
      <c r="B24" s="322" t="s">
        <v>285</v>
      </c>
      <c r="C24" s="323"/>
    </row>
    <row r="25" spans="1:3" s="225" customFormat="1" ht="15">
      <c r="A25" s="324">
        <v>1</v>
      </c>
      <c r="B25" s="308" t="s">
        <v>286</v>
      </c>
      <c r="C25" s="325" t="s">
        <v>296</v>
      </c>
    </row>
    <row r="26" spans="1:3" s="225" customFormat="1" ht="15">
      <c r="A26" s="324">
        <v>2</v>
      </c>
      <c r="B26" s="326" t="s">
        <v>288</v>
      </c>
      <c r="C26" s="325" t="s">
        <v>297</v>
      </c>
    </row>
    <row r="27" spans="1:3" s="225" customFormat="1" ht="15">
      <c r="A27" s="324">
        <v>3</v>
      </c>
      <c r="B27" s="326" t="s">
        <v>290</v>
      </c>
      <c r="C27" s="325" t="s">
        <v>175</v>
      </c>
    </row>
    <row r="28" spans="1:3" s="225" customFormat="1" ht="75" customHeight="1">
      <c r="A28" s="324">
        <v>4</v>
      </c>
      <c r="B28" s="326" t="s">
        <v>292</v>
      </c>
      <c r="C28" s="325" t="s">
        <v>279</v>
      </c>
    </row>
    <row r="29" spans="1:3" s="225" customFormat="1" ht="75" customHeight="1">
      <c r="A29" s="324">
        <v>5</v>
      </c>
      <c r="B29" s="326" t="s">
        <v>293</v>
      </c>
      <c r="C29" s="325" t="s">
        <v>294</v>
      </c>
    </row>
    <row r="30" spans="1:3" s="225" customFormat="1" ht="27" customHeight="1">
      <c r="A30" s="327">
        <v>6</v>
      </c>
      <c r="B30" s="326" t="s">
        <v>295</v>
      </c>
      <c r="C30" s="328">
        <v>0.17</v>
      </c>
    </row>
    <row r="31" spans="1:3" s="329" customFormat="1" ht="15">
      <c r="A31" s="330"/>
      <c r="B31" s="331"/>
      <c r="C31"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REPORTING&amp;R&amp;10MIDSTATE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191</v>
      </c>
      <c r="D5" s="334"/>
      <c r="E5" s="335"/>
      <c r="F5" s="335"/>
      <c r="G5" s="335"/>
    </row>
    <row r="6" spans="1:7" ht="15.75" customHeight="1">
      <c r="A6" s="333"/>
      <c r="B6" s="333"/>
      <c r="C6" s="2" t="s">
        <v>2</v>
      </c>
      <c r="D6" s="334"/>
      <c r="E6" s="335"/>
      <c r="F6" s="335"/>
      <c r="G6" s="335"/>
    </row>
    <row r="7" spans="1:5" ht="15.75" customHeight="1">
      <c r="A7" s="454" t="s">
        <v>298</v>
      </c>
      <c r="B7" s="454"/>
      <c r="C7" s="454"/>
      <c r="D7" s="454"/>
      <c r="E7" s="454"/>
    </row>
    <row r="8" spans="1:7" ht="16.5" customHeight="1" thickBot="1">
      <c r="A8" s="333"/>
      <c r="B8" s="333"/>
      <c r="C8" s="2"/>
      <c r="D8" s="334"/>
      <c r="E8" s="335"/>
      <c r="F8" s="335"/>
      <c r="G8" s="335"/>
    </row>
    <row r="9" spans="1:7" ht="16.5" customHeight="1" thickBot="1">
      <c r="A9" s="336" t="s">
        <v>5</v>
      </c>
      <c r="B9" s="337" t="s">
        <v>299</v>
      </c>
      <c r="C9" s="338" t="s">
        <v>300</v>
      </c>
      <c r="D9" s="338" t="s">
        <v>301</v>
      </c>
      <c r="E9" s="339" t="s">
        <v>302</v>
      </c>
      <c r="F9" s="340"/>
      <c r="G9" s="340"/>
    </row>
    <row r="10" spans="1:7" ht="15.75" customHeight="1">
      <c r="A10" s="341"/>
      <c r="B10" s="342"/>
      <c r="C10" s="343"/>
      <c r="D10" s="343"/>
      <c r="E10" s="8"/>
      <c r="F10" s="340"/>
      <c r="G10" s="340"/>
    </row>
    <row r="11" spans="1:7" ht="15.75" customHeight="1">
      <c r="A11" s="344" t="s">
        <v>303</v>
      </c>
      <c r="B11" s="345" t="s">
        <v>304</v>
      </c>
      <c r="C11" s="346">
        <v>593882</v>
      </c>
      <c r="D11" s="346">
        <v>262412</v>
      </c>
      <c r="E11" s="347">
        <f>C11+D11</f>
        <v>856294</v>
      </c>
      <c r="F11" s="348"/>
      <c r="G11" s="349"/>
    </row>
    <row r="12" spans="1:7" ht="15.75" customHeight="1">
      <c r="A12" s="494"/>
      <c r="B12" s="495"/>
      <c r="C12" s="495"/>
      <c r="D12" s="495"/>
      <c r="E12" s="496"/>
      <c r="F12" s="348"/>
      <c r="G12" s="349"/>
    </row>
    <row r="13" spans="1:7" ht="15.75" customHeight="1">
      <c r="A13" s="344" t="s">
        <v>305</v>
      </c>
      <c r="B13" s="345" t="s">
        <v>306</v>
      </c>
      <c r="C13" s="346">
        <v>396263</v>
      </c>
      <c r="D13" s="346">
        <v>119275</v>
      </c>
      <c r="E13" s="347">
        <f>C13+D13</f>
        <v>515538</v>
      </c>
      <c r="F13" s="348"/>
      <c r="G13" s="349"/>
    </row>
    <row r="14" spans="1:7" ht="15.75" customHeight="1">
      <c r="A14" s="494"/>
      <c r="B14" s="495"/>
      <c r="C14" s="495"/>
      <c r="D14" s="495"/>
      <c r="E14" s="496"/>
      <c r="F14" s="348"/>
      <c r="G14" s="349"/>
    </row>
    <row r="15" spans="1:7" ht="15.75" customHeight="1">
      <c r="A15" s="344" t="s">
        <v>307</v>
      </c>
      <c r="B15" s="345" t="s">
        <v>306</v>
      </c>
      <c r="C15" s="346">
        <v>327529</v>
      </c>
      <c r="D15" s="346">
        <v>98586</v>
      </c>
      <c r="E15" s="347">
        <f>C15+D15</f>
        <v>426115</v>
      </c>
      <c r="F15" s="348"/>
      <c r="G15" s="349"/>
    </row>
    <row r="16" spans="1:7" ht="15.75" customHeight="1">
      <c r="A16" s="494"/>
      <c r="B16" s="495"/>
      <c r="C16" s="495"/>
      <c r="D16" s="495"/>
      <c r="E16" s="496"/>
      <c r="F16" s="348"/>
      <c r="G16" s="349"/>
    </row>
    <row r="17" spans="1:7" ht="15.75" customHeight="1">
      <c r="A17" s="344" t="s">
        <v>308</v>
      </c>
      <c r="B17" s="345" t="s">
        <v>309</v>
      </c>
      <c r="C17" s="346">
        <v>335557</v>
      </c>
      <c r="D17" s="346">
        <v>82322</v>
      </c>
      <c r="E17" s="347">
        <f>C17+D17</f>
        <v>417879</v>
      </c>
      <c r="F17" s="348"/>
      <c r="G17" s="349"/>
    </row>
    <row r="18" spans="1:7" ht="15.75" customHeight="1">
      <c r="A18" s="494"/>
      <c r="B18" s="495"/>
      <c r="C18" s="495"/>
      <c r="D18" s="495"/>
      <c r="E18" s="496"/>
      <c r="F18" s="348"/>
      <c r="G18" s="349"/>
    </row>
    <row r="19" spans="1:7" ht="15.75" customHeight="1">
      <c r="A19" s="344" t="s">
        <v>310</v>
      </c>
      <c r="B19" s="345" t="s">
        <v>306</v>
      </c>
      <c r="C19" s="346">
        <v>281490</v>
      </c>
      <c r="D19" s="346">
        <v>84728</v>
      </c>
      <c r="E19" s="347">
        <f>C19+D19</f>
        <v>366218</v>
      </c>
      <c r="F19" s="348"/>
      <c r="G19" s="349"/>
    </row>
    <row r="20" spans="1:7" ht="15.75" customHeight="1">
      <c r="A20" s="494"/>
      <c r="B20" s="495"/>
      <c r="C20" s="495"/>
      <c r="D20" s="495"/>
      <c r="E20" s="496"/>
      <c r="F20" s="348"/>
      <c r="G20" s="349"/>
    </row>
    <row r="21" spans="1:7" ht="15.75" customHeight="1">
      <c r="A21" s="344" t="s">
        <v>311</v>
      </c>
      <c r="B21" s="345" t="s">
        <v>312</v>
      </c>
      <c r="C21" s="346">
        <v>278983</v>
      </c>
      <c r="D21" s="346">
        <v>83974</v>
      </c>
      <c r="E21" s="347">
        <f>C21+D21</f>
        <v>362957</v>
      </c>
      <c r="F21" s="348"/>
      <c r="G21" s="349"/>
    </row>
    <row r="22" spans="1:7" ht="15.75" customHeight="1">
      <c r="A22" s="494"/>
      <c r="B22" s="495"/>
      <c r="C22" s="495"/>
      <c r="D22" s="495"/>
      <c r="E22" s="496"/>
      <c r="F22" s="348"/>
      <c r="G22" s="349"/>
    </row>
    <row r="23" spans="1:7" ht="15.75" customHeight="1">
      <c r="A23" s="344" t="s">
        <v>313</v>
      </c>
      <c r="B23" s="345" t="s">
        <v>306</v>
      </c>
      <c r="C23" s="346">
        <v>270844</v>
      </c>
      <c r="D23" s="346">
        <v>81524</v>
      </c>
      <c r="E23" s="347">
        <f>C23+D23</f>
        <v>352368</v>
      </c>
      <c r="F23" s="348"/>
      <c r="G23" s="349"/>
    </row>
    <row r="24" spans="1:7" ht="15.75" customHeight="1">
      <c r="A24" s="494"/>
      <c r="B24" s="495"/>
      <c r="C24" s="495"/>
      <c r="D24" s="495"/>
      <c r="E24" s="496"/>
      <c r="F24" s="348"/>
      <c r="G24" s="349"/>
    </row>
    <row r="25" spans="1:7" ht="15.75" customHeight="1">
      <c r="A25" s="344" t="s">
        <v>314</v>
      </c>
      <c r="B25" s="345" t="s">
        <v>306</v>
      </c>
      <c r="C25" s="346">
        <v>264362</v>
      </c>
      <c r="D25" s="346">
        <v>79573</v>
      </c>
      <c r="E25" s="347">
        <f>C25+D25</f>
        <v>343935</v>
      </c>
      <c r="F25" s="348"/>
      <c r="G25" s="349"/>
    </row>
    <row r="26" spans="1:7" ht="15.75" customHeight="1">
      <c r="A26" s="494"/>
      <c r="B26" s="495"/>
      <c r="C26" s="495"/>
      <c r="D26" s="495"/>
      <c r="E26" s="496"/>
      <c r="F26" s="348"/>
      <c r="G26" s="349"/>
    </row>
    <row r="27" spans="1:7" ht="15.75" customHeight="1">
      <c r="A27" s="344" t="s">
        <v>315</v>
      </c>
      <c r="B27" s="345" t="s">
        <v>306</v>
      </c>
      <c r="C27" s="346">
        <v>258533</v>
      </c>
      <c r="D27" s="346">
        <v>77818</v>
      </c>
      <c r="E27" s="347">
        <f>C27+D27</f>
        <v>336351</v>
      </c>
      <c r="F27" s="348"/>
      <c r="G27" s="349"/>
    </row>
    <row r="28" spans="1:7" ht="15.75" customHeight="1">
      <c r="A28" s="494"/>
      <c r="B28" s="495"/>
      <c r="C28" s="495"/>
      <c r="D28" s="495"/>
      <c r="E28" s="496"/>
      <c r="F28" s="348"/>
      <c r="G28" s="349"/>
    </row>
    <row r="29" spans="1:7" ht="15.75" customHeight="1">
      <c r="A29" s="344" t="s">
        <v>316</v>
      </c>
      <c r="B29" s="345" t="s">
        <v>306</v>
      </c>
      <c r="C29" s="346">
        <v>254779</v>
      </c>
      <c r="D29" s="346">
        <v>76688</v>
      </c>
      <c r="E29" s="347">
        <f>C29+D29</f>
        <v>331467</v>
      </c>
      <c r="F29" s="348"/>
      <c r="G29" s="349"/>
    </row>
    <row r="30" spans="1:7" ht="15.75" customHeight="1" thickBot="1">
      <c r="A30" s="494"/>
      <c r="B30" s="495"/>
      <c r="C30" s="495"/>
      <c r="D30" s="495"/>
      <c r="E30" s="496"/>
      <c r="F30" s="348"/>
      <c r="G30" s="349"/>
    </row>
    <row r="31" spans="1:7" ht="18.75" customHeight="1" thickBot="1">
      <c r="A31" s="350"/>
      <c r="B31" s="351" t="s">
        <v>173</v>
      </c>
      <c r="C31" s="352">
        <f>SUM(C11+C13+C15+C17+C19+C21+C23+C25+C27+C29)</f>
        <v>3262222</v>
      </c>
      <c r="D31" s="352">
        <f>SUM(D11+D13+D15+D17+D19+D21+D23+D25+D27+D29)</f>
        <v>1046900</v>
      </c>
      <c r="E31" s="353">
        <f>C31+D31</f>
        <v>4309122</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REPORTING&amp;R&amp;10MIDSTATE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56"/>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191</v>
      </c>
      <c r="B3" s="498"/>
      <c r="C3" s="498"/>
      <c r="D3" s="498"/>
      <c r="E3" s="498"/>
    </row>
    <row r="4" spans="1:5" ht="15" customHeight="1">
      <c r="A4" s="498" t="s">
        <v>2</v>
      </c>
      <c r="B4" s="498"/>
      <c r="C4" s="498"/>
      <c r="D4" s="498"/>
      <c r="E4" s="498"/>
    </row>
    <row r="5" spans="1:5" ht="15" customHeight="1">
      <c r="A5" s="499" t="s">
        <v>317</v>
      </c>
      <c r="B5" s="499"/>
      <c r="C5" s="499"/>
      <c r="D5" s="499"/>
      <c r="E5" s="499"/>
    </row>
    <row r="6" spans="1:5" ht="15" customHeight="1">
      <c r="A6" s="499" t="s">
        <v>318</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319</v>
      </c>
      <c r="D9" s="363" t="s">
        <v>320</v>
      </c>
      <c r="E9" s="364" t="s">
        <v>302</v>
      </c>
    </row>
    <row r="10" spans="1:5" s="359" customFormat="1" ht="12.75">
      <c r="A10" s="365"/>
      <c r="B10" s="366"/>
      <c r="C10" s="367"/>
      <c r="D10" s="367"/>
      <c r="E10" s="368"/>
    </row>
    <row r="11" spans="1:5" s="359" customFormat="1" ht="12.75">
      <c r="A11" s="369" t="s">
        <v>321</v>
      </c>
      <c r="B11" s="370" t="s">
        <v>10</v>
      </c>
      <c r="C11" s="371"/>
      <c r="D11" s="371"/>
      <c r="E11" s="373"/>
    </row>
    <row r="12" spans="1:5" ht="14.25" customHeight="1">
      <c r="A12" s="374">
        <v>1</v>
      </c>
      <c r="B12" s="375" t="s">
        <v>322</v>
      </c>
      <c r="C12" s="376">
        <v>0</v>
      </c>
      <c r="D12" s="376">
        <v>0</v>
      </c>
      <c r="E12" s="376">
        <f>D12+C12</f>
        <v>0</v>
      </c>
    </row>
    <row r="13" spans="1:5" ht="14.25" customHeight="1">
      <c r="A13" s="374">
        <v>2</v>
      </c>
      <c r="B13" s="375" t="s">
        <v>323</v>
      </c>
      <c r="C13" s="376">
        <v>0</v>
      </c>
      <c r="D13" s="376">
        <v>0</v>
      </c>
      <c r="E13" s="376">
        <f>D13+C13</f>
        <v>0</v>
      </c>
    </row>
    <row r="14" spans="1:5" ht="12.75">
      <c r="A14" s="365"/>
      <c r="B14" s="366"/>
      <c r="C14" s="367"/>
      <c r="D14" s="367"/>
      <c r="E14" s="377"/>
    </row>
    <row r="15" spans="1:5" s="359" customFormat="1" ht="12.75">
      <c r="A15" s="369" t="s">
        <v>324</v>
      </c>
      <c r="B15" s="370" t="s">
        <v>41</v>
      </c>
      <c r="C15" s="371"/>
      <c r="D15" s="371"/>
      <c r="E15" s="373"/>
    </row>
    <row r="16" spans="1:5" ht="14.25" customHeight="1">
      <c r="A16" s="374">
        <v>1</v>
      </c>
      <c r="B16" s="375" t="s">
        <v>322</v>
      </c>
      <c r="C16" s="376">
        <v>0</v>
      </c>
      <c r="D16" s="376">
        <v>0</v>
      </c>
      <c r="E16" s="376">
        <f>D16+C16</f>
        <v>0</v>
      </c>
    </row>
    <row r="17" spans="1:5" ht="14.25" customHeight="1">
      <c r="A17" s="374">
        <v>2</v>
      </c>
      <c r="B17" s="375" t="s">
        <v>323</v>
      </c>
      <c r="C17" s="376">
        <v>0</v>
      </c>
      <c r="D17" s="376">
        <v>0</v>
      </c>
      <c r="E17" s="376">
        <f>D17+C17</f>
        <v>0</v>
      </c>
    </row>
    <row r="18" spans="1:5" ht="12.75">
      <c r="A18" s="365"/>
      <c r="B18" s="366"/>
      <c r="C18" s="367"/>
      <c r="D18" s="367"/>
      <c r="E18" s="377"/>
    </row>
    <row r="19" spans="1:5" s="359" customFormat="1" ht="12.75">
      <c r="A19" s="369" t="s">
        <v>325</v>
      </c>
      <c r="B19" s="370" t="s">
        <v>51</v>
      </c>
      <c r="C19" s="371"/>
      <c r="D19" s="371"/>
      <c r="E19" s="373"/>
    </row>
    <row r="20" spans="1:5" ht="14.25" customHeight="1">
      <c r="A20" s="374">
        <v>1</v>
      </c>
      <c r="B20" s="375" t="s">
        <v>322</v>
      </c>
      <c r="C20" s="376">
        <v>0</v>
      </c>
      <c r="D20" s="376">
        <v>0</v>
      </c>
      <c r="E20" s="376">
        <f>D20+C20</f>
        <v>0</v>
      </c>
    </row>
    <row r="21" spans="1:5" ht="14.25" customHeight="1">
      <c r="A21" s="374">
        <v>2</v>
      </c>
      <c r="B21" s="375" t="s">
        <v>323</v>
      </c>
      <c r="C21" s="376">
        <v>0</v>
      </c>
      <c r="D21" s="376">
        <v>0</v>
      </c>
      <c r="E21" s="376">
        <f>D21+C21</f>
        <v>0</v>
      </c>
    </row>
    <row r="22" spans="1:5" ht="12.75">
      <c r="A22" s="365"/>
      <c r="B22" s="366"/>
      <c r="C22" s="367"/>
      <c r="D22" s="367"/>
      <c r="E22" s="377"/>
    </row>
    <row r="23" spans="1:5" s="359" customFormat="1" ht="12.75">
      <c r="A23" s="369" t="s">
        <v>326</v>
      </c>
      <c r="B23" s="370" t="s">
        <v>61</v>
      </c>
      <c r="C23" s="371"/>
      <c r="D23" s="371"/>
      <c r="E23" s="373"/>
    </row>
    <row r="24" spans="1:5" ht="14.25" customHeight="1">
      <c r="A24" s="374">
        <v>1</v>
      </c>
      <c r="B24" s="375" t="s">
        <v>322</v>
      </c>
      <c r="C24" s="376">
        <v>0</v>
      </c>
      <c r="D24" s="376">
        <v>0</v>
      </c>
      <c r="E24" s="376">
        <f>D24+C24</f>
        <v>0</v>
      </c>
    </row>
    <row r="25" spans="1:5" ht="14.25" customHeight="1">
      <c r="A25" s="374">
        <v>2</v>
      </c>
      <c r="B25" s="375" t="s">
        <v>323</v>
      </c>
      <c r="C25" s="376">
        <v>0</v>
      </c>
      <c r="D25" s="376">
        <v>0</v>
      </c>
      <c r="E25" s="376">
        <f>D25+C25</f>
        <v>0</v>
      </c>
    </row>
    <row r="26" spans="1:5" ht="12.75">
      <c r="A26" s="365"/>
      <c r="B26" s="366"/>
      <c r="C26" s="367"/>
      <c r="D26" s="367"/>
      <c r="E26" s="377"/>
    </row>
    <row r="27" spans="1:5" s="359" customFormat="1" ht="12.75">
      <c r="A27" s="369" t="s">
        <v>327</v>
      </c>
      <c r="B27" s="370" t="s">
        <v>67</v>
      </c>
      <c r="C27" s="371"/>
      <c r="D27" s="371"/>
      <c r="E27" s="373"/>
    </row>
    <row r="28" spans="1:5" ht="14.25" customHeight="1">
      <c r="A28" s="374">
        <v>1</v>
      </c>
      <c r="B28" s="375" t="s">
        <v>322</v>
      </c>
      <c r="C28" s="376">
        <v>0</v>
      </c>
      <c r="D28" s="376">
        <v>0</v>
      </c>
      <c r="E28" s="376">
        <f>D28+C28</f>
        <v>0</v>
      </c>
    </row>
    <row r="29" spans="1:5" ht="14.25" customHeight="1">
      <c r="A29" s="374">
        <v>2</v>
      </c>
      <c r="B29" s="375" t="s">
        <v>323</v>
      </c>
      <c r="C29" s="376">
        <v>0</v>
      </c>
      <c r="D29" s="376">
        <v>0</v>
      </c>
      <c r="E29" s="376">
        <f>D29+C29</f>
        <v>0</v>
      </c>
    </row>
    <row r="30" spans="1:5" ht="12.75">
      <c r="A30" s="365"/>
      <c r="B30" s="366"/>
      <c r="C30" s="367"/>
      <c r="D30" s="367"/>
      <c r="E30" s="377"/>
    </row>
    <row r="31" spans="1:5" s="359" customFormat="1" ht="12.75">
      <c r="A31" s="369" t="s">
        <v>328</v>
      </c>
      <c r="B31" s="370" t="s">
        <v>73</v>
      </c>
      <c r="C31" s="371"/>
      <c r="D31" s="371"/>
      <c r="E31" s="373"/>
    </row>
    <row r="32" spans="1:5" ht="14.25" customHeight="1">
      <c r="A32" s="374">
        <v>1</v>
      </c>
      <c r="B32" s="375" t="s">
        <v>322</v>
      </c>
      <c r="C32" s="376">
        <v>0</v>
      </c>
      <c r="D32" s="376">
        <v>0</v>
      </c>
      <c r="E32" s="376">
        <f>D32+C32</f>
        <v>0</v>
      </c>
    </row>
    <row r="33" spans="1:5" ht="14.25" customHeight="1">
      <c r="A33" s="374">
        <v>2</v>
      </c>
      <c r="B33" s="375" t="s">
        <v>323</v>
      </c>
      <c r="C33" s="376">
        <v>0</v>
      </c>
      <c r="D33" s="376">
        <v>0</v>
      </c>
      <c r="E33" s="376">
        <f>D33+C33</f>
        <v>0</v>
      </c>
    </row>
    <row r="34" spans="1:5" ht="12.75">
      <c r="A34" s="365"/>
      <c r="B34" s="366"/>
      <c r="C34" s="367"/>
      <c r="D34" s="367"/>
      <c r="E34" s="377"/>
    </row>
    <row r="35" spans="1:5" s="359" customFormat="1" ht="12.75">
      <c r="A35" s="369" t="s">
        <v>329</v>
      </c>
      <c r="B35" s="370" t="s">
        <v>78</v>
      </c>
      <c r="C35" s="371"/>
      <c r="D35" s="371"/>
      <c r="E35" s="373"/>
    </row>
    <row r="36" spans="1:5" ht="14.25" customHeight="1">
      <c r="A36" s="374">
        <v>1</v>
      </c>
      <c r="B36" s="375" t="s">
        <v>322</v>
      </c>
      <c r="C36" s="376">
        <v>0</v>
      </c>
      <c r="D36" s="376">
        <v>0</v>
      </c>
      <c r="E36" s="376">
        <f>D36+C36</f>
        <v>0</v>
      </c>
    </row>
    <row r="37" spans="1:5" ht="14.25" customHeight="1">
      <c r="A37" s="374">
        <v>2</v>
      </c>
      <c r="B37" s="375" t="s">
        <v>323</v>
      </c>
      <c r="C37" s="376">
        <v>0</v>
      </c>
      <c r="D37" s="376">
        <v>0</v>
      </c>
      <c r="E37" s="376">
        <f>D37+C37</f>
        <v>0</v>
      </c>
    </row>
    <row r="38" spans="1:5" ht="12.75">
      <c r="A38" s="365"/>
      <c r="B38" s="366"/>
      <c r="C38" s="367"/>
      <c r="D38" s="367"/>
      <c r="E38" s="377"/>
    </row>
    <row r="39" spans="1:5" s="359" customFormat="1" ht="12.75">
      <c r="A39" s="369" t="s">
        <v>330</v>
      </c>
      <c r="B39" s="370" t="s">
        <v>88</v>
      </c>
      <c r="C39" s="371"/>
      <c r="D39" s="371"/>
      <c r="E39" s="373"/>
    </row>
    <row r="40" spans="1:5" ht="14.25" customHeight="1">
      <c r="A40" s="374">
        <v>1</v>
      </c>
      <c r="B40" s="375" t="s">
        <v>322</v>
      </c>
      <c r="C40" s="376">
        <v>0</v>
      </c>
      <c r="D40" s="376">
        <v>0</v>
      </c>
      <c r="E40" s="376">
        <f>D40+C40</f>
        <v>0</v>
      </c>
    </row>
    <row r="41" spans="1:5" ht="14.25" customHeight="1">
      <c r="A41" s="374">
        <v>2</v>
      </c>
      <c r="B41" s="375" t="s">
        <v>323</v>
      </c>
      <c r="C41" s="376">
        <v>0</v>
      </c>
      <c r="D41" s="376">
        <v>0</v>
      </c>
      <c r="E41" s="376">
        <f>D41+C41</f>
        <v>0</v>
      </c>
    </row>
    <row r="42" spans="1:5" ht="12.75">
      <c r="A42" s="365"/>
      <c r="B42" s="366"/>
      <c r="C42" s="367"/>
      <c r="D42" s="367"/>
      <c r="E42" s="377"/>
    </row>
    <row r="43" spans="1:5" s="359" customFormat="1" ht="12.75">
      <c r="A43" s="369" t="s">
        <v>331</v>
      </c>
      <c r="B43" s="370" t="s">
        <v>94</v>
      </c>
      <c r="C43" s="371"/>
      <c r="D43" s="371"/>
      <c r="E43" s="373"/>
    </row>
    <row r="44" spans="1:5" ht="14.25" customHeight="1">
      <c r="A44" s="374">
        <v>1</v>
      </c>
      <c r="B44" s="375" t="s">
        <v>322</v>
      </c>
      <c r="C44" s="376">
        <v>0</v>
      </c>
      <c r="D44" s="376">
        <v>0</v>
      </c>
      <c r="E44" s="376">
        <f>D44+C44</f>
        <v>0</v>
      </c>
    </row>
    <row r="45" spans="1:5" ht="14.25" customHeight="1">
      <c r="A45" s="374">
        <v>2</v>
      </c>
      <c r="B45" s="375" t="s">
        <v>323</v>
      </c>
      <c r="C45" s="376">
        <v>0</v>
      </c>
      <c r="D45" s="376">
        <v>0</v>
      </c>
      <c r="E45" s="376">
        <f>D45+C45</f>
        <v>0</v>
      </c>
    </row>
    <row r="46" spans="1:5" ht="12.75">
      <c r="A46" s="365"/>
      <c r="B46" s="366"/>
      <c r="C46" s="367"/>
      <c r="D46" s="367"/>
      <c r="E46" s="377"/>
    </row>
    <row r="47" spans="1:5" s="359" customFormat="1" ht="12.75">
      <c r="A47" s="369" t="s">
        <v>332</v>
      </c>
      <c r="B47" s="370" t="s">
        <v>102</v>
      </c>
      <c r="C47" s="371"/>
      <c r="D47" s="371"/>
      <c r="E47" s="373"/>
    </row>
    <row r="48" spans="1:5" ht="14.25" customHeight="1">
      <c r="A48" s="374">
        <v>1</v>
      </c>
      <c r="B48" s="375" t="s">
        <v>322</v>
      </c>
      <c r="C48" s="376">
        <v>0</v>
      </c>
      <c r="D48" s="376">
        <v>0</v>
      </c>
      <c r="E48" s="376">
        <f>D48+C48</f>
        <v>0</v>
      </c>
    </row>
    <row r="49" spans="1:5" ht="14.25" customHeight="1">
      <c r="A49" s="374">
        <v>2</v>
      </c>
      <c r="B49" s="375" t="s">
        <v>323</v>
      </c>
      <c r="C49" s="376">
        <v>0</v>
      </c>
      <c r="D49" s="376">
        <v>0</v>
      </c>
      <c r="E49" s="376">
        <f>D49+C49</f>
        <v>0</v>
      </c>
    </row>
    <row r="50" spans="1:5" ht="12.75">
      <c r="A50" s="365"/>
      <c r="B50" s="366"/>
      <c r="C50" s="367"/>
      <c r="D50" s="367"/>
      <c r="E50" s="377"/>
    </row>
    <row r="51" spans="1:5" ht="13.5" customHeight="1">
      <c r="A51" s="378"/>
      <c r="B51" s="500"/>
      <c r="C51" s="500"/>
      <c r="D51" s="500"/>
      <c r="E51" s="379"/>
    </row>
    <row r="52" spans="1:6" ht="15" customHeight="1">
      <c r="A52" s="381"/>
      <c r="B52" s="497" t="s">
        <v>333</v>
      </c>
      <c r="C52" s="497"/>
      <c r="D52" s="497"/>
      <c r="E52" s="497"/>
      <c r="F52" s="378"/>
    </row>
    <row r="53" spans="1:6" ht="13.5" customHeight="1">
      <c r="A53" s="381"/>
      <c r="B53" s="380"/>
      <c r="C53" s="380"/>
      <c r="D53" s="380"/>
      <c r="E53" s="380"/>
      <c r="F53" s="378"/>
    </row>
    <row r="54" spans="1:6" ht="25.5" customHeight="1">
      <c r="A54" s="381"/>
      <c r="B54" s="497" t="s">
        <v>334</v>
      </c>
      <c r="C54" s="497"/>
      <c r="D54" s="497"/>
      <c r="E54" s="497"/>
      <c r="F54" s="378"/>
    </row>
    <row r="55" spans="1:6" ht="15" customHeight="1">
      <c r="A55" s="378"/>
      <c r="B55" s="497" t="s">
        <v>335</v>
      </c>
      <c r="C55" s="497"/>
      <c r="D55" s="497"/>
      <c r="E55" s="497"/>
      <c r="F55" s="378"/>
    </row>
    <row r="56" spans="1:6" ht="15" customHeight="1">
      <c r="A56" s="378"/>
      <c r="B56" s="497" t="s">
        <v>336</v>
      </c>
      <c r="C56" s="497"/>
      <c r="D56" s="497"/>
      <c r="E56" s="497"/>
      <c r="F56" s="378"/>
    </row>
  </sheetData>
  <sheetProtection/>
  <mergeCells count="10">
    <mergeCell ref="A6:E6"/>
    <mergeCell ref="B51:D51"/>
    <mergeCell ref="A2:E2"/>
    <mergeCell ref="A3:E3"/>
    <mergeCell ref="A4:E4"/>
    <mergeCell ref="A5:E5"/>
    <mergeCell ref="B52:E52"/>
    <mergeCell ref="B54:E54"/>
    <mergeCell ref="B55:E55"/>
    <mergeCell ref="B56:E56"/>
  </mergeCells>
  <printOptions/>
  <pageMargins left="0.25" right="0.25" top="0.5" bottom="0.5" header="0.25" footer="0.25"/>
  <pageSetup horizontalDpi="1200" verticalDpi="1200" orientation="portrait" paperSize="9" scale="74"/>
  <headerFooter alignWithMargins="0">
    <oddHeader>&amp;LOFFICE OF HEALTH CARE ACCESS&amp;CANNUAL REPORTING&amp;RMIDSTATE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191</v>
      </c>
      <c r="B3" s="458"/>
      <c r="C3" s="458"/>
    </row>
    <row r="4" spans="1:3" ht="15" customHeight="1">
      <c r="A4" s="458" t="s">
        <v>2</v>
      </c>
      <c r="B4" s="458"/>
      <c r="C4" s="458"/>
    </row>
    <row r="5" spans="1:3" ht="15" customHeight="1">
      <c r="A5" s="458" t="s">
        <v>337</v>
      </c>
      <c r="B5" s="458"/>
      <c r="C5" s="458"/>
    </row>
    <row r="6" spans="1:3" ht="15" customHeight="1">
      <c r="A6" s="458" t="s">
        <v>338</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339</v>
      </c>
    </row>
    <row r="10" spans="1:3" ht="15.75" customHeight="1">
      <c r="A10" s="390"/>
      <c r="B10" s="391"/>
      <c r="C10" s="392"/>
    </row>
    <row r="11" spans="1:3" ht="30" customHeight="1">
      <c r="A11" s="393" t="s">
        <v>340</v>
      </c>
      <c r="B11" s="394" t="s">
        <v>341</v>
      </c>
      <c r="C11" s="395"/>
    </row>
    <row r="12" spans="1:3" ht="45" customHeight="1">
      <c r="A12" s="396" t="s">
        <v>342</v>
      </c>
      <c r="B12" s="397" t="s">
        <v>343</v>
      </c>
      <c r="C12" s="398" t="s">
        <v>344</v>
      </c>
    </row>
    <row r="13" spans="1:3" ht="15" customHeight="1">
      <c r="A13" s="399"/>
      <c r="B13" s="400"/>
      <c r="C13" s="401"/>
    </row>
    <row r="14" spans="1:3" ht="30" customHeight="1">
      <c r="A14" s="402" t="s">
        <v>345</v>
      </c>
      <c r="B14" s="405" t="s">
        <v>346</v>
      </c>
      <c r="C14" s="406" t="s">
        <v>344</v>
      </c>
    </row>
    <row r="15" spans="1:3" ht="15" customHeight="1">
      <c r="A15" s="407"/>
      <c r="B15" s="400"/>
      <c r="C15" s="401"/>
    </row>
    <row r="16" spans="1:3" ht="30" customHeight="1">
      <c r="A16" s="402" t="s">
        <v>347</v>
      </c>
      <c r="B16" s="405" t="s">
        <v>348</v>
      </c>
      <c r="C16" s="406" t="s">
        <v>344</v>
      </c>
    </row>
    <row r="17" spans="1:3" ht="15" customHeight="1">
      <c r="A17" s="407"/>
      <c r="B17" s="400"/>
      <c r="C17" s="401"/>
    </row>
    <row r="18" spans="1:3" ht="30" customHeight="1">
      <c r="A18" s="402" t="s">
        <v>349</v>
      </c>
      <c r="B18" s="405" t="s">
        <v>350</v>
      </c>
      <c r="C18" s="406" t="s">
        <v>344</v>
      </c>
    </row>
    <row r="19" spans="1:3" ht="15" customHeight="1">
      <c r="A19" s="408"/>
      <c r="B19" s="409"/>
      <c r="C19" s="401"/>
    </row>
    <row r="20" spans="1:3" ht="30" customHeight="1">
      <c r="A20" s="410" t="s">
        <v>351</v>
      </c>
      <c r="B20" s="411" t="s">
        <v>352</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REPORTING&amp;RMIDSTATE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191</v>
      </c>
      <c r="B2" s="502"/>
      <c r="C2" s="502"/>
      <c r="D2" s="502"/>
      <c r="E2" s="502"/>
      <c r="F2" s="503"/>
    </row>
    <row r="3" spans="1:6" ht="14.25" customHeight="1">
      <c r="A3" s="469" t="s">
        <v>2</v>
      </c>
      <c r="B3" s="469"/>
      <c r="C3" s="469"/>
      <c r="D3" s="469"/>
      <c r="E3" s="469"/>
      <c r="F3" s="469"/>
    </row>
    <row r="4" spans="1:6" ht="14.25" customHeight="1">
      <c r="A4" s="469" t="s">
        <v>353</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354</v>
      </c>
      <c r="D7" s="415" t="s">
        <v>355</v>
      </c>
      <c r="E7" s="415" t="s">
        <v>178</v>
      </c>
      <c r="F7" s="415" t="s">
        <v>356</v>
      </c>
    </row>
    <row r="8" spans="1:6" ht="15" customHeight="1">
      <c r="A8" s="417" t="s">
        <v>5</v>
      </c>
      <c r="B8" s="418" t="s">
        <v>6</v>
      </c>
      <c r="C8" s="417" t="s">
        <v>178</v>
      </c>
      <c r="D8" s="417" t="s">
        <v>178</v>
      </c>
      <c r="E8" s="417" t="s">
        <v>357</v>
      </c>
      <c r="F8" s="417" t="s">
        <v>357</v>
      </c>
    </row>
    <row r="9" spans="1:6" ht="15" customHeight="1">
      <c r="A9" s="416"/>
      <c r="B9" s="416"/>
      <c r="C9" s="416"/>
      <c r="D9" s="416"/>
      <c r="E9" s="416"/>
      <c r="F9" s="416"/>
    </row>
    <row r="10" spans="1:6" ht="15" customHeight="1">
      <c r="A10" s="417" t="s">
        <v>8</v>
      </c>
      <c r="B10" s="419" t="s">
        <v>358</v>
      </c>
      <c r="C10" s="419"/>
      <c r="D10" s="419"/>
      <c r="E10" s="419"/>
      <c r="F10" s="420"/>
    </row>
    <row r="11" spans="1:6" ht="15" customHeight="1">
      <c r="A11" s="417"/>
      <c r="B11" s="419"/>
      <c r="C11" s="419"/>
      <c r="D11" s="419"/>
      <c r="E11" s="419"/>
      <c r="F11" s="420"/>
    </row>
    <row r="12" spans="1:6" ht="14.25" customHeight="1">
      <c r="A12" s="422" t="s">
        <v>303</v>
      </c>
      <c r="B12" s="423" t="s">
        <v>359</v>
      </c>
      <c r="C12" s="424">
        <v>5932</v>
      </c>
      <c r="D12" s="424">
        <v>5649</v>
      </c>
      <c r="E12" s="424">
        <f>+D12-C12</f>
        <v>-283</v>
      </c>
      <c r="F12" s="420">
        <f>IF(C12=0,0,E12/C12)</f>
        <v>-0.047707349966284555</v>
      </c>
    </row>
    <row r="13" spans="1:6" ht="15" customHeight="1">
      <c r="A13" s="422" t="s">
        <v>305</v>
      </c>
      <c r="B13" s="423" t="s">
        <v>360</v>
      </c>
      <c r="C13" s="424">
        <v>5635</v>
      </c>
      <c r="D13" s="424">
        <v>5367</v>
      </c>
      <c r="E13" s="424">
        <f>+D13-C13</f>
        <v>-268</v>
      </c>
      <c r="F13" s="425">
        <f>IF(C13=0,0,E13/C13)</f>
        <v>-0.04755989352262644</v>
      </c>
    </row>
    <row r="14" spans="1:5" ht="15" customHeight="1">
      <c r="A14" s="426"/>
      <c r="B14" s="426"/>
      <c r="C14" s="426"/>
      <c r="D14" s="426"/>
      <c r="E14" s="426"/>
    </row>
    <row r="15" spans="1:6" ht="14.25" customHeight="1">
      <c r="A15" s="422" t="s">
        <v>307</v>
      </c>
      <c r="B15" s="423" t="s">
        <v>361</v>
      </c>
      <c r="C15" s="427">
        <v>3077163</v>
      </c>
      <c r="D15" s="427">
        <v>3370587</v>
      </c>
      <c r="E15" s="427">
        <f>+D15-C15</f>
        <v>293424</v>
      </c>
      <c r="F15" s="420">
        <f>IF(C15=0,0,E15/C15)</f>
        <v>0.09535536466544021</v>
      </c>
    </row>
    <row r="16" spans="1:6" ht="15" customHeight="1">
      <c r="A16" s="421"/>
      <c r="B16" s="426" t="s">
        <v>362</v>
      </c>
      <c r="C16" s="428">
        <f>IF(C13=0,0,C15/C13)</f>
        <v>546.0803904170364</v>
      </c>
      <c r="D16" s="428">
        <f>IF(D13=0,0,D15/D13)</f>
        <v>628.0206819452208</v>
      </c>
      <c r="E16" s="428">
        <f>+D16-C16</f>
        <v>81.94029152818439</v>
      </c>
      <c r="F16" s="425">
        <f>IF(C16=0,0,E16/C16)</f>
        <v>0.15005170111603416</v>
      </c>
    </row>
    <row r="17" spans="1:6" ht="15" customHeight="1">
      <c r="A17" s="426"/>
      <c r="B17" s="426"/>
      <c r="C17" s="426"/>
      <c r="D17" s="426"/>
      <c r="E17" s="426"/>
      <c r="F17" s="420"/>
    </row>
    <row r="18" spans="1:6" ht="14.25" customHeight="1">
      <c r="A18" s="422" t="s">
        <v>308</v>
      </c>
      <c r="B18" s="423" t="s">
        <v>363</v>
      </c>
      <c r="C18" s="423">
        <v>0.472328</v>
      </c>
      <c r="D18" s="423">
        <v>0.476456</v>
      </c>
      <c r="E18" s="429">
        <f>+D18-C18</f>
        <v>0.004127999999999965</v>
      </c>
      <c r="F18" s="420">
        <f>IF(C18=0,0,E18/C18)</f>
        <v>0.008739689368404932</v>
      </c>
    </row>
    <row r="19" spans="1:6" ht="15" customHeight="1">
      <c r="A19" s="421"/>
      <c r="B19" s="426" t="s">
        <v>364</v>
      </c>
      <c r="C19" s="428">
        <f>+C15*C18</f>
        <v>1453430.2454640002</v>
      </c>
      <c r="D19" s="428">
        <f>+D15*D18</f>
        <v>1605936.399672</v>
      </c>
      <c r="E19" s="428">
        <f>+D19-C19</f>
        <v>152506.15420799982</v>
      </c>
      <c r="F19" s="425">
        <f>IF(C19=0,0,E19/C19)</f>
        <v>0.10492843030063201</v>
      </c>
    </row>
    <row r="20" spans="1:6" ht="15" customHeight="1">
      <c r="A20" s="421"/>
      <c r="B20" s="426" t="s">
        <v>365</v>
      </c>
      <c r="C20" s="428">
        <f>IF(C13=0,0,C19/C13)</f>
        <v>257.92905864489796</v>
      </c>
      <c r="D20" s="428">
        <f>IF(D13=0,0,D19/D13)</f>
        <v>299.2242220368921</v>
      </c>
      <c r="E20" s="428">
        <f>+D20-C20</f>
        <v>41.29516339199415</v>
      </c>
      <c r="F20" s="425">
        <f>IF(C20=0,0,E20/C20)</f>
        <v>0.16010279574139408</v>
      </c>
    </row>
    <row r="21" spans="1:6" ht="15" customHeight="1">
      <c r="A21" s="416"/>
      <c r="B21" s="426"/>
      <c r="C21" s="430"/>
      <c r="D21" s="430"/>
      <c r="E21" s="430"/>
      <c r="F21" s="420"/>
    </row>
    <row r="22" spans="1:6" ht="14.25" customHeight="1">
      <c r="A22" s="422" t="s">
        <v>310</v>
      </c>
      <c r="B22" s="423" t="s">
        <v>366</v>
      </c>
      <c r="C22" s="427">
        <v>1412615</v>
      </c>
      <c r="D22" s="427">
        <v>1633562</v>
      </c>
      <c r="E22" s="427">
        <f>+D22-C22</f>
        <v>220947</v>
      </c>
      <c r="F22" s="420">
        <f>IF(C22=0,0,E22/C22)</f>
        <v>0.15640992060823367</v>
      </c>
    </row>
    <row r="23" spans="1:6" ht="14.25" customHeight="1">
      <c r="A23" s="422" t="s">
        <v>311</v>
      </c>
      <c r="B23" s="423" t="s">
        <v>367</v>
      </c>
      <c r="C23" s="431">
        <v>1225371</v>
      </c>
      <c r="D23" s="431">
        <v>1250050</v>
      </c>
      <c r="E23" s="431">
        <f>+D23-C23</f>
        <v>24679</v>
      </c>
      <c r="F23" s="420">
        <f>IF(C23=0,0,E23/C23)</f>
        <v>0.020140022899187267</v>
      </c>
    </row>
    <row r="24" spans="1:6" ht="14.25" customHeight="1">
      <c r="A24" s="422" t="s">
        <v>313</v>
      </c>
      <c r="B24" s="423" t="s">
        <v>368</v>
      </c>
      <c r="C24" s="431">
        <v>439177</v>
      </c>
      <c r="D24" s="431">
        <v>486975</v>
      </c>
      <c r="E24" s="431">
        <f>+D24-C24</f>
        <v>47798</v>
      </c>
      <c r="F24" s="420">
        <f>IF(C24=0,0,E24/C24)</f>
        <v>0.1088353898314347</v>
      </c>
    </row>
    <row r="25" spans="1:6" ht="15" customHeight="1">
      <c r="A25" s="416"/>
      <c r="B25" s="426" t="s">
        <v>361</v>
      </c>
      <c r="C25" s="428">
        <f>+C22+C23+C24</f>
        <v>3077163</v>
      </c>
      <c r="D25" s="428">
        <f>+D22+D23+D24</f>
        <v>3370587</v>
      </c>
      <c r="E25" s="428">
        <f>+E22+E23+E24</f>
        <v>293424</v>
      </c>
      <c r="F25" s="425">
        <f>IF(C25=0,0,E25/C25)</f>
        <v>0.09535536466544021</v>
      </c>
    </row>
    <row r="26" spans="1:6" ht="15" customHeight="1">
      <c r="A26" s="417"/>
      <c r="B26" s="426"/>
      <c r="C26" s="432"/>
      <c r="D26" s="432"/>
      <c r="E26" s="432"/>
      <c r="F26" s="420"/>
    </row>
    <row r="27" spans="1:6" ht="14.25" customHeight="1">
      <c r="A27" s="422" t="s">
        <v>314</v>
      </c>
      <c r="B27" s="423" t="s">
        <v>369</v>
      </c>
      <c r="C27" s="431">
        <v>759</v>
      </c>
      <c r="D27" s="431">
        <v>610</v>
      </c>
      <c r="E27" s="431">
        <f>+D27-C27</f>
        <v>-149</v>
      </c>
      <c r="F27" s="420">
        <f>IF(C27=0,0,E27/C27)</f>
        <v>-0.1963109354413702</v>
      </c>
    </row>
    <row r="28" spans="1:6" ht="14.25" customHeight="1">
      <c r="A28" s="422" t="s">
        <v>315</v>
      </c>
      <c r="B28" s="423" t="s">
        <v>370</v>
      </c>
      <c r="C28" s="431">
        <v>425</v>
      </c>
      <c r="D28" s="431">
        <v>363</v>
      </c>
      <c r="E28" s="431">
        <f>+D28-C28</f>
        <v>-62</v>
      </c>
      <c r="F28" s="420">
        <f>IF(C28=0,0,E28/C28)</f>
        <v>-0.14588235294117646</v>
      </c>
    </row>
    <row r="29" spans="1:6" ht="14.25" customHeight="1">
      <c r="A29" s="422" t="s">
        <v>316</v>
      </c>
      <c r="B29" s="423" t="s">
        <v>371</v>
      </c>
      <c r="C29" s="431">
        <v>7733</v>
      </c>
      <c r="D29" s="431">
        <v>7166</v>
      </c>
      <c r="E29" s="431">
        <f>+D29-C29</f>
        <v>-567</v>
      </c>
      <c r="F29" s="420">
        <f>IF(C29=0,0,E29/C29)</f>
        <v>-0.0733221259537049</v>
      </c>
    </row>
    <row r="30" spans="1:6" ht="30" customHeight="1">
      <c r="A30" s="422" t="s">
        <v>372</v>
      </c>
      <c r="B30" s="434" t="s">
        <v>373</v>
      </c>
      <c r="C30" s="431">
        <v>943</v>
      </c>
      <c r="D30" s="431">
        <v>998</v>
      </c>
      <c r="E30" s="431">
        <f>+D30-C30</f>
        <v>55</v>
      </c>
      <c r="F30" s="420">
        <f>IF(C30=0,0,E30/C30)</f>
        <v>0.05832449628844114</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374</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40</v>
      </c>
      <c r="B36" s="419" t="s">
        <v>375</v>
      </c>
      <c r="C36" s="416"/>
      <c r="D36" s="416"/>
      <c r="E36" s="416"/>
      <c r="F36" s="416"/>
    </row>
    <row r="37" spans="1:6" ht="15" customHeight="1">
      <c r="A37" s="417"/>
      <c r="B37" s="436"/>
      <c r="C37" s="416"/>
      <c r="D37" s="416"/>
      <c r="E37" s="416"/>
      <c r="F37" s="416"/>
    </row>
    <row r="38" spans="1:6" ht="14.25" customHeight="1">
      <c r="A38" s="422" t="s">
        <v>303</v>
      </c>
      <c r="B38" s="423" t="s">
        <v>359</v>
      </c>
      <c r="C38" s="424">
        <v>25</v>
      </c>
      <c r="D38" s="424">
        <v>25</v>
      </c>
      <c r="E38" s="424">
        <f>+D38-C38</f>
        <v>0</v>
      </c>
      <c r="F38" s="420">
        <f>IF(C38=0,0,E38/C38)</f>
        <v>0</v>
      </c>
    </row>
    <row r="39" spans="1:6" ht="15" customHeight="1">
      <c r="A39" s="422" t="s">
        <v>305</v>
      </c>
      <c r="B39" s="423" t="s">
        <v>360</v>
      </c>
      <c r="C39" s="424">
        <v>18</v>
      </c>
      <c r="D39" s="424">
        <v>17</v>
      </c>
      <c r="E39" s="424">
        <f>+D39-C39</f>
        <v>-1</v>
      </c>
      <c r="F39" s="425">
        <f>IF(C39=0,0,E39/C39)</f>
        <v>-0.05555555555555555</v>
      </c>
    </row>
    <row r="40" spans="1:5" ht="15" customHeight="1">
      <c r="A40" s="423"/>
      <c r="B40" s="423"/>
      <c r="C40" s="426"/>
      <c r="D40" s="426"/>
      <c r="E40" s="426"/>
    </row>
    <row r="41" spans="1:6" ht="14.25" customHeight="1">
      <c r="A41" s="422" t="s">
        <v>307</v>
      </c>
      <c r="B41" s="423" t="s">
        <v>376</v>
      </c>
      <c r="C41" s="427">
        <v>134135</v>
      </c>
      <c r="D41" s="427">
        <v>96856</v>
      </c>
      <c r="E41" s="427">
        <f>+D41-C41</f>
        <v>-37279</v>
      </c>
      <c r="F41" s="420">
        <f>IF(C41=0,0,E41/C41)</f>
        <v>-0.27792149699929175</v>
      </c>
    </row>
    <row r="42" spans="1:6" ht="15" customHeight="1">
      <c r="A42" s="416"/>
      <c r="B42" s="426" t="s">
        <v>362</v>
      </c>
      <c r="C42" s="428">
        <f>IF(C39=0,0,C41/C39)</f>
        <v>7451.944444444444</v>
      </c>
      <c r="D42" s="428">
        <f>IF(D39=0,0,D41/D39)</f>
        <v>5697.411764705882</v>
      </c>
      <c r="E42" s="428">
        <f>+D42-C42</f>
        <v>-1754.5326797385624</v>
      </c>
      <c r="F42" s="425">
        <f>IF(C42=0,0,E42/C42)</f>
        <v>-0.2354462909404266</v>
      </c>
    </row>
    <row r="43" spans="1:6" ht="15" customHeight="1">
      <c r="A43" s="426"/>
      <c r="B43" s="426"/>
      <c r="C43" s="426"/>
      <c r="D43" s="426"/>
      <c r="E43" s="426"/>
      <c r="F43" s="420"/>
    </row>
    <row r="44" spans="1:6" ht="14.25" customHeight="1">
      <c r="A44" s="422" t="s">
        <v>308</v>
      </c>
      <c r="B44" s="423" t="s">
        <v>363</v>
      </c>
      <c r="C44" s="423">
        <v>0.472328</v>
      </c>
      <c r="D44" s="423">
        <v>0.476456</v>
      </c>
      <c r="E44" s="429">
        <f>+D44-C44</f>
        <v>0.004127999999999965</v>
      </c>
      <c r="F44" s="420">
        <f>IF(C44=0,0,E44/C44)</f>
        <v>0.008739689368404932</v>
      </c>
    </row>
    <row r="45" spans="1:6" ht="15" customHeight="1">
      <c r="A45" s="416"/>
      <c r="B45" s="426" t="s">
        <v>364</v>
      </c>
      <c r="C45" s="428">
        <f>+C41*C44</f>
        <v>63355.71628</v>
      </c>
      <c r="D45" s="428">
        <f>+D41*D44</f>
        <v>46147.622336</v>
      </c>
      <c r="E45" s="428">
        <f>+D45-C45</f>
        <v>-17208.093944</v>
      </c>
      <c r="F45" s="425">
        <f>IF(C45=0,0,E45/C45)</f>
        <v>-0.27161075518346267</v>
      </c>
    </row>
    <row r="46" spans="1:6" ht="15" customHeight="1">
      <c r="A46" s="416"/>
      <c r="B46" s="426" t="s">
        <v>365</v>
      </c>
      <c r="C46" s="428">
        <f>IF(C39=0,0,C45/C39)</f>
        <v>3519.7620155555555</v>
      </c>
      <c r="D46" s="428">
        <f>IF(D39=0,0,D45/D39)</f>
        <v>2714.5660197647057</v>
      </c>
      <c r="E46" s="428">
        <f>+D46-C46</f>
        <v>-805.1959957908498</v>
      </c>
      <c r="F46" s="425">
        <f>IF(C46=0,0,E46/C46)</f>
        <v>-0.22876432901778404</v>
      </c>
    </row>
    <row r="47" spans="1:6" ht="15" customHeight="1">
      <c r="A47" s="417"/>
      <c r="B47" s="436"/>
      <c r="C47" s="416"/>
      <c r="D47" s="416"/>
      <c r="E47" s="416"/>
      <c r="F47" s="425"/>
    </row>
    <row r="48" spans="1:6" ht="14.25" customHeight="1">
      <c r="A48" s="422" t="s">
        <v>310</v>
      </c>
      <c r="B48" s="423" t="s">
        <v>377</v>
      </c>
      <c r="C48" s="427">
        <v>134135</v>
      </c>
      <c r="D48" s="427">
        <v>96856</v>
      </c>
      <c r="E48" s="427">
        <f>+D48-C48</f>
        <v>-37279</v>
      </c>
      <c r="F48" s="420">
        <f>IF(C48=0,0,E48/C48)</f>
        <v>-0.27792149699929175</v>
      </c>
    </row>
    <row r="49" spans="1:6" ht="14.25" customHeight="1">
      <c r="A49" s="422" t="s">
        <v>311</v>
      </c>
      <c r="B49" s="423" t="s">
        <v>378</v>
      </c>
      <c r="C49" s="431">
        <v>0</v>
      </c>
      <c r="D49" s="431">
        <v>0</v>
      </c>
      <c r="E49" s="431">
        <f>+D49-C49</f>
        <v>0</v>
      </c>
      <c r="F49" s="420">
        <f>IF(C49=0,0,E49/C49)</f>
        <v>0</v>
      </c>
    </row>
    <row r="50" spans="1:6" ht="14.25" customHeight="1">
      <c r="A50" s="422" t="s">
        <v>313</v>
      </c>
      <c r="B50" s="423" t="s">
        <v>379</v>
      </c>
      <c r="C50" s="431">
        <v>0</v>
      </c>
      <c r="D50" s="431">
        <v>0</v>
      </c>
      <c r="E50" s="431">
        <f>+D50-C50</f>
        <v>0</v>
      </c>
      <c r="F50" s="420">
        <f>IF(C50=0,0,E50/C50)</f>
        <v>0</v>
      </c>
    </row>
    <row r="51" spans="1:6" ht="15" customHeight="1">
      <c r="A51" s="416"/>
      <c r="B51" s="426" t="s">
        <v>376</v>
      </c>
      <c r="C51" s="428">
        <f>+C48+C49+C50</f>
        <v>134135</v>
      </c>
      <c r="D51" s="428">
        <f>+D48+D49+D50</f>
        <v>96856</v>
      </c>
      <c r="E51" s="428">
        <f>+E48+E49+E50</f>
        <v>-37279</v>
      </c>
      <c r="F51" s="425">
        <f>IF(C51=0,0,E51/C51)</f>
        <v>-0.27792149699929175</v>
      </c>
    </row>
    <row r="52" spans="1:6" ht="15" customHeight="1">
      <c r="A52" s="417"/>
      <c r="B52" s="426"/>
      <c r="C52" s="432"/>
      <c r="D52" s="432"/>
      <c r="E52" s="432"/>
      <c r="F52" s="420"/>
    </row>
    <row r="53" spans="1:6" ht="14.25" customHeight="1">
      <c r="A53" s="422" t="s">
        <v>314</v>
      </c>
      <c r="B53" s="423" t="s">
        <v>380</v>
      </c>
      <c r="C53" s="431">
        <v>36</v>
      </c>
      <c r="D53" s="431">
        <v>29</v>
      </c>
      <c r="E53" s="431">
        <f>+D53-C53</f>
        <v>-7</v>
      </c>
      <c r="F53" s="420">
        <f>IF(C53=0,0,E53/C53)</f>
        <v>-0.19444444444444445</v>
      </c>
    </row>
    <row r="54" spans="1:6" ht="14.25" customHeight="1">
      <c r="A54" s="422" t="s">
        <v>315</v>
      </c>
      <c r="B54" s="423" t="s">
        <v>381</v>
      </c>
      <c r="C54" s="431">
        <v>18</v>
      </c>
      <c r="D54" s="431">
        <v>17</v>
      </c>
      <c r="E54" s="431">
        <f>+D54-C54</f>
        <v>-1</v>
      </c>
      <c r="F54" s="420">
        <f>IF(C54=0,0,E54/C54)</f>
        <v>-0.05555555555555555</v>
      </c>
    </row>
    <row r="55" spans="1:6" ht="14.25" customHeight="1">
      <c r="A55" s="422" t="s">
        <v>316</v>
      </c>
      <c r="B55" s="423" t="s">
        <v>382</v>
      </c>
      <c r="C55" s="431">
        <v>0</v>
      </c>
      <c r="D55" s="431">
        <v>0</v>
      </c>
      <c r="E55" s="431">
        <f>+D55-C55</f>
        <v>0</v>
      </c>
      <c r="F55" s="420">
        <f>IF(C55=0,0,E55/C55)</f>
        <v>0</v>
      </c>
    </row>
    <row r="56" spans="1:6" ht="30" customHeight="1">
      <c r="A56" s="422" t="s">
        <v>372</v>
      </c>
      <c r="B56" s="434" t="s">
        <v>383</v>
      </c>
      <c r="C56" s="431">
        <v>0</v>
      </c>
      <c r="D56" s="431">
        <v>0</v>
      </c>
      <c r="E56" s="431">
        <f>+D56-C56</f>
        <v>0</v>
      </c>
      <c r="F56" s="420">
        <f>IF(C56=0,0,E56/C56)</f>
        <v>0</v>
      </c>
    </row>
    <row r="57" spans="1:6" ht="15" customHeight="1">
      <c r="A57" s="437"/>
      <c r="B57" s="261"/>
      <c r="C57" s="261"/>
      <c r="D57" s="261"/>
      <c r="E57" s="261"/>
      <c r="F57" s="438"/>
    </row>
    <row r="58" spans="1:6" ht="15" customHeight="1">
      <c r="A58" s="436" t="s">
        <v>384</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REPORTING&amp;RMIDSTATE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01"/>
  <sheetViews>
    <sheetView zoomScale="85" zoomScaleNormal="85" zoomScalePageLayoutView="0" workbookViewId="0" topLeftCell="A1">
      <selection activeCell="B2" sqref="B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114</v>
      </c>
      <c r="B5" s="458"/>
      <c r="C5" s="458"/>
      <c r="D5" s="458"/>
    </row>
    <row r="6" spans="1:3" s="33" customFormat="1" ht="16.5" customHeight="1" thickBot="1">
      <c r="A6" s="32"/>
      <c r="B6" s="459"/>
      <c r="C6" s="459"/>
    </row>
    <row r="7" spans="1:8" ht="15.75" customHeight="1">
      <c r="A7" s="36" t="s">
        <v>115</v>
      </c>
      <c r="B7" s="37" t="s">
        <v>116</v>
      </c>
      <c r="C7" s="38" t="s">
        <v>117</v>
      </c>
      <c r="D7" s="39" t="s">
        <v>118</v>
      </c>
      <c r="E7" s="40"/>
      <c r="F7" s="40"/>
      <c r="G7" s="40"/>
      <c r="H7" s="41"/>
    </row>
    <row r="8" spans="1:4" ht="15.75" customHeight="1">
      <c r="A8" s="42"/>
      <c r="B8" s="43"/>
      <c r="C8" s="44" t="s">
        <v>119</v>
      </c>
      <c r="D8" s="45" t="s">
        <v>120</v>
      </c>
    </row>
    <row r="9" spans="1:4" ht="16.5" customHeight="1" thickBot="1">
      <c r="A9" s="46" t="s">
        <v>5</v>
      </c>
      <c r="B9" s="47" t="s">
        <v>9</v>
      </c>
      <c r="C9" s="48" t="s">
        <v>121</v>
      </c>
      <c r="D9" s="49" t="s">
        <v>122</v>
      </c>
    </row>
    <row r="10" spans="1:4" ht="15.75" customHeight="1">
      <c r="A10" s="50"/>
      <c r="B10" s="51"/>
      <c r="C10" s="51"/>
      <c r="D10" s="52"/>
    </row>
    <row r="11" spans="1:4" ht="15.75">
      <c r="A11" s="53" t="s">
        <v>123</v>
      </c>
      <c r="B11" s="54" t="s">
        <v>0</v>
      </c>
      <c r="C11" s="55"/>
      <c r="D11" s="56"/>
    </row>
    <row r="12" spans="1:4" ht="15">
      <c r="A12" s="57">
        <v>1</v>
      </c>
      <c r="B12" s="41"/>
      <c r="C12" s="58" t="s">
        <v>124</v>
      </c>
      <c r="D12" s="59">
        <v>48490546</v>
      </c>
    </row>
    <row r="13" spans="1:4" ht="15">
      <c r="A13" s="57">
        <v>2</v>
      </c>
      <c r="B13" s="41"/>
      <c r="C13" s="58" t="s">
        <v>125</v>
      </c>
      <c r="D13" s="59">
        <v>1630516</v>
      </c>
    </row>
    <row r="14" spans="1:4" ht="15">
      <c r="A14" s="57">
        <v>3</v>
      </c>
      <c r="B14" s="41"/>
      <c r="C14" s="58" t="s">
        <v>126</v>
      </c>
      <c r="D14" s="59">
        <v>0</v>
      </c>
    </row>
    <row r="15" spans="1:4" ht="15">
      <c r="A15" s="57">
        <v>4</v>
      </c>
      <c r="B15" s="41"/>
      <c r="C15" s="58" t="s">
        <v>127</v>
      </c>
      <c r="D15" s="59">
        <v>4786335</v>
      </c>
    </row>
    <row r="16" spans="1:4" ht="15.75" thickBot="1">
      <c r="A16" s="57">
        <v>5</v>
      </c>
      <c r="B16" s="41"/>
      <c r="C16" s="58" t="s">
        <v>128</v>
      </c>
      <c r="D16" s="59">
        <v>-3073290</v>
      </c>
    </row>
    <row r="17" spans="1:4" ht="16.5" customHeight="1" thickBot="1">
      <c r="A17" s="60"/>
      <c r="B17" s="61"/>
      <c r="C17" s="63" t="s">
        <v>129</v>
      </c>
      <c r="D17" s="64">
        <f>+D16+D15+D14+D13+D12</f>
        <v>51834107</v>
      </c>
    </row>
    <row r="18" spans="1:4" ht="15.75" customHeight="1">
      <c r="A18" s="65"/>
      <c r="B18" s="66"/>
      <c r="C18" s="67"/>
      <c r="D18" s="68"/>
    </row>
    <row r="19" spans="1:4" ht="15.75">
      <c r="A19" s="53" t="s">
        <v>130</v>
      </c>
      <c r="B19" s="54" t="s">
        <v>10</v>
      </c>
      <c r="C19" s="55"/>
      <c r="D19" s="56"/>
    </row>
    <row r="20" spans="1:4" ht="15">
      <c r="A20" s="57">
        <v>1</v>
      </c>
      <c r="B20" s="41"/>
      <c r="C20" s="58" t="s">
        <v>124</v>
      </c>
      <c r="D20" s="59">
        <v>0</v>
      </c>
    </row>
    <row r="21" spans="1:4" ht="15">
      <c r="A21" s="57">
        <v>2</v>
      </c>
      <c r="B21" s="41"/>
      <c r="C21" s="58" t="s">
        <v>125</v>
      </c>
      <c r="D21" s="59">
        <v>0</v>
      </c>
    </row>
    <row r="22" spans="1:4" ht="15">
      <c r="A22" s="57">
        <v>3</v>
      </c>
      <c r="B22" s="41"/>
      <c r="C22" s="58" t="s">
        <v>126</v>
      </c>
      <c r="D22" s="59">
        <v>0</v>
      </c>
    </row>
    <row r="23" spans="1:4" ht="15">
      <c r="A23" s="57">
        <v>4</v>
      </c>
      <c r="B23" s="41"/>
      <c r="C23" s="58" t="s">
        <v>127</v>
      </c>
      <c r="D23" s="59">
        <v>0</v>
      </c>
    </row>
    <row r="24" spans="1:4" ht="15.75" thickBot="1">
      <c r="A24" s="57">
        <v>5</v>
      </c>
      <c r="B24" s="41"/>
      <c r="C24" s="58" t="s">
        <v>128</v>
      </c>
      <c r="D24" s="59">
        <v>0</v>
      </c>
    </row>
    <row r="25" spans="1:4" ht="16.5" customHeight="1" thickBot="1">
      <c r="A25" s="60"/>
      <c r="B25" s="61"/>
      <c r="C25" s="63" t="s">
        <v>129</v>
      </c>
      <c r="D25" s="64">
        <f>+D24+D23+D22+D21+D20</f>
        <v>0</v>
      </c>
    </row>
    <row r="26" spans="1:4" ht="15.75" customHeight="1">
      <c r="A26" s="65"/>
      <c r="B26" s="66"/>
      <c r="C26" s="67"/>
      <c r="D26" s="68"/>
    </row>
    <row r="27" spans="1:4" ht="15.75">
      <c r="A27" s="53" t="s">
        <v>131</v>
      </c>
      <c r="B27" s="54" t="s">
        <v>41</v>
      </c>
      <c r="C27" s="55"/>
      <c r="D27" s="56"/>
    </row>
    <row r="28" spans="1:4" ht="15">
      <c r="A28" s="57">
        <v>1</v>
      </c>
      <c r="B28" s="41"/>
      <c r="C28" s="58" t="s">
        <v>124</v>
      </c>
      <c r="D28" s="59">
        <v>0</v>
      </c>
    </row>
    <row r="29" spans="1:4" ht="15">
      <c r="A29" s="57">
        <v>2</v>
      </c>
      <c r="B29" s="41"/>
      <c r="C29" s="58" t="s">
        <v>125</v>
      </c>
      <c r="D29" s="59">
        <v>0</v>
      </c>
    </row>
    <row r="30" spans="1:4" ht="15">
      <c r="A30" s="57">
        <v>3</v>
      </c>
      <c r="B30" s="41"/>
      <c r="C30" s="58" t="s">
        <v>126</v>
      </c>
      <c r="D30" s="59">
        <v>0</v>
      </c>
    </row>
    <row r="31" spans="1:4" ht="15">
      <c r="A31" s="57">
        <v>4</v>
      </c>
      <c r="B31" s="41"/>
      <c r="C31" s="58" t="s">
        <v>127</v>
      </c>
      <c r="D31" s="59">
        <v>0</v>
      </c>
    </row>
    <row r="32" spans="1:4" ht="15.75" thickBot="1">
      <c r="A32" s="57">
        <v>5</v>
      </c>
      <c r="B32" s="41"/>
      <c r="C32" s="58" t="s">
        <v>128</v>
      </c>
      <c r="D32" s="59">
        <v>0</v>
      </c>
    </row>
    <row r="33" spans="1:4" ht="16.5" customHeight="1" thickBot="1">
      <c r="A33" s="60"/>
      <c r="B33" s="61"/>
      <c r="C33" s="63" t="s">
        <v>129</v>
      </c>
      <c r="D33" s="64">
        <f>+D32+D31+D30+D29+D28</f>
        <v>0</v>
      </c>
    </row>
    <row r="34" spans="1:4" ht="15.75" customHeight="1">
      <c r="A34" s="65"/>
      <c r="B34" s="66"/>
      <c r="C34" s="67"/>
      <c r="D34" s="68"/>
    </row>
    <row r="35" spans="1:4" ht="15.75">
      <c r="A35" s="53" t="s">
        <v>132</v>
      </c>
      <c r="B35" s="54" t="s">
        <v>51</v>
      </c>
      <c r="C35" s="55"/>
      <c r="D35" s="56"/>
    </row>
    <row r="36" spans="1:4" ht="15">
      <c r="A36" s="57">
        <v>1</v>
      </c>
      <c r="B36" s="41"/>
      <c r="C36" s="58" t="s">
        <v>124</v>
      </c>
      <c r="D36" s="59">
        <v>0</v>
      </c>
    </row>
    <row r="37" spans="1:4" ht="15">
      <c r="A37" s="57">
        <v>2</v>
      </c>
      <c r="B37" s="41"/>
      <c r="C37" s="58" t="s">
        <v>125</v>
      </c>
      <c r="D37" s="59">
        <v>0</v>
      </c>
    </row>
    <row r="38" spans="1:4" ht="15">
      <c r="A38" s="57">
        <v>3</v>
      </c>
      <c r="B38" s="41"/>
      <c r="C38" s="58" t="s">
        <v>126</v>
      </c>
      <c r="D38" s="59">
        <v>0</v>
      </c>
    </row>
    <row r="39" spans="1:4" ht="15">
      <c r="A39" s="57">
        <v>4</v>
      </c>
      <c r="B39" s="41"/>
      <c r="C39" s="58" t="s">
        <v>127</v>
      </c>
      <c r="D39" s="59">
        <v>0</v>
      </c>
    </row>
    <row r="40" spans="1:4" ht="15.75" thickBot="1">
      <c r="A40" s="57">
        <v>5</v>
      </c>
      <c r="B40" s="41"/>
      <c r="C40" s="58" t="s">
        <v>128</v>
      </c>
      <c r="D40" s="59">
        <v>0</v>
      </c>
    </row>
    <row r="41" spans="1:4" ht="16.5" customHeight="1" thickBot="1">
      <c r="A41" s="60"/>
      <c r="B41" s="61"/>
      <c r="C41" s="63" t="s">
        <v>129</v>
      </c>
      <c r="D41" s="64">
        <f>+D40+D39+D38+D37+D36</f>
        <v>0</v>
      </c>
    </row>
    <row r="42" spans="1:4" ht="15.75" customHeight="1">
      <c r="A42" s="65"/>
      <c r="B42" s="66"/>
      <c r="C42" s="67"/>
      <c r="D42" s="68"/>
    </row>
    <row r="43" spans="1:4" ht="15.75">
      <c r="A43" s="53" t="s">
        <v>133</v>
      </c>
      <c r="B43" s="54" t="s">
        <v>61</v>
      </c>
      <c r="C43" s="55"/>
      <c r="D43" s="56"/>
    </row>
    <row r="44" spans="1:4" ht="15">
      <c r="A44" s="57">
        <v>1</v>
      </c>
      <c r="B44" s="41"/>
      <c r="C44" s="58" t="s">
        <v>124</v>
      </c>
      <c r="D44" s="59">
        <v>0</v>
      </c>
    </row>
    <row r="45" spans="1:4" ht="15">
      <c r="A45" s="57">
        <v>2</v>
      </c>
      <c r="B45" s="41"/>
      <c r="C45" s="58" t="s">
        <v>125</v>
      </c>
      <c r="D45" s="59">
        <v>0</v>
      </c>
    </row>
    <row r="46" spans="1:4" ht="15">
      <c r="A46" s="57">
        <v>3</v>
      </c>
      <c r="B46" s="41"/>
      <c r="C46" s="58" t="s">
        <v>126</v>
      </c>
      <c r="D46" s="59">
        <v>0</v>
      </c>
    </row>
    <row r="47" spans="1:4" ht="15">
      <c r="A47" s="57">
        <v>4</v>
      </c>
      <c r="B47" s="41"/>
      <c r="C47" s="58" t="s">
        <v>127</v>
      </c>
      <c r="D47" s="59">
        <v>0</v>
      </c>
    </row>
    <row r="48" spans="1:4" ht="15.75" thickBot="1">
      <c r="A48" s="57">
        <v>5</v>
      </c>
      <c r="B48" s="41"/>
      <c r="C48" s="58" t="s">
        <v>128</v>
      </c>
      <c r="D48" s="59">
        <v>0</v>
      </c>
    </row>
    <row r="49" spans="1:4" ht="16.5" customHeight="1" thickBot="1">
      <c r="A49" s="60"/>
      <c r="B49" s="61"/>
      <c r="C49" s="63" t="s">
        <v>129</v>
      </c>
      <c r="D49" s="64">
        <f>+D48+D47+D46+D45+D44</f>
        <v>0</v>
      </c>
    </row>
    <row r="50" spans="1:4" ht="15.75" customHeight="1">
      <c r="A50" s="65"/>
      <c r="B50" s="66"/>
      <c r="C50" s="67"/>
      <c r="D50" s="68"/>
    </row>
    <row r="51" spans="1:4" ht="15.75">
      <c r="A51" s="53" t="s">
        <v>134</v>
      </c>
      <c r="B51" s="54" t="s">
        <v>67</v>
      </c>
      <c r="C51" s="55"/>
      <c r="D51" s="56"/>
    </row>
    <row r="52" spans="1:4" ht="15">
      <c r="A52" s="57">
        <v>1</v>
      </c>
      <c r="B52" s="41"/>
      <c r="C52" s="58" t="s">
        <v>124</v>
      </c>
      <c r="D52" s="59">
        <v>0</v>
      </c>
    </row>
    <row r="53" spans="1:4" ht="15">
      <c r="A53" s="57">
        <v>2</v>
      </c>
      <c r="B53" s="41"/>
      <c r="C53" s="58" t="s">
        <v>125</v>
      </c>
      <c r="D53" s="59">
        <v>0</v>
      </c>
    </row>
    <row r="54" spans="1:4" ht="15">
      <c r="A54" s="57">
        <v>3</v>
      </c>
      <c r="B54" s="41"/>
      <c r="C54" s="58" t="s">
        <v>126</v>
      </c>
      <c r="D54" s="59">
        <v>0</v>
      </c>
    </row>
    <row r="55" spans="1:4" ht="15">
      <c r="A55" s="57">
        <v>4</v>
      </c>
      <c r="B55" s="41"/>
      <c r="C55" s="58" t="s">
        <v>127</v>
      </c>
      <c r="D55" s="59">
        <v>0</v>
      </c>
    </row>
    <row r="56" spans="1:4" ht="15.75" thickBot="1">
      <c r="A56" s="57">
        <v>5</v>
      </c>
      <c r="B56" s="41"/>
      <c r="C56" s="58" t="s">
        <v>128</v>
      </c>
      <c r="D56" s="59">
        <v>0</v>
      </c>
    </row>
    <row r="57" spans="1:4" ht="16.5" customHeight="1" thickBot="1">
      <c r="A57" s="60"/>
      <c r="B57" s="61"/>
      <c r="C57" s="63" t="s">
        <v>129</v>
      </c>
      <c r="D57" s="64">
        <f>+D56+D55+D54+D53+D52</f>
        <v>0</v>
      </c>
    </row>
    <row r="58" spans="1:4" ht="15.75" customHeight="1">
      <c r="A58" s="65"/>
      <c r="B58" s="66"/>
      <c r="C58" s="67"/>
      <c r="D58" s="68"/>
    </row>
    <row r="59" spans="1:4" ht="15.75">
      <c r="A59" s="53" t="s">
        <v>135</v>
      </c>
      <c r="B59" s="54" t="s">
        <v>73</v>
      </c>
      <c r="C59" s="55"/>
      <c r="D59" s="56"/>
    </row>
    <row r="60" spans="1:4" ht="15">
      <c r="A60" s="57">
        <v>1</v>
      </c>
      <c r="B60" s="41"/>
      <c r="C60" s="58" t="s">
        <v>124</v>
      </c>
      <c r="D60" s="59">
        <v>0</v>
      </c>
    </row>
    <row r="61" spans="1:4" ht="15">
      <c r="A61" s="57">
        <v>2</v>
      </c>
      <c r="B61" s="41"/>
      <c r="C61" s="58" t="s">
        <v>125</v>
      </c>
      <c r="D61" s="59">
        <v>0</v>
      </c>
    </row>
    <row r="62" spans="1:4" ht="15">
      <c r="A62" s="57">
        <v>3</v>
      </c>
      <c r="B62" s="41"/>
      <c r="C62" s="58" t="s">
        <v>126</v>
      </c>
      <c r="D62" s="59">
        <v>0</v>
      </c>
    </row>
    <row r="63" spans="1:4" ht="15">
      <c r="A63" s="57">
        <v>4</v>
      </c>
      <c r="B63" s="41"/>
      <c r="C63" s="58" t="s">
        <v>127</v>
      </c>
      <c r="D63" s="59">
        <v>0</v>
      </c>
    </row>
    <row r="64" spans="1:4" ht="15.75" thickBot="1">
      <c r="A64" s="57">
        <v>5</v>
      </c>
      <c r="B64" s="41"/>
      <c r="C64" s="58" t="s">
        <v>128</v>
      </c>
      <c r="D64" s="59">
        <v>0</v>
      </c>
    </row>
    <row r="65" spans="1:4" ht="16.5" customHeight="1" thickBot="1">
      <c r="A65" s="60"/>
      <c r="B65" s="61"/>
      <c r="C65" s="63" t="s">
        <v>129</v>
      </c>
      <c r="D65" s="64">
        <f>+D64+D63+D62+D61+D60</f>
        <v>0</v>
      </c>
    </row>
    <row r="66" spans="1:4" ht="15.75" customHeight="1">
      <c r="A66" s="65"/>
      <c r="B66" s="66"/>
      <c r="C66" s="67"/>
      <c r="D66" s="68"/>
    </row>
    <row r="67" spans="1:4" ht="15.75">
      <c r="A67" s="53" t="s">
        <v>136</v>
      </c>
      <c r="B67" s="54" t="s">
        <v>78</v>
      </c>
      <c r="C67" s="55"/>
      <c r="D67" s="56"/>
    </row>
    <row r="68" spans="1:4" ht="15">
      <c r="A68" s="57">
        <v>1</v>
      </c>
      <c r="B68" s="41"/>
      <c r="C68" s="58" t="s">
        <v>124</v>
      </c>
      <c r="D68" s="59">
        <v>2445165</v>
      </c>
    </row>
    <row r="69" spans="1:4" ht="15">
      <c r="A69" s="57">
        <v>2</v>
      </c>
      <c r="B69" s="41"/>
      <c r="C69" s="58" t="s">
        <v>125</v>
      </c>
      <c r="D69" s="59">
        <v>0</v>
      </c>
    </row>
    <row r="70" spans="1:4" ht="15">
      <c r="A70" s="57">
        <v>3</v>
      </c>
      <c r="B70" s="41"/>
      <c r="C70" s="58" t="s">
        <v>126</v>
      </c>
      <c r="D70" s="59">
        <v>0</v>
      </c>
    </row>
    <row r="71" spans="1:4" ht="15">
      <c r="A71" s="57">
        <v>4</v>
      </c>
      <c r="B71" s="41"/>
      <c r="C71" s="58" t="s">
        <v>127</v>
      </c>
      <c r="D71" s="59">
        <v>0</v>
      </c>
    </row>
    <row r="72" spans="1:4" ht="15.75" thickBot="1">
      <c r="A72" s="57">
        <v>5</v>
      </c>
      <c r="B72" s="41"/>
      <c r="C72" s="58" t="s">
        <v>128</v>
      </c>
      <c r="D72" s="59">
        <v>0</v>
      </c>
    </row>
    <row r="73" spans="1:4" ht="16.5" customHeight="1" thickBot="1">
      <c r="A73" s="60"/>
      <c r="B73" s="61"/>
      <c r="C73" s="63" t="s">
        <v>129</v>
      </c>
      <c r="D73" s="64">
        <f>+D72+D71+D70+D69+D68</f>
        <v>2445165</v>
      </c>
    </row>
    <row r="74" spans="1:4" ht="15.75" customHeight="1">
      <c r="A74" s="65"/>
      <c r="B74" s="66"/>
      <c r="C74" s="67"/>
      <c r="D74" s="68"/>
    </row>
    <row r="75" spans="1:4" ht="15.75">
      <c r="A75" s="53" t="s">
        <v>137</v>
      </c>
      <c r="B75" s="54" t="s">
        <v>88</v>
      </c>
      <c r="C75" s="55"/>
      <c r="D75" s="56"/>
    </row>
    <row r="76" spans="1:4" ht="15">
      <c r="A76" s="57">
        <v>1</v>
      </c>
      <c r="B76" s="41"/>
      <c r="C76" s="58" t="s">
        <v>124</v>
      </c>
      <c r="D76" s="59">
        <v>3088526</v>
      </c>
    </row>
    <row r="77" spans="1:4" ht="15">
      <c r="A77" s="57">
        <v>2</v>
      </c>
      <c r="B77" s="41"/>
      <c r="C77" s="58" t="s">
        <v>125</v>
      </c>
      <c r="D77" s="59">
        <v>0</v>
      </c>
    </row>
    <row r="78" spans="1:4" ht="15">
      <c r="A78" s="57">
        <v>3</v>
      </c>
      <c r="B78" s="41"/>
      <c r="C78" s="58" t="s">
        <v>126</v>
      </c>
      <c r="D78" s="59">
        <v>0</v>
      </c>
    </row>
    <row r="79" spans="1:4" ht="15">
      <c r="A79" s="57">
        <v>4</v>
      </c>
      <c r="B79" s="41"/>
      <c r="C79" s="58" t="s">
        <v>127</v>
      </c>
      <c r="D79" s="59">
        <v>0</v>
      </c>
    </row>
    <row r="80" spans="1:4" ht="15.75" thickBot="1">
      <c r="A80" s="57">
        <v>5</v>
      </c>
      <c r="B80" s="41"/>
      <c r="C80" s="58" t="s">
        <v>128</v>
      </c>
      <c r="D80" s="59">
        <v>0</v>
      </c>
    </row>
    <row r="81" spans="1:4" ht="16.5" customHeight="1" thickBot="1">
      <c r="A81" s="60"/>
      <c r="B81" s="61"/>
      <c r="C81" s="63" t="s">
        <v>129</v>
      </c>
      <c r="D81" s="64">
        <f>+D80+D79+D78+D77+D76</f>
        <v>3088526</v>
      </c>
    </row>
    <row r="82" spans="1:4" ht="15.75" customHeight="1">
      <c r="A82" s="65"/>
      <c r="B82" s="66"/>
      <c r="C82" s="67"/>
      <c r="D82" s="68"/>
    </row>
    <row r="83" spans="1:4" ht="15.75">
      <c r="A83" s="53" t="s">
        <v>138</v>
      </c>
      <c r="B83" s="54" t="s">
        <v>94</v>
      </c>
      <c r="C83" s="55"/>
      <c r="D83" s="56"/>
    </row>
    <row r="84" spans="1:4" ht="15">
      <c r="A84" s="57">
        <v>1</v>
      </c>
      <c r="B84" s="41"/>
      <c r="C84" s="58" t="s">
        <v>124</v>
      </c>
      <c r="D84" s="59">
        <v>0</v>
      </c>
    </row>
    <row r="85" spans="1:4" ht="15">
      <c r="A85" s="57">
        <v>2</v>
      </c>
      <c r="B85" s="41"/>
      <c r="C85" s="58" t="s">
        <v>125</v>
      </c>
      <c r="D85" s="59">
        <v>0</v>
      </c>
    </row>
    <row r="86" spans="1:4" ht="15">
      <c r="A86" s="57">
        <v>3</v>
      </c>
      <c r="B86" s="41"/>
      <c r="C86" s="58" t="s">
        <v>126</v>
      </c>
      <c r="D86" s="59">
        <v>0</v>
      </c>
    </row>
    <row r="87" spans="1:4" ht="15">
      <c r="A87" s="57">
        <v>4</v>
      </c>
      <c r="B87" s="41"/>
      <c r="C87" s="58" t="s">
        <v>127</v>
      </c>
      <c r="D87" s="59">
        <v>0</v>
      </c>
    </row>
    <row r="88" spans="1:4" ht="15.75" thickBot="1">
      <c r="A88" s="57">
        <v>5</v>
      </c>
      <c r="B88" s="41"/>
      <c r="C88" s="58" t="s">
        <v>128</v>
      </c>
      <c r="D88" s="59">
        <v>0</v>
      </c>
    </row>
    <row r="89" spans="1:4" ht="16.5" customHeight="1" thickBot="1">
      <c r="A89" s="60"/>
      <c r="B89" s="61"/>
      <c r="C89" s="63" t="s">
        <v>129</v>
      </c>
      <c r="D89" s="64">
        <f>+D88+D87+D86+D85+D84</f>
        <v>0</v>
      </c>
    </row>
    <row r="90" spans="1:4" ht="15.75" customHeight="1">
      <c r="A90" s="65"/>
      <c r="B90" s="66"/>
      <c r="C90" s="67"/>
      <c r="D90" s="68"/>
    </row>
    <row r="91" spans="1:4" ht="15.75">
      <c r="A91" s="53" t="s">
        <v>139</v>
      </c>
      <c r="B91" s="54" t="s">
        <v>102</v>
      </c>
      <c r="C91" s="55"/>
      <c r="D91" s="56"/>
    </row>
    <row r="92" spans="1:4" ht="15">
      <c r="A92" s="57">
        <v>1</v>
      </c>
      <c r="B92" s="41"/>
      <c r="C92" s="58" t="s">
        <v>124</v>
      </c>
      <c r="D92" s="59">
        <v>0</v>
      </c>
    </row>
    <row r="93" spans="1:4" ht="15">
      <c r="A93" s="57">
        <v>2</v>
      </c>
      <c r="B93" s="41"/>
      <c r="C93" s="58" t="s">
        <v>125</v>
      </c>
      <c r="D93" s="59">
        <v>0</v>
      </c>
    </row>
    <row r="94" spans="1:4" ht="15">
      <c r="A94" s="57">
        <v>3</v>
      </c>
      <c r="B94" s="41"/>
      <c r="C94" s="58" t="s">
        <v>126</v>
      </c>
      <c r="D94" s="59">
        <v>0</v>
      </c>
    </row>
    <row r="95" spans="1:4" ht="15">
      <c r="A95" s="57">
        <v>4</v>
      </c>
      <c r="B95" s="41"/>
      <c r="C95" s="58" t="s">
        <v>127</v>
      </c>
      <c r="D95" s="59">
        <v>0</v>
      </c>
    </row>
    <row r="96" spans="1:4" ht="15.75" thickBot="1">
      <c r="A96" s="57">
        <v>5</v>
      </c>
      <c r="B96" s="41"/>
      <c r="C96" s="58" t="s">
        <v>128</v>
      </c>
      <c r="D96" s="59">
        <v>0</v>
      </c>
    </row>
    <row r="97" spans="1:4" ht="16.5" customHeight="1" thickBot="1">
      <c r="A97" s="60"/>
      <c r="B97" s="61"/>
      <c r="C97" s="63" t="s">
        <v>129</v>
      </c>
      <c r="D97" s="64">
        <f>+D96+D95+D94+D93+D92</f>
        <v>0</v>
      </c>
    </row>
    <row r="98" spans="1:4" ht="15.75" customHeight="1" thickBot="1">
      <c r="A98" s="65"/>
      <c r="B98" s="66"/>
      <c r="C98" s="67"/>
      <c r="D98" s="68"/>
    </row>
    <row r="99" spans="1:4" ht="16.5" customHeight="1" thickBot="1">
      <c r="A99" s="69"/>
      <c r="B99" s="70" t="s">
        <v>140</v>
      </c>
      <c r="C99" s="63" t="s">
        <v>141</v>
      </c>
      <c r="D99" s="64">
        <f>+D97-D96+D89-D88+D81-D80+D73-D72+D65-D64+D57-D56+D49-D48+D41-D40+D33-D32+D25-D24+D17-D16</f>
        <v>60441088</v>
      </c>
    </row>
    <row r="100" spans="1:4" ht="16.5" customHeight="1" thickBot="1">
      <c r="A100" s="69"/>
      <c r="B100" s="70" t="s">
        <v>128</v>
      </c>
      <c r="C100" s="63"/>
      <c r="D100" s="64">
        <f>+D96+D88+D80+D72+D64+D56+D48+D40+D32+D24+D16</f>
        <v>-3073290</v>
      </c>
    </row>
    <row r="101" spans="1:4" ht="16.5" customHeight="1" thickBot="1">
      <c r="A101" s="69"/>
      <c r="B101" s="70" t="s">
        <v>142</v>
      </c>
      <c r="C101" s="63" t="s">
        <v>141</v>
      </c>
      <c r="D101" s="64">
        <f>SUM(D99:D100)</f>
        <v>57367798</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REPORTING&amp;RMIDSTATE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79"/>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143</v>
      </c>
      <c r="B4" s="458"/>
      <c r="C4" s="458"/>
      <c r="D4" s="458"/>
      <c r="E4" s="458"/>
    </row>
    <row r="5" spans="1:3" ht="16.5" customHeight="1" thickBot="1">
      <c r="A5" s="71"/>
      <c r="B5" s="71"/>
      <c r="C5" s="35"/>
    </row>
    <row r="6" spans="1:5" ht="15.75" customHeight="1">
      <c r="A6" s="72" t="s">
        <v>115</v>
      </c>
      <c r="B6" s="73" t="s">
        <v>116</v>
      </c>
      <c r="C6" s="74" t="s">
        <v>117</v>
      </c>
      <c r="D6" s="74" t="s">
        <v>118</v>
      </c>
      <c r="E6" s="74" t="s">
        <v>144</v>
      </c>
    </row>
    <row r="7" spans="1:5" ht="31.5" customHeight="1">
      <c r="A7" s="75"/>
      <c r="B7" s="76"/>
      <c r="C7" s="77"/>
      <c r="D7" s="78"/>
      <c r="E7" s="79" t="s">
        <v>145</v>
      </c>
    </row>
    <row r="8" spans="1:5" ht="16.5" customHeight="1" thickBot="1">
      <c r="A8" s="80" t="s">
        <v>5</v>
      </c>
      <c r="B8" s="81" t="s">
        <v>9</v>
      </c>
      <c r="C8" s="82" t="s">
        <v>146</v>
      </c>
      <c r="D8" s="82" t="s">
        <v>147</v>
      </c>
      <c r="E8" s="83" t="s">
        <v>74</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148</v>
      </c>
      <c r="D11" s="94" t="s">
        <v>149</v>
      </c>
      <c r="E11" s="95">
        <v>0</v>
      </c>
    </row>
    <row r="12" spans="1:5" ht="15.75" thickBot="1">
      <c r="A12" s="96">
        <v>1</v>
      </c>
      <c r="B12" s="97"/>
      <c r="C12" s="98" t="s">
        <v>150</v>
      </c>
      <c r="D12" s="99" t="s">
        <v>151</v>
      </c>
      <c r="E12" s="100">
        <v>0</v>
      </c>
    </row>
    <row r="13" spans="1:5" s="31" customFormat="1" ht="16.5" customHeight="1" thickBot="1">
      <c r="A13" s="101"/>
      <c r="B13" s="102"/>
      <c r="C13" s="63" t="s">
        <v>152</v>
      </c>
      <c r="D13" s="103" t="s">
        <v>153</v>
      </c>
      <c r="E13" s="104">
        <f>SUM(E11:E12)</f>
        <v>0</v>
      </c>
    </row>
    <row r="14" spans="1:5" s="31" customFormat="1" ht="15">
      <c r="A14" s="65"/>
      <c r="B14" s="105"/>
      <c r="C14" s="106"/>
      <c r="D14" s="107"/>
      <c r="E14" s="108"/>
    </row>
    <row r="15" spans="1:5" ht="15.75" customHeight="1">
      <c r="A15" s="88" t="s">
        <v>40</v>
      </c>
      <c r="B15" s="89" t="s">
        <v>41</v>
      </c>
      <c r="C15" s="55"/>
      <c r="D15" s="55"/>
      <c r="E15" s="90"/>
    </row>
    <row r="16" spans="1:5" ht="15.75" customHeight="1">
      <c r="A16" s="91"/>
      <c r="B16" s="92"/>
      <c r="C16" s="93" t="s">
        <v>148</v>
      </c>
      <c r="D16" s="94" t="s">
        <v>149</v>
      </c>
      <c r="E16" s="95">
        <v>0</v>
      </c>
    </row>
    <row r="17" spans="1:5" ht="15">
      <c r="A17" s="96">
        <v>1</v>
      </c>
      <c r="B17" s="97"/>
      <c r="C17" s="98" t="s">
        <v>154</v>
      </c>
      <c r="D17" s="99" t="s">
        <v>151</v>
      </c>
      <c r="E17" s="100">
        <v>-4663297</v>
      </c>
    </row>
    <row r="18" spans="1:5" ht="15.75" thickBot="1">
      <c r="A18" s="96">
        <v>2</v>
      </c>
      <c r="B18" s="97"/>
      <c r="C18" s="98" t="s">
        <v>155</v>
      </c>
      <c r="D18" s="99" t="s">
        <v>151</v>
      </c>
      <c r="E18" s="100">
        <v>4663297</v>
      </c>
    </row>
    <row r="19" spans="1:5" s="31" customFormat="1" ht="16.5" customHeight="1" thickBot="1">
      <c r="A19" s="101"/>
      <c r="B19" s="102"/>
      <c r="C19" s="63" t="s">
        <v>152</v>
      </c>
      <c r="D19" s="103" t="s">
        <v>153</v>
      </c>
      <c r="E19" s="104">
        <f>SUM(E16:E18)</f>
        <v>0</v>
      </c>
    </row>
    <row r="20" spans="1:5" s="31" customFormat="1" ht="15">
      <c r="A20" s="65"/>
      <c r="B20" s="105"/>
      <c r="C20" s="106"/>
      <c r="D20" s="107"/>
      <c r="E20" s="108"/>
    </row>
    <row r="21" spans="1:5" ht="15.75" customHeight="1">
      <c r="A21" s="88" t="s">
        <v>50</v>
      </c>
      <c r="B21" s="89" t="s">
        <v>51</v>
      </c>
      <c r="C21" s="55"/>
      <c r="D21" s="55"/>
      <c r="E21" s="90"/>
    </row>
    <row r="22" spans="1:5" ht="15.75" customHeight="1">
      <c r="A22" s="91"/>
      <c r="B22" s="92"/>
      <c r="C22" s="93" t="s">
        <v>148</v>
      </c>
      <c r="D22" s="94" t="s">
        <v>149</v>
      </c>
      <c r="E22" s="95">
        <v>0</v>
      </c>
    </row>
    <row r="23" spans="1:5" ht="15">
      <c r="A23" s="96">
        <v>1</v>
      </c>
      <c r="B23" s="97"/>
      <c r="C23" s="98" t="s">
        <v>156</v>
      </c>
      <c r="D23" s="99" t="s">
        <v>151</v>
      </c>
      <c r="E23" s="100">
        <v>1345017</v>
      </c>
    </row>
    <row r="24" spans="1:5" ht="15">
      <c r="A24" s="96">
        <v>2</v>
      </c>
      <c r="B24" s="97"/>
      <c r="C24" s="98" t="s">
        <v>155</v>
      </c>
      <c r="D24" s="99" t="s">
        <v>151</v>
      </c>
      <c r="E24" s="100">
        <v>-1345017</v>
      </c>
    </row>
    <row r="25" spans="1:5" ht="15">
      <c r="A25" s="96">
        <v>3</v>
      </c>
      <c r="B25" s="97"/>
      <c r="C25" s="98" t="s">
        <v>157</v>
      </c>
      <c r="D25" s="99" t="s">
        <v>151</v>
      </c>
      <c r="E25" s="100">
        <v>-3082620</v>
      </c>
    </row>
    <row r="26" spans="1:5" ht="15">
      <c r="A26" s="96">
        <v>4</v>
      </c>
      <c r="B26" s="97"/>
      <c r="C26" s="98" t="s">
        <v>155</v>
      </c>
      <c r="D26" s="99" t="s">
        <v>151</v>
      </c>
      <c r="E26" s="100">
        <v>3082620</v>
      </c>
    </row>
    <row r="27" spans="1:5" ht="15">
      <c r="A27" s="96">
        <v>5</v>
      </c>
      <c r="B27" s="97"/>
      <c r="C27" s="98" t="s">
        <v>158</v>
      </c>
      <c r="D27" s="99" t="s">
        <v>151</v>
      </c>
      <c r="E27" s="100">
        <v>-49876</v>
      </c>
    </row>
    <row r="28" spans="1:5" ht="15.75" thickBot="1">
      <c r="A28" s="96">
        <v>6</v>
      </c>
      <c r="B28" s="97"/>
      <c r="C28" s="98" t="s">
        <v>155</v>
      </c>
      <c r="D28" s="99" t="s">
        <v>151</v>
      </c>
      <c r="E28" s="100">
        <v>49876</v>
      </c>
    </row>
    <row r="29" spans="1:5" s="31" customFormat="1" ht="16.5" customHeight="1" thickBot="1">
      <c r="A29" s="101"/>
      <c r="B29" s="102"/>
      <c r="C29" s="63" t="s">
        <v>152</v>
      </c>
      <c r="D29" s="103" t="s">
        <v>153</v>
      </c>
      <c r="E29" s="104">
        <f>SUM(E22:E28)</f>
        <v>0</v>
      </c>
    </row>
    <row r="30" spans="1:5" s="31" customFormat="1" ht="15">
      <c r="A30" s="65"/>
      <c r="B30" s="105"/>
      <c r="C30" s="106"/>
      <c r="D30" s="107"/>
      <c r="E30" s="108"/>
    </row>
    <row r="31" spans="1:5" ht="15.75" customHeight="1">
      <c r="A31" s="88" t="s">
        <v>60</v>
      </c>
      <c r="B31" s="89" t="s">
        <v>61</v>
      </c>
      <c r="C31" s="55"/>
      <c r="D31" s="55"/>
      <c r="E31" s="90"/>
    </row>
    <row r="32" spans="1:5" ht="15.75" customHeight="1">
      <c r="A32" s="91"/>
      <c r="B32" s="92"/>
      <c r="C32" s="93" t="s">
        <v>148</v>
      </c>
      <c r="D32" s="94" t="s">
        <v>149</v>
      </c>
      <c r="E32" s="95">
        <v>0</v>
      </c>
    </row>
    <row r="33" spans="1:5" ht="15">
      <c r="A33" s="96">
        <v>1</v>
      </c>
      <c r="B33" s="97"/>
      <c r="C33" s="98" t="s">
        <v>159</v>
      </c>
      <c r="D33" s="99" t="s">
        <v>151</v>
      </c>
      <c r="E33" s="100">
        <v>-618262</v>
      </c>
    </row>
    <row r="34" spans="1:5" ht="15.75" thickBot="1">
      <c r="A34" s="96">
        <v>2</v>
      </c>
      <c r="B34" s="97"/>
      <c r="C34" s="98" t="s">
        <v>155</v>
      </c>
      <c r="D34" s="99" t="s">
        <v>151</v>
      </c>
      <c r="E34" s="100">
        <v>618262</v>
      </c>
    </row>
    <row r="35" spans="1:5" s="31" customFormat="1" ht="16.5" customHeight="1" thickBot="1">
      <c r="A35" s="101"/>
      <c r="B35" s="102"/>
      <c r="C35" s="63" t="s">
        <v>152</v>
      </c>
      <c r="D35" s="103" t="s">
        <v>153</v>
      </c>
      <c r="E35" s="104">
        <f>SUM(E32:E34)</f>
        <v>0</v>
      </c>
    </row>
    <row r="36" spans="1:5" s="31" customFormat="1" ht="15">
      <c r="A36" s="65"/>
      <c r="B36" s="105"/>
      <c r="C36" s="106"/>
      <c r="D36" s="107"/>
      <c r="E36" s="108"/>
    </row>
    <row r="37" spans="1:5" ht="15.75" customHeight="1">
      <c r="A37" s="88" t="s">
        <v>66</v>
      </c>
      <c r="B37" s="89" t="s">
        <v>67</v>
      </c>
      <c r="C37" s="55"/>
      <c r="D37" s="55"/>
      <c r="E37" s="90"/>
    </row>
    <row r="38" spans="1:5" ht="15.75" customHeight="1">
      <c r="A38" s="91"/>
      <c r="B38" s="92"/>
      <c r="C38" s="93" t="s">
        <v>148</v>
      </c>
      <c r="D38" s="94" t="s">
        <v>149</v>
      </c>
      <c r="E38" s="95">
        <v>0</v>
      </c>
    </row>
    <row r="39" spans="1:5" ht="15">
      <c r="A39" s="96">
        <v>1</v>
      </c>
      <c r="B39" s="97"/>
      <c r="C39" s="98" t="s">
        <v>160</v>
      </c>
      <c r="D39" s="99" t="s">
        <v>151</v>
      </c>
      <c r="E39" s="100">
        <v>1445192</v>
      </c>
    </row>
    <row r="40" spans="1:5" ht="15.75" thickBot="1">
      <c r="A40" s="96">
        <v>2</v>
      </c>
      <c r="B40" s="97"/>
      <c r="C40" s="98" t="s">
        <v>155</v>
      </c>
      <c r="D40" s="99" t="s">
        <v>151</v>
      </c>
      <c r="E40" s="100">
        <v>-1445192</v>
      </c>
    </row>
    <row r="41" spans="1:5" s="31" customFormat="1" ht="16.5" customHeight="1" thickBot="1">
      <c r="A41" s="101"/>
      <c r="B41" s="102"/>
      <c r="C41" s="63" t="s">
        <v>152</v>
      </c>
      <c r="D41" s="103" t="s">
        <v>153</v>
      </c>
      <c r="E41" s="104">
        <f>SUM(E38:E40)</f>
        <v>0</v>
      </c>
    </row>
    <row r="42" spans="1:5" s="31" customFormat="1" ht="15">
      <c r="A42" s="65"/>
      <c r="B42" s="105"/>
      <c r="C42" s="106"/>
      <c r="D42" s="107"/>
      <c r="E42" s="108"/>
    </row>
    <row r="43" spans="1:5" ht="15.75" customHeight="1">
      <c r="A43" s="88" t="s">
        <v>72</v>
      </c>
      <c r="B43" s="89" t="s">
        <v>73</v>
      </c>
      <c r="C43" s="55"/>
      <c r="D43" s="55"/>
      <c r="E43" s="90"/>
    </row>
    <row r="44" spans="1:5" ht="15.75" customHeight="1">
      <c r="A44" s="91"/>
      <c r="B44" s="92"/>
      <c r="C44" s="93" t="s">
        <v>148</v>
      </c>
      <c r="D44" s="94" t="s">
        <v>149</v>
      </c>
      <c r="E44" s="95">
        <v>-882178</v>
      </c>
    </row>
    <row r="45" spans="1:5" ht="15">
      <c r="A45" s="96">
        <v>1</v>
      </c>
      <c r="B45" s="97"/>
      <c r="C45" s="98" t="s">
        <v>161</v>
      </c>
      <c r="D45" s="99" t="s">
        <v>151</v>
      </c>
      <c r="E45" s="100">
        <v>-560253</v>
      </c>
    </row>
    <row r="46" spans="1:5" ht="15">
      <c r="A46" s="96">
        <v>2</v>
      </c>
      <c r="B46" s="97"/>
      <c r="C46" s="98" t="s">
        <v>162</v>
      </c>
      <c r="D46" s="99" t="s">
        <v>151</v>
      </c>
      <c r="E46" s="100">
        <v>-144866</v>
      </c>
    </row>
    <row r="47" spans="1:5" ht="15">
      <c r="A47" s="96">
        <v>3</v>
      </c>
      <c r="B47" s="97"/>
      <c r="C47" s="98" t="s">
        <v>163</v>
      </c>
      <c r="D47" s="99" t="s">
        <v>151</v>
      </c>
      <c r="E47" s="100">
        <v>-1949052</v>
      </c>
    </row>
    <row r="48" spans="1:5" ht="15">
      <c r="A48" s="96">
        <v>4</v>
      </c>
      <c r="B48" s="97"/>
      <c r="C48" s="98" t="s">
        <v>164</v>
      </c>
      <c r="D48" s="99" t="s">
        <v>151</v>
      </c>
      <c r="E48" s="100">
        <v>-2430055</v>
      </c>
    </row>
    <row r="49" spans="1:5" ht="15">
      <c r="A49" s="96">
        <v>5</v>
      </c>
      <c r="B49" s="97"/>
      <c r="C49" s="98" t="s">
        <v>165</v>
      </c>
      <c r="D49" s="99" t="s">
        <v>151</v>
      </c>
      <c r="E49" s="100">
        <v>-4802096</v>
      </c>
    </row>
    <row r="50" spans="1:5" ht="15">
      <c r="A50" s="96">
        <v>6</v>
      </c>
      <c r="B50" s="97"/>
      <c r="C50" s="98" t="s">
        <v>166</v>
      </c>
      <c r="D50" s="99" t="s">
        <v>151</v>
      </c>
      <c r="E50" s="100">
        <v>-2292448</v>
      </c>
    </row>
    <row r="51" spans="1:5" ht="15">
      <c r="A51" s="96">
        <v>7</v>
      </c>
      <c r="B51" s="97"/>
      <c r="C51" s="98" t="s">
        <v>167</v>
      </c>
      <c r="D51" s="99" t="s">
        <v>151</v>
      </c>
      <c r="E51" s="100">
        <v>-260400</v>
      </c>
    </row>
    <row r="52" spans="1:5" ht="15">
      <c r="A52" s="96">
        <v>8</v>
      </c>
      <c r="B52" s="97"/>
      <c r="C52" s="98" t="s">
        <v>168</v>
      </c>
      <c r="D52" s="99" t="s">
        <v>151</v>
      </c>
      <c r="E52" s="100">
        <v>-50183</v>
      </c>
    </row>
    <row r="53" spans="1:5" ht="15.75" thickBot="1">
      <c r="A53" s="96">
        <v>9</v>
      </c>
      <c r="B53" s="97"/>
      <c r="C53" s="98" t="s">
        <v>155</v>
      </c>
      <c r="D53" s="99" t="s">
        <v>151</v>
      </c>
      <c r="E53" s="100">
        <v>12337405</v>
      </c>
    </row>
    <row r="54" spans="1:5" s="31" customFormat="1" ht="16.5" customHeight="1" thickBot="1">
      <c r="A54" s="101"/>
      <c r="B54" s="102"/>
      <c r="C54" s="63" t="s">
        <v>152</v>
      </c>
      <c r="D54" s="103" t="s">
        <v>153</v>
      </c>
      <c r="E54" s="104">
        <f>SUM(E44:E53)</f>
        <v>-1034126</v>
      </c>
    </row>
    <row r="55" spans="1:5" s="31" customFormat="1" ht="15">
      <c r="A55" s="65"/>
      <c r="B55" s="105"/>
      <c r="C55" s="106"/>
      <c r="D55" s="107"/>
      <c r="E55" s="108"/>
    </row>
    <row r="56" spans="1:5" ht="15.75" customHeight="1">
      <c r="A56" s="88" t="s">
        <v>77</v>
      </c>
      <c r="B56" s="89" t="s">
        <v>78</v>
      </c>
      <c r="C56" s="55"/>
      <c r="D56" s="55"/>
      <c r="E56" s="90"/>
    </row>
    <row r="57" spans="1:5" ht="15.75" customHeight="1">
      <c r="A57" s="91"/>
      <c r="B57" s="92"/>
      <c r="C57" s="93" t="s">
        <v>148</v>
      </c>
      <c r="D57" s="94" t="s">
        <v>149</v>
      </c>
      <c r="E57" s="95">
        <v>0</v>
      </c>
    </row>
    <row r="58" spans="1:5" ht="15.75" thickBot="1">
      <c r="A58" s="96">
        <v>1</v>
      </c>
      <c r="B58" s="97"/>
      <c r="C58" s="98" t="s">
        <v>150</v>
      </c>
      <c r="D58" s="99" t="s">
        <v>151</v>
      </c>
      <c r="E58" s="100">
        <v>0</v>
      </c>
    </row>
    <row r="59" spans="1:5" s="31" customFormat="1" ht="16.5" customHeight="1" thickBot="1">
      <c r="A59" s="101"/>
      <c r="B59" s="102"/>
      <c r="C59" s="63" t="s">
        <v>152</v>
      </c>
      <c r="D59" s="103" t="s">
        <v>153</v>
      </c>
      <c r="E59" s="104">
        <f>SUM(E57:E58)</f>
        <v>0</v>
      </c>
    </row>
    <row r="60" spans="1:5" s="31" customFormat="1" ht="15">
      <c r="A60" s="65"/>
      <c r="B60" s="105"/>
      <c r="C60" s="106"/>
      <c r="D60" s="107"/>
      <c r="E60" s="108"/>
    </row>
    <row r="61" spans="1:5" ht="15.75" customHeight="1">
      <c r="A61" s="88" t="s">
        <v>87</v>
      </c>
      <c r="B61" s="89" t="s">
        <v>88</v>
      </c>
      <c r="C61" s="55"/>
      <c r="D61" s="55"/>
      <c r="E61" s="90"/>
    </row>
    <row r="62" spans="1:5" ht="15.75" customHeight="1">
      <c r="A62" s="91"/>
      <c r="B62" s="92"/>
      <c r="C62" s="93" t="s">
        <v>148</v>
      </c>
      <c r="D62" s="94" t="s">
        <v>149</v>
      </c>
      <c r="E62" s="95">
        <v>0</v>
      </c>
    </row>
    <row r="63" spans="1:5" ht="15">
      <c r="A63" s="96">
        <v>1</v>
      </c>
      <c r="B63" s="97"/>
      <c r="C63" s="98" t="s">
        <v>169</v>
      </c>
      <c r="D63" s="99" t="s">
        <v>151</v>
      </c>
      <c r="E63" s="100">
        <v>850000</v>
      </c>
    </row>
    <row r="64" spans="1:5" ht="15.75" thickBot="1">
      <c r="A64" s="96">
        <v>2</v>
      </c>
      <c r="B64" s="97"/>
      <c r="C64" s="98" t="s">
        <v>170</v>
      </c>
      <c r="D64" s="99" t="s">
        <v>151</v>
      </c>
      <c r="E64" s="100">
        <v>-850000</v>
      </c>
    </row>
    <row r="65" spans="1:5" s="31" customFormat="1" ht="16.5" customHeight="1" thickBot="1">
      <c r="A65" s="101"/>
      <c r="B65" s="102"/>
      <c r="C65" s="63" t="s">
        <v>152</v>
      </c>
      <c r="D65" s="103" t="s">
        <v>153</v>
      </c>
      <c r="E65" s="104">
        <f>SUM(E62:E64)</f>
        <v>0</v>
      </c>
    </row>
    <row r="66" spans="1:5" s="31" customFormat="1" ht="15">
      <c r="A66" s="65"/>
      <c r="B66" s="105"/>
      <c r="C66" s="106"/>
      <c r="D66" s="107"/>
      <c r="E66" s="108"/>
    </row>
    <row r="67" spans="1:5" ht="15.75" customHeight="1">
      <c r="A67" s="88" t="s">
        <v>93</v>
      </c>
      <c r="B67" s="89" t="s">
        <v>94</v>
      </c>
      <c r="C67" s="55"/>
      <c r="D67" s="55"/>
      <c r="E67" s="90"/>
    </row>
    <row r="68" spans="1:5" ht="15.75" customHeight="1">
      <c r="A68" s="91"/>
      <c r="B68" s="92"/>
      <c r="C68" s="93" t="s">
        <v>148</v>
      </c>
      <c r="D68" s="94" t="s">
        <v>149</v>
      </c>
      <c r="E68" s="95">
        <v>11467</v>
      </c>
    </row>
    <row r="69" spans="1:5" ht="15">
      <c r="A69" s="96">
        <v>1</v>
      </c>
      <c r="B69" s="97"/>
      <c r="C69" s="98" t="s">
        <v>171</v>
      </c>
      <c r="D69" s="99" t="s">
        <v>151</v>
      </c>
      <c r="E69" s="100">
        <v>12059</v>
      </c>
    </row>
    <row r="70" spans="1:5" ht="15.75" thickBot="1">
      <c r="A70" s="96">
        <v>2</v>
      </c>
      <c r="B70" s="97"/>
      <c r="C70" s="98" t="s">
        <v>155</v>
      </c>
      <c r="D70" s="99" t="s">
        <v>151</v>
      </c>
      <c r="E70" s="100">
        <v>-23526</v>
      </c>
    </row>
    <row r="71" spans="1:5" s="31" customFormat="1" ht="16.5" customHeight="1" thickBot="1">
      <c r="A71" s="101"/>
      <c r="B71" s="102"/>
      <c r="C71" s="63" t="s">
        <v>152</v>
      </c>
      <c r="D71" s="103" t="s">
        <v>153</v>
      </c>
      <c r="E71" s="104">
        <f>SUM(E68:E70)</f>
        <v>0</v>
      </c>
    </row>
    <row r="72" spans="1:5" s="31" customFormat="1" ht="15">
      <c r="A72" s="65"/>
      <c r="B72" s="105"/>
      <c r="C72" s="106"/>
      <c r="D72" s="107"/>
      <c r="E72" s="108"/>
    </row>
    <row r="73" spans="1:5" ht="15.75" customHeight="1">
      <c r="A73" s="88" t="s">
        <v>101</v>
      </c>
      <c r="B73" s="89" t="s">
        <v>102</v>
      </c>
      <c r="C73" s="55"/>
      <c r="D73" s="55"/>
      <c r="E73" s="90"/>
    </row>
    <row r="74" spans="1:5" ht="15.75" customHeight="1">
      <c r="A74" s="91"/>
      <c r="B74" s="92"/>
      <c r="C74" s="93" t="s">
        <v>148</v>
      </c>
      <c r="D74" s="94" t="s">
        <v>149</v>
      </c>
      <c r="E74" s="95">
        <v>0</v>
      </c>
    </row>
    <row r="75" spans="1:5" ht="15">
      <c r="A75" s="96">
        <v>1</v>
      </c>
      <c r="B75" s="97"/>
      <c r="C75" s="98" t="s">
        <v>172</v>
      </c>
      <c r="D75" s="99" t="s">
        <v>151</v>
      </c>
      <c r="E75" s="100">
        <v>-971642</v>
      </c>
    </row>
    <row r="76" spans="1:5" ht="15.75" thickBot="1">
      <c r="A76" s="96">
        <v>2</v>
      </c>
      <c r="B76" s="97"/>
      <c r="C76" s="98" t="s">
        <v>155</v>
      </c>
      <c r="D76" s="99" t="s">
        <v>151</v>
      </c>
      <c r="E76" s="100">
        <v>971642</v>
      </c>
    </row>
    <row r="77" spans="1:5" s="31" customFormat="1" ht="16.5" customHeight="1" thickBot="1">
      <c r="A77" s="101"/>
      <c r="B77" s="102"/>
      <c r="C77" s="63" t="s">
        <v>152</v>
      </c>
      <c r="D77" s="103" t="s">
        <v>153</v>
      </c>
      <c r="E77" s="104">
        <f>SUM(E74:E76)</f>
        <v>0</v>
      </c>
    </row>
    <row r="78" spans="1:5" s="31" customFormat="1" ht="15.75" thickBot="1">
      <c r="A78" s="65"/>
      <c r="B78" s="105"/>
      <c r="C78" s="106"/>
      <c r="D78" s="107"/>
      <c r="E78" s="108"/>
    </row>
    <row r="79" spans="1:5" s="33" customFormat="1" ht="19.5" customHeight="1" thickBot="1">
      <c r="A79" s="109"/>
      <c r="B79" s="110"/>
      <c r="C79" s="111"/>
      <c r="D79" s="112" t="s">
        <v>173</v>
      </c>
      <c r="E79" s="113">
        <f>+E77+E71+E65+E59+E54+E41+E35+E29+E19+E13</f>
        <v>-1034126</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REPORTING&amp;RMIDSTATE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51"/>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174</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175</v>
      </c>
      <c r="D8" s="77"/>
      <c r="E8" s="77"/>
      <c r="F8" s="121"/>
    </row>
    <row r="9" spans="1:6" ht="13.5" customHeight="1" thickBot="1">
      <c r="A9" s="122" t="s">
        <v>5</v>
      </c>
      <c r="B9" s="123" t="s">
        <v>176</v>
      </c>
      <c r="C9" s="125" t="s">
        <v>177</v>
      </c>
      <c r="D9" s="125" t="s">
        <v>146</v>
      </c>
      <c r="E9" s="125" t="s">
        <v>147</v>
      </c>
      <c r="F9" s="126" t="s">
        <v>178</v>
      </c>
    </row>
    <row r="10" spans="1:6" s="127" customFormat="1" ht="31.5">
      <c r="A10" s="128"/>
      <c r="B10" s="129"/>
      <c r="C10" s="130"/>
      <c r="D10" s="131" t="s">
        <v>179</v>
      </c>
      <c r="E10" s="132" t="s">
        <v>180</v>
      </c>
      <c r="F10" s="133">
        <v>0</v>
      </c>
    </row>
    <row r="11" spans="1:6" ht="15.75">
      <c r="A11" s="134" t="s">
        <v>123</v>
      </c>
      <c r="B11" s="135" t="s">
        <v>10</v>
      </c>
      <c r="C11" s="136"/>
      <c r="D11" s="137"/>
      <c r="E11" s="137"/>
      <c r="F11" s="138"/>
    </row>
    <row r="12" spans="1:6" ht="15.75" thickBot="1">
      <c r="A12" s="139"/>
      <c r="B12" s="92"/>
      <c r="C12" s="140" t="s">
        <v>175</v>
      </c>
      <c r="D12" s="140" t="s">
        <v>181</v>
      </c>
      <c r="E12" s="141" t="s">
        <v>175</v>
      </c>
      <c r="F12" s="142">
        <v>0</v>
      </c>
    </row>
    <row r="13" spans="1:6" ht="16.5" thickBot="1">
      <c r="A13" s="143"/>
      <c r="B13" s="144"/>
      <c r="C13" s="145"/>
      <c r="D13" s="146" t="s">
        <v>182</v>
      </c>
      <c r="E13" s="147" t="s">
        <v>183</v>
      </c>
      <c r="F13" s="148">
        <v>0</v>
      </c>
    </row>
    <row r="14" spans="1:6" ht="15.75">
      <c r="A14" s="149"/>
      <c r="B14" s="150"/>
      <c r="C14" s="151"/>
      <c r="D14" s="152"/>
      <c r="E14" s="153"/>
      <c r="F14" s="154"/>
    </row>
    <row r="15" spans="1:6" ht="15.75">
      <c r="A15" s="134" t="s">
        <v>130</v>
      </c>
      <c r="B15" s="135" t="s">
        <v>41</v>
      </c>
      <c r="C15" s="136"/>
      <c r="D15" s="137"/>
      <c r="E15" s="137"/>
      <c r="F15" s="138"/>
    </row>
    <row r="16" spans="1:6" ht="15.75" thickBot="1">
      <c r="A16" s="139"/>
      <c r="B16" s="92"/>
      <c r="C16" s="140" t="s">
        <v>175</v>
      </c>
      <c r="D16" s="140" t="s">
        <v>181</v>
      </c>
      <c r="E16" s="141" t="s">
        <v>175</v>
      </c>
      <c r="F16" s="142">
        <v>0</v>
      </c>
    </row>
    <row r="17" spans="1:6" ht="16.5" thickBot="1">
      <c r="A17" s="143"/>
      <c r="B17" s="144"/>
      <c r="C17" s="145"/>
      <c r="D17" s="146" t="s">
        <v>182</v>
      </c>
      <c r="E17" s="147" t="s">
        <v>183</v>
      </c>
      <c r="F17" s="148">
        <v>0</v>
      </c>
    </row>
    <row r="18" spans="1:6" ht="15.75">
      <c r="A18" s="149"/>
      <c r="B18" s="150"/>
      <c r="C18" s="151"/>
      <c r="D18" s="152"/>
      <c r="E18" s="153"/>
      <c r="F18" s="154"/>
    </row>
    <row r="19" spans="1:6" ht="15.75">
      <c r="A19" s="134" t="s">
        <v>131</v>
      </c>
      <c r="B19" s="135" t="s">
        <v>51</v>
      </c>
      <c r="C19" s="136"/>
      <c r="D19" s="137"/>
      <c r="E19" s="137"/>
      <c r="F19" s="138"/>
    </row>
    <row r="20" spans="1:6" ht="15.75" thickBot="1">
      <c r="A20" s="139"/>
      <c r="B20" s="92"/>
      <c r="C20" s="140" t="s">
        <v>175</v>
      </c>
      <c r="D20" s="140" t="s">
        <v>181</v>
      </c>
      <c r="E20" s="141" t="s">
        <v>175</v>
      </c>
      <c r="F20" s="142">
        <v>0</v>
      </c>
    </row>
    <row r="21" spans="1:6" ht="16.5" thickBot="1">
      <c r="A21" s="143"/>
      <c r="B21" s="144"/>
      <c r="C21" s="145"/>
      <c r="D21" s="146" t="s">
        <v>182</v>
      </c>
      <c r="E21" s="147" t="s">
        <v>183</v>
      </c>
      <c r="F21" s="148">
        <v>0</v>
      </c>
    </row>
    <row r="22" spans="1:6" ht="15.75">
      <c r="A22" s="149"/>
      <c r="B22" s="150"/>
      <c r="C22" s="151"/>
      <c r="D22" s="152"/>
      <c r="E22" s="153"/>
      <c r="F22" s="154"/>
    </row>
    <row r="23" spans="1:6" ht="15.75">
      <c r="A23" s="134" t="s">
        <v>132</v>
      </c>
      <c r="B23" s="135" t="s">
        <v>61</v>
      </c>
      <c r="C23" s="136"/>
      <c r="D23" s="137"/>
      <c r="E23" s="137"/>
      <c r="F23" s="138"/>
    </row>
    <row r="24" spans="1:6" ht="15.75" thickBot="1">
      <c r="A24" s="139"/>
      <c r="B24" s="92"/>
      <c r="C24" s="140" t="s">
        <v>175</v>
      </c>
      <c r="D24" s="140" t="s">
        <v>181</v>
      </c>
      <c r="E24" s="141" t="s">
        <v>175</v>
      </c>
      <c r="F24" s="142">
        <v>0</v>
      </c>
    </row>
    <row r="25" spans="1:6" ht="16.5" thickBot="1">
      <c r="A25" s="143"/>
      <c r="B25" s="144"/>
      <c r="C25" s="145"/>
      <c r="D25" s="146" t="s">
        <v>182</v>
      </c>
      <c r="E25" s="147" t="s">
        <v>183</v>
      </c>
      <c r="F25" s="148">
        <v>0</v>
      </c>
    </row>
    <row r="26" spans="1:6" ht="15.75">
      <c r="A26" s="149"/>
      <c r="B26" s="150"/>
      <c r="C26" s="151"/>
      <c r="D26" s="152"/>
      <c r="E26" s="153"/>
      <c r="F26" s="154"/>
    </row>
    <row r="27" spans="1:6" ht="15.75">
      <c r="A27" s="134" t="s">
        <v>133</v>
      </c>
      <c r="B27" s="135" t="s">
        <v>67</v>
      </c>
      <c r="C27" s="136"/>
      <c r="D27" s="137"/>
      <c r="E27" s="137"/>
      <c r="F27" s="138"/>
    </row>
    <row r="28" spans="1:6" ht="15.75" thickBot="1">
      <c r="A28" s="139"/>
      <c r="B28" s="92"/>
      <c r="C28" s="140" t="s">
        <v>175</v>
      </c>
      <c r="D28" s="140" t="s">
        <v>181</v>
      </c>
      <c r="E28" s="141" t="s">
        <v>175</v>
      </c>
      <c r="F28" s="142">
        <v>0</v>
      </c>
    </row>
    <row r="29" spans="1:6" ht="16.5" thickBot="1">
      <c r="A29" s="143"/>
      <c r="B29" s="144"/>
      <c r="C29" s="145"/>
      <c r="D29" s="146" t="s">
        <v>182</v>
      </c>
      <c r="E29" s="147" t="s">
        <v>183</v>
      </c>
      <c r="F29" s="148">
        <v>0</v>
      </c>
    </row>
    <row r="30" spans="1:6" ht="15.75">
      <c r="A30" s="149"/>
      <c r="B30" s="150"/>
      <c r="C30" s="151"/>
      <c r="D30" s="152"/>
      <c r="E30" s="153"/>
      <c r="F30" s="154"/>
    </row>
    <row r="31" spans="1:6" ht="15.75">
      <c r="A31" s="134" t="s">
        <v>134</v>
      </c>
      <c r="B31" s="135" t="s">
        <v>73</v>
      </c>
      <c r="C31" s="136"/>
      <c r="D31" s="137"/>
      <c r="E31" s="137"/>
      <c r="F31" s="138"/>
    </row>
    <row r="32" spans="1:6" ht="15.75" thickBot="1">
      <c r="A32" s="139"/>
      <c r="B32" s="92"/>
      <c r="C32" s="140" t="s">
        <v>175</v>
      </c>
      <c r="D32" s="140" t="s">
        <v>181</v>
      </c>
      <c r="E32" s="141" t="s">
        <v>175</v>
      </c>
      <c r="F32" s="142">
        <v>0</v>
      </c>
    </row>
    <row r="33" spans="1:6" ht="16.5" thickBot="1">
      <c r="A33" s="143"/>
      <c r="B33" s="144"/>
      <c r="C33" s="145"/>
      <c r="D33" s="146" t="s">
        <v>182</v>
      </c>
      <c r="E33" s="147" t="s">
        <v>183</v>
      </c>
      <c r="F33" s="148">
        <v>0</v>
      </c>
    </row>
    <row r="34" spans="1:6" ht="15.75">
      <c r="A34" s="149"/>
      <c r="B34" s="150"/>
      <c r="C34" s="151"/>
      <c r="D34" s="152"/>
      <c r="E34" s="153"/>
      <c r="F34" s="154"/>
    </row>
    <row r="35" spans="1:6" ht="15.75">
      <c r="A35" s="134" t="s">
        <v>135</v>
      </c>
      <c r="B35" s="135" t="s">
        <v>78</v>
      </c>
      <c r="C35" s="136"/>
      <c r="D35" s="137"/>
      <c r="E35" s="137"/>
      <c r="F35" s="138"/>
    </row>
    <row r="36" spans="1:6" ht="15.75" thickBot="1">
      <c r="A36" s="139"/>
      <c r="B36" s="92"/>
      <c r="C36" s="140" t="s">
        <v>175</v>
      </c>
      <c r="D36" s="140" t="s">
        <v>181</v>
      </c>
      <c r="E36" s="141" t="s">
        <v>175</v>
      </c>
      <c r="F36" s="142">
        <v>0</v>
      </c>
    </row>
    <row r="37" spans="1:6" ht="16.5" thickBot="1">
      <c r="A37" s="143"/>
      <c r="B37" s="144"/>
      <c r="C37" s="145"/>
      <c r="D37" s="146" t="s">
        <v>182</v>
      </c>
      <c r="E37" s="147" t="s">
        <v>183</v>
      </c>
      <c r="F37" s="148">
        <v>0</v>
      </c>
    </row>
    <row r="38" spans="1:6" ht="15.75">
      <c r="A38" s="149"/>
      <c r="B38" s="150"/>
      <c r="C38" s="151"/>
      <c r="D38" s="152"/>
      <c r="E38" s="153"/>
      <c r="F38" s="154"/>
    </row>
    <row r="39" spans="1:6" ht="15.75">
      <c r="A39" s="134" t="s">
        <v>136</v>
      </c>
      <c r="B39" s="135" t="s">
        <v>88</v>
      </c>
      <c r="C39" s="136"/>
      <c r="D39" s="137"/>
      <c r="E39" s="137"/>
      <c r="F39" s="138"/>
    </row>
    <row r="40" spans="1:6" ht="15.75" thickBot="1">
      <c r="A40" s="139"/>
      <c r="B40" s="92"/>
      <c r="C40" s="140" t="s">
        <v>175</v>
      </c>
      <c r="D40" s="140" t="s">
        <v>181</v>
      </c>
      <c r="E40" s="141" t="s">
        <v>175</v>
      </c>
      <c r="F40" s="142">
        <v>0</v>
      </c>
    </row>
    <row r="41" spans="1:6" ht="16.5" thickBot="1">
      <c r="A41" s="143"/>
      <c r="B41" s="144"/>
      <c r="C41" s="145"/>
      <c r="D41" s="146" t="s">
        <v>182</v>
      </c>
      <c r="E41" s="147" t="s">
        <v>183</v>
      </c>
      <c r="F41" s="148">
        <v>0</v>
      </c>
    </row>
    <row r="42" spans="1:6" ht="15.75">
      <c r="A42" s="149"/>
      <c r="B42" s="150"/>
      <c r="C42" s="151"/>
      <c r="D42" s="152"/>
      <c r="E42" s="153"/>
      <c r="F42" s="154"/>
    </row>
    <row r="43" spans="1:6" ht="15.75">
      <c r="A43" s="134" t="s">
        <v>137</v>
      </c>
      <c r="B43" s="135" t="s">
        <v>94</v>
      </c>
      <c r="C43" s="136"/>
      <c r="D43" s="137"/>
      <c r="E43" s="137"/>
      <c r="F43" s="138"/>
    </row>
    <row r="44" spans="1:6" ht="15.75" thickBot="1">
      <c r="A44" s="139"/>
      <c r="B44" s="92"/>
      <c r="C44" s="140" t="s">
        <v>175</v>
      </c>
      <c r="D44" s="140" t="s">
        <v>181</v>
      </c>
      <c r="E44" s="141" t="s">
        <v>175</v>
      </c>
      <c r="F44" s="142">
        <v>0</v>
      </c>
    </row>
    <row r="45" spans="1:6" ht="16.5" thickBot="1">
      <c r="A45" s="143"/>
      <c r="B45" s="144"/>
      <c r="C45" s="145"/>
      <c r="D45" s="146" t="s">
        <v>182</v>
      </c>
      <c r="E45" s="147" t="s">
        <v>183</v>
      </c>
      <c r="F45" s="148">
        <v>0</v>
      </c>
    </row>
    <row r="46" spans="1:6" ht="15.75">
      <c r="A46" s="149"/>
      <c r="B46" s="150"/>
      <c r="C46" s="151"/>
      <c r="D46" s="152"/>
      <c r="E46" s="153"/>
      <c r="F46" s="154"/>
    </row>
    <row r="47" spans="1:6" ht="15.75">
      <c r="A47" s="134" t="s">
        <v>138</v>
      </c>
      <c r="B47" s="135" t="s">
        <v>102</v>
      </c>
      <c r="C47" s="136"/>
      <c r="D47" s="137"/>
      <c r="E47" s="137"/>
      <c r="F47" s="138"/>
    </row>
    <row r="48" spans="1:6" ht="15.75" thickBot="1">
      <c r="A48" s="139"/>
      <c r="B48" s="92"/>
      <c r="C48" s="140" t="s">
        <v>175</v>
      </c>
      <c r="D48" s="140" t="s">
        <v>181</v>
      </c>
      <c r="E48" s="141" t="s">
        <v>175</v>
      </c>
      <c r="F48" s="142">
        <v>0</v>
      </c>
    </row>
    <row r="49" spans="1:6" ht="16.5" thickBot="1">
      <c r="A49" s="143"/>
      <c r="B49" s="144"/>
      <c r="C49" s="145"/>
      <c r="D49" s="146" t="s">
        <v>182</v>
      </c>
      <c r="E49" s="147" t="s">
        <v>183</v>
      </c>
      <c r="F49" s="148">
        <v>0</v>
      </c>
    </row>
    <row r="50" spans="1:6" ht="15.75">
      <c r="A50" s="149"/>
      <c r="B50" s="150"/>
      <c r="C50" s="151"/>
      <c r="D50" s="152"/>
      <c r="E50" s="153"/>
      <c r="F50" s="154"/>
    </row>
    <row r="51" spans="1:6" ht="32.25" thickBot="1">
      <c r="A51" s="155"/>
      <c r="B51" s="156"/>
      <c r="C51" s="156"/>
      <c r="D51" s="157" t="s">
        <v>184</v>
      </c>
      <c r="E51" s="158" t="s">
        <v>185</v>
      </c>
      <c r="F51" s="159">
        <f>+F49+F45+F41+F37+F33+F29+F25+F21+F17+F13+F10</f>
        <v>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REPORTING&amp;RMIDSTATE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51"/>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186</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187</v>
      </c>
      <c r="C8" s="167"/>
      <c r="D8" s="168"/>
    </row>
    <row r="9" spans="1:4" ht="14.25" customHeight="1" thickBot="1">
      <c r="A9" s="169" t="s">
        <v>5</v>
      </c>
      <c r="B9" s="170" t="s">
        <v>188</v>
      </c>
      <c r="C9" s="171" t="s">
        <v>178</v>
      </c>
      <c r="D9" s="172" t="s">
        <v>147</v>
      </c>
    </row>
    <row r="10" spans="1:4" ht="15.75">
      <c r="A10" s="173"/>
      <c r="B10" s="87"/>
      <c r="C10" s="174"/>
      <c r="D10" s="175"/>
    </row>
    <row r="11" spans="1:4" ht="12.75">
      <c r="A11" s="176" t="s">
        <v>123</v>
      </c>
      <c r="B11" s="177" t="s">
        <v>10</v>
      </c>
      <c r="C11" s="178"/>
      <c r="D11" s="179"/>
    </row>
    <row r="12" spans="1:4" ht="13.5" thickBot="1">
      <c r="A12" s="180">
        <v>0</v>
      </c>
      <c r="B12" s="181" t="s">
        <v>181</v>
      </c>
      <c r="C12" s="182">
        <v>0</v>
      </c>
      <c r="D12" s="183" t="s">
        <v>175</v>
      </c>
    </row>
    <row r="13" spans="1:4" ht="13.5" customHeight="1" thickBot="1">
      <c r="A13" s="184"/>
      <c r="B13" s="185" t="s">
        <v>189</v>
      </c>
      <c r="C13" s="186">
        <v>0</v>
      </c>
      <c r="D13" s="187" t="s">
        <v>183</v>
      </c>
    </row>
    <row r="14" spans="1:4" ht="14.25" customHeight="1">
      <c r="A14" s="188"/>
      <c r="B14" s="189"/>
      <c r="C14" s="190"/>
      <c r="D14" s="191"/>
    </row>
    <row r="15" spans="1:4" ht="12.75">
      <c r="A15" s="176" t="s">
        <v>130</v>
      </c>
      <c r="B15" s="177" t="s">
        <v>41</v>
      </c>
      <c r="C15" s="178"/>
      <c r="D15" s="179"/>
    </row>
    <row r="16" spans="1:4" ht="13.5" thickBot="1">
      <c r="A16" s="180">
        <v>0</v>
      </c>
      <c r="B16" s="181" t="s">
        <v>181</v>
      </c>
      <c r="C16" s="182">
        <v>0</v>
      </c>
      <c r="D16" s="183" t="s">
        <v>175</v>
      </c>
    </row>
    <row r="17" spans="1:4" ht="13.5" customHeight="1" thickBot="1">
      <c r="A17" s="184"/>
      <c r="B17" s="185" t="s">
        <v>189</v>
      </c>
      <c r="C17" s="186">
        <v>0</v>
      </c>
      <c r="D17" s="187" t="s">
        <v>183</v>
      </c>
    </row>
    <row r="18" spans="1:4" ht="14.25" customHeight="1">
      <c r="A18" s="188"/>
      <c r="B18" s="189"/>
      <c r="C18" s="190"/>
      <c r="D18" s="191"/>
    </row>
    <row r="19" spans="1:4" ht="12.75">
      <c r="A19" s="176" t="s">
        <v>131</v>
      </c>
      <c r="B19" s="177" t="s">
        <v>51</v>
      </c>
      <c r="C19" s="178"/>
      <c r="D19" s="179"/>
    </row>
    <row r="20" spans="1:4" ht="13.5" thickBot="1">
      <c r="A20" s="180">
        <v>0</v>
      </c>
      <c r="B20" s="181" t="s">
        <v>181</v>
      </c>
      <c r="C20" s="182">
        <v>0</v>
      </c>
      <c r="D20" s="183" t="s">
        <v>175</v>
      </c>
    </row>
    <row r="21" spans="1:4" ht="13.5" customHeight="1" thickBot="1">
      <c r="A21" s="184"/>
      <c r="B21" s="185" t="s">
        <v>189</v>
      </c>
      <c r="C21" s="186">
        <v>0</v>
      </c>
      <c r="D21" s="187" t="s">
        <v>183</v>
      </c>
    </row>
    <row r="22" spans="1:4" ht="14.25" customHeight="1">
      <c r="A22" s="188"/>
      <c r="B22" s="189"/>
      <c r="C22" s="190"/>
      <c r="D22" s="191"/>
    </row>
    <row r="23" spans="1:4" ht="12.75">
      <c r="A23" s="176" t="s">
        <v>132</v>
      </c>
      <c r="B23" s="177" t="s">
        <v>61</v>
      </c>
      <c r="C23" s="178"/>
      <c r="D23" s="179"/>
    </row>
    <row r="24" spans="1:4" ht="13.5" thickBot="1">
      <c r="A24" s="180">
        <v>0</v>
      </c>
      <c r="B24" s="181" t="s">
        <v>181</v>
      </c>
      <c r="C24" s="182">
        <v>0</v>
      </c>
      <c r="D24" s="183" t="s">
        <v>175</v>
      </c>
    </row>
    <row r="25" spans="1:4" ht="13.5" customHeight="1" thickBot="1">
      <c r="A25" s="184"/>
      <c r="B25" s="185" t="s">
        <v>189</v>
      </c>
      <c r="C25" s="186">
        <v>0</v>
      </c>
      <c r="D25" s="187" t="s">
        <v>183</v>
      </c>
    </row>
    <row r="26" spans="1:4" ht="14.25" customHeight="1">
      <c r="A26" s="188"/>
      <c r="B26" s="189"/>
      <c r="C26" s="190"/>
      <c r="D26" s="191"/>
    </row>
    <row r="27" spans="1:4" ht="12.75">
      <c r="A27" s="176" t="s">
        <v>133</v>
      </c>
      <c r="B27" s="177" t="s">
        <v>67</v>
      </c>
      <c r="C27" s="178"/>
      <c r="D27" s="179"/>
    </row>
    <row r="28" spans="1:4" ht="13.5" thickBot="1">
      <c r="A28" s="180">
        <v>0</v>
      </c>
      <c r="B28" s="181" t="s">
        <v>181</v>
      </c>
      <c r="C28" s="182">
        <v>0</v>
      </c>
      <c r="D28" s="183" t="s">
        <v>175</v>
      </c>
    </row>
    <row r="29" spans="1:4" ht="13.5" customHeight="1" thickBot="1">
      <c r="A29" s="184"/>
      <c r="B29" s="185" t="s">
        <v>189</v>
      </c>
      <c r="C29" s="186">
        <v>0</v>
      </c>
      <c r="D29" s="187" t="s">
        <v>183</v>
      </c>
    </row>
    <row r="30" spans="1:4" ht="14.25" customHeight="1">
      <c r="A30" s="188"/>
      <c r="B30" s="189"/>
      <c r="C30" s="190"/>
      <c r="D30" s="191"/>
    </row>
    <row r="31" spans="1:4" ht="12.75">
      <c r="A31" s="176" t="s">
        <v>134</v>
      </c>
      <c r="B31" s="177" t="s">
        <v>73</v>
      </c>
      <c r="C31" s="178"/>
      <c r="D31" s="179"/>
    </row>
    <row r="32" spans="1:4" ht="13.5" thickBot="1">
      <c r="A32" s="180">
        <v>0</v>
      </c>
      <c r="B32" s="181" t="s">
        <v>181</v>
      </c>
      <c r="C32" s="182">
        <v>0</v>
      </c>
      <c r="D32" s="183" t="s">
        <v>175</v>
      </c>
    </row>
    <row r="33" spans="1:4" ht="13.5" customHeight="1" thickBot="1">
      <c r="A33" s="184"/>
      <c r="B33" s="185" t="s">
        <v>189</v>
      </c>
      <c r="C33" s="186">
        <v>0</v>
      </c>
      <c r="D33" s="187" t="s">
        <v>183</v>
      </c>
    </row>
    <row r="34" spans="1:4" ht="14.25" customHeight="1">
      <c r="A34" s="188"/>
      <c r="B34" s="189"/>
      <c r="C34" s="190"/>
      <c r="D34" s="191"/>
    </row>
    <row r="35" spans="1:4" ht="12.75">
      <c r="A35" s="176" t="s">
        <v>135</v>
      </c>
      <c r="B35" s="177" t="s">
        <v>78</v>
      </c>
      <c r="C35" s="178"/>
      <c r="D35" s="179"/>
    </row>
    <row r="36" spans="1:4" ht="13.5" thickBot="1">
      <c r="A36" s="180">
        <v>0</v>
      </c>
      <c r="B36" s="181" t="s">
        <v>181</v>
      </c>
      <c r="C36" s="182">
        <v>0</v>
      </c>
      <c r="D36" s="183" t="s">
        <v>175</v>
      </c>
    </row>
    <row r="37" spans="1:4" ht="13.5" customHeight="1" thickBot="1">
      <c r="A37" s="184"/>
      <c r="B37" s="185" t="s">
        <v>189</v>
      </c>
      <c r="C37" s="186">
        <v>0</v>
      </c>
      <c r="D37" s="187" t="s">
        <v>183</v>
      </c>
    </row>
    <row r="38" spans="1:4" ht="14.25" customHeight="1">
      <c r="A38" s="188"/>
      <c r="B38" s="189"/>
      <c r="C38" s="190"/>
      <c r="D38" s="191"/>
    </row>
    <row r="39" spans="1:4" ht="12.75">
      <c r="A39" s="176" t="s">
        <v>136</v>
      </c>
      <c r="B39" s="177" t="s">
        <v>88</v>
      </c>
      <c r="C39" s="178"/>
      <c r="D39" s="179"/>
    </row>
    <row r="40" spans="1:4" ht="13.5" thickBot="1">
      <c r="A40" s="180">
        <v>0</v>
      </c>
      <c r="B40" s="181" t="s">
        <v>181</v>
      </c>
      <c r="C40" s="182">
        <v>0</v>
      </c>
      <c r="D40" s="183" t="s">
        <v>175</v>
      </c>
    </row>
    <row r="41" spans="1:4" ht="13.5" customHeight="1" thickBot="1">
      <c r="A41" s="184"/>
      <c r="B41" s="185" t="s">
        <v>189</v>
      </c>
      <c r="C41" s="186">
        <v>0</v>
      </c>
      <c r="D41" s="187" t="s">
        <v>183</v>
      </c>
    </row>
    <row r="42" spans="1:4" ht="14.25" customHeight="1">
      <c r="A42" s="188"/>
      <c r="B42" s="189"/>
      <c r="C42" s="190"/>
      <c r="D42" s="191"/>
    </row>
    <row r="43" spans="1:4" ht="12.75">
      <c r="A43" s="176" t="s">
        <v>137</v>
      </c>
      <c r="B43" s="177" t="s">
        <v>94</v>
      </c>
      <c r="C43" s="178"/>
      <c r="D43" s="179"/>
    </row>
    <row r="44" spans="1:4" ht="13.5" thickBot="1">
      <c r="A44" s="180">
        <v>0</v>
      </c>
      <c r="B44" s="181" t="s">
        <v>181</v>
      </c>
      <c r="C44" s="182">
        <v>0</v>
      </c>
      <c r="D44" s="183" t="s">
        <v>175</v>
      </c>
    </row>
    <row r="45" spans="1:4" ht="13.5" customHeight="1" thickBot="1">
      <c r="A45" s="184"/>
      <c r="B45" s="185" t="s">
        <v>189</v>
      </c>
      <c r="C45" s="186">
        <v>0</v>
      </c>
      <c r="D45" s="187" t="s">
        <v>183</v>
      </c>
    </row>
    <row r="46" spans="1:4" ht="14.25" customHeight="1">
      <c r="A46" s="188"/>
      <c r="B46" s="189"/>
      <c r="C46" s="190"/>
      <c r="D46" s="191"/>
    </row>
    <row r="47" spans="1:4" ht="12.75">
      <c r="A47" s="176" t="s">
        <v>138</v>
      </c>
      <c r="B47" s="177" t="s">
        <v>102</v>
      </c>
      <c r="C47" s="178"/>
      <c r="D47" s="179"/>
    </row>
    <row r="48" spans="1:4" ht="13.5" thickBot="1">
      <c r="A48" s="180">
        <v>0</v>
      </c>
      <c r="B48" s="181" t="s">
        <v>181</v>
      </c>
      <c r="C48" s="182">
        <v>0</v>
      </c>
      <c r="D48" s="183" t="s">
        <v>175</v>
      </c>
    </row>
    <row r="49" spans="1:4" ht="13.5" customHeight="1" thickBot="1">
      <c r="A49" s="184"/>
      <c r="B49" s="185" t="s">
        <v>189</v>
      </c>
      <c r="C49" s="186">
        <v>0</v>
      </c>
      <c r="D49" s="187" t="s">
        <v>183</v>
      </c>
    </row>
    <row r="50" spans="1:4" ht="14.25" customHeight="1" thickBot="1">
      <c r="A50" s="188"/>
      <c r="B50" s="189"/>
      <c r="C50" s="190"/>
      <c r="D50" s="191"/>
    </row>
    <row r="51" spans="2:4" ht="13.5" customHeight="1" thickBot="1">
      <c r="B51" s="192" t="s">
        <v>190</v>
      </c>
      <c r="C51" s="193">
        <f>+C49+C45+C41+C37+C33+C29+C25+C21+C17+C13</f>
        <v>0</v>
      </c>
      <c r="D51" s="187" t="s">
        <v>185</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REPORTING&amp;RMIDSTATE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191</v>
      </c>
      <c r="B3" s="461"/>
      <c r="C3" s="461"/>
      <c r="D3" s="461"/>
    </row>
    <row r="4" spans="1:4" ht="12.75">
      <c r="A4" s="461" t="s">
        <v>2</v>
      </c>
      <c r="B4" s="461"/>
      <c r="C4" s="461"/>
      <c r="D4" s="461"/>
    </row>
    <row r="5" spans="1:4" ht="12.75">
      <c r="A5" s="461" t="s">
        <v>192</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187</v>
      </c>
      <c r="C8" s="197"/>
      <c r="D8" s="198"/>
    </row>
    <row r="9" spans="1:4" ht="14.25" customHeight="1" thickBot="1">
      <c r="A9" s="122" t="s">
        <v>5</v>
      </c>
      <c r="B9" s="125" t="s">
        <v>193</v>
      </c>
      <c r="C9" s="199" t="s">
        <v>178</v>
      </c>
      <c r="D9" s="126" t="s">
        <v>194</v>
      </c>
    </row>
    <row r="10" spans="1:4" ht="12.75">
      <c r="A10" s="173"/>
      <c r="B10" s="175"/>
      <c r="C10" s="175"/>
      <c r="D10" s="174"/>
    </row>
    <row r="11" spans="1:4" ht="15.75" customHeight="1">
      <c r="A11" s="200" t="s">
        <v>8</v>
      </c>
      <c r="B11" s="177" t="s">
        <v>10</v>
      </c>
      <c r="C11" s="175"/>
      <c r="D11" s="201"/>
    </row>
    <row r="12" spans="1:4" ht="13.5" thickBot="1">
      <c r="A12" s="202">
        <v>0</v>
      </c>
      <c r="B12" s="203" t="s">
        <v>181</v>
      </c>
      <c r="C12" s="204">
        <v>0</v>
      </c>
      <c r="D12" s="205" t="s">
        <v>195</v>
      </c>
    </row>
    <row r="13" spans="1:4" ht="13.5" customHeight="1" thickBot="1">
      <c r="A13" s="206"/>
      <c r="B13" s="207" t="s">
        <v>129</v>
      </c>
      <c r="C13" s="208">
        <v>0</v>
      </c>
      <c r="D13" s="209"/>
    </row>
    <row r="14" spans="1:4" ht="14.25" customHeight="1">
      <c r="A14" s="210"/>
      <c r="B14" s="211"/>
      <c r="C14" s="212"/>
      <c r="D14" s="213"/>
    </row>
    <row r="15" spans="1:4" ht="15.75" customHeight="1">
      <c r="A15" s="200" t="s">
        <v>40</v>
      </c>
      <c r="B15" s="177" t="s">
        <v>41</v>
      </c>
      <c r="C15" s="175"/>
      <c r="D15" s="201"/>
    </row>
    <row r="16" spans="1:4" ht="13.5" thickBot="1">
      <c r="A16" s="202">
        <v>0</v>
      </c>
      <c r="B16" s="203" t="s">
        <v>181</v>
      </c>
      <c r="C16" s="204">
        <v>0</v>
      </c>
      <c r="D16" s="205" t="s">
        <v>195</v>
      </c>
    </row>
    <row r="17" spans="1:4" ht="13.5" customHeight="1" thickBot="1">
      <c r="A17" s="206"/>
      <c r="B17" s="207" t="s">
        <v>129</v>
      </c>
      <c r="C17" s="208">
        <v>0</v>
      </c>
      <c r="D17" s="209"/>
    </row>
    <row r="18" spans="1:4" ht="14.25" customHeight="1">
      <c r="A18" s="210"/>
      <c r="B18" s="211"/>
      <c r="C18" s="212"/>
      <c r="D18" s="213"/>
    </row>
    <row r="19" spans="1:4" ht="15.75" customHeight="1">
      <c r="A19" s="200" t="s">
        <v>50</v>
      </c>
      <c r="B19" s="177" t="s">
        <v>51</v>
      </c>
      <c r="C19" s="175"/>
      <c r="D19" s="201"/>
    </row>
    <row r="20" spans="1:4" ht="13.5" thickBot="1">
      <c r="A20" s="202">
        <v>0</v>
      </c>
      <c r="B20" s="203" t="s">
        <v>181</v>
      </c>
      <c r="C20" s="204">
        <v>0</v>
      </c>
      <c r="D20" s="205" t="s">
        <v>195</v>
      </c>
    </row>
    <row r="21" spans="1:4" ht="13.5" customHeight="1" thickBot="1">
      <c r="A21" s="206"/>
      <c r="B21" s="207" t="s">
        <v>129</v>
      </c>
      <c r="C21" s="208">
        <v>0</v>
      </c>
      <c r="D21" s="209"/>
    </row>
    <row r="22" spans="1:4" ht="14.25" customHeight="1">
      <c r="A22" s="210"/>
      <c r="B22" s="211"/>
      <c r="C22" s="212"/>
      <c r="D22" s="213"/>
    </row>
    <row r="23" spans="1:4" ht="15.75" customHeight="1">
      <c r="A23" s="200" t="s">
        <v>60</v>
      </c>
      <c r="B23" s="177" t="s">
        <v>61</v>
      </c>
      <c r="C23" s="175"/>
      <c r="D23" s="201"/>
    </row>
    <row r="24" spans="1:4" ht="13.5" thickBot="1">
      <c r="A24" s="202">
        <v>0</v>
      </c>
      <c r="B24" s="203" t="s">
        <v>181</v>
      </c>
      <c r="C24" s="204">
        <v>0</v>
      </c>
      <c r="D24" s="205" t="s">
        <v>195</v>
      </c>
    </row>
    <row r="25" spans="1:4" ht="13.5" customHeight="1" thickBot="1">
      <c r="A25" s="206"/>
      <c r="B25" s="207" t="s">
        <v>129</v>
      </c>
      <c r="C25" s="208">
        <v>0</v>
      </c>
      <c r="D25" s="209"/>
    </row>
    <row r="26" spans="1:4" ht="14.25" customHeight="1">
      <c r="A26" s="210"/>
      <c r="B26" s="211"/>
      <c r="C26" s="212"/>
      <c r="D26" s="213"/>
    </row>
    <row r="27" spans="1:4" ht="15.75" customHeight="1">
      <c r="A27" s="200" t="s">
        <v>66</v>
      </c>
      <c r="B27" s="177" t="s">
        <v>67</v>
      </c>
      <c r="C27" s="175"/>
      <c r="D27" s="201"/>
    </row>
    <row r="28" spans="1:4" ht="13.5" thickBot="1">
      <c r="A28" s="202">
        <v>0</v>
      </c>
      <c r="B28" s="203" t="s">
        <v>181</v>
      </c>
      <c r="C28" s="204">
        <v>0</v>
      </c>
      <c r="D28" s="205" t="s">
        <v>195</v>
      </c>
    </row>
    <row r="29" spans="1:4" ht="13.5" customHeight="1" thickBot="1">
      <c r="A29" s="206"/>
      <c r="B29" s="207" t="s">
        <v>129</v>
      </c>
      <c r="C29" s="208">
        <v>0</v>
      </c>
      <c r="D29" s="209"/>
    </row>
    <row r="30" spans="1:4" ht="14.25" customHeight="1">
      <c r="A30" s="210"/>
      <c r="B30" s="211"/>
      <c r="C30" s="212"/>
      <c r="D30" s="213"/>
    </row>
    <row r="31" spans="1:4" ht="15.75" customHeight="1">
      <c r="A31" s="200" t="s">
        <v>72</v>
      </c>
      <c r="B31" s="177" t="s">
        <v>73</v>
      </c>
      <c r="C31" s="175"/>
      <c r="D31" s="201"/>
    </row>
    <row r="32" spans="1:4" ht="13.5" thickBot="1">
      <c r="A32" s="202">
        <v>0</v>
      </c>
      <c r="B32" s="203" t="s">
        <v>181</v>
      </c>
      <c r="C32" s="204">
        <v>0</v>
      </c>
      <c r="D32" s="205" t="s">
        <v>195</v>
      </c>
    </row>
    <row r="33" spans="1:4" ht="13.5" customHeight="1" thickBot="1">
      <c r="A33" s="206"/>
      <c r="B33" s="207" t="s">
        <v>129</v>
      </c>
      <c r="C33" s="208">
        <v>0</v>
      </c>
      <c r="D33" s="209"/>
    </row>
    <row r="34" spans="1:4" ht="14.25" customHeight="1">
      <c r="A34" s="210"/>
      <c r="B34" s="211"/>
      <c r="C34" s="212"/>
      <c r="D34" s="213"/>
    </row>
    <row r="35" spans="1:4" ht="15.75" customHeight="1">
      <c r="A35" s="200" t="s">
        <v>77</v>
      </c>
      <c r="B35" s="177" t="s">
        <v>78</v>
      </c>
      <c r="C35" s="175"/>
      <c r="D35" s="201"/>
    </row>
    <row r="36" spans="1:4" ht="13.5" thickBot="1">
      <c r="A36" s="202">
        <v>0</v>
      </c>
      <c r="B36" s="203" t="s">
        <v>181</v>
      </c>
      <c r="C36" s="204">
        <v>0</v>
      </c>
      <c r="D36" s="205" t="s">
        <v>195</v>
      </c>
    </row>
    <row r="37" spans="1:4" ht="13.5" customHeight="1" thickBot="1">
      <c r="A37" s="206"/>
      <c r="B37" s="207" t="s">
        <v>129</v>
      </c>
      <c r="C37" s="208">
        <v>0</v>
      </c>
      <c r="D37" s="209"/>
    </row>
    <row r="38" spans="1:4" ht="14.25" customHeight="1">
      <c r="A38" s="210"/>
      <c r="B38" s="211"/>
      <c r="C38" s="212"/>
      <c r="D38" s="213"/>
    </row>
    <row r="39" spans="1:4" ht="15.75" customHeight="1">
      <c r="A39" s="200" t="s">
        <v>87</v>
      </c>
      <c r="B39" s="177" t="s">
        <v>88</v>
      </c>
      <c r="C39" s="175"/>
      <c r="D39" s="201"/>
    </row>
    <row r="40" spans="1:4" ht="13.5" thickBot="1">
      <c r="A40" s="202">
        <v>0</v>
      </c>
      <c r="B40" s="203" t="s">
        <v>181</v>
      </c>
      <c r="C40" s="204">
        <v>0</v>
      </c>
      <c r="D40" s="205" t="s">
        <v>195</v>
      </c>
    </row>
    <row r="41" spans="1:4" ht="13.5" customHeight="1" thickBot="1">
      <c r="A41" s="206"/>
      <c r="B41" s="207" t="s">
        <v>129</v>
      </c>
      <c r="C41" s="208">
        <v>0</v>
      </c>
      <c r="D41" s="209"/>
    </row>
    <row r="42" spans="1:4" ht="14.25" customHeight="1">
      <c r="A42" s="210"/>
      <c r="B42" s="211"/>
      <c r="C42" s="212"/>
      <c r="D42" s="213"/>
    </row>
    <row r="43" spans="1:4" ht="15.75" customHeight="1">
      <c r="A43" s="200" t="s">
        <v>93</v>
      </c>
      <c r="B43" s="177" t="s">
        <v>94</v>
      </c>
      <c r="C43" s="175"/>
      <c r="D43" s="201"/>
    </row>
    <row r="44" spans="1:4" ht="13.5" thickBot="1">
      <c r="A44" s="202">
        <v>0</v>
      </c>
      <c r="B44" s="203" t="s">
        <v>181</v>
      </c>
      <c r="C44" s="204">
        <v>0</v>
      </c>
      <c r="D44" s="205" t="s">
        <v>195</v>
      </c>
    </row>
    <row r="45" spans="1:4" ht="13.5" customHeight="1" thickBot="1">
      <c r="A45" s="206"/>
      <c r="B45" s="207" t="s">
        <v>129</v>
      </c>
      <c r="C45" s="208">
        <v>0</v>
      </c>
      <c r="D45" s="209"/>
    </row>
    <row r="46" spans="1:4" ht="14.25" customHeight="1">
      <c r="A46" s="210"/>
      <c r="B46" s="211"/>
      <c r="C46" s="212"/>
      <c r="D46" s="213"/>
    </row>
    <row r="47" spans="1:4" ht="15.75" customHeight="1">
      <c r="A47" s="200" t="s">
        <v>101</v>
      </c>
      <c r="B47" s="177" t="s">
        <v>102</v>
      </c>
      <c r="C47" s="175"/>
      <c r="D47" s="201"/>
    </row>
    <row r="48" spans="1:4" ht="13.5" thickBot="1">
      <c r="A48" s="202">
        <v>0</v>
      </c>
      <c r="B48" s="203" t="s">
        <v>181</v>
      </c>
      <c r="C48" s="204">
        <v>0</v>
      </c>
      <c r="D48" s="205" t="s">
        <v>195</v>
      </c>
    </row>
    <row r="49" spans="1:4" ht="13.5" customHeight="1" thickBot="1">
      <c r="A49" s="206"/>
      <c r="B49" s="207" t="s">
        <v>129</v>
      </c>
      <c r="C49" s="208">
        <v>0</v>
      </c>
      <c r="D49" s="209"/>
    </row>
    <row r="50" spans="1:4" ht="14.25" customHeight="1">
      <c r="A50" s="210"/>
      <c r="B50" s="211"/>
      <c r="C50" s="212"/>
      <c r="D50" s="213"/>
    </row>
    <row r="51" spans="1:4" ht="13.5" customHeight="1" thickBot="1">
      <c r="A51" s="214"/>
      <c r="B51" s="215" t="s">
        <v>173</v>
      </c>
      <c r="C51" s="216">
        <f>+C49+C45+C41+C37+C33+C29+C25+C21+C17+C13</f>
        <v>0</v>
      </c>
      <c r="D51"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REPORTING&amp;RMIDSTATE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196</v>
      </c>
      <c r="B5" s="465"/>
      <c r="C5" s="465"/>
      <c r="D5" s="465"/>
      <c r="E5" s="465"/>
      <c r="F5" s="465"/>
    </row>
    <row r="6" spans="1:6" s="218" customFormat="1" ht="15">
      <c r="A6" s="465" t="s">
        <v>197</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198</v>
      </c>
      <c r="D9" s="229" t="s">
        <v>199</v>
      </c>
      <c r="E9" s="230" t="s">
        <v>200</v>
      </c>
      <c r="F9" s="231" t="s">
        <v>201</v>
      </c>
    </row>
    <row r="10" spans="1:6" ht="15">
      <c r="A10" s="232"/>
      <c r="B10" s="233"/>
      <c r="C10" s="234"/>
      <c r="D10" s="235"/>
      <c r="E10" s="175"/>
      <c r="F10" s="174"/>
    </row>
    <row r="11" spans="1:6" ht="13.5" customHeight="1" thickBot="1">
      <c r="A11" s="169" t="s">
        <v>8</v>
      </c>
      <c r="B11" s="236" t="s">
        <v>202</v>
      </c>
      <c r="C11" s="237"/>
      <c r="D11" s="237"/>
      <c r="E11" s="237"/>
      <c r="F11" s="238"/>
    </row>
    <row r="12" spans="1:6" ht="15.75" customHeight="1">
      <c r="A12" s="239"/>
      <c r="B12" s="240" t="s">
        <v>203</v>
      </c>
      <c r="C12" s="241">
        <v>0</v>
      </c>
      <c r="D12" s="241">
        <v>0</v>
      </c>
      <c r="E12" s="241">
        <f aca="true" t="shared" si="0" ref="E12:E18">D12-C12</f>
        <v>0</v>
      </c>
      <c r="F12" s="242">
        <f aca="true" t="shared" si="1" ref="F12:F18">IF(C12=0,0,E12/C12)</f>
        <v>0</v>
      </c>
    </row>
    <row r="13" spans="1:6" ht="15">
      <c r="A13" s="243">
        <v>1</v>
      </c>
      <c r="B13" s="244" t="s">
        <v>204</v>
      </c>
      <c r="C13" s="245">
        <v>0</v>
      </c>
      <c r="D13" s="245">
        <v>0</v>
      </c>
      <c r="E13" s="245">
        <f t="shared" si="0"/>
        <v>0</v>
      </c>
      <c r="F13" s="246">
        <f t="shared" si="1"/>
        <v>0</v>
      </c>
    </row>
    <row r="14" spans="1:6" ht="15">
      <c r="A14" s="243">
        <v>2</v>
      </c>
      <c r="B14" s="244" t="s">
        <v>205</v>
      </c>
      <c r="C14" s="245">
        <v>0</v>
      </c>
      <c r="D14" s="245">
        <v>0</v>
      </c>
      <c r="E14" s="245">
        <f t="shared" si="0"/>
        <v>0</v>
      </c>
      <c r="F14" s="246">
        <f t="shared" si="1"/>
        <v>0</v>
      </c>
    </row>
    <row r="15" spans="1:6" ht="15">
      <c r="A15" s="243">
        <v>3</v>
      </c>
      <c r="B15" s="244" t="s">
        <v>206</v>
      </c>
      <c r="C15" s="245">
        <v>0</v>
      </c>
      <c r="D15" s="245">
        <v>0</v>
      </c>
      <c r="E15" s="245">
        <f t="shared" si="0"/>
        <v>0</v>
      </c>
      <c r="F15" s="246">
        <f t="shared" si="1"/>
        <v>0</v>
      </c>
    </row>
    <row r="16" spans="1:6" ht="15">
      <c r="A16" s="243">
        <v>4</v>
      </c>
      <c r="B16" s="244" t="s">
        <v>207</v>
      </c>
      <c r="C16" s="245">
        <v>0</v>
      </c>
      <c r="D16" s="245">
        <v>0</v>
      </c>
      <c r="E16" s="245">
        <f t="shared" si="0"/>
        <v>0</v>
      </c>
      <c r="F16" s="246">
        <f t="shared" si="1"/>
        <v>0</v>
      </c>
    </row>
    <row r="17" spans="1:6" ht="15.75">
      <c r="A17" s="134"/>
      <c r="B17" s="247" t="s">
        <v>208</v>
      </c>
      <c r="C17" s="248">
        <f>C12+(C13+C14-C15+C16)</f>
        <v>0</v>
      </c>
      <c r="D17" s="248">
        <f>D12+(D13+D14-D15+D16)</f>
        <v>0</v>
      </c>
      <c r="E17" s="248">
        <f t="shared" si="0"/>
        <v>0</v>
      </c>
      <c r="F17" s="249">
        <f t="shared" si="1"/>
        <v>0</v>
      </c>
    </row>
    <row r="18" spans="1:6" ht="15">
      <c r="A18" s="251">
        <v>5</v>
      </c>
      <c r="B18" s="252" t="s">
        <v>209</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40</v>
      </c>
      <c r="B20" s="236" t="s">
        <v>210</v>
      </c>
      <c r="C20" s="237"/>
      <c r="D20" s="237"/>
      <c r="E20" s="237"/>
      <c r="F20" s="238"/>
    </row>
    <row r="21" spans="1:6" ht="15.75" customHeight="1">
      <c r="A21" s="239"/>
      <c r="B21" s="240" t="s">
        <v>203</v>
      </c>
      <c r="C21" s="241">
        <v>1130620</v>
      </c>
      <c r="D21" s="241">
        <v>1086100</v>
      </c>
      <c r="E21" s="241">
        <f aca="true" t="shared" si="2" ref="E21:E27">D21-C21</f>
        <v>-44520</v>
      </c>
      <c r="F21" s="242">
        <f aca="true" t="shared" si="3" ref="F21:F27">IF(C21=0,0,E21/C21)</f>
        <v>-0.03937662521448409</v>
      </c>
    </row>
    <row r="22" spans="1:6" ht="15">
      <c r="A22" s="243">
        <v>1</v>
      </c>
      <c r="B22" s="244" t="s">
        <v>204</v>
      </c>
      <c r="C22" s="245">
        <v>0</v>
      </c>
      <c r="D22" s="245">
        <v>0</v>
      </c>
      <c r="E22" s="245">
        <f t="shared" si="2"/>
        <v>0</v>
      </c>
      <c r="F22" s="246">
        <f t="shared" si="3"/>
        <v>0</v>
      </c>
    </row>
    <row r="23" spans="1:6" ht="15">
      <c r="A23" s="243">
        <v>2</v>
      </c>
      <c r="B23" s="244" t="s">
        <v>205</v>
      </c>
      <c r="C23" s="245">
        <v>134135</v>
      </c>
      <c r="D23" s="245">
        <v>96856</v>
      </c>
      <c r="E23" s="245">
        <f t="shared" si="2"/>
        <v>-37279</v>
      </c>
      <c r="F23" s="246">
        <f t="shared" si="3"/>
        <v>-0.27792149699929175</v>
      </c>
    </row>
    <row r="24" spans="1:6" ht="15">
      <c r="A24" s="243">
        <v>3</v>
      </c>
      <c r="B24" s="244" t="s">
        <v>206</v>
      </c>
      <c r="C24" s="245">
        <v>134135</v>
      </c>
      <c r="D24" s="245">
        <v>96856</v>
      </c>
      <c r="E24" s="245">
        <f t="shared" si="2"/>
        <v>-37279</v>
      </c>
      <c r="F24" s="246">
        <f t="shared" si="3"/>
        <v>-0.27792149699929175</v>
      </c>
    </row>
    <row r="25" spans="1:6" ht="15">
      <c r="A25" s="243">
        <v>4</v>
      </c>
      <c r="B25" s="244" t="s">
        <v>207</v>
      </c>
      <c r="C25" s="245">
        <v>-44520</v>
      </c>
      <c r="D25" s="245">
        <v>-100132</v>
      </c>
      <c r="E25" s="245">
        <f t="shared" si="2"/>
        <v>-55612</v>
      </c>
      <c r="F25" s="246">
        <f t="shared" si="3"/>
        <v>1.2491464510332435</v>
      </c>
    </row>
    <row r="26" spans="1:6" ht="15.75">
      <c r="A26" s="134"/>
      <c r="B26" s="247" t="s">
        <v>208</v>
      </c>
      <c r="C26" s="248">
        <f>C21+(C22+C23-C24+C25)</f>
        <v>1086100</v>
      </c>
      <c r="D26" s="248">
        <f>D21+(D22+D23-D24+D25)</f>
        <v>985968</v>
      </c>
      <c r="E26" s="248">
        <f t="shared" si="2"/>
        <v>-100132</v>
      </c>
      <c r="F26" s="249">
        <f t="shared" si="3"/>
        <v>-0.09219408894208636</v>
      </c>
    </row>
    <row r="27" spans="1:6" ht="15">
      <c r="A27" s="251">
        <v>5</v>
      </c>
      <c r="B27" s="252" t="s">
        <v>209</v>
      </c>
      <c r="C27" s="253">
        <v>100000</v>
      </c>
      <c r="D27" s="253">
        <v>100000</v>
      </c>
      <c r="E27" s="253">
        <f t="shared" si="2"/>
        <v>0</v>
      </c>
      <c r="F27" s="254">
        <f t="shared" si="3"/>
        <v>0</v>
      </c>
    </row>
    <row r="28" spans="1:6" ht="13.5" customHeight="1">
      <c r="A28" s="255"/>
      <c r="B28" s="256"/>
      <c r="C28" s="257"/>
      <c r="D28" s="257"/>
      <c r="E28" s="257"/>
      <c r="F28" s="258"/>
    </row>
    <row r="29" spans="1:6" ht="13.5" customHeight="1" thickBot="1">
      <c r="A29" s="169" t="s">
        <v>50</v>
      </c>
      <c r="B29" s="236" t="s">
        <v>211</v>
      </c>
      <c r="C29" s="237"/>
      <c r="D29" s="237"/>
      <c r="E29" s="237"/>
      <c r="F29" s="238"/>
    </row>
    <row r="30" spans="1:6" ht="15.75" customHeight="1">
      <c r="A30" s="239"/>
      <c r="B30" s="240" t="s">
        <v>203</v>
      </c>
      <c r="C30" s="241">
        <v>0</v>
      </c>
      <c r="D30" s="241">
        <v>0</v>
      </c>
      <c r="E30" s="241">
        <f aca="true" t="shared" si="4" ref="E30:E36">D30-C30</f>
        <v>0</v>
      </c>
      <c r="F30" s="242">
        <f aca="true" t="shared" si="5" ref="F30:F36">IF(C30=0,0,E30/C30)</f>
        <v>0</v>
      </c>
    </row>
    <row r="31" spans="1:6" ht="15">
      <c r="A31" s="243">
        <v>1</v>
      </c>
      <c r="B31" s="244" t="s">
        <v>204</v>
      </c>
      <c r="C31" s="245">
        <v>0</v>
      </c>
      <c r="D31" s="245">
        <v>0</v>
      </c>
      <c r="E31" s="245">
        <f t="shared" si="4"/>
        <v>0</v>
      </c>
      <c r="F31" s="246">
        <f t="shared" si="5"/>
        <v>0</v>
      </c>
    </row>
    <row r="32" spans="1:6" ht="15">
      <c r="A32" s="243">
        <v>2</v>
      </c>
      <c r="B32" s="244" t="s">
        <v>205</v>
      </c>
      <c r="C32" s="245">
        <v>0</v>
      </c>
      <c r="D32" s="245">
        <v>0</v>
      </c>
      <c r="E32" s="245">
        <f t="shared" si="4"/>
        <v>0</v>
      </c>
      <c r="F32" s="246">
        <f t="shared" si="5"/>
        <v>0</v>
      </c>
    </row>
    <row r="33" spans="1:6" ht="15">
      <c r="A33" s="243">
        <v>3</v>
      </c>
      <c r="B33" s="244" t="s">
        <v>206</v>
      </c>
      <c r="C33" s="245">
        <v>0</v>
      </c>
      <c r="D33" s="245">
        <v>0</v>
      </c>
      <c r="E33" s="245">
        <f t="shared" si="4"/>
        <v>0</v>
      </c>
      <c r="F33" s="246">
        <f t="shared" si="5"/>
        <v>0</v>
      </c>
    </row>
    <row r="34" spans="1:6" ht="15">
      <c r="A34" s="243">
        <v>4</v>
      </c>
      <c r="B34" s="244" t="s">
        <v>207</v>
      </c>
      <c r="C34" s="245">
        <v>0</v>
      </c>
      <c r="D34" s="245">
        <v>0</v>
      </c>
      <c r="E34" s="245">
        <f t="shared" si="4"/>
        <v>0</v>
      </c>
      <c r="F34" s="246">
        <f t="shared" si="5"/>
        <v>0</v>
      </c>
    </row>
    <row r="35" spans="1:6" ht="15.75">
      <c r="A35" s="134"/>
      <c r="B35" s="247" t="s">
        <v>208</v>
      </c>
      <c r="C35" s="248">
        <f>C30+(C31+C32-C33+C34)</f>
        <v>0</v>
      </c>
      <c r="D35" s="248">
        <f>D30+(D31+D32-D33+D34)</f>
        <v>0</v>
      </c>
      <c r="E35" s="248">
        <f t="shared" si="4"/>
        <v>0</v>
      </c>
      <c r="F35" s="249">
        <f t="shared" si="5"/>
        <v>0</v>
      </c>
    </row>
    <row r="36" spans="1:6" ht="15">
      <c r="A36" s="251">
        <v>5</v>
      </c>
      <c r="B36" s="252" t="s">
        <v>209</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REPORTING&amp;R&amp;10MIDSTATE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30"/>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212</v>
      </c>
      <c r="B4" s="469"/>
      <c r="C4" s="470"/>
    </row>
    <row r="5" spans="1:3" ht="15.75" customHeight="1" thickBot="1">
      <c r="A5" s="471"/>
      <c r="B5" s="472"/>
      <c r="C5" s="473"/>
    </row>
    <row r="6" spans="1:3" ht="15.75" customHeight="1" thickBot="1">
      <c r="A6" s="474" t="s">
        <v>213</v>
      </c>
      <c r="B6" s="475"/>
      <c r="C6" s="476"/>
    </row>
    <row r="7" spans="1:3" ht="15.75" customHeight="1" thickBot="1">
      <c r="A7" s="262">
        <v>-1</v>
      </c>
      <c r="B7" s="263">
        <v>-2</v>
      </c>
      <c r="C7" s="263">
        <v>-3</v>
      </c>
    </row>
    <row r="8" spans="1:3" ht="15.75" customHeight="1" thickBot="1">
      <c r="A8" s="264" t="s">
        <v>214</v>
      </c>
      <c r="B8" s="265" t="s">
        <v>215</v>
      </c>
      <c r="C8" s="266" t="s">
        <v>216</v>
      </c>
    </row>
    <row r="9" spans="1:3" s="267" customFormat="1" ht="15.75" customHeight="1">
      <c r="A9" s="433" t="s">
        <v>217</v>
      </c>
      <c r="B9" s="403"/>
      <c r="C9" s="268">
        <v>25</v>
      </c>
    </row>
    <row r="10" spans="1:4" s="267" customFormat="1" ht="15.75" customHeight="1">
      <c r="A10" s="404" t="s">
        <v>218</v>
      </c>
      <c r="B10" s="372"/>
      <c r="C10" s="268">
        <v>17</v>
      </c>
      <c r="D10" s="269"/>
    </row>
    <row r="11" spans="1:4" s="267" customFormat="1" ht="15.75" customHeight="1" thickBot="1">
      <c r="A11" s="250" t="s">
        <v>219</v>
      </c>
      <c r="B11" s="124"/>
      <c r="C11" s="270">
        <v>96856</v>
      </c>
      <c r="D11" s="269"/>
    </row>
    <row r="12" spans="1:4" s="267" customFormat="1" ht="15.75" customHeight="1" thickBot="1">
      <c r="A12" s="62"/>
      <c r="B12" s="466"/>
      <c r="C12" s="467"/>
      <c r="D12" s="269"/>
    </row>
    <row r="13" spans="1:3" ht="15.75">
      <c r="A13" s="271" t="s">
        <v>220</v>
      </c>
      <c r="B13" s="272" t="s">
        <v>221</v>
      </c>
      <c r="C13" s="273">
        <v>361</v>
      </c>
    </row>
    <row r="14" spans="1:3" ht="15.75">
      <c r="A14" s="271" t="s">
        <v>222</v>
      </c>
      <c r="B14" s="272" t="s">
        <v>221</v>
      </c>
      <c r="C14" s="273">
        <v>500</v>
      </c>
    </row>
    <row r="15" spans="1:3" ht="15.75">
      <c r="A15" s="271" t="s">
        <v>223</v>
      </c>
      <c r="B15" s="272" t="s">
        <v>221</v>
      </c>
      <c r="C15" s="273">
        <v>8594</v>
      </c>
    </row>
    <row r="16" spans="1:3" ht="15.75">
      <c r="A16" s="271" t="s">
        <v>224</v>
      </c>
      <c r="B16" s="272" t="s">
        <v>221</v>
      </c>
      <c r="C16" s="273">
        <v>10410</v>
      </c>
    </row>
    <row r="17" spans="1:3" ht="15.75">
      <c r="A17" s="271" t="s">
        <v>225</v>
      </c>
      <c r="B17" s="272" t="s">
        <v>221</v>
      </c>
      <c r="C17" s="273">
        <v>13299</v>
      </c>
    </row>
    <row r="18" spans="1:3" ht="15.75">
      <c r="A18" s="271" t="s">
        <v>226</v>
      </c>
      <c r="B18" s="272" t="s">
        <v>221</v>
      </c>
      <c r="C18" s="273">
        <v>7214</v>
      </c>
    </row>
    <row r="19" spans="1:3" ht="15.75">
      <c r="A19" s="271" t="s">
        <v>227</v>
      </c>
      <c r="B19" s="272" t="s">
        <v>221</v>
      </c>
      <c r="C19" s="273">
        <v>992</v>
      </c>
    </row>
    <row r="20" spans="1:3" ht="15.75">
      <c r="A20" s="271" t="s">
        <v>228</v>
      </c>
      <c r="B20" s="272" t="s">
        <v>221</v>
      </c>
      <c r="C20" s="273">
        <v>989</v>
      </c>
    </row>
    <row r="21" spans="1:3" ht="15.75">
      <c r="A21" s="271" t="s">
        <v>229</v>
      </c>
      <c r="B21" s="272" t="s">
        <v>221</v>
      </c>
      <c r="C21" s="273">
        <v>1024</v>
      </c>
    </row>
    <row r="22" spans="1:3" ht="15.75">
      <c r="A22" s="271" t="s">
        <v>230</v>
      </c>
      <c r="B22" s="272" t="s">
        <v>221</v>
      </c>
      <c r="C22" s="273">
        <v>1080</v>
      </c>
    </row>
    <row r="23" spans="1:3" ht="15.75">
      <c r="A23" s="271" t="s">
        <v>231</v>
      </c>
      <c r="B23" s="272" t="s">
        <v>221</v>
      </c>
      <c r="C23" s="273">
        <v>2203</v>
      </c>
    </row>
    <row r="24" spans="1:3" ht="15.75">
      <c r="A24" s="271" t="s">
        <v>232</v>
      </c>
      <c r="B24" s="272" t="s">
        <v>221</v>
      </c>
      <c r="C24" s="273">
        <v>9371</v>
      </c>
    </row>
    <row r="25" spans="1:3" ht="15.75">
      <c r="A25" s="271" t="s">
        <v>233</v>
      </c>
      <c r="B25" s="272" t="s">
        <v>221</v>
      </c>
      <c r="C25" s="273">
        <v>6583</v>
      </c>
    </row>
    <row r="26" spans="1:3" ht="15.75">
      <c r="A26" s="271" t="s">
        <v>234</v>
      </c>
      <c r="B26" s="272" t="s">
        <v>221</v>
      </c>
      <c r="C26" s="273">
        <v>11211</v>
      </c>
    </row>
    <row r="27" spans="1:3" ht="15.75">
      <c r="A27" s="271" t="s">
        <v>235</v>
      </c>
      <c r="B27" s="272" t="s">
        <v>221</v>
      </c>
      <c r="C27" s="273">
        <v>1169</v>
      </c>
    </row>
    <row r="28" spans="1:3" ht="15.75">
      <c r="A28" s="271" t="s">
        <v>236</v>
      </c>
      <c r="B28" s="272" t="s">
        <v>221</v>
      </c>
      <c r="C28" s="273">
        <v>15000</v>
      </c>
    </row>
    <row r="29" spans="1:3" ht="16.5" thickBot="1">
      <c r="A29" s="271" t="s">
        <v>237</v>
      </c>
      <c r="B29" s="272" t="s">
        <v>238</v>
      </c>
      <c r="C29" s="273">
        <v>6856</v>
      </c>
    </row>
    <row r="30" spans="1:3" ht="15.75" customHeight="1" thickBot="1">
      <c r="A30" s="274"/>
      <c r="B30" s="275" t="s">
        <v>239</v>
      </c>
      <c r="C30" s="276">
        <f>SUM(C$13:C29)</f>
        <v>96856</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REPORTING&amp;RMIDSTATE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41"/>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240</v>
      </c>
      <c r="B5" s="469"/>
      <c r="C5" s="469"/>
      <c r="D5" s="469"/>
      <c r="E5" s="469"/>
      <c r="F5" s="470"/>
    </row>
    <row r="6" spans="1:6" ht="16.5" customHeight="1" thickBot="1">
      <c r="A6" s="490"/>
      <c r="B6" s="491"/>
      <c r="C6" s="491"/>
      <c r="D6" s="491"/>
      <c r="E6" s="491"/>
      <c r="F6" s="492"/>
    </row>
    <row r="7" spans="1:6" ht="16.5" customHeight="1" thickBot="1">
      <c r="A7" s="481" t="s">
        <v>241</v>
      </c>
      <c r="B7" s="482"/>
      <c r="C7" s="482"/>
      <c r="D7" s="482"/>
      <c r="E7" s="482"/>
      <c r="F7" s="482"/>
    </row>
    <row r="8" spans="1:6" ht="14.25" customHeight="1">
      <c r="A8" s="278">
        <v>-1</v>
      </c>
      <c r="B8" s="279">
        <v>-2</v>
      </c>
      <c r="C8" s="279">
        <v>-3</v>
      </c>
      <c r="D8" s="279">
        <v>-4</v>
      </c>
      <c r="E8" s="279">
        <v>-5</v>
      </c>
      <c r="F8" s="280">
        <v>-6</v>
      </c>
    </row>
    <row r="9" spans="1:6" ht="30.75" customHeight="1" thickBot="1">
      <c r="A9" s="281" t="s">
        <v>242</v>
      </c>
      <c r="B9" s="282" t="s">
        <v>243</v>
      </c>
      <c r="C9" s="283" t="s">
        <v>244</v>
      </c>
      <c r="D9" s="283" t="s">
        <v>245</v>
      </c>
      <c r="E9" s="283" t="s">
        <v>246</v>
      </c>
      <c r="F9" s="284" t="s">
        <v>247</v>
      </c>
    </row>
    <row r="10" spans="1:6" ht="15" customHeight="1">
      <c r="A10" s="285"/>
      <c r="B10" s="286"/>
      <c r="C10" s="287"/>
      <c r="D10" s="287"/>
      <c r="E10" s="287"/>
      <c r="F10" s="288"/>
    </row>
    <row r="11" spans="1:6" ht="15" customHeight="1">
      <c r="A11" s="289" t="s">
        <v>117</v>
      </c>
      <c r="B11" s="483" t="s">
        <v>248</v>
      </c>
      <c r="C11" s="484"/>
      <c r="D11" s="484"/>
      <c r="E11" s="484"/>
      <c r="F11" s="484"/>
    </row>
    <row r="12" spans="1:6" ht="15" customHeight="1">
      <c r="A12" s="477"/>
      <c r="B12" s="478"/>
      <c r="C12" s="478"/>
      <c r="D12" s="478"/>
      <c r="E12" s="478"/>
      <c r="F12" s="478"/>
    </row>
    <row r="13" spans="1:6" ht="15" customHeight="1">
      <c r="A13" s="289" t="s">
        <v>118</v>
      </c>
      <c r="B13" s="485" t="s">
        <v>249</v>
      </c>
      <c r="C13" s="486"/>
      <c r="D13" s="486"/>
      <c r="E13" s="486"/>
      <c r="F13" s="486"/>
    </row>
    <row r="14" spans="1:6" ht="15" customHeight="1">
      <c r="A14" s="477"/>
      <c r="B14" s="478"/>
      <c r="C14" s="478"/>
      <c r="D14" s="478"/>
      <c r="E14" s="478"/>
      <c r="F14" s="478"/>
    </row>
    <row r="15" spans="1:6" ht="15" customHeight="1">
      <c r="A15" s="289" t="s">
        <v>144</v>
      </c>
      <c r="B15" s="485" t="s">
        <v>250</v>
      </c>
      <c r="C15" s="486"/>
      <c r="D15" s="486"/>
      <c r="E15" s="486"/>
      <c r="F15" s="486"/>
    </row>
    <row r="16" spans="1:6" ht="15" customHeight="1">
      <c r="A16" s="477"/>
      <c r="B16" s="478"/>
      <c r="C16" s="478"/>
      <c r="D16" s="478"/>
      <c r="E16" s="478"/>
      <c r="F16" s="478"/>
    </row>
    <row r="17" spans="1:6" ht="15" customHeight="1">
      <c r="A17" s="289" t="s">
        <v>251</v>
      </c>
      <c r="B17" s="479" t="s">
        <v>252</v>
      </c>
      <c r="C17" s="479"/>
      <c r="D17" s="479"/>
      <c r="E17" s="479"/>
      <c r="F17" s="479"/>
    </row>
    <row r="18" spans="1:6" ht="16.5" customHeight="1" thickBot="1">
      <c r="A18" s="290"/>
      <c r="B18" s="480"/>
      <c r="C18" s="480"/>
      <c r="D18" s="480"/>
      <c r="E18" s="480"/>
      <c r="F18" s="291"/>
    </row>
    <row r="19" spans="1:6" ht="15.75">
      <c r="A19" s="292"/>
      <c r="B19" s="293" t="s">
        <v>253</v>
      </c>
      <c r="C19" s="294">
        <v>985968</v>
      </c>
      <c r="D19" s="294">
        <v>90000</v>
      </c>
      <c r="E19" s="294">
        <v>0</v>
      </c>
      <c r="F19" s="295">
        <v>90000</v>
      </c>
    </row>
    <row r="20" spans="1:6" ht="15.75">
      <c r="A20" s="292"/>
      <c r="B20" s="293" t="s">
        <v>254</v>
      </c>
      <c r="C20" s="294">
        <v>3000</v>
      </c>
      <c r="D20" s="294">
        <v>173</v>
      </c>
      <c r="E20" s="294">
        <v>0</v>
      </c>
      <c r="F20" s="295">
        <v>173</v>
      </c>
    </row>
    <row r="21" spans="1:6" ht="15.75">
      <c r="A21" s="292"/>
      <c r="B21" s="293" t="s">
        <v>255</v>
      </c>
      <c r="C21" s="294">
        <v>20000</v>
      </c>
      <c r="D21" s="294">
        <v>1150</v>
      </c>
      <c r="E21" s="294">
        <v>0</v>
      </c>
      <c r="F21" s="295">
        <v>1150</v>
      </c>
    </row>
    <row r="22" spans="1:6" ht="15.75">
      <c r="A22" s="292"/>
      <c r="B22" s="293" t="s">
        <v>256</v>
      </c>
      <c r="C22" s="294">
        <v>5000</v>
      </c>
      <c r="D22" s="294">
        <v>288</v>
      </c>
      <c r="E22" s="294">
        <v>0</v>
      </c>
      <c r="F22" s="295">
        <v>288</v>
      </c>
    </row>
    <row r="23" spans="1:6" ht="15.75">
      <c r="A23" s="292"/>
      <c r="B23" s="293" t="s">
        <v>257</v>
      </c>
      <c r="C23" s="294">
        <v>5000</v>
      </c>
      <c r="D23" s="294">
        <v>288</v>
      </c>
      <c r="E23" s="294">
        <v>0</v>
      </c>
      <c r="F23" s="295">
        <v>288</v>
      </c>
    </row>
    <row r="24" spans="1:6" ht="15.75">
      <c r="A24" s="292"/>
      <c r="B24" s="293" t="s">
        <v>258</v>
      </c>
      <c r="C24" s="294">
        <v>5000</v>
      </c>
      <c r="D24" s="294">
        <v>288</v>
      </c>
      <c r="E24" s="294">
        <v>0</v>
      </c>
      <c r="F24" s="295">
        <v>288</v>
      </c>
    </row>
    <row r="25" spans="1:6" ht="15.75">
      <c r="A25" s="292"/>
      <c r="B25" s="293" t="s">
        <v>259</v>
      </c>
      <c r="C25" s="294">
        <v>25000</v>
      </c>
      <c r="D25" s="294">
        <v>1438</v>
      </c>
      <c r="E25" s="294">
        <v>0</v>
      </c>
      <c r="F25" s="295">
        <v>1438</v>
      </c>
    </row>
    <row r="26" spans="1:6" ht="15.75">
      <c r="A26" s="292"/>
      <c r="B26" s="293" t="s">
        <v>260</v>
      </c>
      <c r="C26" s="294">
        <v>10000</v>
      </c>
      <c r="D26" s="294">
        <v>575</v>
      </c>
      <c r="E26" s="294">
        <v>0</v>
      </c>
      <c r="F26" s="295">
        <v>575</v>
      </c>
    </row>
    <row r="27" spans="1:6" ht="15.75">
      <c r="A27" s="292"/>
      <c r="B27" s="293" t="s">
        <v>261</v>
      </c>
      <c r="C27" s="294">
        <v>2000</v>
      </c>
      <c r="D27" s="294">
        <v>115</v>
      </c>
      <c r="E27" s="294">
        <v>0</v>
      </c>
      <c r="F27" s="295">
        <v>115</v>
      </c>
    </row>
    <row r="28" spans="1:6" ht="15.75">
      <c r="A28" s="292"/>
      <c r="B28" s="293" t="s">
        <v>255</v>
      </c>
      <c r="C28" s="294">
        <v>10000</v>
      </c>
      <c r="D28" s="294">
        <v>575</v>
      </c>
      <c r="E28" s="294">
        <v>0</v>
      </c>
      <c r="F28" s="295">
        <v>575</v>
      </c>
    </row>
    <row r="29" spans="1:6" ht="15.75">
      <c r="A29" s="292"/>
      <c r="B29" s="293" t="s">
        <v>262</v>
      </c>
      <c r="C29" s="294">
        <v>2000</v>
      </c>
      <c r="D29" s="294">
        <v>115</v>
      </c>
      <c r="E29" s="294">
        <v>0</v>
      </c>
      <c r="F29" s="295">
        <v>115</v>
      </c>
    </row>
    <row r="30" spans="1:6" ht="15.75">
      <c r="A30" s="292"/>
      <c r="B30" s="293" t="s">
        <v>263</v>
      </c>
      <c r="C30" s="294">
        <v>2000</v>
      </c>
      <c r="D30" s="294">
        <v>115</v>
      </c>
      <c r="E30" s="294">
        <v>0</v>
      </c>
      <c r="F30" s="295">
        <v>115</v>
      </c>
    </row>
    <row r="31" spans="1:6" ht="15.75">
      <c r="A31" s="292"/>
      <c r="B31" s="293" t="s">
        <v>264</v>
      </c>
      <c r="C31" s="294">
        <v>2000</v>
      </c>
      <c r="D31" s="294">
        <v>115</v>
      </c>
      <c r="E31" s="294">
        <v>0</v>
      </c>
      <c r="F31" s="295">
        <v>115</v>
      </c>
    </row>
    <row r="32" spans="1:6" ht="15.75">
      <c r="A32" s="292"/>
      <c r="B32" s="293" t="s">
        <v>265</v>
      </c>
      <c r="C32" s="294">
        <v>7045</v>
      </c>
      <c r="D32" s="294">
        <v>405</v>
      </c>
      <c r="E32" s="294">
        <v>0</v>
      </c>
      <c r="F32" s="295">
        <v>405</v>
      </c>
    </row>
    <row r="33" spans="1:6" ht="15.75">
      <c r="A33" s="292"/>
      <c r="B33" s="293" t="s">
        <v>266</v>
      </c>
      <c r="C33" s="294">
        <v>2000</v>
      </c>
      <c r="D33" s="294">
        <v>115</v>
      </c>
      <c r="E33" s="294">
        <v>0</v>
      </c>
      <c r="F33" s="295">
        <v>115</v>
      </c>
    </row>
    <row r="34" spans="1:6" ht="15.75">
      <c r="A34" s="292"/>
      <c r="B34" s="293" t="s">
        <v>267</v>
      </c>
      <c r="C34" s="294">
        <v>2000</v>
      </c>
      <c r="D34" s="294">
        <v>115</v>
      </c>
      <c r="E34" s="294">
        <v>0</v>
      </c>
      <c r="F34" s="295">
        <v>115</v>
      </c>
    </row>
    <row r="35" spans="1:6" ht="15.75">
      <c r="A35" s="292"/>
      <c r="B35" s="293" t="s">
        <v>268</v>
      </c>
      <c r="C35" s="294">
        <v>5000</v>
      </c>
      <c r="D35" s="294">
        <v>287</v>
      </c>
      <c r="E35" s="294">
        <v>0</v>
      </c>
      <c r="F35" s="295">
        <v>287</v>
      </c>
    </row>
    <row r="36" spans="1:6" ht="15.75">
      <c r="A36" s="292"/>
      <c r="B36" s="293" t="s">
        <v>269</v>
      </c>
      <c r="C36" s="294">
        <v>2000</v>
      </c>
      <c r="D36" s="294">
        <v>115</v>
      </c>
      <c r="E36" s="294">
        <v>0</v>
      </c>
      <c r="F36" s="295">
        <v>115</v>
      </c>
    </row>
    <row r="37" spans="1:6" ht="15.75">
      <c r="A37" s="292"/>
      <c r="B37" s="293" t="s">
        <v>270</v>
      </c>
      <c r="C37" s="294">
        <v>2000</v>
      </c>
      <c r="D37" s="294">
        <v>115</v>
      </c>
      <c r="E37" s="294">
        <v>0</v>
      </c>
      <c r="F37" s="295">
        <v>115</v>
      </c>
    </row>
    <row r="38" spans="1:6" ht="15.75">
      <c r="A38" s="292"/>
      <c r="B38" s="293" t="s">
        <v>271</v>
      </c>
      <c r="C38" s="294">
        <v>2000</v>
      </c>
      <c r="D38" s="294">
        <v>115</v>
      </c>
      <c r="E38" s="294">
        <v>0</v>
      </c>
      <c r="F38" s="295">
        <v>115</v>
      </c>
    </row>
    <row r="39" spans="1:6" ht="15.75">
      <c r="A39" s="292"/>
      <c r="B39" s="293" t="s">
        <v>272</v>
      </c>
      <c r="C39" s="294">
        <v>2000</v>
      </c>
      <c r="D39" s="294">
        <v>115</v>
      </c>
      <c r="E39" s="294">
        <v>0</v>
      </c>
      <c r="F39" s="295">
        <v>115</v>
      </c>
    </row>
    <row r="40" spans="1:6" ht="16.5" thickBot="1">
      <c r="A40" s="292"/>
      <c r="B40" s="293" t="s">
        <v>273</v>
      </c>
      <c r="C40" s="294">
        <v>4167</v>
      </c>
      <c r="D40" s="294">
        <v>239</v>
      </c>
      <c r="E40" s="294">
        <v>0</v>
      </c>
      <c r="F40" s="295">
        <v>239</v>
      </c>
    </row>
    <row r="41" spans="1:6" ht="16.5" customHeight="1" thickBot="1">
      <c r="A41" s="296"/>
      <c r="B41" s="296" t="s">
        <v>274</v>
      </c>
      <c r="C41" s="297">
        <f>SUM(C$19:C40)</f>
        <v>1105180</v>
      </c>
      <c r="D41" s="297">
        <f>SUM(D$19:D40)</f>
        <v>96856</v>
      </c>
      <c r="E41" s="297">
        <f>SUM(E$19:E40)</f>
        <v>0</v>
      </c>
      <c r="F41" s="297">
        <f>SUM(F$19:F40)</f>
        <v>96856</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REPORTING&amp;RMIDSTATE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huberj</cp:lastModifiedBy>
  <cp:lastPrinted>2007-11-09T14:20:07Z</cp:lastPrinted>
  <dcterms:created xsi:type="dcterms:W3CDTF">2005-10-21T18:41:40Z</dcterms:created>
  <dcterms:modified xsi:type="dcterms:W3CDTF">2010-08-12T14:50:38Z</dcterms:modified>
  <cp:category/>
  <cp:version/>
  <cp:contentType/>
  <cp:contentStatus/>
</cp:coreProperties>
</file>