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'Report_17A'!$A$13:$C$22</definedName>
    <definedName name="_xlnm.Print_Area" localSheetId="8">'Report_17B'!$A$10:$F$20</definedName>
    <definedName name="_xlnm.Print_Area" localSheetId="9">'Report_18'!$A$9:$C$31</definedName>
    <definedName name="_xlnm.Print_Area" localSheetId="10">'Report_19'!$A$10:$E$31</definedName>
    <definedName name="_xlnm.Print_Area" localSheetId="0">'Report_20'!$A$11:$C$130</definedName>
    <definedName name="_xlnm.Print_Area" localSheetId="11">'Report_21'!$A$11:$E$44</definedName>
    <definedName name="_xlnm.Print_Area" localSheetId="12">'Report_22'!$A$11:$C$20</definedName>
    <definedName name="_xlnm.Print_Area" localSheetId="13">'Report_23'!$A$9:$F$59</definedName>
    <definedName name="_xlnm.Print_Area" localSheetId="1">'Report_5'!$A$10:$D$77</definedName>
    <definedName name="_xlnm.Print_Area" localSheetId="2">'Report_6'!$A$10:$E$55</definedName>
    <definedName name="_xlnm.Print_Area" localSheetId="3">'Report_6A'!$A$10:$F$45</definedName>
    <definedName name="_xlnm.Print_Area" localSheetId="4">'Report_7'!$A$10:$D$39</definedName>
    <definedName name="_xlnm.Print_Area" localSheetId="5">'Report_8'!$A$10:$D$39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<sst xmlns="http://schemas.openxmlformats.org/spreadsheetml/2006/main" count="884" uniqueCount="317">
  <si>
    <t>CT CHILDREN`S MEDICAL CENTER</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</si>
  <si>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</si>
  <si>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</si>
  <si>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</si>
  <si>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</si>
  <si>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</si>
  <si>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</si>
  <si>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</si>
  <si>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</si>
  <si>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</si>
  <si>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CCMC CORPORATION</t>
  </si>
  <si>
    <t>Affiliate Description</t>
  </si>
  <si>
    <t>PARENT COMPANY TO CT CHILDREN`S MEDICAL CENTER, CCMC FOUNDATION, CCMC VENTURES,AND CCMC AFFLIATES</t>
  </si>
  <si>
    <t xml:space="preserve">Affiliate type of service </t>
  </si>
  <si>
    <t>Parent Corporation</t>
  </si>
  <si>
    <t>Tax Status</t>
  </si>
  <si>
    <t>Not for Profit</t>
  </si>
  <si>
    <t>Street Address</t>
  </si>
  <si>
    <t>282 WASHINGTON ST., HARTFORD, CT.</t>
  </si>
  <si>
    <t xml:space="preserve">Town </t>
  </si>
  <si>
    <t>Hartford</t>
  </si>
  <si>
    <t>State</t>
  </si>
  <si>
    <t>Connecticut</t>
  </si>
  <si>
    <t>Zip Code</t>
  </si>
  <si>
    <t xml:space="preserve">06106 - </t>
  </si>
  <si>
    <t>CEO Name</t>
  </si>
  <si>
    <t>Martin J. Gavin</t>
  </si>
  <si>
    <t>CEO Title</t>
  </si>
  <si>
    <t>President &amp; CEO</t>
  </si>
  <si>
    <t>CT Agent Name</t>
  </si>
  <si>
    <t>DAVID HADDEN</t>
  </si>
  <si>
    <t>CT Agent Company</t>
  </si>
  <si>
    <t>ROBINSON &amp; COLE</t>
  </si>
  <si>
    <t>CT Agent Company Street Address</t>
  </si>
  <si>
    <t>ONE COMMERCIAL PLAZA, HARTFORD,  CT</t>
  </si>
  <si>
    <t xml:space="preserve">CT Agent Town </t>
  </si>
  <si>
    <t>CT Agent State</t>
  </si>
  <si>
    <t>CT Agent Zip Code</t>
  </si>
  <si>
    <t xml:space="preserve">06103 - </t>
  </si>
  <si>
    <t>B.</t>
  </si>
  <si>
    <t>CCMC AFFILIATES</t>
  </si>
  <si>
    <t>CONSIST OF A EMPLOYEE DAY-CARE, A CHILD DEVELOPMENT CTR, AND A SCHOOL.</t>
  </si>
  <si>
    <t>Other HealthCare Svcs(Specify)</t>
  </si>
  <si>
    <t>PRESIDENT &amp; CEO</t>
  </si>
  <si>
    <t>ONE COMMERCIAL PLAZA, HARTFORD, CT</t>
  </si>
  <si>
    <t>C.</t>
  </si>
  <si>
    <t>CCMC FACULTY PRACTICE PLAN INC.</t>
  </si>
  <si>
    <t>PEDIATRIC PHYSICIAN PRACTICE</t>
  </si>
  <si>
    <t>Physicians Services</t>
  </si>
  <si>
    <t>282 WASHINGTON ST</t>
  </si>
  <si>
    <t>HARTFORD</t>
  </si>
  <si>
    <t>DEAN RAPOZA</t>
  </si>
  <si>
    <t>PRESIDENT AND EXECUTIVE DIRECTOR</t>
  </si>
  <si>
    <t>MICHAEL C. HACKETT</t>
  </si>
  <si>
    <t>ECKERT &amp; SEAMANS CHERIN &amp; MELLOTT, LLC</t>
  </si>
  <si>
    <t>1 INTERNATIONAL PLACE, 18TH FLOOR</t>
  </si>
  <si>
    <t>BOSTON</t>
  </si>
  <si>
    <t>Massachusetts</t>
  </si>
  <si>
    <t xml:space="preserve">02110 - </t>
  </si>
  <si>
    <t>D.</t>
  </si>
  <si>
    <t>CCMC FOUNDATION</t>
  </si>
  <si>
    <t>FUNDRAISING FOR CCMC</t>
  </si>
  <si>
    <t>Foundation</t>
  </si>
  <si>
    <t>E.</t>
  </si>
  <si>
    <t>CCMC VENTURES</t>
  </si>
  <si>
    <t>CURRENTLY INACTIVE</t>
  </si>
  <si>
    <t>Health Education Services</t>
  </si>
  <si>
    <t>For Profit</t>
  </si>
  <si>
    <t>F.</t>
  </si>
  <si>
    <t>CHILD HEALTH AND DEVELOPMENT INSTITUTE OF CONNECTICUT</t>
  </si>
  <si>
    <t>RUNS PROGRAMS WHICH SUPPORT IMPROVEMENT IN PEDIATRIC AND PRIMARY CARE IN CONNECTICUT.  PRIMARY FOCUS IS TOWARDS UNDERPRIVILEDGED CHILDREN.</t>
  </si>
  <si>
    <t>270 Farmington Avenue, Suite 3, Farmington, CT</t>
  </si>
  <si>
    <t>Farmington</t>
  </si>
  <si>
    <t xml:space="preserve">06032 - </t>
  </si>
  <si>
    <t>Judith Meyers</t>
  </si>
  <si>
    <t>Robinson &amp; Cole</t>
  </si>
  <si>
    <t>One Commercial Plaza, Hartford, CT</t>
  </si>
  <si>
    <t>G.</t>
  </si>
  <si>
    <t>THE CHILDREN`S FUND OF CONNECTICUT, INC.</t>
  </si>
  <si>
    <t>TO FUND PROGRAMS THAT WILL ENABLE DISADVANTAGED CHILDREN IN CONNECTICUT TO HAVE ACCESS TO A COMPREHENSIVE AND EFFECTIVE COMMUNITY-BASED HEALTH AND MENTAL HEALTH CARE SYSTEM.</t>
  </si>
  <si>
    <t>270 Farmington Ave, Suite 367, Farmington CT</t>
  </si>
  <si>
    <t>President and CEO</t>
  </si>
  <si>
    <t>ROBINSON &amp; COLE LLP</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</si>
  <si>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</si>
  <si>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</si>
  <si>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</si>
  <si>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</si>
  <si>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</si>
  <si>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</si>
  <si>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</si>
  <si>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</si>
  <si>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</si>
  <si>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</si>
  <si>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</si>
  <si>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</si>
  <si>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</si>
  <si>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</si>
  <si>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</si>
  <si>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</si>
  <si>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</si>
  <si>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</si>
  <si>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</si>
  <si>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</si>
  <si>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</si>
  <si>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</si>
  <si>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</si>
  <si>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</si>
  <si>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</si>
  <si>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</si>
  <si>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</si>
  <si>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</si>
  <si>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</si>
  <si>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</si>
  <si>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</si>
  <si>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</si>
  <si>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</si>
  <si>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</si>
  <si>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</si>
  <si>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</si>
  <si>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Management Fee                   </t>
  </si>
  <si>
    <t xml:space="preserve">09/30/2009                     </t>
  </si>
  <si>
    <t xml:space="preserve">Fund Balance Transfer                   </t>
  </si>
  <si>
    <t>Ending Unconsolidated Intercompany Balance:</t>
  </si>
  <si>
    <t>9/30/2009  </t>
  </si>
  <si>
    <t xml:space="preserve">Management Fees                   </t>
  </si>
  <si>
    <t xml:space="preserve">Cash Transfer                   </t>
  </si>
  <si>
    <t xml:space="preserve">Practice Support                   </t>
  </si>
  <si>
    <t xml:space="preserve">Rent                   </t>
  </si>
  <si>
    <t xml:space="preserve">Medical Directorship                   </t>
  </si>
  <si>
    <t xml:space="preserve">CT Corp Tax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</si>
  <si>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</si>
  <si>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</si>
  <si>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</si>
  <si>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</si>
  <si>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</si>
  <si>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</si>
  <si>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</si>
  <si>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</si>
  <si>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</si>
  <si>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</si>
  <si>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</si>
  <si>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</si>
  <si>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Cash Transfer</t>
  </si>
  <si>
    <t>09/30/2009</t>
  </si>
  <si>
    <t>Fund Balance Transfer</t>
  </si>
  <si>
    <t>09/30/2008</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</si>
  <si>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</si>
  <si>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</si>
  <si>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</si>
  <si>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</si>
  <si>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</si>
  <si>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</si>
  <si>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</si>
  <si>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</si>
  <si>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</si>
  <si>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</si>
  <si>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</si>
  <si>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</si>
  <si>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</si>
  <si>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</si>
  <si>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</si>
  <si>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</si>
  <si>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</si>
  <si>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</si>
  <si>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</si>
  <si>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</si>
  <si>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</si>
  <si>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</si>
  <si>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</si>
  <si>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</si>
  <si>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</si>
  <si>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</si>
  <si>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</si>
  <si>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</si>
  <si>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</si>
  <si>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</si>
  <si>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</si>
  <si>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</si>
  <si>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</si>
  <si>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</si>
  <si>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</si>
  <si>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</si>
  <si>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</si>
  <si>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CLAIRE B DAVIS KRAMER FUND</t>
  </si>
  <si>
    <t>2</t>
  </si>
  <si>
    <t>3</t>
  </si>
  <si>
    <t>4</t>
  </si>
  <si>
    <t>5</t>
  </si>
  <si>
    <t>6</t>
  </si>
  <si>
    <t>7</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</si>
  <si>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</si>
  <si>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</si>
  <si>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</si>
  <si>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</si>
  <si>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</si>
  <si>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</si>
  <si>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</si>
  <si>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</si>
  <si>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</si>
  <si>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</si>
  <si>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</si>
  <si>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</si>
  <si>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</si>
  <si>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</si>
  <si>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</si>
  <si>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</si>
  <si>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</si>
  <si>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</si>
  <si>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</si>
  <si>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</si>
  <si>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collection agency/law firms:  Accounts are sent weekly to the agency based on an alpha split.  Transfers to agencies/law firm are done electronically.  Accounts are sent when the dunning cycle has been completed unsuccessfully and/or when internal collection efforts have not resolved the account</t>
  </si>
  <si>
    <t>Hospital's processes and policies for compensating a Collection Agent for services rendered</t>
  </si>
  <si>
    <t>All collection agency/law firms:  Billing to the hospital occurs the month after payments are received.  Payments to the agencies and/or law firm are based upon a percentage of the amount collected.  Legal fees are billed to the hospital as they occur and are paid subsequently.</t>
  </si>
  <si>
    <t>Total Recovery Rate on accounts assigned (excluding Medicare accounts) to Collection Agents</t>
  </si>
  <si>
    <t>II.</t>
  </si>
  <si>
    <t>SPECIFIC COLLECTION AGENT INFORMATION</t>
  </si>
  <si>
    <t xml:space="preserve">Collection Agent </t>
  </si>
  <si>
    <t>Collection Agent Name</t>
  </si>
  <si>
    <t>Nair &amp;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</si>
  <si>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</si>
  <si>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</si>
  <si>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</si>
  <si>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</si>
  <si>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</si>
  <si>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</si>
  <si>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</si>
  <si>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Services</t>
  </si>
  <si>
    <t>Collection Agency</t>
  </si>
  <si>
    <t>REPORT 19 - SALARIES AND FRINGE BENEFITS OF THE TEN HIGHEST PAID HOSPITAL POSITIONS</t>
  </si>
  <si>
    <t>POSITION TITLE</t>
  </si>
  <si>
    <t>SALARY</t>
  </si>
  <si>
    <t>FRINGE BENEFITS</t>
  </si>
  <si>
    <t>TOTAL</t>
  </si>
  <si>
    <t>1.</t>
  </si>
  <si>
    <t>Physician In Chief</t>
  </si>
  <si>
    <t>2.</t>
  </si>
  <si>
    <t>Senior VP &amp; CFO</t>
  </si>
  <si>
    <t>3.</t>
  </si>
  <si>
    <t>Chief Operating Officer</t>
  </si>
  <si>
    <t>4.</t>
  </si>
  <si>
    <t>5.</t>
  </si>
  <si>
    <t>VP Quality Improvement &amp; Patient Safety</t>
  </si>
  <si>
    <t>6.</t>
  </si>
  <si>
    <t>General Council</t>
  </si>
  <si>
    <t>7.</t>
  </si>
  <si>
    <t>VP Clinical Svcs &amp; Chief RN Officer</t>
  </si>
  <si>
    <t>8.</t>
  </si>
  <si>
    <t>VP Human Resources</t>
  </si>
  <si>
    <t>9.</t>
  </si>
  <si>
    <t>Director of IT</t>
  </si>
  <si>
    <t>10.</t>
  </si>
  <si>
    <t>Staff Nurse - Operating Room</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</si>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</sst>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0"/>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3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20</v>
      </c>
    </row>
    <row r="26" spans="1:3" ht="14.25" customHeight="1">
      <c r="A26" s="19">
        <v>14</v>
      </c>
      <c r="B26" s="20" t="s">
        <v>36</v>
      </c>
      <c r="C26" s="24" t="s">
        <v>22</v>
      </c>
    </row>
    <row r="27" spans="1:3" ht="15" customHeight="1" thickBot="1">
      <c r="A27" s="25">
        <v>15</v>
      </c>
      <c r="B27" s="26" t="s">
        <v>37</v>
      </c>
      <c r="C27" s="27" t="s">
        <v>38</v>
      </c>
    </row>
    <row r="28" spans="1:3" ht="15.75" customHeight="1">
      <c r="A28" s="13"/>
      <c r="B28" s="14"/>
      <c r="C28" s="15"/>
    </row>
    <row r="29" spans="1:3" ht="27" customHeight="1">
      <c r="A29" s="16" t="s">
        <v>39</v>
      </c>
      <c r="B29" s="17" t="s">
        <v>9</v>
      </c>
      <c r="C29" s="18" t="s">
        <v>40</v>
      </c>
    </row>
    <row r="30" spans="1:3" ht="30">
      <c r="A30" s="19">
        <v>1</v>
      </c>
      <c r="B30" s="20" t="s">
        <v>11</v>
      </c>
      <c r="C30" s="21" t="s">
        <v>41</v>
      </c>
    </row>
    <row r="31" spans="1:3" ht="14.25" customHeight="1">
      <c r="A31" s="19">
        <v>2</v>
      </c>
      <c r="B31" s="22" t="s">
        <v>13</v>
      </c>
      <c r="C31" s="21" t="s">
        <v>42</v>
      </c>
    </row>
    <row r="32" spans="1:3" ht="14.25" customHeight="1">
      <c r="A32" s="19">
        <v>3</v>
      </c>
      <c r="B32" s="22" t="s">
        <v>15</v>
      </c>
      <c r="C32" s="23" t="s">
        <v>16</v>
      </c>
    </row>
    <row r="33" spans="1:3" ht="14.25" customHeight="1">
      <c r="A33" s="19">
        <v>4</v>
      </c>
      <c r="B33" s="20" t="s">
        <v>17</v>
      </c>
      <c r="C33" s="21" t="s">
        <v>18</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26</v>
      </c>
    </row>
    <row r="38" spans="1:3" ht="14.25" customHeight="1">
      <c r="A38" s="19">
        <v>9</v>
      </c>
      <c r="B38" s="20" t="s">
        <v>27</v>
      </c>
      <c r="C38" s="21" t="s">
        <v>43</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44</v>
      </c>
    </row>
    <row r="42" spans="1:3" ht="14.25" customHeight="1">
      <c r="A42" s="19">
        <v>13</v>
      </c>
      <c r="B42" s="20" t="s">
        <v>35</v>
      </c>
      <c r="C42" s="21" t="s">
        <v>20</v>
      </c>
    </row>
    <row r="43" spans="1:3" ht="14.25" customHeight="1">
      <c r="A43" s="19">
        <v>14</v>
      </c>
      <c r="B43" s="20" t="s">
        <v>36</v>
      </c>
      <c r="C43" s="24" t="s">
        <v>22</v>
      </c>
    </row>
    <row r="44" spans="1:3" ht="15" customHeight="1" thickBot="1">
      <c r="A44" s="25">
        <v>15</v>
      </c>
      <c r="B44" s="26" t="s">
        <v>37</v>
      </c>
      <c r="C44" s="27" t="s">
        <v>38</v>
      </c>
    </row>
    <row r="45" spans="1:3" ht="15.75" customHeight="1">
      <c r="A45" s="13"/>
      <c r="B45" s="14"/>
      <c r="C45" s="15"/>
    </row>
    <row r="46" spans="1:3" ht="27" customHeight="1">
      <c r="A46" s="16" t="s">
        <v>45</v>
      </c>
      <c r="B46" s="17" t="s">
        <v>9</v>
      </c>
      <c r="C46" s="18" t="s">
        <v>46</v>
      </c>
    </row>
    <row r="47" spans="1:3" ht="15">
      <c r="A47" s="19">
        <v>1</v>
      </c>
      <c r="B47" s="20" t="s">
        <v>11</v>
      </c>
      <c r="C47" s="21" t="s">
        <v>47</v>
      </c>
    </row>
    <row r="48" spans="1:3" ht="14.25" customHeight="1">
      <c r="A48" s="19">
        <v>2</v>
      </c>
      <c r="B48" s="22" t="s">
        <v>13</v>
      </c>
      <c r="C48" s="21" t="s">
        <v>48</v>
      </c>
    </row>
    <row r="49" spans="1:3" ht="14.25" customHeight="1">
      <c r="A49" s="19">
        <v>3</v>
      </c>
      <c r="B49" s="22" t="s">
        <v>15</v>
      </c>
      <c r="C49" s="23" t="s">
        <v>16</v>
      </c>
    </row>
    <row r="50" spans="1:3" ht="14.25" customHeight="1">
      <c r="A50" s="19">
        <v>4</v>
      </c>
      <c r="B50" s="20" t="s">
        <v>17</v>
      </c>
      <c r="C50" s="21" t="s">
        <v>49</v>
      </c>
    </row>
    <row r="51" spans="1:3" ht="14.25" customHeight="1">
      <c r="A51" s="19">
        <v>5</v>
      </c>
      <c r="B51" s="20" t="s">
        <v>19</v>
      </c>
      <c r="C51" s="21" t="s">
        <v>50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51</v>
      </c>
    </row>
    <row r="55" spans="1:3" ht="14.25" customHeight="1">
      <c r="A55" s="19">
        <v>9</v>
      </c>
      <c r="B55" s="20" t="s">
        <v>27</v>
      </c>
      <c r="C55" s="21" t="s">
        <v>52</v>
      </c>
    </row>
    <row r="56" spans="1:3" ht="14.25" customHeight="1">
      <c r="A56" s="19">
        <v>10</v>
      </c>
      <c r="B56" s="20" t="s">
        <v>29</v>
      </c>
      <c r="C56" s="21" t="s">
        <v>53</v>
      </c>
    </row>
    <row r="57" spans="1:3" ht="14.25" customHeight="1">
      <c r="A57" s="19">
        <v>11</v>
      </c>
      <c r="B57" s="20" t="s">
        <v>31</v>
      </c>
      <c r="C57" s="21" t="s">
        <v>54</v>
      </c>
    </row>
    <row r="58" spans="1:3" ht="14.25" customHeight="1">
      <c r="A58" s="19">
        <v>12</v>
      </c>
      <c r="B58" s="20" t="s">
        <v>33</v>
      </c>
      <c r="C58" s="21" t="s">
        <v>55</v>
      </c>
    </row>
    <row r="59" spans="1:3" ht="14.25" customHeight="1">
      <c r="A59" s="19">
        <v>13</v>
      </c>
      <c r="B59" s="20" t="s">
        <v>35</v>
      </c>
      <c r="C59" s="21" t="s">
        <v>56</v>
      </c>
    </row>
    <row r="60" spans="1:3" ht="14.25" customHeight="1">
      <c r="A60" s="19">
        <v>14</v>
      </c>
      <c r="B60" s="20" t="s">
        <v>36</v>
      </c>
      <c r="C60" s="24" t="s">
        <v>57</v>
      </c>
    </row>
    <row r="61" spans="1:3" ht="15" customHeight="1" thickBot="1">
      <c r="A61" s="25">
        <v>15</v>
      </c>
      <c r="B61" s="26" t="s">
        <v>37</v>
      </c>
      <c r="C61" s="27" t="s">
        <v>58</v>
      </c>
    </row>
    <row r="62" spans="1:3" ht="15.75" customHeight="1">
      <c r="A62" s="13"/>
      <c r="B62" s="14"/>
      <c r="C62" s="15"/>
    </row>
    <row r="63" spans="1:3" ht="27" customHeight="1">
      <c r="A63" s="16" t="s">
        <v>59</v>
      </c>
      <c r="B63" s="17" t="s">
        <v>9</v>
      </c>
      <c r="C63" s="18" t="s">
        <v>60</v>
      </c>
    </row>
    <row r="64" spans="1:3" ht="15">
      <c r="A64" s="19">
        <v>1</v>
      </c>
      <c r="B64" s="20" t="s">
        <v>11</v>
      </c>
      <c r="C64" s="21" t="s">
        <v>61</v>
      </c>
    </row>
    <row r="65" spans="1:3" ht="14.25" customHeight="1">
      <c r="A65" s="19">
        <v>2</v>
      </c>
      <c r="B65" s="22" t="s">
        <v>13</v>
      </c>
      <c r="C65" s="21" t="s">
        <v>62</v>
      </c>
    </row>
    <row r="66" spans="1:3" ht="14.25" customHeight="1">
      <c r="A66" s="19">
        <v>3</v>
      </c>
      <c r="B66" s="22" t="s">
        <v>15</v>
      </c>
      <c r="C66" s="23" t="s">
        <v>16</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26</v>
      </c>
    </row>
    <row r="72" spans="1:3" ht="14.25" customHeight="1">
      <c r="A72" s="19">
        <v>9</v>
      </c>
      <c r="B72" s="20" t="s">
        <v>27</v>
      </c>
      <c r="C72" s="21" t="s">
        <v>43</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44</v>
      </c>
    </row>
    <row r="76" spans="1:3" ht="14.25" customHeight="1">
      <c r="A76" s="19">
        <v>13</v>
      </c>
      <c r="B76" s="20" t="s">
        <v>35</v>
      </c>
      <c r="C76" s="21" t="s">
        <v>20</v>
      </c>
    </row>
    <row r="77" spans="1:3" ht="14.25" customHeight="1">
      <c r="A77" s="19">
        <v>14</v>
      </c>
      <c r="B77" s="20" t="s">
        <v>36</v>
      </c>
      <c r="C77" s="24" t="s">
        <v>22</v>
      </c>
    </row>
    <row r="78" spans="1:3" ht="15" customHeight="1" thickBot="1">
      <c r="A78" s="25">
        <v>15</v>
      </c>
      <c r="B78" s="26" t="s">
        <v>37</v>
      </c>
      <c r="C78" s="27" t="s">
        <v>38</v>
      </c>
    </row>
    <row r="79" spans="1:3" ht="15.75" customHeight="1">
      <c r="A79" s="13"/>
      <c r="B79" s="14"/>
      <c r="C79" s="15"/>
    </row>
    <row r="80" spans="1:3" ht="27" customHeight="1">
      <c r="A80" s="16" t="s">
        <v>63</v>
      </c>
      <c r="B80" s="17" t="s">
        <v>9</v>
      </c>
      <c r="C80" s="18" t="s">
        <v>64</v>
      </c>
    </row>
    <row r="81" spans="1:3" ht="15">
      <c r="A81" s="19">
        <v>1</v>
      </c>
      <c r="B81" s="20" t="s">
        <v>11</v>
      </c>
      <c r="C81" s="21" t="s">
        <v>65</v>
      </c>
    </row>
    <row r="82" spans="1:3" ht="14.25" customHeight="1">
      <c r="A82" s="19">
        <v>2</v>
      </c>
      <c r="B82" s="22" t="s">
        <v>13</v>
      </c>
      <c r="C82" s="21" t="s">
        <v>66</v>
      </c>
    </row>
    <row r="83" spans="1:3" ht="14.25" customHeight="1">
      <c r="A83" s="19">
        <v>3</v>
      </c>
      <c r="B83" s="22" t="s">
        <v>15</v>
      </c>
      <c r="C83" s="23" t="s">
        <v>67</v>
      </c>
    </row>
    <row r="84" spans="1:3" ht="14.25" customHeight="1">
      <c r="A84" s="19">
        <v>4</v>
      </c>
      <c r="B84" s="20" t="s">
        <v>17</v>
      </c>
      <c r="C84" s="21" t="s">
        <v>18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26</v>
      </c>
    </row>
    <row r="89" spans="1:3" ht="14.25" customHeight="1">
      <c r="A89" s="19">
        <v>9</v>
      </c>
      <c r="B89" s="20" t="s">
        <v>27</v>
      </c>
      <c r="C89" s="21" t="s">
        <v>28</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44</v>
      </c>
    </row>
    <row r="93" spans="1:3" ht="14.25" customHeight="1">
      <c r="A93" s="19">
        <v>13</v>
      </c>
      <c r="B93" s="20" t="s">
        <v>35</v>
      </c>
      <c r="C93" s="21" t="s">
        <v>20</v>
      </c>
    </row>
    <row r="94" spans="1:3" ht="14.25" customHeight="1">
      <c r="A94" s="19">
        <v>14</v>
      </c>
      <c r="B94" s="20" t="s">
        <v>36</v>
      </c>
      <c r="C94" s="24" t="s">
        <v>22</v>
      </c>
    </row>
    <row r="95" spans="1:3" ht="15" customHeight="1" thickBot="1">
      <c r="A95" s="25">
        <v>15</v>
      </c>
      <c r="B95" s="26" t="s">
        <v>37</v>
      </c>
      <c r="C95" s="27" t="s">
        <v>38</v>
      </c>
    </row>
    <row r="96" spans="1:3" ht="15.75" customHeight="1">
      <c r="A96" s="13"/>
      <c r="B96" s="14"/>
      <c r="C96" s="15"/>
    </row>
    <row r="97" spans="1:3" ht="27" customHeight="1">
      <c r="A97" s="16" t="s">
        <v>68</v>
      </c>
      <c r="B97" s="17" t="s">
        <v>9</v>
      </c>
      <c r="C97" s="18" t="s">
        <v>69</v>
      </c>
    </row>
    <row r="98" spans="1:3" ht="45">
      <c r="A98" s="19">
        <v>1</v>
      </c>
      <c r="B98" s="20" t="s">
        <v>11</v>
      </c>
      <c r="C98" s="21" t="s">
        <v>70</v>
      </c>
    </row>
    <row r="99" spans="1:3" ht="14.25" customHeight="1">
      <c r="A99" s="19">
        <v>2</v>
      </c>
      <c r="B99" s="22" t="s">
        <v>13</v>
      </c>
      <c r="C99" s="21" t="s">
        <v>42</v>
      </c>
    </row>
    <row r="100" spans="1:3" ht="14.25" customHeight="1">
      <c r="A100" s="19">
        <v>3</v>
      </c>
      <c r="B100" s="22" t="s">
        <v>15</v>
      </c>
      <c r="C100" s="23" t="s">
        <v>16</v>
      </c>
    </row>
    <row r="101" spans="1:3" ht="14.25" customHeight="1">
      <c r="A101" s="19">
        <v>4</v>
      </c>
      <c r="B101" s="20" t="s">
        <v>17</v>
      </c>
      <c r="C101" s="21" t="s">
        <v>71</v>
      </c>
    </row>
    <row r="102" spans="1:3" ht="14.25" customHeight="1">
      <c r="A102" s="19">
        <v>5</v>
      </c>
      <c r="B102" s="20" t="s">
        <v>19</v>
      </c>
      <c r="C102" s="21" t="s">
        <v>72</v>
      </c>
    </row>
    <row r="103" spans="1:3" ht="14.25" customHeight="1">
      <c r="A103" s="19">
        <v>6</v>
      </c>
      <c r="B103" s="20" t="s">
        <v>21</v>
      </c>
      <c r="C103" s="24" t="s">
        <v>22</v>
      </c>
    </row>
    <row r="104" spans="1:3" ht="14.25" customHeight="1">
      <c r="A104" s="19">
        <v>7</v>
      </c>
      <c r="B104" s="20" t="s">
        <v>23</v>
      </c>
      <c r="C104" s="21" t="s">
        <v>73</v>
      </c>
    </row>
    <row r="105" spans="1:3" ht="14.25" customHeight="1">
      <c r="A105" s="19">
        <v>8</v>
      </c>
      <c r="B105" s="20" t="s">
        <v>25</v>
      </c>
      <c r="C105" s="21" t="s">
        <v>74</v>
      </c>
    </row>
    <row r="106" spans="1:3" ht="14.25" customHeight="1">
      <c r="A106" s="19">
        <v>9</v>
      </c>
      <c r="B106" s="20" t="s">
        <v>27</v>
      </c>
      <c r="C106" s="21" t="s">
        <v>28</v>
      </c>
    </row>
    <row r="107" spans="1:3" ht="14.25" customHeight="1">
      <c r="A107" s="19">
        <v>10</v>
      </c>
      <c r="B107" s="20" t="s">
        <v>29</v>
      </c>
      <c r="C107" s="21" t="s">
        <v>30</v>
      </c>
    </row>
    <row r="108" spans="1:3" ht="14.25" customHeight="1">
      <c r="A108" s="19">
        <v>11</v>
      </c>
      <c r="B108" s="20" t="s">
        <v>31</v>
      </c>
      <c r="C108" s="21" t="s">
        <v>75</v>
      </c>
    </row>
    <row r="109" spans="1:3" ht="14.25" customHeight="1">
      <c r="A109" s="19">
        <v>12</v>
      </c>
      <c r="B109" s="20" t="s">
        <v>33</v>
      </c>
      <c r="C109" s="21" t="s">
        <v>76</v>
      </c>
    </row>
    <row r="110" spans="1:3" ht="14.25" customHeight="1">
      <c r="A110" s="19">
        <v>13</v>
      </c>
      <c r="B110" s="20" t="s">
        <v>35</v>
      </c>
      <c r="C110" s="21" t="s">
        <v>20</v>
      </c>
    </row>
    <row r="111" spans="1:3" ht="14.25" customHeight="1">
      <c r="A111" s="19">
        <v>14</v>
      </c>
      <c r="B111" s="20" t="s">
        <v>36</v>
      </c>
      <c r="C111" s="24" t="s">
        <v>22</v>
      </c>
    </row>
    <row r="112" spans="1:3" ht="15" customHeight="1" thickBot="1">
      <c r="A112" s="25">
        <v>15</v>
      </c>
      <c r="B112" s="26" t="s">
        <v>37</v>
      </c>
      <c r="C112" s="27" t="s">
        <v>38</v>
      </c>
    </row>
    <row r="113" spans="1:3" ht="15.75" customHeight="1">
      <c r="A113" s="13"/>
      <c r="B113" s="14"/>
      <c r="C113" s="15"/>
    </row>
    <row r="114" spans="1:3" ht="27" customHeight="1">
      <c r="A114" s="16" t="s">
        <v>77</v>
      </c>
      <c r="B114" s="17" t="s">
        <v>9</v>
      </c>
      <c r="C114" s="18" t="s">
        <v>78</v>
      </c>
    </row>
    <row r="115" spans="1:3" ht="45">
      <c r="A115" s="19">
        <v>1</v>
      </c>
      <c r="B115" s="20" t="s">
        <v>11</v>
      </c>
      <c r="C115" s="21" t="s">
        <v>79</v>
      </c>
    </row>
    <row r="116" spans="1:3" ht="14.25" customHeight="1">
      <c r="A116" s="19">
        <v>2</v>
      </c>
      <c r="B116" s="22" t="s">
        <v>13</v>
      </c>
      <c r="C116" s="21" t="s">
        <v>62</v>
      </c>
    </row>
    <row r="117" spans="1:3" ht="14.25" customHeight="1">
      <c r="A117" s="19">
        <v>3</v>
      </c>
      <c r="B117" s="22" t="s">
        <v>15</v>
      </c>
      <c r="C117" s="23" t="s">
        <v>16</v>
      </c>
    </row>
    <row r="118" spans="1:3" ht="14.25" customHeight="1">
      <c r="A118" s="19">
        <v>4</v>
      </c>
      <c r="B118" s="20" t="s">
        <v>17</v>
      </c>
      <c r="C118" s="21" t="s">
        <v>80</v>
      </c>
    </row>
    <row r="119" spans="1:3" ht="14.25" customHeight="1">
      <c r="A119" s="19">
        <v>5</v>
      </c>
      <c r="B119" s="20" t="s">
        <v>19</v>
      </c>
      <c r="C119" s="21" t="s">
        <v>72</v>
      </c>
    </row>
    <row r="120" spans="1:3" ht="14.25" customHeight="1">
      <c r="A120" s="19">
        <v>6</v>
      </c>
      <c r="B120" s="20" t="s">
        <v>21</v>
      </c>
      <c r="C120" s="24" t="s">
        <v>22</v>
      </c>
    </row>
    <row r="121" spans="1:3" ht="14.25" customHeight="1">
      <c r="A121" s="19">
        <v>7</v>
      </c>
      <c r="B121" s="20" t="s">
        <v>23</v>
      </c>
      <c r="C121" s="21" t="s">
        <v>73</v>
      </c>
    </row>
    <row r="122" spans="1:3" ht="14.25" customHeight="1">
      <c r="A122" s="19">
        <v>8</v>
      </c>
      <c r="B122" s="20" t="s">
        <v>25</v>
      </c>
      <c r="C122" s="21" t="s">
        <v>74</v>
      </c>
    </row>
    <row r="123" spans="1:3" ht="14.25" customHeight="1">
      <c r="A123" s="19">
        <v>9</v>
      </c>
      <c r="B123" s="20" t="s">
        <v>27</v>
      </c>
      <c r="C123" s="21" t="s">
        <v>81</v>
      </c>
    </row>
    <row r="124" spans="1:3" ht="14.25" customHeight="1">
      <c r="A124" s="19">
        <v>10</v>
      </c>
      <c r="B124" s="20" t="s">
        <v>29</v>
      </c>
      <c r="C124" s="21" t="s">
        <v>30</v>
      </c>
    </row>
    <row r="125" spans="1:3" ht="14.25" customHeight="1">
      <c r="A125" s="19">
        <v>11</v>
      </c>
      <c r="B125" s="20" t="s">
        <v>31</v>
      </c>
      <c r="C125" s="21" t="s">
        <v>82</v>
      </c>
    </row>
    <row r="126" spans="1:3" ht="14.25" customHeight="1">
      <c r="A126" s="19">
        <v>12</v>
      </c>
      <c r="B126" s="20" t="s">
        <v>33</v>
      </c>
      <c r="C126" s="21" t="s">
        <v>44</v>
      </c>
    </row>
    <row r="127" spans="1:3" ht="14.25" customHeight="1">
      <c r="A127" s="19">
        <v>13</v>
      </c>
      <c r="B127" s="20" t="s">
        <v>35</v>
      </c>
      <c r="C127" s="21" t="s">
        <v>20</v>
      </c>
    </row>
    <row r="128" spans="1:3" ht="14.25" customHeight="1">
      <c r="A128" s="19">
        <v>14</v>
      </c>
      <c r="B128" s="20" t="s">
        <v>36</v>
      </c>
      <c r="C128" s="24" t="s">
        <v>22</v>
      </c>
    </row>
    <row r="129" spans="1:3" ht="15" customHeight="1" thickBot="1">
      <c r="A129" s="25">
        <v>15</v>
      </c>
      <c r="B129" s="26" t="s">
        <v>37</v>
      </c>
      <c r="C129" s="27" t="s">
        <v>38</v>
      </c>
    </row>
    <row r="130" spans="1:4" ht="15.75">
      <c r="A130" s="28" t="s">
        <v>83</v>
      </c>
      <c r="B130" s="28"/>
      <c r="C130" s="28" t="s">
        <v>84</v>
      </c>
      <c r="D130"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REPORTING&amp;RCT CHILDREN`S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205</v>
      </c>
      <c r="B5" s="298"/>
      <c r="C5" s="298"/>
    </row>
    <row r="6" spans="1:3" ht="13.5" customHeight="1" thickBot="1">
      <c r="A6" s="299"/>
      <c r="B6" s="493"/>
      <c r="C6" s="493"/>
    </row>
    <row r="7" spans="1:3" ht="15">
      <c r="A7" s="221">
        <v>-1</v>
      </c>
      <c r="B7" s="223">
        <v>-2</v>
      </c>
      <c r="C7" s="224">
        <v>-3</v>
      </c>
    </row>
    <row r="8" spans="1:3" ht="15.75" thickBot="1">
      <c r="A8" s="300" t="s">
        <v>5</v>
      </c>
      <c r="B8" s="301" t="s">
        <v>6</v>
      </c>
      <c r="C8" s="301" t="s">
        <v>206</v>
      </c>
    </row>
    <row r="9" spans="1:3" ht="15.75" customHeight="1">
      <c r="A9" s="302"/>
      <c r="B9" s="303"/>
      <c r="C9" s="304"/>
    </row>
    <row r="10" spans="1:3" ht="15.75" customHeight="1" thickBot="1">
      <c r="A10" s="305" t="s">
        <v>207</v>
      </c>
      <c r="B10" s="306" t="s">
        <v>208</v>
      </c>
      <c r="C10" s="301"/>
    </row>
    <row r="11" spans="1:3" s="225" customFormat="1" ht="75" customHeight="1">
      <c r="A11" s="307" t="s">
        <v>8</v>
      </c>
      <c r="B11" s="308" t="s">
        <v>209</v>
      </c>
      <c r="C11" s="309" t="s">
        <v>210</v>
      </c>
    </row>
    <row r="12" spans="1:3" s="225" customFormat="1" ht="75" customHeight="1">
      <c r="A12" s="310" t="s">
        <v>39</v>
      </c>
      <c r="B12" s="308" t="s">
        <v>211</v>
      </c>
      <c r="C12" s="311" t="s">
        <v>212</v>
      </c>
    </row>
    <row r="13" spans="1:3" s="225" customFormat="1" ht="30">
      <c r="A13" s="312" t="s">
        <v>45</v>
      </c>
      <c r="B13" s="313" t="s">
        <v>213</v>
      </c>
      <c r="C13" s="314">
        <v>0.197</v>
      </c>
    </row>
    <row r="14" spans="1:3" ht="13.5" customHeight="1" thickBot="1">
      <c r="A14" s="315"/>
      <c r="B14" s="316"/>
      <c r="C14" s="317"/>
    </row>
    <row r="15" spans="1:3" s="225" customFormat="1" ht="16.5" customHeight="1" thickBot="1">
      <c r="A15" s="318" t="s">
        <v>214</v>
      </c>
      <c r="B15" s="319" t="s">
        <v>215</v>
      </c>
      <c r="C15" s="320"/>
    </row>
    <row r="16" spans="1:3" s="225" customFormat="1" ht="15">
      <c r="A16" s="321"/>
      <c r="B16" s="322" t="s">
        <v>216</v>
      </c>
      <c r="C16" s="323"/>
    </row>
    <row r="17" spans="1:3" s="225" customFormat="1" ht="15">
      <c r="A17" s="324">
        <v>1</v>
      </c>
      <c r="B17" s="308" t="s">
        <v>217</v>
      </c>
      <c r="C17" s="325" t="s">
        <v>218</v>
      </c>
    </row>
    <row r="18" spans="1:3" s="225" customFormat="1" ht="15">
      <c r="A18" s="324">
        <v>2</v>
      </c>
      <c r="B18" s="326" t="s">
        <v>219</v>
      </c>
      <c r="C18" s="325" t="s">
        <v>220</v>
      </c>
    </row>
    <row r="19" spans="1:3" s="225" customFormat="1" ht="15">
      <c r="A19" s="324">
        <v>3</v>
      </c>
      <c r="B19" s="326" t="s">
        <v>221</v>
      </c>
      <c r="C19" s="325" t="s">
        <v>222</v>
      </c>
    </row>
    <row r="20" spans="1:3" s="225" customFormat="1" ht="75" customHeight="1">
      <c r="A20" s="324">
        <v>4</v>
      </c>
      <c r="B20" s="326" t="s">
        <v>223</v>
      </c>
      <c r="C20" s="325" t="s">
        <v>210</v>
      </c>
    </row>
    <row r="21" spans="1:3" s="225" customFormat="1" ht="75" customHeight="1">
      <c r="A21" s="324">
        <v>5</v>
      </c>
      <c r="B21" s="326" t="s">
        <v>224</v>
      </c>
      <c r="C21" s="325" t="s">
        <v>212</v>
      </c>
    </row>
    <row r="22" spans="1:3" s="225" customFormat="1" ht="27" customHeight="1">
      <c r="A22" s="327">
        <v>6</v>
      </c>
      <c r="B22" s="326" t="s">
        <v>225</v>
      </c>
      <c r="C22" s="328">
        <v>0.165</v>
      </c>
    </row>
    <row r="23" spans="1:3" s="329" customFormat="1" ht="15">
      <c r="A23" s="330"/>
      <c r="B23" s="331"/>
      <c r="C23" s="332"/>
    </row>
    <row r="24" spans="1:3" s="225" customFormat="1" ht="15">
      <c r="A24" s="321"/>
      <c r="B24" s="322" t="s">
        <v>216</v>
      </c>
      <c r="C24" s="323"/>
    </row>
    <row r="25" spans="1:3" s="225" customFormat="1" ht="15">
      <c r="A25" s="324">
        <v>1</v>
      </c>
      <c r="B25" s="308" t="s">
        <v>217</v>
      </c>
      <c r="C25" s="325" t="s">
        <v>226</v>
      </c>
    </row>
    <row r="26" spans="1:3" s="225" customFormat="1" ht="15">
      <c r="A26" s="324">
        <v>2</v>
      </c>
      <c r="B26" s="326" t="s">
        <v>219</v>
      </c>
      <c r="C26" s="325" t="s">
        <v>227</v>
      </c>
    </row>
    <row r="27" spans="1:3" s="225" customFormat="1" ht="15">
      <c r="A27" s="324">
        <v>3</v>
      </c>
      <c r="B27" s="326" t="s">
        <v>221</v>
      </c>
      <c r="C27" s="325" t="s">
        <v>222</v>
      </c>
    </row>
    <row r="28" spans="1:3" s="225" customFormat="1" ht="75" customHeight="1">
      <c r="A28" s="324">
        <v>4</v>
      </c>
      <c r="B28" s="326" t="s">
        <v>223</v>
      </c>
      <c r="C28" s="325" t="s">
        <v>210</v>
      </c>
    </row>
    <row r="29" spans="1:3" s="225" customFormat="1" ht="75" customHeight="1">
      <c r="A29" s="324">
        <v>5</v>
      </c>
      <c r="B29" s="326" t="s">
        <v>224</v>
      </c>
      <c r="C29" s="325" t="s">
        <v>212</v>
      </c>
    </row>
    <row r="30" spans="1:3" s="225" customFormat="1" ht="27" customHeight="1">
      <c r="A30" s="327">
        <v>6</v>
      </c>
      <c r="B30" s="326" t="s">
        <v>225</v>
      </c>
      <c r="C30" s="328">
        <v>0.22899999999999998</v>
      </c>
    </row>
    <row r="31" spans="1:3" s="329" customFormat="1" ht="15">
      <c r="A31" s="330"/>
      <c r="B31" s="331"/>
      <c r="C31"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REPORTING&amp;R&amp;10CT CHILDREN`S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153</v>
      </c>
      <c r="D5" s="334"/>
      <c r="E5" s="335"/>
      <c r="F5" s="335"/>
      <c r="G5" s="335"/>
    </row>
    <row r="6" spans="1:7" ht="15.75" customHeight="1">
      <c r="A6" s="333"/>
      <c r="B6" s="333"/>
      <c r="C6" s="2" t="s">
        <v>2</v>
      </c>
      <c r="D6" s="334"/>
      <c r="E6" s="335"/>
      <c r="F6" s="335"/>
      <c r="G6" s="335"/>
    </row>
    <row r="7" spans="1:5" ht="15.75" customHeight="1">
      <c r="A7" s="454" t="s">
        <v>228</v>
      </c>
      <c r="B7" s="454"/>
      <c r="C7" s="454"/>
      <c r="D7" s="454"/>
      <c r="E7" s="454"/>
    </row>
    <row r="8" spans="1:7" ht="16.5" customHeight="1" thickBot="1">
      <c r="A8" s="333"/>
      <c r="B8" s="333"/>
      <c r="C8" s="2"/>
      <c r="D8" s="334"/>
      <c r="E8" s="335"/>
      <c r="F8" s="335"/>
      <c r="G8" s="335"/>
    </row>
    <row r="9" spans="1:7" ht="16.5" customHeight="1" thickBot="1">
      <c r="A9" s="336" t="s">
        <v>5</v>
      </c>
      <c r="B9" s="337" t="s">
        <v>229</v>
      </c>
      <c r="C9" s="338" t="s">
        <v>230</v>
      </c>
      <c r="D9" s="338" t="s">
        <v>231</v>
      </c>
      <c r="E9" s="339" t="s">
        <v>232</v>
      </c>
      <c r="F9" s="340"/>
      <c r="G9" s="340"/>
    </row>
    <row r="10" spans="1:7" ht="15.75" customHeight="1">
      <c r="A10" s="341"/>
      <c r="B10" s="342"/>
      <c r="C10" s="343"/>
      <c r="D10" s="343"/>
      <c r="E10" s="8"/>
      <c r="F10" s="340"/>
      <c r="G10" s="340"/>
    </row>
    <row r="11" spans="1:7" ht="15.75" customHeight="1">
      <c r="A11" s="344" t="s">
        <v>233</v>
      </c>
      <c r="B11" s="345" t="s">
        <v>234</v>
      </c>
      <c r="C11" s="346">
        <v>339932</v>
      </c>
      <c r="D11" s="346">
        <v>49032</v>
      </c>
      <c r="E11" s="347">
        <f>C11+D11</f>
        <v>388964</v>
      </c>
      <c r="F11" s="348"/>
      <c r="G11" s="349"/>
    </row>
    <row r="12" spans="1:7" ht="15.75" customHeight="1">
      <c r="A12" s="494"/>
      <c r="B12" s="495"/>
      <c r="C12" s="495"/>
      <c r="D12" s="495"/>
      <c r="E12" s="496"/>
      <c r="F12" s="348"/>
      <c r="G12" s="349"/>
    </row>
    <row r="13" spans="1:7" ht="15.75" customHeight="1">
      <c r="A13" s="344" t="s">
        <v>235</v>
      </c>
      <c r="B13" s="345" t="s">
        <v>236</v>
      </c>
      <c r="C13" s="346">
        <v>315000</v>
      </c>
      <c r="D13" s="346">
        <v>37157</v>
      </c>
      <c r="E13" s="347">
        <f>C13+D13</f>
        <v>352157</v>
      </c>
      <c r="F13" s="348"/>
      <c r="G13" s="349"/>
    </row>
    <row r="14" spans="1:7" ht="15.75" customHeight="1">
      <c r="A14" s="494"/>
      <c r="B14" s="495"/>
      <c r="C14" s="495"/>
      <c r="D14" s="495"/>
      <c r="E14" s="496"/>
      <c r="F14" s="348"/>
      <c r="G14" s="349"/>
    </row>
    <row r="15" spans="1:7" ht="15.75" customHeight="1">
      <c r="A15" s="344" t="s">
        <v>237</v>
      </c>
      <c r="B15" s="345" t="s">
        <v>238</v>
      </c>
      <c r="C15" s="346">
        <v>310000</v>
      </c>
      <c r="D15" s="346">
        <v>29764</v>
      </c>
      <c r="E15" s="347">
        <f>C15+D15</f>
        <v>339764</v>
      </c>
      <c r="F15" s="348"/>
      <c r="G15" s="349"/>
    </row>
    <row r="16" spans="1:7" ht="15.75" customHeight="1">
      <c r="A16" s="494"/>
      <c r="B16" s="495"/>
      <c r="C16" s="495"/>
      <c r="D16" s="495"/>
      <c r="E16" s="496"/>
      <c r="F16" s="348"/>
      <c r="G16" s="349"/>
    </row>
    <row r="17" spans="1:7" ht="15.75" customHeight="1">
      <c r="A17" s="344" t="s">
        <v>239</v>
      </c>
      <c r="B17" s="345" t="s">
        <v>28</v>
      </c>
      <c r="C17" s="346">
        <v>284396</v>
      </c>
      <c r="D17" s="346">
        <v>52136</v>
      </c>
      <c r="E17" s="347">
        <f>C17+D17</f>
        <v>336532</v>
      </c>
      <c r="F17" s="348"/>
      <c r="G17" s="349"/>
    </row>
    <row r="18" spans="1:7" ht="15.75" customHeight="1">
      <c r="A18" s="494"/>
      <c r="B18" s="495"/>
      <c r="C18" s="495"/>
      <c r="D18" s="495"/>
      <c r="E18" s="496"/>
      <c r="F18" s="348"/>
      <c r="G18" s="349"/>
    </row>
    <row r="19" spans="1:7" ht="15.75" customHeight="1">
      <c r="A19" s="344" t="s">
        <v>240</v>
      </c>
      <c r="B19" s="345" t="s">
        <v>241</v>
      </c>
      <c r="C19" s="346">
        <v>241166</v>
      </c>
      <c r="D19" s="346">
        <v>23456</v>
      </c>
      <c r="E19" s="347">
        <f>C19+D19</f>
        <v>264622</v>
      </c>
      <c r="F19" s="348"/>
      <c r="G19" s="349"/>
    </row>
    <row r="20" spans="1:7" ht="15.75" customHeight="1">
      <c r="A20" s="494"/>
      <c r="B20" s="495"/>
      <c r="C20" s="495"/>
      <c r="D20" s="495"/>
      <c r="E20" s="496"/>
      <c r="F20" s="348"/>
      <c r="G20" s="349"/>
    </row>
    <row r="21" spans="1:7" ht="15.75" customHeight="1">
      <c r="A21" s="344" t="s">
        <v>242</v>
      </c>
      <c r="B21" s="345" t="s">
        <v>243</v>
      </c>
      <c r="C21" s="346">
        <v>225000</v>
      </c>
      <c r="D21" s="346">
        <v>25232</v>
      </c>
      <c r="E21" s="347">
        <f>C21+D21</f>
        <v>250232</v>
      </c>
      <c r="F21" s="348"/>
      <c r="G21" s="349"/>
    </row>
    <row r="22" spans="1:7" ht="15.75" customHeight="1">
      <c r="A22" s="494"/>
      <c r="B22" s="495"/>
      <c r="C22" s="495"/>
      <c r="D22" s="495"/>
      <c r="E22" s="496"/>
      <c r="F22" s="348"/>
      <c r="G22" s="349"/>
    </row>
    <row r="23" spans="1:7" ht="15.75" customHeight="1">
      <c r="A23" s="344" t="s">
        <v>244</v>
      </c>
      <c r="B23" s="345" t="s">
        <v>245</v>
      </c>
      <c r="C23" s="346">
        <v>208708</v>
      </c>
      <c r="D23" s="346">
        <v>29087</v>
      </c>
      <c r="E23" s="347">
        <f>C23+D23</f>
        <v>237795</v>
      </c>
      <c r="F23" s="348"/>
      <c r="G23" s="349"/>
    </row>
    <row r="24" spans="1:7" ht="15.75" customHeight="1">
      <c r="A24" s="494"/>
      <c r="B24" s="495"/>
      <c r="C24" s="495"/>
      <c r="D24" s="495"/>
      <c r="E24" s="496"/>
      <c r="F24" s="348"/>
      <c r="G24" s="349"/>
    </row>
    <row r="25" spans="1:7" ht="15.75" customHeight="1">
      <c r="A25" s="344" t="s">
        <v>246</v>
      </c>
      <c r="B25" s="345" t="s">
        <v>247</v>
      </c>
      <c r="C25" s="346">
        <v>192500</v>
      </c>
      <c r="D25" s="346">
        <v>18680</v>
      </c>
      <c r="E25" s="347">
        <f>C25+D25</f>
        <v>211180</v>
      </c>
      <c r="F25" s="348"/>
      <c r="G25" s="349"/>
    </row>
    <row r="26" spans="1:7" ht="15.75" customHeight="1">
      <c r="A26" s="494"/>
      <c r="B26" s="495"/>
      <c r="C26" s="495"/>
      <c r="D26" s="495"/>
      <c r="E26" s="496"/>
      <c r="F26" s="348"/>
      <c r="G26" s="349"/>
    </row>
    <row r="27" spans="1:7" ht="15.75" customHeight="1">
      <c r="A27" s="344" t="s">
        <v>248</v>
      </c>
      <c r="B27" s="345" t="s">
        <v>249</v>
      </c>
      <c r="C27" s="346">
        <v>161405</v>
      </c>
      <c r="D27" s="346">
        <v>23640</v>
      </c>
      <c r="E27" s="347">
        <f>C27+D27</f>
        <v>185045</v>
      </c>
      <c r="F27" s="348"/>
      <c r="G27" s="349"/>
    </row>
    <row r="28" spans="1:7" ht="15.75" customHeight="1">
      <c r="A28" s="494"/>
      <c r="B28" s="495"/>
      <c r="C28" s="495"/>
      <c r="D28" s="495"/>
      <c r="E28" s="496"/>
      <c r="F28" s="348"/>
      <c r="G28" s="349"/>
    </row>
    <row r="29" spans="1:7" ht="15.75" customHeight="1">
      <c r="A29" s="344" t="s">
        <v>250</v>
      </c>
      <c r="B29" s="345" t="s">
        <v>251</v>
      </c>
      <c r="C29" s="346">
        <v>157688</v>
      </c>
      <c r="D29" s="346">
        <v>9764</v>
      </c>
      <c r="E29" s="347">
        <f>C29+D29</f>
        <v>167452</v>
      </c>
      <c r="F29" s="348"/>
      <c r="G29" s="349"/>
    </row>
    <row r="30" spans="1:7" ht="15.75" customHeight="1" thickBot="1">
      <c r="A30" s="494"/>
      <c r="B30" s="495"/>
      <c r="C30" s="495"/>
      <c r="D30" s="495"/>
      <c r="E30" s="496"/>
      <c r="F30" s="348"/>
      <c r="G30" s="349"/>
    </row>
    <row r="31" spans="1:7" ht="18.75" customHeight="1" thickBot="1">
      <c r="A31" s="350"/>
      <c r="B31" s="351" t="s">
        <v>132</v>
      </c>
      <c r="C31" s="352">
        <f>SUM(C11+C13+C15+C17+C19+C21+C23+C25+C27+C29)</f>
        <v>2435795</v>
      </c>
      <c r="D31" s="352">
        <f>SUM(D11+D13+D15+D17+D19+D21+D23+D25+D27+D29)</f>
        <v>297948</v>
      </c>
      <c r="E31" s="353">
        <f>C31+D31</f>
        <v>2733743</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REPORTING&amp;R&amp;10CT CHILDREN`S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44"/>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153</v>
      </c>
      <c r="B3" s="498"/>
      <c r="C3" s="498"/>
      <c r="D3" s="498"/>
      <c r="E3" s="498"/>
    </row>
    <row r="4" spans="1:5" ht="15" customHeight="1">
      <c r="A4" s="498" t="s">
        <v>2</v>
      </c>
      <c r="B4" s="498"/>
      <c r="C4" s="498"/>
      <c r="D4" s="498"/>
      <c r="E4" s="498"/>
    </row>
    <row r="5" spans="1:5" ht="15" customHeight="1">
      <c r="A5" s="499" t="s">
        <v>252</v>
      </c>
      <c r="B5" s="499"/>
      <c r="C5" s="499"/>
      <c r="D5" s="499"/>
      <c r="E5" s="499"/>
    </row>
    <row r="6" spans="1:5" ht="15" customHeight="1">
      <c r="A6" s="499" t="s">
        <v>253</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254</v>
      </c>
      <c r="D9" s="363" t="s">
        <v>255</v>
      </c>
      <c r="E9" s="364" t="s">
        <v>232</v>
      </c>
    </row>
    <row r="10" spans="1:5" s="359" customFormat="1" ht="12.75">
      <c r="A10" s="365"/>
      <c r="B10" s="366"/>
      <c r="C10" s="367"/>
      <c r="D10" s="367"/>
      <c r="E10" s="368"/>
    </row>
    <row r="11" spans="1:5" s="359" customFormat="1" ht="12.75">
      <c r="A11" s="369" t="s">
        <v>256</v>
      </c>
      <c r="B11" s="370" t="s">
        <v>10</v>
      </c>
      <c r="C11" s="371"/>
      <c r="D11" s="371"/>
      <c r="E11" s="373"/>
    </row>
    <row r="12" spans="1:5" ht="14.25" customHeight="1">
      <c r="A12" s="374">
        <v>1</v>
      </c>
      <c r="B12" s="375" t="s">
        <v>257</v>
      </c>
      <c r="C12" s="376">
        <v>0</v>
      </c>
      <c r="D12" s="376">
        <v>0</v>
      </c>
      <c r="E12" s="376">
        <f>D12+C12</f>
        <v>0</v>
      </c>
    </row>
    <row r="13" spans="1:5" ht="14.25" customHeight="1">
      <c r="A13" s="374">
        <v>2</v>
      </c>
      <c r="B13" s="375" t="s">
        <v>258</v>
      </c>
      <c r="C13" s="376">
        <v>0</v>
      </c>
      <c r="D13" s="376">
        <v>0</v>
      </c>
      <c r="E13" s="376">
        <f>D13+C13</f>
        <v>0</v>
      </c>
    </row>
    <row r="14" spans="1:5" ht="12.75">
      <c r="A14" s="365"/>
      <c r="B14" s="366"/>
      <c r="C14" s="367"/>
      <c r="D14" s="367"/>
      <c r="E14" s="377"/>
    </row>
    <row r="15" spans="1:5" s="359" customFormat="1" ht="12.75">
      <c r="A15" s="369" t="s">
        <v>259</v>
      </c>
      <c r="B15" s="370" t="s">
        <v>40</v>
      </c>
      <c r="C15" s="371"/>
      <c r="D15" s="371"/>
      <c r="E15" s="373"/>
    </row>
    <row r="16" spans="1:5" ht="14.25" customHeight="1">
      <c r="A16" s="374">
        <v>1</v>
      </c>
      <c r="B16" s="375" t="s">
        <v>257</v>
      </c>
      <c r="C16" s="376">
        <v>0</v>
      </c>
      <c r="D16" s="376">
        <v>0</v>
      </c>
      <c r="E16" s="376">
        <f>D16+C16</f>
        <v>0</v>
      </c>
    </row>
    <row r="17" spans="1:5" ht="14.25" customHeight="1">
      <c r="A17" s="374">
        <v>2</v>
      </c>
      <c r="B17" s="375" t="s">
        <v>258</v>
      </c>
      <c r="C17" s="376">
        <v>0</v>
      </c>
      <c r="D17" s="376">
        <v>0</v>
      </c>
      <c r="E17" s="376">
        <f>D17+C17</f>
        <v>0</v>
      </c>
    </row>
    <row r="18" spans="1:5" ht="12.75">
      <c r="A18" s="365"/>
      <c r="B18" s="366"/>
      <c r="C18" s="367"/>
      <c r="D18" s="367"/>
      <c r="E18" s="377"/>
    </row>
    <row r="19" spans="1:5" s="359" customFormat="1" ht="12.75">
      <c r="A19" s="369" t="s">
        <v>260</v>
      </c>
      <c r="B19" s="370" t="s">
        <v>46</v>
      </c>
      <c r="C19" s="371"/>
      <c r="D19" s="371"/>
      <c r="E19" s="373"/>
    </row>
    <row r="20" spans="1:5" ht="14.25" customHeight="1">
      <c r="A20" s="374">
        <v>1</v>
      </c>
      <c r="B20" s="375" t="s">
        <v>257</v>
      </c>
      <c r="C20" s="376">
        <v>0</v>
      </c>
      <c r="D20" s="376">
        <v>0</v>
      </c>
      <c r="E20" s="376">
        <f>D20+C20</f>
        <v>0</v>
      </c>
    </row>
    <row r="21" spans="1:5" ht="14.25" customHeight="1">
      <c r="A21" s="374">
        <v>2</v>
      </c>
      <c r="B21" s="375" t="s">
        <v>258</v>
      </c>
      <c r="C21" s="376">
        <v>0</v>
      </c>
      <c r="D21" s="376">
        <v>0</v>
      </c>
      <c r="E21" s="376">
        <f>D21+C21</f>
        <v>0</v>
      </c>
    </row>
    <row r="22" spans="1:5" ht="12.75">
      <c r="A22" s="365"/>
      <c r="B22" s="366"/>
      <c r="C22" s="367"/>
      <c r="D22" s="367"/>
      <c r="E22" s="377"/>
    </row>
    <row r="23" spans="1:5" s="359" customFormat="1" ht="12.75">
      <c r="A23" s="369" t="s">
        <v>261</v>
      </c>
      <c r="B23" s="370" t="s">
        <v>60</v>
      </c>
      <c r="C23" s="371"/>
      <c r="D23" s="371"/>
      <c r="E23" s="373"/>
    </row>
    <row r="24" spans="1:5" ht="14.25" customHeight="1">
      <c r="A24" s="374">
        <v>1</v>
      </c>
      <c r="B24" s="375" t="s">
        <v>257</v>
      </c>
      <c r="C24" s="376">
        <v>0</v>
      </c>
      <c r="D24" s="376">
        <v>0</v>
      </c>
      <c r="E24" s="376">
        <f>D24+C24</f>
        <v>0</v>
      </c>
    </row>
    <row r="25" spans="1:5" ht="14.25" customHeight="1">
      <c r="A25" s="374">
        <v>2</v>
      </c>
      <c r="B25" s="375" t="s">
        <v>258</v>
      </c>
      <c r="C25" s="376">
        <v>0</v>
      </c>
      <c r="D25" s="376">
        <v>0</v>
      </c>
      <c r="E25" s="376">
        <f>D25+C25</f>
        <v>0</v>
      </c>
    </row>
    <row r="26" spans="1:5" ht="12.75">
      <c r="A26" s="365"/>
      <c r="B26" s="366"/>
      <c r="C26" s="367"/>
      <c r="D26" s="367"/>
      <c r="E26" s="377"/>
    </row>
    <row r="27" spans="1:5" s="359" customFormat="1" ht="12.75">
      <c r="A27" s="369" t="s">
        <v>262</v>
      </c>
      <c r="B27" s="370" t="s">
        <v>64</v>
      </c>
      <c r="C27" s="371"/>
      <c r="D27" s="371"/>
      <c r="E27" s="373"/>
    </row>
    <row r="28" spans="1:5" ht="14.25" customHeight="1">
      <c r="A28" s="374">
        <v>1</v>
      </c>
      <c r="B28" s="375" t="s">
        <v>257</v>
      </c>
      <c r="C28" s="376">
        <v>0</v>
      </c>
      <c r="D28" s="376">
        <v>0</v>
      </c>
      <c r="E28" s="376">
        <f>D28+C28</f>
        <v>0</v>
      </c>
    </row>
    <row r="29" spans="1:5" ht="14.25" customHeight="1">
      <c r="A29" s="374">
        <v>2</v>
      </c>
      <c r="B29" s="375" t="s">
        <v>258</v>
      </c>
      <c r="C29" s="376">
        <v>0</v>
      </c>
      <c r="D29" s="376">
        <v>0</v>
      </c>
      <c r="E29" s="376">
        <f>D29+C29</f>
        <v>0</v>
      </c>
    </row>
    <row r="30" spans="1:5" ht="12.75">
      <c r="A30" s="365"/>
      <c r="B30" s="366"/>
      <c r="C30" s="367"/>
      <c r="D30" s="367"/>
      <c r="E30" s="377"/>
    </row>
    <row r="31" spans="1:5" s="359" customFormat="1" ht="12.75">
      <c r="A31" s="369" t="s">
        <v>263</v>
      </c>
      <c r="B31" s="370" t="s">
        <v>69</v>
      </c>
      <c r="C31" s="371"/>
      <c r="D31" s="371"/>
      <c r="E31" s="373"/>
    </row>
    <row r="32" spans="1:5" ht="14.25" customHeight="1">
      <c r="A32" s="374">
        <v>1</v>
      </c>
      <c r="B32" s="375" t="s">
        <v>257</v>
      </c>
      <c r="C32" s="376">
        <v>0</v>
      </c>
      <c r="D32" s="376">
        <v>0</v>
      </c>
      <c r="E32" s="376">
        <f>D32+C32</f>
        <v>0</v>
      </c>
    </row>
    <row r="33" spans="1:5" ht="14.25" customHeight="1">
      <c r="A33" s="374">
        <v>2</v>
      </c>
      <c r="B33" s="375" t="s">
        <v>258</v>
      </c>
      <c r="C33" s="376">
        <v>0</v>
      </c>
      <c r="D33" s="376">
        <v>0</v>
      </c>
      <c r="E33" s="376">
        <f>D33+C33</f>
        <v>0</v>
      </c>
    </row>
    <row r="34" spans="1:5" ht="12.75">
      <c r="A34" s="365"/>
      <c r="B34" s="366"/>
      <c r="C34" s="367"/>
      <c r="D34" s="367"/>
      <c r="E34" s="377"/>
    </row>
    <row r="35" spans="1:5" s="359" customFormat="1" ht="12.75">
      <c r="A35" s="369" t="s">
        <v>264</v>
      </c>
      <c r="B35" s="370" t="s">
        <v>78</v>
      </c>
      <c r="C35" s="371"/>
      <c r="D35" s="371"/>
      <c r="E35" s="373"/>
    </row>
    <row r="36" spans="1:5" ht="14.25" customHeight="1">
      <c r="A36" s="374">
        <v>1</v>
      </c>
      <c r="B36" s="375" t="s">
        <v>257</v>
      </c>
      <c r="C36" s="376">
        <v>0</v>
      </c>
      <c r="D36" s="376">
        <v>0</v>
      </c>
      <c r="E36" s="376">
        <f>D36+C36</f>
        <v>0</v>
      </c>
    </row>
    <row r="37" spans="1:5" ht="14.25" customHeight="1">
      <c r="A37" s="374">
        <v>2</v>
      </c>
      <c r="B37" s="375" t="s">
        <v>258</v>
      </c>
      <c r="C37" s="376">
        <v>0</v>
      </c>
      <c r="D37" s="376">
        <v>0</v>
      </c>
      <c r="E37" s="376">
        <f>D37+C37</f>
        <v>0</v>
      </c>
    </row>
    <row r="38" spans="1:5" ht="12.75">
      <c r="A38" s="365"/>
      <c r="B38" s="366"/>
      <c r="C38" s="367"/>
      <c r="D38" s="367"/>
      <c r="E38" s="377"/>
    </row>
    <row r="39" spans="1:5" ht="13.5" customHeight="1">
      <c r="A39" s="378"/>
      <c r="B39" s="500"/>
      <c r="C39" s="500"/>
      <c r="D39" s="500"/>
      <c r="E39" s="379"/>
    </row>
    <row r="40" spans="1:6" ht="15" customHeight="1">
      <c r="A40" s="381"/>
      <c r="B40" s="497" t="s">
        <v>265</v>
      </c>
      <c r="C40" s="497"/>
      <c r="D40" s="497"/>
      <c r="E40" s="497"/>
      <c r="F40" s="378"/>
    </row>
    <row r="41" spans="1:6" ht="13.5" customHeight="1">
      <c r="A41" s="381"/>
      <c r="B41" s="380"/>
      <c r="C41" s="380"/>
      <c r="D41" s="380"/>
      <c r="E41" s="380"/>
      <c r="F41" s="378"/>
    </row>
    <row r="42" spans="1:6" ht="25.5" customHeight="1">
      <c r="A42" s="381"/>
      <c r="B42" s="497" t="s">
        <v>266</v>
      </c>
      <c r="C42" s="497"/>
      <c r="D42" s="497"/>
      <c r="E42" s="497"/>
      <c r="F42" s="378"/>
    </row>
    <row r="43" spans="1:6" ht="15" customHeight="1">
      <c r="A43" s="378"/>
      <c r="B43" s="497" t="s">
        <v>267</v>
      </c>
      <c r="C43" s="497"/>
      <c r="D43" s="497"/>
      <c r="E43" s="497"/>
      <c r="F43" s="378"/>
    </row>
    <row r="44" spans="1:6" ht="15" customHeight="1">
      <c r="A44" s="378"/>
      <c r="B44" s="497" t="s">
        <v>268</v>
      </c>
      <c r="C44" s="497"/>
      <c r="D44" s="497"/>
      <c r="E44" s="497"/>
      <c r="F44" s="378"/>
    </row>
  </sheetData>
  <sheetProtection/>
  <mergeCells count="10">
    <mergeCell ref="A6:E6"/>
    <mergeCell ref="B39:D39"/>
    <mergeCell ref="A2:E2"/>
    <mergeCell ref="A3:E3"/>
    <mergeCell ref="A4:E4"/>
    <mergeCell ref="A5:E5"/>
    <mergeCell ref="B40:E40"/>
    <mergeCell ref="B42:E42"/>
    <mergeCell ref="B43:E43"/>
    <mergeCell ref="B44:E44"/>
  </mergeCells>
  <printOptions/>
  <pageMargins left="0.25" right="0.25" top="0.5" bottom="0.5" header="0.25" footer="0.25"/>
  <pageSetup horizontalDpi="1200" verticalDpi="1200" orientation="portrait" paperSize="9" scale="74"/>
  <headerFooter alignWithMargins="0">
    <oddHeader>&amp;LOFFICE OF HEALTH CARE ACCESS&amp;CANNUAL REPORTING&amp;RCT CHILDREN`S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153</v>
      </c>
      <c r="B3" s="458"/>
      <c r="C3" s="458"/>
    </row>
    <row r="4" spans="1:3" ht="15" customHeight="1">
      <c r="A4" s="458" t="s">
        <v>2</v>
      </c>
      <c r="B4" s="458"/>
      <c r="C4" s="458"/>
    </row>
    <row r="5" spans="1:3" ht="15" customHeight="1">
      <c r="A5" s="458" t="s">
        <v>269</v>
      </c>
      <c r="B5" s="458"/>
      <c r="C5" s="458"/>
    </row>
    <row r="6" spans="1:3" ht="15" customHeight="1">
      <c r="A6" s="458" t="s">
        <v>270</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271</v>
      </c>
    </row>
    <row r="10" spans="1:3" ht="15.75" customHeight="1">
      <c r="A10" s="390"/>
      <c r="B10" s="391"/>
      <c r="C10" s="392"/>
    </row>
    <row r="11" spans="1:3" ht="30" customHeight="1">
      <c r="A11" s="393" t="s">
        <v>272</v>
      </c>
      <c r="B11" s="394" t="s">
        <v>273</v>
      </c>
      <c r="C11" s="395"/>
    </row>
    <row r="12" spans="1:3" ht="45" customHeight="1">
      <c r="A12" s="396" t="s">
        <v>274</v>
      </c>
      <c r="B12" s="397" t="s">
        <v>275</v>
      </c>
      <c r="C12" s="398" t="s">
        <v>276</v>
      </c>
    </row>
    <row r="13" spans="1:3" ht="15" customHeight="1">
      <c r="A13" s="399"/>
      <c r="B13" s="400"/>
      <c r="C13" s="401"/>
    </row>
    <row r="14" spans="1:3" ht="30" customHeight="1">
      <c r="A14" s="402" t="s">
        <v>277</v>
      </c>
      <c r="B14" s="405" t="s">
        <v>278</v>
      </c>
      <c r="C14" s="406" t="s">
        <v>276</v>
      </c>
    </row>
    <row r="15" spans="1:3" ht="15" customHeight="1">
      <c r="A15" s="407"/>
      <c r="B15" s="400"/>
      <c r="C15" s="401"/>
    </row>
    <row r="16" spans="1:3" ht="30" customHeight="1">
      <c r="A16" s="402" t="s">
        <v>279</v>
      </c>
      <c r="B16" s="405" t="s">
        <v>280</v>
      </c>
      <c r="C16" s="406" t="s">
        <v>276</v>
      </c>
    </row>
    <row r="17" spans="1:3" ht="15" customHeight="1">
      <c r="A17" s="407"/>
      <c r="B17" s="400"/>
      <c r="C17" s="401"/>
    </row>
    <row r="18" spans="1:3" ht="30" customHeight="1">
      <c r="A18" s="402" t="s">
        <v>281</v>
      </c>
      <c r="B18" s="405" t="s">
        <v>282</v>
      </c>
      <c r="C18" s="406" t="s">
        <v>276</v>
      </c>
    </row>
    <row r="19" spans="1:3" ht="15" customHeight="1">
      <c r="A19" s="408"/>
      <c r="B19" s="409"/>
      <c r="C19" s="401"/>
    </row>
    <row r="20" spans="1:3" ht="30" customHeight="1">
      <c r="A20" s="410" t="s">
        <v>283</v>
      </c>
      <c r="B20" s="411" t="s">
        <v>284</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REPORTING&amp;RCT CHILDREN`S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153</v>
      </c>
      <c r="B2" s="502"/>
      <c r="C2" s="502"/>
      <c r="D2" s="502"/>
      <c r="E2" s="502"/>
      <c r="F2" s="503"/>
    </row>
    <row r="3" spans="1:6" ht="14.25" customHeight="1">
      <c r="A3" s="469" t="s">
        <v>2</v>
      </c>
      <c r="B3" s="469"/>
      <c r="C3" s="469"/>
      <c r="D3" s="469"/>
      <c r="E3" s="469"/>
      <c r="F3" s="469"/>
    </row>
    <row r="4" spans="1:6" ht="14.25" customHeight="1">
      <c r="A4" s="469" t="s">
        <v>285</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286</v>
      </c>
      <c r="D7" s="415" t="s">
        <v>287</v>
      </c>
      <c r="E7" s="415" t="s">
        <v>136</v>
      </c>
      <c r="F7" s="415" t="s">
        <v>288</v>
      </c>
    </row>
    <row r="8" spans="1:6" ht="15" customHeight="1">
      <c r="A8" s="417" t="s">
        <v>5</v>
      </c>
      <c r="B8" s="418" t="s">
        <v>6</v>
      </c>
      <c r="C8" s="417" t="s">
        <v>136</v>
      </c>
      <c r="D8" s="417" t="s">
        <v>136</v>
      </c>
      <c r="E8" s="417" t="s">
        <v>289</v>
      </c>
      <c r="F8" s="417" t="s">
        <v>289</v>
      </c>
    </row>
    <row r="9" spans="1:6" ht="15" customHeight="1">
      <c r="A9" s="416"/>
      <c r="B9" s="416"/>
      <c r="C9" s="416"/>
      <c r="D9" s="416"/>
      <c r="E9" s="416"/>
      <c r="F9" s="416"/>
    </row>
    <row r="10" spans="1:6" ht="15" customHeight="1">
      <c r="A10" s="417" t="s">
        <v>8</v>
      </c>
      <c r="B10" s="419" t="s">
        <v>290</v>
      </c>
      <c r="C10" s="419"/>
      <c r="D10" s="419"/>
      <c r="E10" s="419"/>
      <c r="F10" s="420"/>
    </row>
    <row r="11" spans="1:6" ht="15" customHeight="1">
      <c r="A11" s="417"/>
      <c r="B11" s="419"/>
      <c r="C11" s="419"/>
      <c r="D11" s="419"/>
      <c r="E11" s="419"/>
      <c r="F11" s="420"/>
    </row>
    <row r="12" spans="1:6" ht="14.25" customHeight="1">
      <c r="A12" s="422" t="s">
        <v>233</v>
      </c>
      <c r="B12" s="423" t="s">
        <v>291</v>
      </c>
      <c r="C12" s="424">
        <v>104</v>
      </c>
      <c r="D12" s="424">
        <v>263</v>
      </c>
      <c r="E12" s="424">
        <f>+D12-C12</f>
        <v>159</v>
      </c>
      <c r="F12" s="420">
        <f>IF(C12=0,0,E12/C12)</f>
        <v>1.5288461538461537</v>
      </c>
    </row>
    <row r="13" spans="1:6" ht="15" customHeight="1">
      <c r="A13" s="422" t="s">
        <v>235</v>
      </c>
      <c r="B13" s="423" t="s">
        <v>292</v>
      </c>
      <c r="C13" s="424">
        <v>94</v>
      </c>
      <c r="D13" s="424">
        <v>236</v>
      </c>
      <c r="E13" s="424">
        <f>+D13-C13</f>
        <v>142</v>
      </c>
      <c r="F13" s="425">
        <f>IF(C13=0,0,E13/C13)</f>
        <v>1.5106382978723405</v>
      </c>
    </row>
    <row r="14" spans="1:5" ht="15" customHeight="1">
      <c r="A14" s="426"/>
      <c r="B14" s="426"/>
      <c r="C14" s="426"/>
      <c r="D14" s="426"/>
      <c r="E14" s="426"/>
    </row>
    <row r="15" spans="1:6" ht="14.25" customHeight="1">
      <c r="A15" s="422" t="s">
        <v>237</v>
      </c>
      <c r="B15" s="423" t="s">
        <v>293</v>
      </c>
      <c r="C15" s="427">
        <v>2373282</v>
      </c>
      <c r="D15" s="427">
        <v>442542</v>
      </c>
      <c r="E15" s="427">
        <f>+D15-C15</f>
        <v>-1930740</v>
      </c>
      <c r="F15" s="420">
        <f>IF(C15=0,0,E15/C15)</f>
        <v>-0.8135316409933586</v>
      </c>
    </row>
    <row r="16" spans="1:6" ht="15" customHeight="1">
      <c r="A16" s="421"/>
      <c r="B16" s="426" t="s">
        <v>294</v>
      </c>
      <c r="C16" s="428">
        <f>IF(C13=0,0,C15/C13)</f>
        <v>25247.68085106383</v>
      </c>
      <c r="D16" s="428">
        <f>IF(D13=0,0,D15/D13)</f>
        <v>1875.177966101695</v>
      </c>
      <c r="E16" s="428">
        <f>+D16-C16</f>
        <v>-23372.502884962134</v>
      </c>
      <c r="F16" s="425">
        <f>IF(C16=0,0,E16/C16)</f>
        <v>-0.9257287044634563</v>
      </c>
    </row>
    <row r="17" spans="1:6" ht="15" customHeight="1">
      <c r="A17" s="426"/>
      <c r="B17" s="426"/>
      <c r="C17" s="426"/>
      <c r="D17" s="426"/>
      <c r="E17" s="426"/>
      <c r="F17" s="420"/>
    </row>
    <row r="18" spans="1:6" ht="14.25" customHeight="1">
      <c r="A18" s="422" t="s">
        <v>239</v>
      </c>
      <c r="B18" s="423" t="s">
        <v>295</v>
      </c>
      <c r="C18" s="423">
        <v>0.55699</v>
      </c>
      <c r="D18" s="423">
        <v>0.503591</v>
      </c>
      <c r="E18" s="429">
        <f>+D18-C18</f>
        <v>-0.053398999999999974</v>
      </c>
      <c r="F18" s="420">
        <f>IF(C18=0,0,E18/C18)</f>
        <v>-0.09587066195084289</v>
      </c>
    </row>
    <row r="19" spans="1:6" ht="15" customHeight="1">
      <c r="A19" s="421"/>
      <c r="B19" s="426" t="s">
        <v>296</v>
      </c>
      <c r="C19" s="428">
        <f>+C15*C18</f>
        <v>1321894.34118</v>
      </c>
      <c r="D19" s="428">
        <f>+D15*D18</f>
        <v>222860.168322</v>
      </c>
      <c r="E19" s="428">
        <f>+D19-C19</f>
        <v>-1099034.172858</v>
      </c>
      <c r="F19" s="425">
        <f>IF(C19=0,0,E19/C19)</f>
        <v>-0.8314084860042127</v>
      </c>
    </row>
    <row r="20" spans="1:6" ht="15" customHeight="1">
      <c r="A20" s="421"/>
      <c r="B20" s="426" t="s">
        <v>297</v>
      </c>
      <c r="C20" s="428">
        <f>IF(C13=0,0,C19/C13)</f>
        <v>14062.705757234042</v>
      </c>
      <c r="D20" s="428">
        <f>IF(D13=0,0,D19/D13)</f>
        <v>944.3227471271186</v>
      </c>
      <c r="E20" s="428">
        <f>+D20-C20</f>
        <v>-13118.383010106923</v>
      </c>
      <c r="F20" s="425">
        <f>IF(C20=0,0,E20/C20)</f>
        <v>-0.9328491427304915</v>
      </c>
    </row>
    <row r="21" spans="1:6" ht="15" customHeight="1">
      <c r="A21" s="416"/>
      <c r="B21" s="426"/>
      <c r="C21" s="430"/>
      <c r="D21" s="430"/>
      <c r="E21" s="430"/>
      <c r="F21" s="420"/>
    </row>
    <row r="22" spans="1:6" ht="14.25" customHeight="1">
      <c r="A22" s="422" t="s">
        <v>240</v>
      </c>
      <c r="B22" s="423" t="s">
        <v>298</v>
      </c>
      <c r="C22" s="427">
        <v>813676</v>
      </c>
      <c r="D22" s="427">
        <v>253958</v>
      </c>
      <c r="E22" s="427">
        <f>+D22-C22</f>
        <v>-559718</v>
      </c>
      <c r="F22" s="420">
        <f>IF(C22=0,0,E22/C22)</f>
        <v>-0.6878880537216288</v>
      </c>
    </row>
    <row r="23" spans="1:6" ht="14.25" customHeight="1">
      <c r="A23" s="422" t="s">
        <v>242</v>
      </c>
      <c r="B23" s="423" t="s">
        <v>299</v>
      </c>
      <c r="C23" s="431">
        <v>539011</v>
      </c>
      <c r="D23" s="431">
        <v>48348</v>
      </c>
      <c r="E23" s="431">
        <f>+D23-C23</f>
        <v>-490663</v>
      </c>
      <c r="F23" s="420">
        <f>IF(C23=0,0,E23/C23)</f>
        <v>-0.9103023871497984</v>
      </c>
    </row>
    <row r="24" spans="1:6" ht="14.25" customHeight="1">
      <c r="A24" s="422" t="s">
        <v>244</v>
      </c>
      <c r="B24" s="423" t="s">
        <v>300</v>
      </c>
      <c r="C24" s="431">
        <v>1020595</v>
      </c>
      <c r="D24" s="431">
        <v>140236</v>
      </c>
      <c r="E24" s="431">
        <f>+D24-C24</f>
        <v>-880359</v>
      </c>
      <c r="F24" s="420">
        <f>IF(C24=0,0,E24/C24)</f>
        <v>-0.862593879060744</v>
      </c>
    </row>
    <row r="25" spans="1:6" ht="15" customHeight="1">
      <c r="A25" s="416"/>
      <c r="B25" s="426" t="s">
        <v>293</v>
      </c>
      <c r="C25" s="428">
        <f>+C22+C23+C24</f>
        <v>2373282</v>
      </c>
      <c r="D25" s="428">
        <f>+D22+D23+D24</f>
        <v>442542</v>
      </c>
      <c r="E25" s="428">
        <f>+E22+E23+E24</f>
        <v>-1930740</v>
      </c>
      <c r="F25" s="425">
        <f>IF(C25=0,0,E25/C25)</f>
        <v>-0.8135316409933586</v>
      </c>
    </row>
    <row r="26" spans="1:6" ht="15" customHeight="1">
      <c r="A26" s="417"/>
      <c r="B26" s="426"/>
      <c r="C26" s="432"/>
      <c r="D26" s="432"/>
      <c r="E26" s="432"/>
      <c r="F26" s="420"/>
    </row>
    <row r="27" spans="1:6" ht="14.25" customHeight="1">
      <c r="A27" s="422" t="s">
        <v>246</v>
      </c>
      <c r="B27" s="423" t="s">
        <v>301</v>
      </c>
      <c r="C27" s="431">
        <v>368</v>
      </c>
      <c r="D27" s="431">
        <v>186</v>
      </c>
      <c r="E27" s="431">
        <f>+D27-C27</f>
        <v>-182</v>
      </c>
      <c r="F27" s="420">
        <f>IF(C27=0,0,E27/C27)</f>
        <v>-0.4945652173913043</v>
      </c>
    </row>
    <row r="28" spans="1:6" ht="14.25" customHeight="1">
      <c r="A28" s="422" t="s">
        <v>248</v>
      </c>
      <c r="B28" s="423" t="s">
        <v>302</v>
      </c>
      <c r="C28" s="431">
        <v>183</v>
      </c>
      <c r="D28" s="431">
        <v>44</v>
      </c>
      <c r="E28" s="431">
        <f>+D28-C28</f>
        <v>-139</v>
      </c>
      <c r="F28" s="420">
        <f>IF(C28=0,0,E28/C28)</f>
        <v>-0.7595628415300546</v>
      </c>
    </row>
    <row r="29" spans="1:6" ht="14.25" customHeight="1">
      <c r="A29" s="422" t="s">
        <v>250</v>
      </c>
      <c r="B29" s="423" t="s">
        <v>303</v>
      </c>
      <c r="C29" s="431">
        <v>1469</v>
      </c>
      <c r="D29" s="431">
        <v>68</v>
      </c>
      <c r="E29" s="431">
        <f>+D29-C29</f>
        <v>-1401</v>
      </c>
      <c r="F29" s="420">
        <f>IF(C29=0,0,E29/C29)</f>
        <v>-0.953710006807352</v>
      </c>
    </row>
    <row r="30" spans="1:6" ht="30" customHeight="1">
      <c r="A30" s="422" t="s">
        <v>304</v>
      </c>
      <c r="B30" s="434" t="s">
        <v>305</v>
      </c>
      <c r="C30" s="431">
        <v>4569</v>
      </c>
      <c r="D30" s="431">
        <v>181</v>
      </c>
      <c r="E30" s="431">
        <f>+D30-C30</f>
        <v>-4388</v>
      </c>
      <c r="F30" s="420">
        <f>IF(C30=0,0,E30/C30)</f>
        <v>-0.960385204639965</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306</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39</v>
      </c>
      <c r="B36" s="419" t="s">
        <v>307</v>
      </c>
      <c r="C36" s="416"/>
      <c r="D36" s="416"/>
      <c r="E36" s="416"/>
      <c r="F36" s="416"/>
    </row>
    <row r="37" spans="1:6" ht="15" customHeight="1">
      <c r="A37" s="417"/>
      <c r="B37" s="436"/>
      <c r="C37" s="416"/>
      <c r="D37" s="416"/>
      <c r="E37" s="416"/>
      <c r="F37" s="416"/>
    </row>
    <row r="38" spans="1:6" ht="14.25" customHeight="1">
      <c r="A38" s="422" t="s">
        <v>233</v>
      </c>
      <c r="B38" s="423" t="s">
        <v>291</v>
      </c>
      <c r="C38" s="424">
        <v>7</v>
      </c>
      <c r="D38" s="424">
        <v>7</v>
      </c>
      <c r="E38" s="424">
        <f>+D38-C38</f>
        <v>0</v>
      </c>
      <c r="F38" s="420">
        <f>IF(C38=0,0,E38/C38)</f>
        <v>0</v>
      </c>
    </row>
    <row r="39" spans="1:6" ht="15" customHeight="1">
      <c r="A39" s="422" t="s">
        <v>235</v>
      </c>
      <c r="B39" s="423" t="s">
        <v>292</v>
      </c>
      <c r="C39" s="424">
        <v>7</v>
      </c>
      <c r="D39" s="424">
        <v>7</v>
      </c>
      <c r="E39" s="424">
        <f>+D39-C39</f>
        <v>0</v>
      </c>
      <c r="F39" s="425">
        <f>IF(C39=0,0,E39/C39)</f>
        <v>0</v>
      </c>
    </row>
    <row r="40" spans="1:5" ht="15" customHeight="1">
      <c r="A40" s="423"/>
      <c r="B40" s="423"/>
      <c r="C40" s="426"/>
      <c r="D40" s="426"/>
      <c r="E40" s="426"/>
    </row>
    <row r="41" spans="1:6" ht="14.25" customHeight="1">
      <c r="A41" s="422" t="s">
        <v>237</v>
      </c>
      <c r="B41" s="423" t="s">
        <v>308</v>
      </c>
      <c r="C41" s="427">
        <v>2962</v>
      </c>
      <c r="D41" s="427">
        <v>2554</v>
      </c>
      <c r="E41" s="427">
        <f>+D41-C41</f>
        <v>-408</v>
      </c>
      <c r="F41" s="420">
        <f>IF(C41=0,0,E41/C41)</f>
        <v>-0.137744767049291</v>
      </c>
    </row>
    <row r="42" spans="1:6" ht="15" customHeight="1">
      <c r="A42" s="416"/>
      <c r="B42" s="426" t="s">
        <v>294</v>
      </c>
      <c r="C42" s="428">
        <f>IF(C39=0,0,C41/C39)</f>
        <v>423.14285714285717</v>
      </c>
      <c r="D42" s="428">
        <f>IF(D39=0,0,D41/D39)</f>
        <v>364.85714285714283</v>
      </c>
      <c r="E42" s="428">
        <f>+D42-C42</f>
        <v>-58.285714285714334</v>
      </c>
      <c r="F42" s="425">
        <f>IF(C42=0,0,E42/C42)</f>
        <v>-0.13774476704929112</v>
      </c>
    </row>
    <row r="43" spans="1:6" ht="15" customHeight="1">
      <c r="A43" s="426"/>
      <c r="B43" s="426"/>
      <c r="C43" s="426"/>
      <c r="D43" s="426"/>
      <c r="E43" s="426"/>
      <c r="F43" s="420"/>
    </row>
    <row r="44" spans="1:6" ht="14.25" customHeight="1">
      <c r="A44" s="422" t="s">
        <v>239</v>
      </c>
      <c r="B44" s="423" t="s">
        <v>295</v>
      </c>
      <c r="C44" s="423">
        <v>0.556997</v>
      </c>
      <c r="D44" s="423">
        <v>0.503591</v>
      </c>
      <c r="E44" s="429">
        <f>+D44-C44</f>
        <v>-0.053405999999999954</v>
      </c>
      <c r="F44" s="420">
        <f>IF(C44=0,0,E44/C44)</f>
        <v>-0.0958820244992342</v>
      </c>
    </row>
    <row r="45" spans="1:6" ht="15" customHeight="1">
      <c r="A45" s="416"/>
      <c r="B45" s="426" t="s">
        <v>296</v>
      </c>
      <c r="C45" s="428">
        <f>+C41*C44</f>
        <v>1649.825114</v>
      </c>
      <c r="D45" s="428">
        <f>+D41*D44</f>
        <v>1286.1714140000001</v>
      </c>
      <c r="E45" s="428">
        <f>+D45-C45</f>
        <v>-363.65369999999984</v>
      </c>
      <c r="F45" s="425">
        <f>IF(C45=0,0,E45/C45)</f>
        <v>-0.22041954441966377</v>
      </c>
    </row>
    <row r="46" spans="1:6" ht="15" customHeight="1">
      <c r="A46" s="416"/>
      <c r="B46" s="426" t="s">
        <v>297</v>
      </c>
      <c r="C46" s="428">
        <f>IF(C39=0,0,C45/C39)</f>
        <v>235.689302</v>
      </c>
      <c r="D46" s="428">
        <f>IF(D39=0,0,D45/D39)</f>
        <v>183.73877342857145</v>
      </c>
      <c r="E46" s="428">
        <f>+D46-C46</f>
        <v>-51.95052857142855</v>
      </c>
      <c r="F46" s="425">
        <f>IF(C46=0,0,E46/C46)</f>
        <v>-0.22041954441966377</v>
      </c>
    </row>
    <row r="47" spans="1:6" ht="15" customHeight="1">
      <c r="A47" s="417"/>
      <c r="B47" s="436"/>
      <c r="C47" s="416"/>
      <c r="D47" s="416"/>
      <c r="E47" s="416"/>
      <c r="F47" s="425"/>
    </row>
    <row r="48" spans="1:6" ht="14.25" customHeight="1">
      <c r="A48" s="422" t="s">
        <v>240</v>
      </c>
      <c r="B48" s="423" t="s">
        <v>309</v>
      </c>
      <c r="C48" s="427">
        <v>1503</v>
      </c>
      <c r="D48" s="427">
        <v>1350</v>
      </c>
      <c r="E48" s="427">
        <f>+D48-C48</f>
        <v>-153</v>
      </c>
      <c r="F48" s="420">
        <f>IF(C48=0,0,E48/C48)</f>
        <v>-0.10179640718562874</v>
      </c>
    </row>
    <row r="49" spans="1:6" ht="14.25" customHeight="1">
      <c r="A49" s="422" t="s">
        <v>242</v>
      </c>
      <c r="B49" s="423" t="s">
        <v>310</v>
      </c>
      <c r="C49" s="431">
        <v>1142</v>
      </c>
      <c r="D49" s="431">
        <v>962</v>
      </c>
      <c r="E49" s="431">
        <f>+D49-C49</f>
        <v>-180</v>
      </c>
      <c r="F49" s="420">
        <f>IF(C49=0,0,E49/C49)</f>
        <v>-0.15761821366024517</v>
      </c>
    </row>
    <row r="50" spans="1:6" ht="14.25" customHeight="1">
      <c r="A50" s="422" t="s">
        <v>244</v>
      </c>
      <c r="B50" s="423" t="s">
        <v>311</v>
      </c>
      <c r="C50" s="431">
        <v>317</v>
      </c>
      <c r="D50" s="431">
        <v>242</v>
      </c>
      <c r="E50" s="431">
        <f>+D50-C50</f>
        <v>-75</v>
      </c>
      <c r="F50" s="420">
        <f>IF(C50=0,0,E50/C50)</f>
        <v>-0.23659305993690852</v>
      </c>
    </row>
    <row r="51" spans="1:6" ht="15" customHeight="1">
      <c r="A51" s="416"/>
      <c r="B51" s="426" t="s">
        <v>308</v>
      </c>
      <c r="C51" s="428">
        <f>+C48+C49+C50</f>
        <v>2962</v>
      </c>
      <c r="D51" s="428">
        <f>+D48+D49+D50</f>
        <v>2554</v>
      </c>
      <c r="E51" s="428">
        <f>+E48+E49+E50</f>
        <v>-408</v>
      </c>
      <c r="F51" s="425">
        <f>IF(C51=0,0,E51/C51)</f>
        <v>-0.137744767049291</v>
      </c>
    </row>
    <row r="52" spans="1:6" ht="15" customHeight="1">
      <c r="A52" s="417"/>
      <c r="B52" s="426"/>
      <c r="C52" s="432"/>
      <c r="D52" s="432"/>
      <c r="E52" s="432"/>
      <c r="F52" s="420"/>
    </row>
    <row r="53" spans="1:6" ht="14.25" customHeight="1">
      <c r="A53" s="422" t="s">
        <v>246</v>
      </c>
      <c r="B53" s="423" t="s">
        <v>312</v>
      </c>
      <c r="C53" s="431">
        <v>1</v>
      </c>
      <c r="D53" s="431">
        <v>3</v>
      </c>
      <c r="E53" s="431">
        <f>+D53-C53</f>
        <v>2</v>
      </c>
      <c r="F53" s="420">
        <f>IF(C53=0,0,E53/C53)</f>
        <v>2</v>
      </c>
    </row>
    <row r="54" spans="1:6" ht="14.25" customHeight="1">
      <c r="A54" s="422" t="s">
        <v>248</v>
      </c>
      <c r="B54" s="423" t="s">
        <v>313</v>
      </c>
      <c r="C54" s="431">
        <v>1</v>
      </c>
      <c r="D54" s="431">
        <v>1</v>
      </c>
      <c r="E54" s="431">
        <f>+D54-C54</f>
        <v>0</v>
      </c>
      <c r="F54" s="420">
        <f>IF(C54=0,0,E54/C54)</f>
        <v>0</v>
      </c>
    </row>
    <row r="55" spans="1:6" ht="14.25" customHeight="1">
      <c r="A55" s="422" t="s">
        <v>250</v>
      </c>
      <c r="B55" s="423" t="s">
        <v>314</v>
      </c>
      <c r="C55" s="431">
        <v>2</v>
      </c>
      <c r="D55" s="431">
        <v>2</v>
      </c>
      <c r="E55" s="431">
        <f>+D55-C55</f>
        <v>0</v>
      </c>
      <c r="F55" s="420">
        <f>IF(C55=0,0,E55/C55)</f>
        <v>0</v>
      </c>
    </row>
    <row r="56" spans="1:6" ht="30" customHeight="1">
      <c r="A56" s="422" t="s">
        <v>304</v>
      </c>
      <c r="B56" s="434" t="s">
        <v>315</v>
      </c>
      <c r="C56" s="431">
        <v>2</v>
      </c>
      <c r="D56" s="431">
        <v>5</v>
      </c>
      <c r="E56" s="431">
        <f>+D56-C56</f>
        <v>3</v>
      </c>
      <c r="F56" s="420">
        <f>IF(C56=0,0,E56/C56)</f>
        <v>1.5</v>
      </c>
    </row>
    <row r="57" spans="1:6" ht="15" customHeight="1">
      <c r="A57" s="437"/>
      <c r="B57" s="261"/>
      <c r="C57" s="261"/>
      <c r="D57" s="261"/>
      <c r="E57" s="261"/>
      <c r="F57" s="438"/>
    </row>
    <row r="58" spans="1:6" ht="15" customHeight="1">
      <c r="A58" s="436" t="s">
        <v>316</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REPORTING&amp;RCT CHILDREN`S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77"/>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85</v>
      </c>
      <c r="B5" s="458"/>
      <c r="C5" s="458"/>
      <c r="D5" s="458"/>
    </row>
    <row r="6" spans="1:3" s="33" customFormat="1" ht="16.5" customHeight="1" thickBot="1">
      <c r="A6" s="32"/>
      <c r="B6" s="459"/>
      <c r="C6" s="459"/>
    </row>
    <row r="7" spans="1:8" ht="15.75" customHeight="1">
      <c r="A7" s="36" t="s">
        <v>86</v>
      </c>
      <c r="B7" s="37" t="s">
        <v>87</v>
      </c>
      <c r="C7" s="38" t="s">
        <v>88</v>
      </c>
      <c r="D7" s="39" t="s">
        <v>89</v>
      </c>
      <c r="E7" s="40"/>
      <c r="F7" s="40"/>
      <c r="G7" s="40"/>
      <c r="H7" s="41"/>
    </row>
    <row r="8" spans="1:4" ht="15.75" customHeight="1">
      <c r="A8" s="42"/>
      <c r="B8" s="43"/>
      <c r="C8" s="44" t="s">
        <v>90</v>
      </c>
      <c r="D8" s="45" t="s">
        <v>91</v>
      </c>
    </row>
    <row r="9" spans="1:4" ht="16.5" customHeight="1" thickBot="1">
      <c r="A9" s="46" t="s">
        <v>5</v>
      </c>
      <c r="B9" s="47" t="s">
        <v>9</v>
      </c>
      <c r="C9" s="48" t="s">
        <v>92</v>
      </c>
      <c r="D9" s="49" t="s">
        <v>93</v>
      </c>
    </row>
    <row r="10" spans="1:4" ht="15.75" customHeight="1">
      <c r="A10" s="50"/>
      <c r="B10" s="51"/>
      <c r="C10" s="51"/>
      <c r="D10" s="52"/>
    </row>
    <row r="11" spans="1:4" ht="15.75">
      <c r="A11" s="53" t="s">
        <v>94</v>
      </c>
      <c r="B11" s="54" t="s">
        <v>0</v>
      </c>
      <c r="C11" s="55"/>
      <c r="D11" s="56"/>
    </row>
    <row r="12" spans="1:4" ht="15">
      <c r="A12" s="57">
        <v>1</v>
      </c>
      <c r="B12" s="41"/>
      <c r="C12" s="58" t="s">
        <v>95</v>
      </c>
      <c r="D12" s="59">
        <v>69608421</v>
      </c>
    </row>
    <row r="13" spans="1:4" ht="15">
      <c r="A13" s="57">
        <v>2</v>
      </c>
      <c r="B13" s="41"/>
      <c r="C13" s="58" t="s">
        <v>96</v>
      </c>
      <c r="D13" s="59">
        <v>13020038</v>
      </c>
    </row>
    <row r="14" spans="1:4" ht="15">
      <c r="A14" s="57">
        <v>3</v>
      </c>
      <c r="B14" s="41"/>
      <c r="C14" s="58" t="s">
        <v>97</v>
      </c>
      <c r="D14" s="59">
        <v>0</v>
      </c>
    </row>
    <row r="15" spans="1:4" ht="15">
      <c r="A15" s="57">
        <v>4</v>
      </c>
      <c r="B15" s="41"/>
      <c r="C15" s="58" t="s">
        <v>98</v>
      </c>
      <c r="D15" s="59">
        <v>69348793</v>
      </c>
    </row>
    <row r="16" spans="1:4" ht="15.75" thickBot="1">
      <c r="A16" s="57">
        <v>5</v>
      </c>
      <c r="B16" s="41"/>
      <c r="C16" s="58" t="s">
        <v>99</v>
      </c>
      <c r="D16" s="59">
        <v>0</v>
      </c>
    </row>
    <row r="17" spans="1:4" ht="16.5" customHeight="1" thickBot="1">
      <c r="A17" s="60"/>
      <c r="B17" s="61"/>
      <c r="C17" s="63" t="s">
        <v>100</v>
      </c>
      <c r="D17" s="64">
        <f>+D16+D15+D14+D13+D12</f>
        <v>151977252</v>
      </c>
    </row>
    <row r="18" spans="1:4" ht="15.75" customHeight="1">
      <c r="A18" s="65"/>
      <c r="B18" s="66"/>
      <c r="C18" s="67"/>
      <c r="D18" s="68"/>
    </row>
    <row r="19" spans="1:4" ht="15.75">
      <c r="A19" s="53" t="s">
        <v>101</v>
      </c>
      <c r="B19" s="54" t="s">
        <v>10</v>
      </c>
      <c r="C19" s="55"/>
      <c r="D19" s="56"/>
    </row>
    <row r="20" spans="1:4" ht="15">
      <c r="A20" s="57">
        <v>1</v>
      </c>
      <c r="B20" s="41"/>
      <c r="C20" s="58" t="s">
        <v>95</v>
      </c>
      <c r="D20" s="59">
        <v>-96440</v>
      </c>
    </row>
    <row r="21" spans="1:4" ht="15">
      <c r="A21" s="57">
        <v>2</v>
      </c>
      <c r="B21" s="41"/>
      <c r="C21" s="58" t="s">
        <v>96</v>
      </c>
      <c r="D21" s="59">
        <v>0</v>
      </c>
    </row>
    <row r="22" spans="1:4" ht="15">
      <c r="A22" s="57">
        <v>3</v>
      </c>
      <c r="B22" s="41"/>
      <c r="C22" s="58" t="s">
        <v>97</v>
      </c>
      <c r="D22" s="59">
        <v>0</v>
      </c>
    </row>
    <row r="23" spans="1:4" ht="15">
      <c r="A23" s="57">
        <v>4</v>
      </c>
      <c r="B23" s="41"/>
      <c r="C23" s="58" t="s">
        <v>98</v>
      </c>
      <c r="D23" s="59">
        <v>0</v>
      </c>
    </row>
    <row r="24" spans="1:4" ht="15.75" thickBot="1">
      <c r="A24" s="57">
        <v>5</v>
      </c>
      <c r="B24" s="41"/>
      <c r="C24" s="58" t="s">
        <v>99</v>
      </c>
      <c r="D24" s="59">
        <v>-1000</v>
      </c>
    </row>
    <row r="25" spans="1:4" ht="16.5" customHeight="1" thickBot="1">
      <c r="A25" s="60"/>
      <c r="B25" s="61"/>
      <c r="C25" s="63" t="s">
        <v>100</v>
      </c>
      <c r="D25" s="64">
        <f>+D24+D23+D22+D21+D20</f>
        <v>-97440</v>
      </c>
    </row>
    <row r="26" spans="1:4" ht="15.75" customHeight="1">
      <c r="A26" s="65"/>
      <c r="B26" s="66"/>
      <c r="C26" s="67"/>
      <c r="D26" s="68"/>
    </row>
    <row r="27" spans="1:4" ht="15.75">
      <c r="A27" s="53" t="s">
        <v>102</v>
      </c>
      <c r="B27" s="54" t="s">
        <v>40</v>
      </c>
      <c r="C27" s="55"/>
      <c r="D27" s="56"/>
    </row>
    <row r="28" spans="1:4" ht="15">
      <c r="A28" s="57">
        <v>1</v>
      </c>
      <c r="B28" s="41"/>
      <c r="C28" s="58" t="s">
        <v>95</v>
      </c>
      <c r="D28" s="59">
        <v>2558946</v>
      </c>
    </row>
    <row r="29" spans="1:4" ht="15">
      <c r="A29" s="57">
        <v>2</v>
      </c>
      <c r="B29" s="41"/>
      <c r="C29" s="58" t="s">
        <v>96</v>
      </c>
      <c r="D29" s="59">
        <v>31646</v>
      </c>
    </row>
    <row r="30" spans="1:4" ht="15">
      <c r="A30" s="57">
        <v>3</v>
      </c>
      <c r="B30" s="41"/>
      <c r="C30" s="58" t="s">
        <v>97</v>
      </c>
      <c r="D30" s="59">
        <v>0</v>
      </c>
    </row>
    <row r="31" spans="1:4" ht="15">
      <c r="A31" s="57">
        <v>4</v>
      </c>
      <c r="B31" s="41"/>
      <c r="C31" s="58" t="s">
        <v>98</v>
      </c>
      <c r="D31" s="59">
        <v>0</v>
      </c>
    </row>
    <row r="32" spans="1:4" ht="15.75" thickBot="1">
      <c r="A32" s="57">
        <v>5</v>
      </c>
      <c r="B32" s="41"/>
      <c r="C32" s="58" t="s">
        <v>99</v>
      </c>
      <c r="D32" s="59">
        <v>0</v>
      </c>
    </row>
    <row r="33" spans="1:4" ht="16.5" customHeight="1" thickBot="1">
      <c r="A33" s="60"/>
      <c r="B33" s="61"/>
      <c r="C33" s="63" t="s">
        <v>100</v>
      </c>
      <c r="D33" s="64">
        <f>+D32+D31+D30+D29+D28</f>
        <v>2590592</v>
      </c>
    </row>
    <row r="34" spans="1:4" ht="15.75" customHeight="1">
      <c r="A34" s="65"/>
      <c r="B34" s="66"/>
      <c r="C34" s="67"/>
      <c r="D34" s="68"/>
    </row>
    <row r="35" spans="1:4" ht="15.75">
      <c r="A35" s="53" t="s">
        <v>103</v>
      </c>
      <c r="B35" s="54" t="s">
        <v>46</v>
      </c>
      <c r="C35" s="55"/>
      <c r="D35" s="56"/>
    </row>
    <row r="36" spans="1:4" ht="15">
      <c r="A36" s="57">
        <v>1</v>
      </c>
      <c r="B36" s="41"/>
      <c r="C36" s="58" t="s">
        <v>95</v>
      </c>
      <c r="D36" s="59">
        <v>-1013591</v>
      </c>
    </row>
    <row r="37" spans="1:4" ht="15">
      <c r="A37" s="57">
        <v>2</v>
      </c>
      <c r="B37" s="41"/>
      <c r="C37" s="58" t="s">
        <v>96</v>
      </c>
      <c r="D37" s="59">
        <v>0</v>
      </c>
    </row>
    <row r="38" spans="1:4" ht="15">
      <c r="A38" s="57">
        <v>3</v>
      </c>
      <c r="B38" s="41"/>
      <c r="C38" s="58" t="s">
        <v>97</v>
      </c>
      <c r="D38" s="59">
        <v>0</v>
      </c>
    </row>
    <row r="39" spans="1:4" ht="15">
      <c r="A39" s="57">
        <v>4</v>
      </c>
      <c r="B39" s="41"/>
      <c r="C39" s="58" t="s">
        <v>98</v>
      </c>
      <c r="D39" s="59">
        <v>0</v>
      </c>
    </row>
    <row r="40" spans="1:4" ht="15.75" thickBot="1">
      <c r="A40" s="57">
        <v>5</v>
      </c>
      <c r="B40" s="41"/>
      <c r="C40" s="58" t="s">
        <v>99</v>
      </c>
      <c r="D40" s="59">
        <v>0</v>
      </c>
    </row>
    <row r="41" spans="1:4" ht="16.5" customHeight="1" thickBot="1">
      <c r="A41" s="60"/>
      <c r="B41" s="61"/>
      <c r="C41" s="63" t="s">
        <v>100</v>
      </c>
      <c r="D41" s="64">
        <f>+D40+D39+D38+D37+D36</f>
        <v>-1013591</v>
      </c>
    </row>
    <row r="42" spans="1:4" ht="15.75" customHeight="1">
      <c r="A42" s="65"/>
      <c r="B42" s="66"/>
      <c r="C42" s="67"/>
      <c r="D42" s="68"/>
    </row>
    <row r="43" spans="1:4" ht="15.75">
      <c r="A43" s="53" t="s">
        <v>104</v>
      </c>
      <c r="B43" s="54" t="s">
        <v>60</v>
      </c>
      <c r="C43" s="55"/>
      <c r="D43" s="56"/>
    </row>
    <row r="44" spans="1:4" ht="15">
      <c r="A44" s="57">
        <v>1</v>
      </c>
      <c r="B44" s="41"/>
      <c r="C44" s="58" t="s">
        <v>95</v>
      </c>
      <c r="D44" s="59">
        <v>0</v>
      </c>
    </row>
    <row r="45" spans="1:4" ht="15">
      <c r="A45" s="57">
        <v>2</v>
      </c>
      <c r="B45" s="41"/>
      <c r="C45" s="58" t="s">
        <v>96</v>
      </c>
      <c r="D45" s="59">
        <v>0</v>
      </c>
    </row>
    <row r="46" spans="1:4" ht="15">
      <c r="A46" s="57">
        <v>3</v>
      </c>
      <c r="B46" s="41"/>
      <c r="C46" s="58" t="s">
        <v>97</v>
      </c>
      <c r="D46" s="59">
        <v>0</v>
      </c>
    </row>
    <row r="47" spans="1:4" ht="15">
      <c r="A47" s="57">
        <v>4</v>
      </c>
      <c r="B47" s="41"/>
      <c r="C47" s="58" t="s">
        <v>98</v>
      </c>
      <c r="D47" s="59">
        <v>0</v>
      </c>
    </row>
    <row r="48" spans="1:4" ht="15.75" thickBot="1">
      <c r="A48" s="57">
        <v>5</v>
      </c>
      <c r="B48" s="41"/>
      <c r="C48" s="58" t="s">
        <v>99</v>
      </c>
      <c r="D48" s="59">
        <v>0</v>
      </c>
    </row>
    <row r="49" spans="1:4" ht="16.5" customHeight="1" thickBot="1">
      <c r="A49" s="60"/>
      <c r="B49" s="61"/>
      <c r="C49" s="63" t="s">
        <v>100</v>
      </c>
      <c r="D49" s="64">
        <f>+D48+D47+D46+D45+D44</f>
        <v>0</v>
      </c>
    </row>
    <row r="50" spans="1:4" ht="15.75" customHeight="1">
      <c r="A50" s="65"/>
      <c r="B50" s="66"/>
      <c r="C50" s="67"/>
      <c r="D50" s="68"/>
    </row>
    <row r="51" spans="1:4" ht="15.75">
      <c r="A51" s="53" t="s">
        <v>105</v>
      </c>
      <c r="B51" s="54" t="s">
        <v>64</v>
      </c>
      <c r="C51" s="55"/>
      <c r="D51" s="56"/>
    </row>
    <row r="52" spans="1:4" ht="15">
      <c r="A52" s="57">
        <v>1</v>
      </c>
      <c r="B52" s="41"/>
      <c r="C52" s="58" t="s">
        <v>95</v>
      </c>
      <c r="D52" s="59">
        <v>-17575</v>
      </c>
    </row>
    <row r="53" spans="1:4" ht="15">
      <c r="A53" s="57">
        <v>2</v>
      </c>
      <c r="B53" s="41"/>
      <c r="C53" s="58" t="s">
        <v>96</v>
      </c>
      <c r="D53" s="59">
        <v>0</v>
      </c>
    </row>
    <row r="54" spans="1:4" ht="15">
      <c r="A54" s="57">
        <v>3</v>
      </c>
      <c r="B54" s="41"/>
      <c r="C54" s="58" t="s">
        <v>97</v>
      </c>
      <c r="D54" s="59">
        <v>0</v>
      </c>
    </row>
    <row r="55" spans="1:4" ht="15">
      <c r="A55" s="57">
        <v>4</v>
      </c>
      <c r="B55" s="41"/>
      <c r="C55" s="58" t="s">
        <v>98</v>
      </c>
      <c r="D55" s="59">
        <v>0</v>
      </c>
    </row>
    <row r="56" spans="1:4" ht="15.75" thickBot="1">
      <c r="A56" s="57">
        <v>5</v>
      </c>
      <c r="B56" s="41"/>
      <c r="C56" s="58" t="s">
        <v>99</v>
      </c>
      <c r="D56" s="59">
        <v>0</v>
      </c>
    </row>
    <row r="57" spans="1:4" ht="16.5" customHeight="1" thickBot="1">
      <c r="A57" s="60"/>
      <c r="B57" s="61"/>
      <c r="C57" s="63" t="s">
        <v>100</v>
      </c>
      <c r="D57" s="64">
        <f>+D56+D55+D54+D53+D52</f>
        <v>-17575</v>
      </c>
    </row>
    <row r="58" spans="1:4" ht="15.75" customHeight="1">
      <c r="A58" s="65"/>
      <c r="B58" s="66"/>
      <c r="C58" s="67"/>
      <c r="D58" s="68"/>
    </row>
    <row r="59" spans="1:4" ht="31.5">
      <c r="A59" s="53" t="s">
        <v>106</v>
      </c>
      <c r="B59" s="54" t="s">
        <v>69</v>
      </c>
      <c r="C59" s="55"/>
      <c r="D59" s="56"/>
    </row>
    <row r="60" spans="1:4" ht="15">
      <c r="A60" s="57">
        <v>1</v>
      </c>
      <c r="B60" s="41"/>
      <c r="C60" s="58" t="s">
        <v>95</v>
      </c>
      <c r="D60" s="59">
        <v>326385</v>
      </c>
    </row>
    <row r="61" spans="1:4" ht="15">
      <c r="A61" s="57">
        <v>2</v>
      </c>
      <c r="B61" s="41"/>
      <c r="C61" s="58" t="s">
        <v>96</v>
      </c>
      <c r="D61" s="59">
        <v>3260701</v>
      </c>
    </row>
    <row r="62" spans="1:4" ht="15">
      <c r="A62" s="57">
        <v>3</v>
      </c>
      <c r="B62" s="41"/>
      <c r="C62" s="58" t="s">
        <v>97</v>
      </c>
      <c r="D62" s="59">
        <v>0</v>
      </c>
    </row>
    <row r="63" spans="1:4" ht="15">
      <c r="A63" s="57">
        <v>4</v>
      </c>
      <c r="B63" s="41"/>
      <c r="C63" s="58" t="s">
        <v>98</v>
      </c>
      <c r="D63" s="59">
        <v>0</v>
      </c>
    </row>
    <row r="64" spans="1:4" ht="15.75" thickBot="1">
      <c r="A64" s="57">
        <v>5</v>
      </c>
      <c r="B64" s="41"/>
      <c r="C64" s="58" t="s">
        <v>99</v>
      </c>
      <c r="D64" s="59">
        <v>0</v>
      </c>
    </row>
    <row r="65" spans="1:4" ht="16.5" customHeight="1" thickBot="1">
      <c r="A65" s="60"/>
      <c r="B65" s="61"/>
      <c r="C65" s="63" t="s">
        <v>100</v>
      </c>
      <c r="D65" s="64">
        <f>+D64+D63+D62+D61+D60</f>
        <v>3587086</v>
      </c>
    </row>
    <row r="66" spans="1:4" ht="15.75" customHeight="1">
      <c r="A66" s="65"/>
      <c r="B66" s="66"/>
      <c r="C66" s="67"/>
      <c r="D66" s="68"/>
    </row>
    <row r="67" spans="1:4" ht="15.75">
      <c r="A67" s="53" t="s">
        <v>107</v>
      </c>
      <c r="B67" s="54" t="s">
        <v>78</v>
      </c>
      <c r="C67" s="55"/>
      <c r="D67" s="56"/>
    </row>
    <row r="68" spans="1:4" ht="15">
      <c r="A68" s="57">
        <v>1</v>
      </c>
      <c r="B68" s="41"/>
      <c r="C68" s="58" t="s">
        <v>95</v>
      </c>
      <c r="D68" s="59">
        <v>27507017</v>
      </c>
    </row>
    <row r="69" spans="1:4" ht="15">
      <c r="A69" s="57">
        <v>2</v>
      </c>
      <c r="B69" s="41"/>
      <c r="C69" s="58" t="s">
        <v>96</v>
      </c>
      <c r="D69" s="59">
        <v>0</v>
      </c>
    </row>
    <row r="70" spans="1:4" ht="15">
      <c r="A70" s="57">
        <v>3</v>
      </c>
      <c r="B70" s="41"/>
      <c r="C70" s="58" t="s">
        <v>97</v>
      </c>
      <c r="D70" s="59">
        <v>0</v>
      </c>
    </row>
    <row r="71" spans="1:4" ht="15">
      <c r="A71" s="57">
        <v>4</v>
      </c>
      <c r="B71" s="41"/>
      <c r="C71" s="58" t="s">
        <v>98</v>
      </c>
      <c r="D71" s="59">
        <v>0</v>
      </c>
    </row>
    <row r="72" spans="1:4" ht="15.75" thickBot="1">
      <c r="A72" s="57">
        <v>5</v>
      </c>
      <c r="B72" s="41"/>
      <c r="C72" s="58" t="s">
        <v>99</v>
      </c>
      <c r="D72" s="59">
        <v>73928</v>
      </c>
    </row>
    <row r="73" spans="1:4" ht="16.5" customHeight="1" thickBot="1">
      <c r="A73" s="60"/>
      <c r="B73" s="61"/>
      <c r="C73" s="63" t="s">
        <v>100</v>
      </c>
      <c r="D73" s="64">
        <f>+D72+D71+D70+D69+D68</f>
        <v>27580945</v>
      </c>
    </row>
    <row r="74" spans="1:4" ht="15.75" customHeight="1" thickBot="1">
      <c r="A74" s="65"/>
      <c r="B74" s="66"/>
      <c r="C74" s="67"/>
      <c r="D74" s="68"/>
    </row>
    <row r="75" spans="1:4" ht="16.5" customHeight="1" thickBot="1">
      <c r="A75" s="69"/>
      <c r="B75" s="70" t="s">
        <v>108</v>
      </c>
      <c r="C75" s="63" t="s">
        <v>109</v>
      </c>
      <c r="D75" s="64">
        <f>+D73-D72+D65-D64+D57-D56+D49-D48+D41-D40+D33-D32+D25-D24+D17-D16</f>
        <v>184534341</v>
      </c>
    </row>
    <row r="76" spans="1:4" ht="16.5" customHeight="1" thickBot="1">
      <c r="A76" s="69"/>
      <c r="B76" s="70" t="s">
        <v>99</v>
      </c>
      <c r="C76" s="63"/>
      <c r="D76" s="64">
        <f>+D72+D64+D56+D48+D40+D32+D24+D16</f>
        <v>72928</v>
      </c>
    </row>
    <row r="77" spans="1:4" ht="16.5" customHeight="1" thickBot="1">
      <c r="A77" s="69"/>
      <c r="B77" s="70" t="s">
        <v>110</v>
      </c>
      <c r="C77" s="63" t="s">
        <v>109</v>
      </c>
      <c r="D77" s="64">
        <f>SUM(D75:D76)</f>
        <v>184607269</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REPORTING&amp;RCT CHILDREN`S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54"/>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111</v>
      </c>
      <c r="B4" s="458"/>
      <c r="C4" s="458"/>
      <c r="D4" s="458"/>
      <c r="E4" s="458"/>
    </row>
    <row r="5" spans="1:3" ht="16.5" customHeight="1" thickBot="1">
      <c r="A5" s="71"/>
      <c r="B5" s="71"/>
      <c r="C5" s="35"/>
    </row>
    <row r="6" spans="1:5" ht="15.75" customHeight="1">
      <c r="A6" s="72" t="s">
        <v>86</v>
      </c>
      <c r="B6" s="73" t="s">
        <v>87</v>
      </c>
      <c r="C6" s="74" t="s">
        <v>88</v>
      </c>
      <c r="D6" s="74" t="s">
        <v>89</v>
      </c>
      <c r="E6" s="74" t="s">
        <v>112</v>
      </c>
    </row>
    <row r="7" spans="1:5" ht="31.5" customHeight="1">
      <c r="A7" s="75"/>
      <c r="B7" s="76"/>
      <c r="C7" s="77"/>
      <c r="D7" s="78"/>
      <c r="E7" s="79" t="s">
        <v>113</v>
      </c>
    </row>
    <row r="8" spans="1:5" ht="16.5" customHeight="1" thickBot="1">
      <c r="A8" s="80" t="s">
        <v>5</v>
      </c>
      <c r="B8" s="81" t="s">
        <v>9</v>
      </c>
      <c r="C8" s="82" t="s">
        <v>114</v>
      </c>
      <c r="D8" s="82" t="s">
        <v>115</v>
      </c>
      <c r="E8" s="83" t="s">
        <v>116</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117</v>
      </c>
      <c r="D11" s="94" t="s">
        <v>118</v>
      </c>
      <c r="E11" s="95">
        <v>-22080</v>
      </c>
    </row>
    <row r="12" spans="1:5" ht="15">
      <c r="A12" s="96">
        <v>1</v>
      </c>
      <c r="B12" s="97"/>
      <c r="C12" s="98" t="s">
        <v>119</v>
      </c>
      <c r="D12" s="99" t="s">
        <v>120</v>
      </c>
      <c r="E12" s="100">
        <v>47244</v>
      </c>
    </row>
    <row r="13" spans="1:5" ht="15.75" thickBot="1">
      <c r="A13" s="96">
        <v>2</v>
      </c>
      <c r="B13" s="97"/>
      <c r="C13" s="98" t="s">
        <v>121</v>
      </c>
      <c r="D13" s="99" t="s">
        <v>120</v>
      </c>
      <c r="E13" s="100">
        <v>-25164</v>
      </c>
    </row>
    <row r="14" spans="1:5" s="31" customFormat="1" ht="16.5" customHeight="1" thickBot="1">
      <c r="A14" s="101"/>
      <c r="B14" s="102"/>
      <c r="C14" s="63" t="s">
        <v>122</v>
      </c>
      <c r="D14" s="103" t="s">
        <v>123</v>
      </c>
      <c r="E14" s="104">
        <f>SUM(E11:E13)</f>
        <v>0</v>
      </c>
    </row>
    <row r="15" spans="1:5" s="31" customFormat="1" ht="15">
      <c r="A15" s="65"/>
      <c r="B15" s="105"/>
      <c r="C15" s="106"/>
      <c r="D15" s="107"/>
      <c r="E15" s="108"/>
    </row>
    <row r="16" spans="1:5" ht="15.75" customHeight="1">
      <c r="A16" s="88" t="s">
        <v>39</v>
      </c>
      <c r="B16" s="89" t="s">
        <v>40</v>
      </c>
      <c r="C16" s="55"/>
      <c r="D16" s="55"/>
      <c r="E16" s="90"/>
    </row>
    <row r="17" spans="1:5" ht="15.75" customHeight="1">
      <c r="A17" s="91"/>
      <c r="B17" s="92"/>
      <c r="C17" s="93" t="s">
        <v>117</v>
      </c>
      <c r="D17" s="94" t="s">
        <v>118</v>
      </c>
      <c r="E17" s="95">
        <v>0</v>
      </c>
    </row>
    <row r="18" spans="1:5" ht="15">
      <c r="A18" s="96">
        <v>1</v>
      </c>
      <c r="B18" s="97"/>
      <c r="C18" s="98" t="s">
        <v>124</v>
      </c>
      <c r="D18" s="99" t="s">
        <v>120</v>
      </c>
      <c r="E18" s="100">
        <v>173208</v>
      </c>
    </row>
    <row r="19" spans="1:5" ht="15">
      <c r="A19" s="96">
        <v>2</v>
      </c>
      <c r="B19" s="97"/>
      <c r="C19" s="98" t="s">
        <v>125</v>
      </c>
      <c r="D19" s="99" t="s">
        <v>120</v>
      </c>
      <c r="E19" s="100">
        <v>-1665000</v>
      </c>
    </row>
    <row r="20" spans="1:5" ht="15.75" thickBot="1">
      <c r="A20" s="96">
        <v>3</v>
      </c>
      <c r="B20" s="97"/>
      <c r="C20" s="98" t="s">
        <v>121</v>
      </c>
      <c r="D20" s="99" t="s">
        <v>120</v>
      </c>
      <c r="E20" s="100">
        <v>1205357</v>
      </c>
    </row>
    <row r="21" spans="1:5" s="31" customFormat="1" ht="16.5" customHeight="1" thickBot="1">
      <c r="A21" s="101"/>
      <c r="B21" s="102"/>
      <c r="C21" s="63" t="s">
        <v>122</v>
      </c>
      <c r="D21" s="103" t="s">
        <v>123</v>
      </c>
      <c r="E21" s="104">
        <f>SUM(E17:E20)</f>
        <v>-286435</v>
      </c>
    </row>
    <row r="22" spans="1:5" s="31" customFormat="1" ht="15">
      <c r="A22" s="65"/>
      <c r="B22" s="105"/>
      <c r="C22" s="106"/>
      <c r="D22" s="107"/>
      <c r="E22" s="108"/>
    </row>
    <row r="23" spans="1:5" ht="15.75" customHeight="1">
      <c r="A23" s="88" t="s">
        <v>45</v>
      </c>
      <c r="B23" s="89" t="s">
        <v>46</v>
      </c>
      <c r="C23" s="55"/>
      <c r="D23" s="55"/>
      <c r="E23" s="90"/>
    </row>
    <row r="24" spans="1:5" ht="15.75" customHeight="1">
      <c r="A24" s="91"/>
      <c r="B24" s="92"/>
      <c r="C24" s="93" t="s">
        <v>117</v>
      </c>
      <c r="D24" s="94" t="s">
        <v>118</v>
      </c>
      <c r="E24" s="95">
        <v>0</v>
      </c>
    </row>
    <row r="25" spans="1:5" ht="15">
      <c r="A25" s="96">
        <v>1</v>
      </c>
      <c r="B25" s="97"/>
      <c r="C25" s="98" t="s">
        <v>126</v>
      </c>
      <c r="D25" s="99" t="s">
        <v>120</v>
      </c>
      <c r="E25" s="100">
        <v>-2612294</v>
      </c>
    </row>
    <row r="26" spans="1:5" ht="15">
      <c r="A26" s="96">
        <v>2</v>
      </c>
      <c r="B26" s="97"/>
      <c r="C26" s="98" t="s">
        <v>127</v>
      </c>
      <c r="D26" s="99" t="s">
        <v>120</v>
      </c>
      <c r="E26" s="100">
        <v>565067</v>
      </c>
    </row>
    <row r="27" spans="1:5" ht="15">
      <c r="A27" s="96">
        <v>3</v>
      </c>
      <c r="B27" s="97"/>
      <c r="C27" s="98" t="s">
        <v>128</v>
      </c>
      <c r="D27" s="99" t="s">
        <v>120</v>
      </c>
      <c r="E27" s="100">
        <v>-1439881</v>
      </c>
    </row>
    <row r="28" spans="1:5" ht="15">
      <c r="A28" s="96">
        <v>4</v>
      </c>
      <c r="B28" s="97"/>
      <c r="C28" s="98" t="s">
        <v>121</v>
      </c>
      <c r="D28" s="99" t="s">
        <v>120</v>
      </c>
      <c r="E28" s="100">
        <v>-7407892</v>
      </c>
    </row>
    <row r="29" spans="1:5" ht="15.75" thickBot="1">
      <c r="A29" s="96">
        <v>5</v>
      </c>
      <c r="B29" s="97"/>
      <c r="C29" s="98" t="s">
        <v>125</v>
      </c>
      <c r="D29" s="99" t="s">
        <v>120</v>
      </c>
      <c r="E29" s="100">
        <v>10895000</v>
      </c>
    </row>
    <row r="30" spans="1:5" s="31" customFormat="1" ht="16.5" customHeight="1" thickBot="1">
      <c r="A30" s="101"/>
      <c r="B30" s="102"/>
      <c r="C30" s="63" t="s">
        <v>122</v>
      </c>
      <c r="D30" s="103" t="s">
        <v>123</v>
      </c>
      <c r="E30" s="104">
        <f>SUM(E24:E29)</f>
        <v>0</v>
      </c>
    </row>
    <row r="31" spans="1:5" s="31" customFormat="1" ht="15">
      <c r="A31" s="65"/>
      <c r="B31" s="105"/>
      <c r="C31" s="106"/>
      <c r="D31" s="107"/>
      <c r="E31" s="108"/>
    </row>
    <row r="32" spans="1:5" ht="15.75" customHeight="1">
      <c r="A32" s="88" t="s">
        <v>59</v>
      </c>
      <c r="B32" s="89" t="s">
        <v>60</v>
      </c>
      <c r="C32" s="55"/>
      <c r="D32" s="55"/>
      <c r="E32" s="90"/>
    </row>
    <row r="33" spans="1:5" ht="15.75" customHeight="1">
      <c r="A33" s="91"/>
      <c r="B33" s="92"/>
      <c r="C33" s="93" t="s">
        <v>117</v>
      </c>
      <c r="D33" s="94" t="s">
        <v>118</v>
      </c>
      <c r="E33" s="95">
        <v>-1000000</v>
      </c>
    </row>
    <row r="34" spans="1:5" ht="15">
      <c r="A34" s="96">
        <v>1</v>
      </c>
      <c r="B34" s="97"/>
      <c r="C34" s="98" t="s">
        <v>124</v>
      </c>
      <c r="D34" s="99" t="s">
        <v>120</v>
      </c>
      <c r="E34" s="100">
        <v>90324</v>
      </c>
    </row>
    <row r="35" spans="1:5" ht="15">
      <c r="A35" s="96">
        <v>2</v>
      </c>
      <c r="B35" s="97"/>
      <c r="C35" s="98" t="s">
        <v>121</v>
      </c>
      <c r="D35" s="99" t="s">
        <v>120</v>
      </c>
      <c r="E35" s="100">
        <v>3881937</v>
      </c>
    </row>
    <row r="36" spans="1:5" ht="15.75" thickBot="1">
      <c r="A36" s="96">
        <v>3</v>
      </c>
      <c r="B36" s="97"/>
      <c r="C36" s="98" t="s">
        <v>125</v>
      </c>
      <c r="D36" s="99" t="s">
        <v>120</v>
      </c>
      <c r="E36" s="100">
        <v>-1354825</v>
      </c>
    </row>
    <row r="37" spans="1:5" s="31" customFormat="1" ht="16.5" customHeight="1" thickBot="1">
      <c r="A37" s="101"/>
      <c r="B37" s="102"/>
      <c r="C37" s="63" t="s">
        <v>122</v>
      </c>
      <c r="D37" s="103" t="s">
        <v>123</v>
      </c>
      <c r="E37" s="104">
        <f>SUM(E33:E36)</f>
        <v>1617436</v>
      </c>
    </row>
    <row r="38" spans="1:5" s="31" customFormat="1" ht="15">
      <c r="A38" s="65"/>
      <c r="B38" s="105"/>
      <c r="C38" s="106"/>
      <c r="D38" s="107"/>
      <c r="E38" s="108"/>
    </row>
    <row r="39" spans="1:5" ht="15.75" customHeight="1">
      <c r="A39" s="88" t="s">
        <v>63</v>
      </c>
      <c r="B39" s="89" t="s">
        <v>64</v>
      </c>
      <c r="C39" s="55"/>
      <c r="D39" s="55"/>
      <c r="E39" s="90"/>
    </row>
    <row r="40" spans="1:5" ht="15.75" customHeight="1">
      <c r="A40" s="91"/>
      <c r="B40" s="92"/>
      <c r="C40" s="93" t="s">
        <v>117</v>
      </c>
      <c r="D40" s="94" t="s">
        <v>118</v>
      </c>
      <c r="E40" s="95">
        <v>16797</v>
      </c>
    </row>
    <row r="41" spans="1:5" ht="15.75" thickBot="1">
      <c r="A41" s="96">
        <v>1</v>
      </c>
      <c r="B41" s="97"/>
      <c r="C41" s="98" t="s">
        <v>129</v>
      </c>
      <c r="D41" s="99" t="s">
        <v>120</v>
      </c>
      <c r="E41" s="100">
        <v>278</v>
      </c>
    </row>
    <row r="42" spans="1:5" s="31" customFormat="1" ht="16.5" customHeight="1" thickBot="1">
      <c r="A42" s="101"/>
      <c r="B42" s="102"/>
      <c r="C42" s="63" t="s">
        <v>122</v>
      </c>
      <c r="D42" s="103" t="s">
        <v>123</v>
      </c>
      <c r="E42" s="104">
        <f>SUM(E40:E41)</f>
        <v>17075</v>
      </c>
    </row>
    <row r="43" spans="1:5" s="31" customFormat="1" ht="15">
      <c r="A43" s="65"/>
      <c r="B43" s="105"/>
      <c r="C43" s="106"/>
      <c r="D43" s="107"/>
      <c r="E43" s="108"/>
    </row>
    <row r="44" spans="1:5" ht="15.75" customHeight="1">
      <c r="A44" s="88" t="s">
        <v>68</v>
      </c>
      <c r="B44" s="89" t="s">
        <v>69</v>
      </c>
      <c r="C44" s="55"/>
      <c r="D44" s="55"/>
      <c r="E44" s="90"/>
    </row>
    <row r="45" spans="1:5" ht="15.75" customHeight="1">
      <c r="A45" s="91"/>
      <c r="B45" s="92"/>
      <c r="C45" s="93" t="s">
        <v>117</v>
      </c>
      <c r="D45" s="94" t="s">
        <v>118</v>
      </c>
      <c r="E45" s="95">
        <v>0</v>
      </c>
    </row>
    <row r="46" spans="1:5" ht="15.75" thickBot="1">
      <c r="A46" s="96"/>
      <c r="B46" s="97"/>
      <c r="C46" s="98" t="s">
        <v>130</v>
      </c>
      <c r="D46" s="99" t="s">
        <v>131</v>
      </c>
      <c r="E46" s="100">
        <v>0</v>
      </c>
    </row>
    <row r="47" spans="1:5" s="31" customFormat="1" ht="16.5" customHeight="1" thickBot="1">
      <c r="A47" s="101"/>
      <c r="B47" s="102"/>
      <c r="C47" s="63" t="s">
        <v>122</v>
      </c>
      <c r="D47" s="103" t="s">
        <v>123</v>
      </c>
      <c r="E47" s="104">
        <f>SUM(E45)</f>
        <v>0</v>
      </c>
    </row>
    <row r="48" spans="1:5" s="31" customFormat="1" ht="15">
      <c r="A48" s="65"/>
      <c r="B48" s="105"/>
      <c r="C48" s="106"/>
      <c r="D48" s="107"/>
      <c r="E48" s="108"/>
    </row>
    <row r="49" spans="1:5" ht="15.75" customHeight="1">
      <c r="A49" s="88" t="s">
        <v>77</v>
      </c>
      <c r="B49" s="89" t="s">
        <v>78</v>
      </c>
      <c r="C49" s="55"/>
      <c r="D49" s="55"/>
      <c r="E49" s="90"/>
    </row>
    <row r="50" spans="1:5" ht="15.75" customHeight="1">
      <c r="A50" s="91"/>
      <c r="B50" s="92"/>
      <c r="C50" s="93" t="s">
        <v>117</v>
      </c>
      <c r="D50" s="94" t="s">
        <v>118</v>
      </c>
      <c r="E50" s="95">
        <v>0</v>
      </c>
    </row>
    <row r="51" spans="1:5" ht="15.75" thickBot="1">
      <c r="A51" s="96"/>
      <c r="B51" s="97"/>
      <c r="C51" s="98" t="s">
        <v>130</v>
      </c>
      <c r="D51" s="99" t="s">
        <v>131</v>
      </c>
      <c r="E51" s="100">
        <v>0</v>
      </c>
    </row>
    <row r="52" spans="1:5" s="31" customFormat="1" ht="16.5" customHeight="1" thickBot="1">
      <c r="A52" s="101"/>
      <c r="B52" s="102"/>
      <c r="C52" s="63" t="s">
        <v>122</v>
      </c>
      <c r="D52" s="103" t="s">
        <v>123</v>
      </c>
      <c r="E52" s="104">
        <f>SUM(E50)</f>
        <v>0</v>
      </c>
    </row>
    <row r="53" spans="1:5" s="31" customFormat="1" ht="15.75" thickBot="1">
      <c r="A53" s="65"/>
      <c r="B53" s="105"/>
      <c r="C53" s="106"/>
      <c r="D53" s="107"/>
      <c r="E53" s="108"/>
    </row>
    <row r="54" spans="1:5" s="33" customFormat="1" ht="19.5" customHeight="1" thickBot="1">
      <c r="A54" s="109"/>
      <c r="B54" s="110"/>
      <c r="C54" s="111"/>
      <c r="D54" s="112" t="s">
        <v>132</v>
      </c>
      <c r="E54" s="113">
        <f>+E52+E47+E42+E37+E30+E21+E14</f>
        <v>1348076</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REPORTING&amp;RCT CHILDREN`S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133</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131</v>
      </c>
      <c r="D8" s="77"/>
      <c r="E8" s="77"/>
      <c r="F8" s="121"/>
    </row>
    <row r="9" spans="1:6" ht="13.5" customHeight="1" thickBot="1">
      <c r="A9" s="122" t="s">
        <v>5</v>
      </c>
      <c r="B9" s="123" t="s">
        <v>134</v>
      </c>
      <c r="C9" s="125" t="s">
        <v>135</v>
      </c>
      <c r="D9" s="125" t="s">
        <v>114</v>
      </c>
      <c r="E9" s="125" t="s">
        <v>115</v>
      </c>
      <c r="F9" s="126" t="s">
        <v>136</v>
      </c>
    </row>
    <row r="10" spans="1:6" s="127" customFormat="1" ht="31.5">
      <c r="A10" s="128"/>
      <c r="B10" s="129"/>
      <c r="C10" s="130"/>
      <c r="D10" s="131" t="s">
        <v>137</v>
      </c>
      <c r="E10" s="132" t="s">
        <v>138</v>
      </c>
      <c r="F10" s="133">
        <v>930793</v>
      </c>
    </row>
    <row r="11" spans="1:6" ht="15.75">
      <c r="A11" s="134" t="s">
        <v>94</v>
      </c>
      <c r="B11" s="135" t="s">
        <v>10</v>
      </c>
      <c r="C11" s="136"/>
      <c r="D11" s="137"/>
      <c r="E11" s="137"/>
      <c r="F11" s="138"/>
    </row>
    <row r="12" spans="1:6" ht="15.75" thickBot="1">
      <c r="A12" s="139"/>
      <c r="B12" s="92"/>
      <c r="C12" s="140" t="s">
        <v>131</v>
      </c>
      <c r="D12" s="140" t="s">
        <v>139</v>
      </c>
      <c r="E12" s="141" t="s">
        <v>131</v>
      </c>
      <c r="F12" s="142">
        <v>0</v>
      </c>
    </row>
    <row r="13" spans="1:6" ht="16.5" thickBot="1">
      <c r="A13" s="143"/>
      <c r="B13" s="144"/>
      <c r="C13" s="145"/>
      <c r="D13" s="146" t="s">
        <v>140</v>
      </c>
      <c r="E13" s="147" t="s">
        <v>141</v>
      </c>
      <c r="F13" s="148">
        <v>0</v>
      </c>
    </row>
    <row r="14" spans="1:6" ht="15.75">
      <c r="A14" s="149"/>
      <c r="B14" s="150"/>
      <c r="C14" s="151"/>
      <c r="D14" s="152"/>
      <c r="E14" s="153"/>
      <c r="F14" s="154"/>
    </row>
    <row r="15" spans="1:6" ht="15.75">
      <c r="A15" s="134" t="s">
        <v>101</v>
      </c>
      <c r="B15" s="135" t="s">
        <v>40</v>
      </c>
      <c r="C15" s="136"/>
      <c r="D15" s="137"/>
      <c r="E15" s="137"/>
      <c r="F15" s="138"/>
    </row>
    <row r="16" spans="1:6" ht="15">
      <c r="A16" s="139">
        <v>1</v>
      </c>
      <c r="B16" s="92"/>
      <c r="C16" s="140" t="s">
        <v>60</v>
      </c>
      <c r="D16" s="140" t="s">
        <v>142</v>
      </c>
      <c r="E16" s="141" t="s">
        <v>143</v>
      </c>
      <c r="F16" s="142">
        <v>11590</v>
      </c>
    </row>
    <row r="17" spans="1:6" ht="15">
      <c r="A17" s="139">
        <v>2</v>
      </c>
      <c r="B17" s="92"/>
      <c r="C17" s="140" t="s">
        <v>46</v>
      </c>
      <c r="D17" s="140" t="s">
        <v>142</v>
      </c>
      <c r="E17" s="141" t="s">
        <v>143</v>
      </c>
      <c r="F17" s="142">
        <v>72524</v>
      </c>
    </row>
    <row r="18" spans="1:6" ht="15.75" thickBot="1">
      <c r="A18" s="139">
        <v>3</v>
      </c>
      <c r="B18" s="92"/>
      <c r="C18" s="140" t="s">
        <v>46</v>
      </c>
      <c r="D18" s="140" t="s">
        <v>144</v>
      </c>
      <c r="E18" s="141" t="s">
        <v>145</v>
      </c>
      <c r="F18" s="142">
        <v>-312470</v>
      </c>
    </row>
    <row r="19" spans="1:6" ht="16.5" thickBot="1">
      <c r="A19" s="143"/>
      <c r="B19" s="144"/>
      <c r="C19" s="145"/>
      <c r="D19" s="146" t="s">
        <v>140</v>
      </c>
      <c r="E19" s="147" t="s">
        <v>141</v>
      </c>
      <c r="F19" s="148">
        <f>SUM(F16:F18)</f>
        <v>-228356</v>
      </c>
    </row>
    <row r="20" spans="1:6" ht="15.75">
      <c r="A20" s="149"/>
      <c r="B20" s="150"/>
      <c r="C20" s="151"/>
      <c r="D20" s="152"/>
      <c r="E20" s="153"/>
      <c r="F20" s="154"/>
    </row>
    <row r="21" spans="1:6" ht="15.75">
      <c r="A21" s="134" t="s">
        <v>102</v>
      </c>
      <c r="B21" s="135" t="s">
        <v>46</v>
      </c>
      <c r="C21" s="136"/>
      <c r="D21" s="137"/>
      <c r="E21" s="137"/>
      <c r="F21" s="138"/>
    </row>
    <row r="22" spans="1:6" ht="15.75" thickBot="1">
      <c r="A22" s="139"/>
      <c r="B22" s="92"/>
      <c r="C22" s="140" t="s">
        <v>131</v>
      </c>
      <c r="D22" s="140" t="s">
        <v>139</v>
      </c>
      <c r="E22" s="141" t="s">
        <v>131</v>
      </c>
      <c r="F22" s="142">
        <v>0</v>
      </c>
    </row>
    <row r="23" spans="1:6" ht="16.5" thickBot="1">
      <c r="A23" s="143"/>
      <c r="B23" s="144"/>
      <c r="C23" s="145"/>
      <c r="D23" s="146" t="s">
        <v>140</v>
      </c>
      <c r="E23" s="147" t="s">
        <v>141</v>
      </c>
      <c r="F23" s="148">
        <v>0</v>
      </c>
    </row>
    <row r="24" spans="1:6" ht="15.75">
      <c r="A24" s="149"/>
      <c r="B24" s="150"/>
      <c r="C24" s="151"/>
      <c r="D24" s="152"/>
      <c r="E24" s="153"/>
      <c r="F24" s="154"/>
    </row>
    <row r="25" spans="1:6" ht="15.75">
      <c r="A25" s="134" t="s">
        <v>103</v>
      </c>
      <c r="B25" s="135" t="s">
        <v>60</v>
      </c>
      <c r="C25" s="136"/>
      <c r="D25" s="137"/>
      <c r="E25" s="137"/>
      <c r="F25" s="138"/>
    </row>
    <row r="26" spans="1:6" ht="15">
      <c r="A26" s="139">
        <v>1</v>
      </c>
      <c r="B26" s="92"/>
      <c r="C26" s="140" t="s">
        <v>40</v>
      </c>
      <c r="D26" s="140" t="s">
        <v>144</v>
      </c>
      <c r="E26" s="141" t="s">
        <v>143</v>
      </c>
      <c r="F26" s="142">
        <v>-425446</v>
      </c>
    </row>
    <row r="27" spans="1:6" ht="15">
      <c r="A27" s="139">
        <v>2</v>
      </c>
      <c r="B27" s="92"/>
      <c r="C27" s="140" t="s">
        <v>10</v>
      </c>
      <c r="D27" s="140" t="s">
        <v>142</v>
      </c>
      <c r="E27" s="141" t="s">
        <v>143</v>
      </c>
      <c r="F27" s="142">
        <v>39952</v>
      </c>
    </row>
    <row r="28" spans="1:6" ht="15.75" thickBot="1">
      <c r="A28" s="139">
        <v>3</v>
      </c>
      <c r="B28" s="92"/>
      <c r="C28" s="140" t="s">
        <v>46</v>
      </c>
      <c r="D28" s="140" t="s">
        <v>142</v>
      </c>
      <c r="E28" s="141" t="s">
        <v>143</v>
      </c>
      <c r="F28" s="142">
        <v>148007</v>
      </c>
    </row>
    <row r="29" spans="1:6" ht="16.5" thickBot="1">
      <c r="A29" s="143"/>
      <c r="B29" s="144"/>
      <c r="C29" s="145"/>
      <c r="D29" s="146" t="s">
        <v>140</v>
      </c>
      <c r="E29" s="147" t="s">
        <v>141</v>
      </c>
      <c r="F29" s="148">
        <f>SUM(F26:F28)</f>
        <v>-237487</v>
      </c>
    </row>
    <row r="30" spans="1:6" ht="15.75">
      <c r="A30" s="149"/>
      <c r="B30" s="150"/>
      <c r="C30" s="151"/>
      <c r="D30" s="152"/>
      <c r="E30" s="153"/>
      <c r="F30" s="154"/>
    </row>
    <row r="31" spans="1:6" ht="15.75">
      <c r="A31" s="134" t="s">
        <v>104</v>
      </c>
      <c r="B31" s="135" t="s">
        <v>64</v>
      </c>
      <c r="C31" s="136"/>
      <c r="D31" s="137"/>
      <c r="E31" s="137"/>
      <c r="F31" s="138"/>
    </row>
    <row r="32" spans="1:6" ht="15.75" thickBot="1">
      <c r="A32" s="139"/>
      <c r="B32" s="92"/>
      <c r="C32" s="140" t="s">
        <v>131</v>
      </c>
      <c r="D32" s="140" t="s">
        <v>139</v>
      </c>
      <c r="E32" s="141" t="s">
        <v>131</v>
      </c>
      <c r="F32" s="142">
        <v>0</v>
      </c>
    </row>
    <row r="33" spans="1:6" ht="16.5" thickBot="1">
      <c r="A33" s="143"/>
      <c r="B33" s="144"/>
      <c r="C33" s="145"/>
      <c r="D33" s="146" t="s">
        <v>140</v>
      </c>
      <c r="E33" s="147" t="s">
        <v>141</v>
      </c>
      <c r="F33" s="148">
        <v>0</v>
      </c>
    </row>
    <row r="34" spans="1:6" ht="15.75">
      <c r="A34" s="149"/>
      <c r="B34" s="150"/>
      <c r="C34" s="151"/>
      <c r="D34" s="152"/>
      <c r="E34" s="153"/>
      <c r="F34" s="154"/>
    </row>
    <row r="35" spans="1:6" ht="15.75">
      <c r="A35" s="134" t="s">
        <v>105</v>
      </c>
      <c r="B35" s="135" t="s">
        <v>69</v>
      </c>
      <c r="C35" s="136"/>
      <c r="D35" s="137"/>
      <c r="E35" s="137"/>
      <c r="F35" s="138"/>
    </row>
    <row r="36" spans="1:6" ht="15.75" thickBot="1">
      <c r="A36" s="139"/>
      <c r="B36" s="92"/>
      <c r="C36" s="140" t="s">
        <v>131</v>
      </c>
      <c r="D36" s="140" t="s">
        <v>139</v>
      </c>
      <c r="E36" s="141" t="s">
        <v>131</v>
      </c>
      <c r="F36" s="142">
        <v>0</v>
      </c>
    </row>
    <row r="37" spans="1:6" ht="16.5" thickBot="1">
      <c r="A37" s="143"/>
      <c r="B37" s="144"/>
      <c r="C37" s="145"/>
      <c r="D37" s="146" t="s">
        <v>140</v>
      </c>
      <c r="E37" s="147" t="s">
        <v>141</v>
      </c>
      <c r="F37" s="148">
        <v>0</v>
      </c>
    </row>
    <row r="38" spans="1:6" ht="15.75">
      <c r="A38" s="149"/>
      <c r="B38" s="150"/>
      <c r="C38" s="151"/>
      <c r="D38" s="152"/>
      <c r="E38" s="153"/>
      <c r="F38" s="154"/>
    </row>
    <row r="39" spans="1:6" ht="15.75">
      <c r="A39" s="134" t="s">
        <v>106</v>
      </c>
      <c r="B39" s="135" t="s">
        <v>78</v>
      </c>
      <c r="C39" s="136"/>
      <c r="D39" s="137"/>
      <c r="E39" s="137"/>
      <c r="F39" s="138"/>
    </row>
    <row r="40" spans="1:6" ht="15.75" thickBot="1">
      <c r="A40" s="139"/>
      <c r="B40" s="92"/>
      <c r="C40" s="140" t="s">
        <v>131</v>
      </c>
      <c r="D40" s="140" t="s">
        <v>139</v>
      </c>
      <c r="E40" s="141" t="s">
        <v>131</v>
      </c>
      <c r="F40" s="142">
        <v>0</v>
      </c>
    </row>
    <row r="41" spans="1:6" ht="16.5" thickBot="1">
      <c r="A41" s="143"/>
      <c r="B41" s="144"/>
      <c r="C41" s="145"/>
      <c r="D41" s="146" t="s">
        <v>140</v>
      </c>
      <c r="E41" s="147" t="s">
        <v>141</v>
      </c>
      <c r="F41" s="148">
        <v>0</v>
      </c>
    </row>
    <row r="42" spans="1:6" ht="15.75">
      <c r="A42" s="149"/>
      <c r="B42" s="150"/>
      <c r="C42" s="151"/>
      <c r="D42" s="152"/>
      <c r="E42" s="153"/>
      <c r="F42" s="154"/>
    </row>
    <row r="43" spans="1:6" ht="32.25" thickBot="1">
      <c r="A43" s="155"/>
      <c r="B43" s="156"/>
      <c r="C43" s="156"/>
      <c r="D43" s="157" t="s">
        <v>146</v>
      </c>
      <c r="E43" s="158" t="s">
        <v>147</v>
      </c>
      <c r="F43" s="159">
        <f>+F41+F37+F33+F29+F23+F19+F13+F10</f>
        <v>464950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REPORTING&amp;RCT CHILDREN`S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39"/>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148</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149</v>
      </c>
      <c r="C8" s="167"/>
      <c r="D8" s="168"/>
    </row>
    <row r="9" spans="1:4" ht="14.25" customHeight="1" thickBot="1">
      <c r="A9" s="169" t="s">
        <v>5</v>
      </c>
      <c r="B9" s="170" t="s">
        <v>150</v>
      </c>
      <c r="C9" s="171" t="s">
        <v>136</v>
      </c>
      <c r="D9" s="172" t="s">
        <v>115</v>
      </c>
    </row>
    <row r="10" spans="1:4" ht="15.75">
      <c r="A10" s="173"/>
      <c r="B10" s="87"/>
      <c r="C10" s="174"/>
      <c r="D10" s="175"/>
    </row>
    <row r="11" spans="1:4" ht="12.75">
      <c r="A11" s="176" t="s">
        <v>94</v>
      </c>
      <c r="B11" s="177" t="s">
        <v>10</v>
      </c>
      <c r="C11" s="178"/>
      <c r="D11" s="179"/>
    </row>
    <row r="12" spans="1:4" ht="13.5" thickBot="1">
      <c r="A12" s="180">
        <v>0</v>
      </c>
      <c r="B12" s="181" t="s">
        <v>139</v>
      </c>
      <c r="C12" s="182">
        <v>0</v>
      </c>
      <c r="D12" s="183" t="s">
        <v>131</v>
      </c>
    </row>
    <row r="13" spans="1:4" ht="13.5" customHeight="1" thickBot="1">
      <c r="A13" s="184"/>
      <c r="B13" s="185" t="s">
        <v>151</v>
      </c>
      <c r="C13" s="186">
        <v>0</v>
      </c>
      <c r="D13" s="187" t="s">
        <v>141</v>
      </c>
    </row>
    <row r="14" spans="1:4" ht="14.25" customHeight="1">
      <c r="A14" s="188"/>
      <c r="B14" s="189"/>
      <c r="C14" s="190"/>
      <c r="D14" s="191"/>
    </row>
    <row r="15" spans="1:4" ht="12.75">
      <c r="A15" s="176" t="s">
        <v>101</v>
      </c>
      <c r="B15" s="177" t="s">
        <v>40</v>
      </c>
      <c r="C15" s="178"/>
      <c r="D15" s="179"/>
    </row>
    <row r="16" spans="1:4" ht="13.5" thickBot="1">
      <c r="A16" s="180">
        <v>0</v>
      </c>
      <c r="B16" s="181" t="s">
        <v>139</v>
      </c>
      <c r="C16" s="182">
        <v>0</v>
      </c>
      <c r="D16" s="183" t="s">
        <v>131</v>
      </c>
    </row>
    <row r="17" spans="1:4" ht="13.5" customHeight="1" thickBot="1">
      <c r="A17" s="184"/>
      <c r="B17" s="185" t="s">
        <v>151</v>
      </c>
      <c r="C17" s="186">
        <v>0</v>
      </c>
      <c r="D17" s="187" t="s">
        <v>141</v>
      </c>
    </row>
    <row r="18" spans="1:4" ht="14.25" customHeight="1">
      <c r="A18" s="188"/>
      <c r="B18" s="189"/>
      <c r="C18" s="190"/>
      <c r="D18" s="191"/>
    </row>
    <row r="19" spans="1:4" ht="12.75">
      <c r="A19" s="176" t="s">
        <v>102</v>
      </c>
      <c r="B19" s="177" t="s">
        <v>46</v>
      </c>
      <c r="C19" s="178"/>
      <c r="D19" s="179"/>
    </row>
    <row r="20" spans="1:4" ht="13.5" thickBot="1">
      <c r="A20" s="180">
        <v>0</v>
      </c>
      <c r="B20" s="181" t="s">
        <v>139</v>
      </c>
      <c r="C20" s="182">
        <v>0</v>
      </c>
      <c r="D20" s="183" t="s">
        <v>131</v>
      </c>
    </row>
    <row r="21" spans="1:4" ht="13.5" customHeight="1" thickBot="1">
      <c r="A21" s="184"/>
      <c r="B21" s="185" t="s">
        <v>151</v>
      </c>
      <c r="C21" s="186">
        <v>0</v>
      </c>
      <c r="D21" s="187" t="s">
        <v>141</v>
      </c>
    </row>
    <row r="22" spans="1:4" ht="14.25" customHeight="1">
      <c r="A22" s="188"/>
      <c r="B22" s="189"/>
      <c r="C22" s="190"/>
      <c r="D22" s="191"/>
    </row>
    <row r="23" spans="1:4" ht="12.75">
      <c r="A23" s="176" t="s">
        <v>103</v>
      </c>
      <c r="B23" s="177" t="s">
        <v>60</v>
      </c>
      <c r="C23" s="178"/>
      <c r="D23" s="179"/>
    </row>
    <row r="24" spans="1:4" ht="13.5" thickBot="1">
      <c r="A24" s="180">
        <v>0</v>
      </c>
      <c r="B24" s="181" t="s">
        <v>139</v>
      </c>
      <c r="C24" s="182">
        <v>0</v>
      </c>
      <c r="D24" s="183" t="s">
        <v>131</v>
      </c>
    </row>
    <row r="25" spans="1:4" ht="13.5" customHeight="1" thickBot="1">
      <c r="A25" s="184"/>
      <c r="B25" s="185" t="s">
        <v>151</v>
      </c>
      <c r="C25" s="186">
        <v>0</v>
      </c>
      <c r="D25" s="187" t="s">
        <v>141</v>
      </c>
    </row>
    <row r="26" spans="1:4" ht="14.25" customHeight="1">
      <c r="A26" s="188"/>
      <c r="B26" s="189"/>
      <c r="C26" s="190"/>
      <c r="D26" s="191"/>
    </row>
    <row r="27" spans="1:4" ht="12.75">
      <c r="A27" s="176" t="s">
        <v>104</v>
      </c>
      <c r="B27" s="177" t="s">
        <v>64</v>
      </c>
      <c r="C27" s="178"/>
      <c r="D27" s="179"/>
    </row>
    <row r="28" spans="1:4" ht="13.5" thickBot="1">
      <c r="A28" s="180">
        <v>0</v>
      </c>
      <c r="B28" s="181" t="s">
        <v>139</v>
      </c>
      <c r="C28" s="182">
        <v>0</v>
      </c>
      <c r="D28" s="183" t="s">
        <v>131</v>
      </c>
    </row>
    <row r="29" spans="1:4" ht="13.5" customHeight="1" thickBot="1">
      <c r="A29" s="184"/>
      <c r="B29" s="185" t="s">
        <v>151</v>
      </c>
      <c r="C29" s="186">
        <v>0</v>
      </c>
      <c r="D29" s="187" t="s">
        <v>141</v>
      </c>
    </row>
    <row r="30" spans="1:4" ht="14.25" customHeight="1">
      <c r="A30" s="188"/>
      <c r="B30" s="189"/>
      <c r="C30" s="190"/>
      <c r="D30" s="191"/>
    </row>
    <row r="31" spans="1:4" ht="12.75">
      <c r="A31" s="176" t="s">
        <v>105</v>
      </c>
      <c r="B31" s="177" t="s">
        <v>69</v>
      </c>
      <c r="C31" s="178"/>
      <c r="D31" s="179"/>
    </row>
    <row r="32" spans="1:4" ht="13.5" thickBot="1">
      <c r="A32" s="180">
        <v>0</v>
      </c>
      <c r="B32" s="181" t="s">
        <v>139</v>
      </c>
      <c r="C32" s="182">
        <v>0</v>
      </c>
      <c r="D32" s="183" t="s">
        <v>131</v>
      </c>
    </row>
    <row r="33" spans="1:4" ht="13.5" customHeight="1" thickBot="1">
      <c r="A33" s="184"/>
      <c r="B33" s="185" t="s">
        <v>151</v>
      </c>
      <c r="C33" s="186">
        <v>0</v>
      </c>
      <c r="D33" s="187" t="s">
        <v>141</v>
      </c>
    </row>
    <row r="34" spans="1:4" ht="14.25" customHeight="1">
      <c r="A34" s="188"/>
      <c r="B34" s="189"/>
      <c r="C34" s="190"/>
      <c r="D34" s="191"/>
    </row>
    <row r="35" spans="1:4" ht="12.75">
      <c r="A35" s="176" t="s">
        <v>106</v>
      </c>
      <c r="B35" s="177" t="s">
        <v>78</v>
      </c>
      <c r="C35" s="178"/>
      <c r="D35" s="179"/>
    </row>
    <row r="36" spans="1:4" ht="13.5" thickBot="1">
      <c r="A36" s="180">
        <v>0</v>
      </c>
      <c r="B36" s="181" t="s">
        <v>139</v>
      </c>
      <c r="C36" s="182">
        <v>0</v>
      </c>
      <c r="D36" s="183" t="s">
        <v>131</v>
      </c>
    </row>
    <row r="37" spans="1:4" ht="13.5" customHeight="1" thickBot="1">
      <c r="A37" s="184"/>
      <c r="B37" s="185" t="s">
        <v>151</v>
      </c>
      <c r="C37" s="186">
        <v>0</v>
      </c>
      <c r="D37" s="187" t="s">
        <v>141</v>
      </c>
    </row>
    <row r="38" spans="1:4" ht="14.25" customHeight="1" thickBot="1">
      <c r="A38" s="188"/>
      <c r="B38" s="189"/>
      <c r="C38" s="190"/>
      <c r="D38" s="191"/>
    </row>
    <row r="39" spans="2:4" ht="13.5" customHeight="1" thickBot="1">
      <c r="B39" s="192" t="s">
        <v>152</v>
      </c>
      <c r="C39" s="193">
        <f>+C37+C33+C29+C25+C21+C17+C13</f>
        <v>0</v>
      </c>
      <c r="D39" s="187" t="s">
        <v>147</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REPORTING&amp;RCT CHILDREN`S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39"/>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153</v>
      </c>
      <c r="B3" s="461"/>
      <c r="C3" s="461"/>
      <c r="D3" s="461"/>
    </row>
    <row r="4" spans="1:4" ht="12.75">
      <c r="A4" s="461" t="s">
        <v>2</v>
      </c>
      <c r="B4" s="461"/>
      <c r="C4" s="461"/>
      <c r="D4" s="461"/>
    </row>
    <row r="5" spans="1:4" ht="12.75">
      <c r="A5" s="461" t="s">
        <v>154</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149</v>
      </c>
      <c r="C8" s="197"/>
      <c r="D8" s="198"/>
    </row>
    <row r="9" spans="1:4" ht="14.25" customHeight="1" thickBot="1">
      <c r="A9" s="122" t="s">
        <v>5</v>
      </c>
      <c r="B9" s="125" t="s">
        <v>155</v>
      </c>
      <c r="C9" s="199" t="s">
        <v>136</v>
      </c>
      <c r="D9" s="126" t="s">
        <v>156</v>
      </c>
    </row>
    <row r="10" spans="1:4" ht="12.75">
      <c r="A10" s="173"/>
      <c r="B10" s="175"/>
      <c r="C10" s="175"/>
      <c r="D10" s="174"/>
    </row>
    <row r="11" spans="1:4" ht="15.75" customHeight="1">
      <c r="A11" s="200" t="s">
        <v>8</v>
      </c>
      <c r="B11" s="177" t="s">
        <v>10</v>
      </c>
      <c r="C11" s="175"/>
      <c r="D11" s="201"/>
    </row>
    <row r="12" spans="1:4" ht="13.5" thickBot="1">
      <c r="A12" s="202">
        <v>0</v>
      </c>
      <c r="B12" s="203" t="s">
        <v>139</v>
      </c>
      <c r="C12" s="204">
        <v>0</v>
      </c>
      <c r="D12" s="205" t="s">
        <v>157</v>
      </c>
    </row>
    <row r="13" spans="1:4" ht="13.5" customHeight="1" thickBot="1">
      <c r="A13" s="206"/>
      <c r="B13" s="207" t="s">
        <v>100</v>
      </c>
      <c r="C13" s="208">
        <v>0</v>
      </c>
      <c r="D13" s="209"/>
    </row>
    <row r="14" spans="1:4" ht="14.25" customHeight="1">
      <c r="A14" s="210"/>
      <c r="B14" s="211"/>
      <c r="C14" s="212"/>
      <c r="D14" s="213"/>
    </row>
    <row r="15" spans="1:4" ht="15.75" customHeight="1">
      <c r="A15" s="200" t="s">
        <v>39</v>
      </c>
      <c r="B15" s="177" t="s">
        <v>40</v>
      </c>
      <c r="C15" s="175"/>
      <c r="D15" s="201"/>
    </row>
    <row r="16" spans="1:4" ht="13.5" thickBot="1">
      <c r="A16" s="202">
        <v>0</v>
      </c>
      <c r="B16" s="203" t="s">
        <v>139</v>
      </c>
      <c r="C16" s="204">
        <v>0</v>
      </c>
      <c r="D16" s="205" t="s">
        <v>157</v>
      </c>
    </row>
    <row r="17" spans="1:4" ht="13.5" customHeight="1" thickBot="1">
      <c r="A17" s="206"/>
      <c r="B17" s="207" t="s">
        <v>100</v>
      </c>
      <c r="C17" s="208">
        <v>0</v>
      </c>
      <c r="D17" s="209"/>
    </row>
    <row r="18" spans="1:4" ht="14.25" customHeight="1">
      <c r="A18" s="210"/>
      <c r="B18" s="211"/>
      <c r="C18" s="212"/>
      <c r="D18" s="213"/>
    </row>
    <row r="19" spans="1:4" ht="15.75" customHeight="1">
      <c r="A19" s="200" t="s">
        <v>45</v>
      </c>
      <c r="B19" s="177" t="s">
        <v>46</v>
      </c>
      <c r="C19" s="175"/>
      <c r="D19" s="201"/>
    </row>
    <row r="20" spans="1:4" ht="13.5" thickBot="1">
      <c r="A20" s="202">
        <v>0</v>
      </c>
      <c r="B20" s="203" t="s">
        <v>139</v>
      </c>
      <c r="C20" s="204">
        <v>0</v>
      </c>
      <c r="D20" s="205" t="s">
        <v>157</v>
      </c>
    </row>
    <row r="21" spans="1:4" ht="13.5" customHeight="1" thickBot="1">
      <c r="A21" s="206"/>
      <c r="B21" s="207" t="s">
        <v>100</v>
      </c>
      <c r="C21" s="208">
        <v>0</v>
      </c>
      <c r="D21" s="209"/>
    </row>
    <row r="22" spans="1:4" ht="14.25" customHeight="1">
      <c r="A22" s="210"/>
      <c r="B22" s="211"/>
      <c r="C22" s="212"/>
      <c r="D22" s="213"/>
    </row>
    <row r="23" spans="1:4" ht="15.75" customHeight="1">
      <c r="A23" s="200" t="s">
        <v>59</v>
      </c>
      <c r="B23" s="177" t="s">
        <v>60</v>
      </c>
      <c r="C23" s="175"/>
      <c r="D23" s="201"/>
    </row>
    <row r="24" spans="1:4" ht="13.5" thickBot="1">
      <c r="A24" s="202">
        <v>0</v>
      </c>
      <c r="B24" s="203" t="s">
        <v>139</v>
      </c>
      <c r="C24" s="204">
        <v>0</v>
      </c>
      <c r="D24" s="205" t="s">
        <v>157</v>
      </c>
    </row>
    <row r="25" spans="1:4" ht="13.5" customHeight="1" thickBot="1">
      <c r="A25" s="206"/>
      <c r="B25" s="207" t="s">
        <v>100</v>
      </c>
      <c r="C25" s="208">
        <v>0</v>
      </c>
      <c r="D25" s="209"/>
    </row>
    <row r="26" spans="1:4" ht="14.25" customHeight="1">
      <c r="A26" s="210"/>
      <c r="B26" s="211"/>
      <c r="C26" s="212"/>
      <c r="D26" s="213"/>
    </row>
    <row r="27" spans="1:4" ht="15.75" customHeight="1">
      <c r="A27" s="200" t="s">
        <v>63</v>
      </c>
      <c r="B27" s="177" t="s">
        <v>64</v>
      </c>
      <c r="C27" s="175"/>
      <c r="D27" s="201"/>
    </row>
    <row r="28" spans="1:4" ht="13.5" thickBot="1">
      <c r="A28" s="202">
        <v>0</v>
      </c>
      <c r="B28" s="203" t="s">
        <v>139</v>
      </c>
      <c r="C28" s="204">
        <v>0</v>
      </c>
      <c r="D28" s="205" t="s">
        <v>157</v>
      </c>
    </row>
    <row r="29" spans="1:4" ht="13.5" customHeight="1" thickBot="1">
      <c r="A29" s="206"/>
      <c r="B29" s="207" t="s">
        <v>100</v>
      </c>
      <c r="C29" s="208">
        <v>0</v>
      </c>
      <c r="D29" s="209"/>
    </row>
    <row r="30" spans="1:4" ht="14.25" customHeight="1">
      <c r="A30" s="210"/>
      <c r="B30" s="211"/>
      <c r="C30" s="212"/>
      <c r="D30" s="213"/>
    </row>
    <row r="31" spans="1:4" ht="15.75" customHeight="1">
      <c r="A31" s="200" t="s">
        <v>68</v>
      </c>
      <c r="B31" s="177" t="s">
        <v>69</v>
      </c>
      <c r="C31" s="175"/>
      <c r="D31" s="201"/>
    </row>
    <row r="32" spans="1:4" ht="13.5" thickBot="1">
      <c r="A32" s="202">
        <v>0</v>
      </c>
      <c r="B32" s="203" t="s">
        <v>139</v>
      </c>
      <c r="C32" s="204">
        <v>0</v>
      </c>
      <c r="D32" s="205" t="s">
        <v>157</v>
      </c>
    </row>
    <row r="33" spans="1:4" ht="13.5" customHeight="1" thickBot="1">
      <c r="A33" s="206"/>
      <c r="B33" s="207" t="s">
        <v>100</v>
      </c>
      <c r="C33" s="208">
        <v>0</v>
      </c>
      <c r="D33" s="209"/>
    </row>
    <row r="34" spans="1:4" ht="14.25" customHeight="1">
      <c r="A34" s="210"/>
      <c r="B34" s="211"/>
      <c r="C34" s="212"/>
      <c r="D34" s="213"/>
    </row>
    <row r="35" spans="1:4" ht="15.75" customHeight="1">
      <c r="A35" s="200" t="s">
        <v>77</v>
      </c>
      <c r="B35" s="177" t="s">
        <v>78</v>
      </c>
      <c r="C35" s="175"/>
      <c r="D35" s="201"/>
    </row>
    <row r="36" spans="1:4" ht="13.5" thickBot="1">
      <c r="A36" s="202">
        <v>0</v>
      </c>
      <c r="B36" s="203" t="s">
        <v>139</v>
      </c>
      <c r="C36" s="204">
        <v>0</v>
      </c>
      <c r="D36" s="205" t="s">
        <v>157</v>
      </c>
    </row>
    <row r="37" spans="1:4" ht="13.5" customHeight="1" thickBot="1">
      <c r="A37" s="206"/>
      <c r="B37" s="207" t="s">
        <v>100</v>
      </c>
      <c r="C37" s="208">
        <v>0</v>
      </c>
      <c r="D37" s="209"/>
    </row>
    <row r="38" spans="1:4" ht="14.25" customHeight="1">
      <c r="A38" s="210"/>
      <c r="B38" s="211"/>
      <c r="C38" s="212"/>
      <c r="D38" s="213"/>
    </row>
    <row r="39" spans="1:4" ht="13.5" customHeight="1" thickBot="1">
      <c r="A39" s="214"/>
      <c r="B39" s="215" t="s">
        <v>132</v>
      </c>
      <c r="C39" s="216">
        <f>+C37+C33+C29+C25+C21+C17+C13</f>
        <v>0</v>
      </c>
      <c r="D39"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REPORTING&amp;RCT CHILDREN`S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158</v>
      </c>
      <c r="B5" s="465"/>
      <c r="C5" s="465"/>
      <c r="D5" s="465"/>
      <c r="E5" s="465"/>
      <c r="F5" s="465"/>
    </row>
    <row r="6" spans="1:6" s="218" customFormat="1" ht="15">
      <c r="A6" s="465" t="s">
        <v>159</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160</v>
      </c>
      <c r="D9" s="229" t="s">
        <v>161</v>
      </c>
      <c r="E9" s="230" t="s">
        <v>162</v>
      </c>
      <c r="F9" s="231" t="s">
        <v>163</v>
      </c>
    </row>
    <row r="10" spans="1:6" ht="15">
      <c r="A10" s="232"/>
      <c r="B10" s="233"/>
      <c r="C10" s="234"/>
      <c r="D10" s="235"/>
      <c r="E10" s="175"/>
      <c r="F10" s="174"/>
    </row>
    <row r="11" spans="1:6" ht="13.5" customHeight="1" thickBot="1">
      <c r="A11" s="169" t="s">
        <v>8</v>
      </c>
      <c r="B11" s="236" t="s">
        <v>164</v>
      </c>
      <c r="C11" s="237"/>
      <c r="D11" s="237"/>
      <c r="E11" s="237"/>
      <c r="F11" s="238"/>
    </row>
    <row r="12" spans="1:6" ht="15.75" customHeight="1">
      <c r="A12" s="239"/>
      <c r="B12" s="240" t="s">
        <v>165</v>
      </c>
      <c r="C12" s="241">
        <v>0</v>
      </c>
      <c r="D12" s="241">
        <v>0</v>
      </c>
      <c r="E12" s="241">
        <f aca="true" t="shared" si="0" ref="E12:E18">D12-C12</f>
        <v>0</v>
      </c>
      <c r="F12" s="242">
        <f aca="true" t="shared" si="1" ref="F12:F18">IF(C12=0,0,E12/C12)</f>
        <v>0</v>
      </c>
    </row>
    <row r="13" spans="1:6" ht="15">
      <c r="A13" s="243">
        <v>1</v>
      </c>
      <c r="B13" s="244" t="s">
        <v>166</v>
      </c>
      <c r="C13" s="245">
        <v>0</v>
      </c>
      <c r="D13" s="245">
        <v>0</v>
      </c>
      <c r="E13" s="245">
        <f t="shared" si="0"/>
        <v>0</v>
      </c>
      <c r="F13" s="246">
        <f t="shared" si="1"/>
        <v>0</v>
      </c>
    </row>
    <row r="14" spans="1:6" ht="15">
      <c r="A14" s="243">
        <v>2</v>
      </c>
      <c r="B14" s="244" t="s">
        <v>167</v>
      </c>
      <c r="C14" s="245">
        <v>0</v>
      </c>
      <c r="D14" s="245">
        <v>0</v>
      </c>
      <c r="E14" s="245">
        <f t="shared" si="0"/>
        <v>0</v>
      </c>
      <c r="F14" s="246">
        <f t="shared" si="1"/>
        <v>0</v>
      </c>
    </row>
    <row r="15" spans="1:6" ht="15">
      <c r="A15" s="243">
        <v>3</v>
      </c>
      <c r="B15" s="244" t="s">
        <v>168</v>
      </c>
      <c r="C15" s="245">
        <v>0</v>
      </c>
      <c r="D15" s="245">
        <v>0</v>
      </c>
      <c r="E15" s="245">
        <f t="shared" si="0"/>
        <v>0</v>
      </c>
      <c r="F15" s="246">
        <f t="shared" si="1"/>
        <v>0</v>
      </c>
    </row>
    <row r="16" spans="1:6" ht="15">
      <c r="A16" s="243">
        <v>4</v>
      </c>
      <c r="B16" s="244" t="s">
        <v>169</v>
      </c>
      <c r="C16" s="245">
        <v>0</v>
      </c>
      <c r="D16" s="245">
        <v>0</v>
      </c>
      <c r="E16" s="245">
        <f t="shared" si="0"/>
        <v>0</v>
      </c>
      <c r="F16" s="246">
        <f t="shared" si="1"/>
        <v>0</v>
      </c>
    </row>
    <row r="17" spans="1:6" ht="15.75">
      <c r="A17" s="134"/>
      <c r="B17" s="247" t="s">
        <v>170</v>
      </c>
      <c r="C17" s="248">
        <f>C12+(C13+C14-C15+C16)</f>
        <v>0</v>
      </c>
      <c r="D17" s="248">
        <f>D12+(D13+D14-D15+D16)</f>
        <v>0</v>
      </c>
      <c r="E17" s="248">
        <f t="shared" si="0"/>
        <v>0</v>
      </c>
      <c r="F17" s="249">
        <f t="shared" si="1"/>
        <v>0</v>
      </c>
    </row>
    <row r="18" spans="1:6" ht="15">
      <c r="A18" s="251">
        <v>5</v>
      </c>
      <c r="B18" s="252" t="s">
        <v>171</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39</v>
      </c>
      <c r="B20" s="236" t="s">
        <v>172</v>
      </c>
      <c r="C20" s="237"/>
      <c r="D20" s="237"/>
      <c r="E20" s="237"/>
      <c r="F20" s="238"/>
    </row>
    <row r="21" spans="1:6" ht="15.75" customHeight="1">
      <c r="A21" s="239"/>
      <c r="B21" s="240" t="s">
        <v>165</v>
      </c>
      <c r="C21" s="241">
        <v>87260</v>
      </c>
      <c r="D21" s="241">
        <v>90161</v>
      </c>
      <c r="E21" s="241">
        <f aca="true" t="shared" si="2" ref="E21:E27">D21-C21</f>
        <v>2901</v>
      </c>
      <c r="F21" s="242">
        <f aca="true" t="shared" si="3" ref="F21:F27">IF(C21=0,0,E21/C21)</f>
        <v>0.03324547329818932</v>
      </c>
    </row>
    <row r="22" spans="1:6" ht="15">
      <c r="A22" s="243">
        <v>1</v>
      </c>
      <c r="B22" s="244" t="s">
        <v>166</v>
      </c>
      <c r="C22" s="245">
        <v>0</v>
      </c>
      <c r="D22" s="245">
        <v>0</v>
      </c>
      <c r="E22" s="245">
        <f t="shared" si="2"/>
        <v>0</v>
      </c>
      <c r="F22" s="246">
        <f t="shared" si="3"/>
        <v>0</v>
      </c>
    </row>
    <row r="23" spans="1:6" ht="15">
      <c r="A23" s="243">
        <v>2</v>
      </c>
      <c r="B23" s="244" t="s">
        <v>167</v>
      </c>
      <c r="C23" s="245">
        <v>2962</v>
      </c>
      <c r="D23" s="245">
        <v>2554</v>
      </c>
      <c r="E23" s="245">
        <f t="shared" si="2"/>
        <v>-408</v>
      </c>
      <c r="F23" s="246">
        <f t="shared" si="3"/>
        <v>-0.137744767049291</v>
      </c>
    </row>
    <row r="24" spans="1:6" ht="15">
      <c r="A24" s="243">
        <v>3</v>
      </c>
      <c r="B24" s="244" t="s">
        <v>168</v>
      </c>
      <c r="C24" s="245">
        <v>2962</v>
      </c>
      <c r="D24" s="245">
        <v>2554</v>
      </c>
      <c r="E24" s="245">
        <f t="shared" si="2"/>
        <v>-408</v>
      </c>
      <c r="F24" s="246">
        <f t="shared" si="3"/>
        <v>-0.137744767049291</v>
      </c>
    </row>
    <row r="25" spans="1:6" ht="15">
      <c r="A25" s="243">
        <v>4</v>
      </c>
      <c r="B25" s="244" t="s">
        <v>169</v>
      </c>
      <c r="C25" s="245">
        <v>2901</v>
      </c>
      <c r="D25" s="245">
        <v>25</v>
      </c>
      <c r="E25" s="245">
        <f t="shared" si="2"/>
        <v>-2876</v>
      </c>
      <c r="F25" s="246">
        <f t="shared" si="3"/>
        <v>-0.9913822819717338</v>
      </c>
    </row>
    <row r="26" spans="1:6" ht="15.75">
      <c r="A26" s="134"/>
      <c r="B26" s="247" t="s">
        <v>170</v>
      </c>
      <c r="C26" s="248">
        <f>C21+(C22+C23-C24+C25)</f>
        <v>90161</v>
      </c>
      <c r="D26" s="248">
        <f>D21+(D22+D23-D24+D25)</f>
        <v>90186</v>
      </c>
      <c r="E26" s="248">
        <f t="shared" si="2"/>
        <v>25</v>
      </c>
      <c r="F26" s="249">
        <f t="shared" si="3"/>
        <v>0.0002772817515333681</v>
      </c>
    </row>
    <row r="27" spans="1:6" ht="15">
      <c r="A27" s="251">
        <v>5</v>
      </c>
      <c r="B27" s="252" t="s">
        <v>171</v>
      </c>
      <c r="C27" s="253">
        <v>2500</v>
      </c>
      <c r="D27" s="253">
        <v>2600</v>
      </c>
      <c r="E27" s="253">
        <f t="shared" si="2"/>
        <v>100</v>
      </c>
      <c r="F27" s="254">
        <f t="shared" si="3"/>
        <v>0.04</v>
      </c>
    </row>
    <row r="28" spans="1:6" ht="13.5" customHeight="1">
      <c r="A28" s="255"/>
      <c r="B28" s="256"/>
      <c r="C28" s="257"/>
      <c r="D28" s="257"/>
      <c r="E28" s="257"/>
      <c r="F28" s="258"/>
    </row>
    <row r="29" spans="1:6" ht="13.5" customHeight="1" thickBot="1">
      <c r="A29" s="169" t="s">
        <v>45</v>
      </c>
      <c r="B29" s="236" t="s">
        <v>173</v>
      </c>
      <c r="C29" s="237"/>
      <c r="D29" s="237"/>
      <c r="E29" s="237"/>
      <c r="F29" s="238"/>
    </row>
    <row r="30" spans="1:6" ht="15.75" customHeight="1">
      <c r="A30" s="239"/>
      <c r="B30" s="240" t="s">
        <v>165</v>
      </c>
      <c r="C30" s="241">
        <v>0</v>
      </c>
      <c r="D30" s="241">
        <v>0</v>
      </c>
      <c r="E30" s="241">
        <f aca="true" t="shared" si="4" ref="E30:E36">D30-C30</f>
        <v>0</v>
      </c>
      <c r="F30" s="242">
        <f aca="true" t="shared" si="5" ref="F30:F36">IF(C30=0,0,E30/C30)</f>
        <v>0</v>
      </c>
    </row>
    <row r="31" spans="1:6" ht="15">
      <c r="A31" s="243">
        <v>1</v>
      </c>
      <c r="B31" s="244" t="s">
        <v>166</v>
      </c>
      <c r="C31" s="245">
        <v>0</v>
      </c>
      <c r="D31" s="245">
        <v>0</v>
      </c>
      <c r="E31" s="245">
        <f t="shared" si="4"/>
        <v>0</v>
      </c>
      <c r="F31" s="246">
        <f t="shared" si="5"/>
        <v>0</v>
      </c>
    </row>
    <row r="32" spans="1:6" ht="15">
      <c r="A32" s="243">
        <v>2</v>
      </c>
      <c r="B32" s="244" t="s">
        <v>167</v>
      </c>
      <c r="C32" s="245">
        <v>0</v>
      </c>
      <c r="D32" s="245">
        <v>0</v>
      </c>
      <c r="E32" s="245">
        <f t="shared" si="4"/>
        <v>0</v>
      </c>
      <c r="F32" s="246">
        <f t="shared" si="5"/>
        <v>0</v>
      </c>
    </row>
    <row r="33" spans="1:6" ht="15">
      <c r="A33" s="243">
        <v>3</v>
      </c>
      <c r="B33" s="244" t="s">
        <v>168</v>
      </c>
      <c r="C33" s="245">
        <v>0</v>
      </c>
      <c r="D33" s="245">
        <v>0</v>
      </c>
      <c r="E33" s="245">
        <f t="shared" si="4"/>
        <v>0</v>
      </c>
      <c r="F33" s="246">
        <f t="shared" si="5"/>
        <v>0</v>
      </c>
    </row>
    <row r="34" spans="1:6" ht="15">
      <c r="A34" s="243">
        <v>4</v>
      </c>
      <c r="B34" s="244" t="s">
        <v>169</v>
      </c>
      <c r="C34" s="245">
        <v>0</v>
      </c>
      <c r="D34" s="245">
        <v>0</v>
      </c>
      <c r="E34" s="245">
        <f t="shared" si="4"/>
        <v>0</v>
      </c>
      <c r="F34" s="246">
        <f t="shared" si="5"/>
        <v>0</v>
      </c>
    </row>
    <row r="35" spans="1:6" ht="15.75">
      <c r="A35" s="134"/>
      <c r="B35" s="247" t="s">
        <v>170</v>
      </c>
      <c r="C35" s="248">
        <f>C30+(C31+C32-C33+C34)</f>
        <v>0</v>
      </c>
      <c r="D35" s="248">
        <f>D30+(D31+D32-D33+D34)</f>
        <v>0</v>
      </c>
      <c r="E35" s="248">
        <f t="shared" si="4"/>
        <v>0</v>
      </c>
      <c r="F35" s="249">
        <f t="shared" si="5"/>
        <v>0</v>
      </c>
    </row>
    <row r="36" spans="1:6" ht="15">
      <c r="A36" s="251">
        <v>5</v>
      </c>
      <c r="B36" s="252" t="s">
        <v>171</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REPORTING&amp;R&amp;10CT CHILDREN`S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20"/>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174</v>
      </c>
      <c r="B4" s="469"/>
      <c r="C4" s="470"/>
    </row>
    <row r="5" spans="1:3" ht="15.75" customHeight="1" thickBot="1">
      <c r="A5" s="471"/>
      <c r="B5" s="472"/>
      <c r="C5" s="473"/>
    </row>
    <row r="6" spans="1:3" ht="15.75" customHeight="1" thickBot="1">
      <c r="A6" s="474" t="s">
        <v>175</v>
      </c>
      <c r="B6" s="475"/>
      <c r="C6" s="476"/>
    </row>
    <row r="7" spans="1:3" ht="15.75" customHeight="1" thickBot="1">
      <c r="A7" s="262">
        <v>-1</v>
      </c>
      <c r="B7" s="263">
        <v>-2</v>
      </c>
      <c r="C7" s="263">
        <v>-3</v>
      </c>
    </row>
    <row r="8" spans="1:3" ht="15.75" customHeight="1" thickBot="1">
      <c r="A8" s="264" t="s">
        <v>176</v>
      </c>
      <c r="B8" s="265" t="s">
        <v>177</v>
      </c>
      <c r="C8" s="266" t="s">
        <v>178</v>
      </c>
    </row>
    <row r="9" spans="1:3" s="267" customFormat="1" ht="15.75" customHeight="1">
      <c r="A9" s="433" t="s">
        <v>179</v>
      </c>
      <c r="B9" s="403"/>
      <c r="C9" s="268">
        <v>7</v>
      </c>
    </row>
    <row r="10" spans="1:4" s="267" customFormat="1" ht="15.75" customHeight="1">
      <c r="A10" s="404" t="s">
        <v>180</v>
      </c>
      <c r="B10" s="372"/>
      <c r="C10" s="268">
        <v>7</v>
      </c>
      <c r="D10" s="269"/>
    </row>
    <row r="11" spans="1:4" s="267" customFormat="1" ht="15.75" customHeight="1" thickBot="1">
      <c r="A11" s="250" t="s">
        <v>181</v>
      </c>
      <c r="B11" s="124"/>
      <c r="C11" s="270">
        <v>2554</v>
      </c>
      <c r="D11" s="269"/>
    </row>
    <row r="12" spans="1:4" s="267" customFormat="1" ht="15.75" customHeight="1" thickBot="1">
      <c r="A12" s="62"/>
      <c r="B12" s="466"/>
      <c r="C12" s="467"/>
      <c r="D12" s="269"/>
    </row>
    <row r="13" spans="1:3" ht="15.75">
      <c r="A13" s="271" t="s">
        <v>182</v>
      </c>
      <c r="B13" s="272" t="s">
        <v>183</v>
      </c>
      <c r="C13" s="273">
        <v>20</v>
      </c>
    </row>
    <row r="14" spans="1:3" ht="15.75">
      <c r="A14" s="271" t="s">
        <v>184</v>
      </c>
      <c r="B14" s="272" t="s">
        <v>183</v>
      </c>
      <c r="C14" s="273">
        <v>20</v>
      </c>
    </row>
    <row r="15" spans="1:3" ht="15.75">
      <c r="A15" s="271" t="s">
        <v>185</v>
      </c>
      <c r="B15" s="272" t="s">
        <v>183</v>
      </c>
      <c r="C15" s="273">
        <v>67</v>
      </c>
    </row>
    <row r="16" spans="1:3" ht="15.75">
      <c r="A16" s="271" t="s">
        <v>186</v>
      </c>
      <c r="B16" s="272" t="s">
        <v>183</v>
      </c>
      <c r="C16" s="273">
        <v>135</v>
      </c>
    </row>
    <row r="17" spans="1:3" ht="15.75">
      <c r="A17" s="271" t="s">
        <v>187</v>
      </c>
      <c r="B17" s="272" t="s">
        <v>183</v>
      </c>
      <c r="C17" s="273">
        <v>200</v>
      </c>
    </row>
    <row r="18" spans="1:3" ht="15.75">
      <c r="A18" s="271" t="s">
        <v>188</v>
      </c>
      <c r="B18" s="272" t="s">
        <v>183</v>
      </c>
      <c r="C18" s="273">
        <v>762</v>
      </c>
    </row>
    <row r="19" spans="1:3" ht="16.5" thickBot="1">
      <c r="A19" s="271" t="s">
        <v>189</v>
      </c>
      <c r="B19" s="272" t="s">
        <v>183</v>
      </c>
      <c r="C19" s="273">
        <v>1350</v>
      </c>
    </row>
    <row r="20" spans="1:3" ht="15.75" customHeight="1" thickBot="1">
      <c r="A20" s="274"/>
      <c r="B20" s="275" t="s">
        <v>190</v>
      </c>
      <c r="C20" s="276">
        <f>SUM(C$13:C19)</f>
        <v>2554</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REPORTING&amp;RCT CHILDREN`S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0"/>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191</v>
      </c>
      <c r="B5" s="469"/>
      <c r="C5" s="469"/>
      <c r="D5" s="469"/>
      <c r="E5" s="469"/>
      <c r="F5" s="470"/>
    </row>
    <row r="6" spans="1:6" ht="16.5" customHeight="1" thickBot="1">
      <c r="A6" s="490"/>
      <c r="B6" s="491"/>
      <c r="C6" s="491"/>
      <c r="D6" s="491"/>
      <c r="E6" s="491"/>
      <c r="F6" s="492"/>
    </row>
    <row r="7" spans="1:6" ht="16.5" customHeight="1" thickBot="1">
      <c r="A7" s="481" t="s">
        <v>192</v>
      </c>
      <c r="B7" s="482"/>
      <c r="C7" s="482"/>
      <c r="D7" s="482"/>
      <c r="E7" s="482"/>
      <c r="F7" s="482"/>
    </row>
    <row r="8" spans="1:6" ht="14.25" customHeight="1">
      <c r="A8" s="278">
        <v>-1</v>
      </c>
      <c r="B8" s="279">
        <v>-2</v>
      </c>
      <c r="C8" s="279">
        <v>-3</v>
      </c>
      <c r="D8" s="279">
        <v>-4</v>
      </c>
      <c r="E8" s="279">
        <v>-5</v>
      </c>
      <c r="F8" s="280">
        <v>-6</v>
      </c>
    </row>
    <row r="9" spans="1:6" ht="30.75" customHeight="1" thickBot="1">
      <c r="A9" s="281" t="s">
        <v>193</v>
      </c>
      <c r="B9" s="282" t="s">
        <v>194</v>
      </c>
      <c r="C9" s="283" t="s">
        <v>195</v>
      </c>
      <c r="D9" s="283" t="s">
        <v>196</v>
      </c>
      <c r="E9" s="283" t="s">
        <v>197</v>
      </c>
      <c r="F9" s="284" t="s">
        <v>198</v>
      </c>
    </row>
    <row r="10" spans="1:6" ht="15" customHeight="1">
      <c r="A10" s="285"/>
      <c r="B10" s="286"/>
      <c r="C10" s="287"/>
      <c r="D10" s="287"/>
      <c r="E10" s="287"/>
      <c r="F10" s="288"/>
    </row>
    <row r="11" spans="1:6" ht="15" customHeight="1">
      <c r="A11" s="289" t="s">
        <v>88</v>
      </c>
      <c r="B11" s="483" t="s">
        <v>199</v>
      </c>
      <c r="C11" s="484"/>
      <c r="D11" s="484"/>
      <c r="E11" s="484"/>
      <c r="F11" s="484"/>
    </row>
    <row r="12" spans="1:6" ht="15" customHeight="1">
      <c r="A12" s="477"/>
      <c r="B12" s="478"/>
      <c r="C12" s="478"/>
      <c r="D12" s="478"/>
      <c r="E12" s="478"/>
      <c r="F12" s="478"/>
    </row>
    <row r="13" spans="1:6" ht="15" customHeight="1">
      <c r="A13" s="289" t="s">
        <v>89</v>
      </c>
      <c r="B13" s="485" t="s">
        <v>200</v>
      </c>
      <c r="C13" s="486"/>
      <c r="D13" s="486"/>
      <c r="E13" s="486"/>
      <c r="F13" s="486"/>
    </row>
    <row r="14" spans="1:6" ht="15" customHeight="1">
      <c r="A14" s="477"/>
      <c r="B14" s="478"/>
      <c r="C14" s="478"/>
      <c r="D14" s="478"/>
      <c r="E14" s="478"/>
      <c r="F14" s="478"/>
    </row>
    <row r="15" spans="1:6" ht="15" customHeight="1">
      <c r="A15" s="289" t="s">
        <v>112</v>
      </c>
      <c r="B15" s="485" t="s">
        <v>201</v>
      </c>
      <c r="C15" s="486"/>
      <c r="D15" s="486"/>
      <c r="E15" s="486"/>
      <c r="F15" s="486"/>
    </row>
    <row r="16" spans="1:6" ht="15" customHeight="1">
      <c r="A16" s="477"/>
      <c r="B16" s="478"/>
      <c r="C16" s="478"/>
      <c r="D16" s="478"/>
      <c r="E16" s="478"/>
      <c r="F16" s="478"/>
    </row>
    <row r="17" spans="1:6" ht="15" customHeight="1">
      <c r="A17" s="289" t="s">
        <v>202</v>
      </c>
      <c r="B17" s="479" t="s">
        <v>203</v>
      </c>
      <c r="C17" s="479"/>
      <c r="D17" s="479"/>
      <c r="E17" s="479"/>
      <c r="F17" s="479"/>
    </row>
    <row r="18" spans="1:6" ht="16.5" customHeight="1" thickBot="1">
      <c r="A18" s="290"/>
      <c r="B18" s="480"/>
      <c r="C18" s="480"/>
      <c r="D18" s="480"/>
      <c r="E18" s="480"/>
      <c r="F18" s="291"/>
    </row>
    <row r="19" spans="1:6" ht="16.5" thickBot="1">
      <c r="A19" s="292"/>
      <c r="B19" s="293" t="s">
        <v>183</v>
      </c>
      <c r="C19" s="294">
        <v>90186</v>
      </c>
      <c r="D19" s="294">
        <v>2554</v>
      </c>
      <c r="E19" s="294">
        <v>0</v>
      </c>
      <c r="F19" s="295">
        <v>0</v>
      </c>
    </row>
    <row r="20" spans="1:6" ht="16.5" customHeight="1" thickBot="1">
      <c r="A20" s="296"/>
      <c r="B20" s="296" t="s">
        <v>204</v>
      </c>
      <c r="C20" s="297">
        <f>SUM(C$19:C19)</f>
        <v>90186</v>
      </c>
      <c r="D20" s="297">
        <f>SUM(D$19:D19)</f>
        <v>2554</v>
      </c>
      <c r="E20" s="297">
        <f>SUM(E$19:E19)</f>
        <v>0</v>
      </c>
      <c r="F20" s="297">
        <f>SUM(F$19:F19)</f>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REPORTING&amp;RCT CHILDREN`S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huberj</cp:lastModifiedBy>
  <cp:lastPrinted>2007-11-09T14:20:07Z</cp:lastPrinted>
  <dcterms:created xsi:type="dcterms:W3CDTF">2005-10-21T18:41:40Z</dcterms:created>
  <dcterms:modified xsi:type="dcterms:W3CDTF">2010-08-12T14:48:04Z</dcterms:modified>
  <cp:category/>
  <cp:version/>
  <cp:contentType/>
  <cp:contentStatus/>
</cp:coreProperties>
</file>