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Report_17A!$A$13:$C$22</definedName>
    <definedName name="_xlnm.Print_Area" localSheetId="8">Report_17B!$A$10:$F$29</definedName>
    <definedName name="_xlnm.Print_Area" localSheetId="9">Report_18!$A$9:$C$55</definedName>
    <definedName name="_xlnm.Print_Area" localSheetId="10">Report_19!$A$10:$E$31</definedName>
    <definedName name="_xlnm.Print_Area" localSheetId="0">Report_20!$A$11:$C$249</definedName>
    <definedName name="_xlnm.Print_Area" localSheetId="11">Report_21!$A$11:$E$72</definedName>
    <definedName name="_xlnm.Print_Area" localSheetId="12">Report_22!$A$11:$C$20</definedName>
    <definedName name="_xlnm.Print_Area" localSheetId="13">Report_23!$A$9:$F$59</definedName>
    <definedName name="_xlnm.Print_Area" localSheetId="1">Report_5!$A$10:$D$133</definedName>
    <definedName name="_xlnm.Print_Area" localSheetId="2">Report_6!$A$10:$E$107</definedName>
    <definedName name="_xlnm.Print_Area" localSheetId="3">Report_6A!$A$10:$F$71</definedName>
    <definedName name="_xlnm.Print_Area" localSheetId="4">Report_7!$A$10:$D$67</definedName>
    <definedName name="_xlnm.Print_Area" localSheetId="5">Report_8!$A$10:$D$67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fullCalcOnLoad="1"/>
</workbook>
</file>

<file path=xl/calcChain.xml><?xml version="1.0" encoding="utf-8"?>
<calcChain xmlns="http://schemas.openxmlformats.org/spreadsheetml/2006/main">
  <c r="F56" i="14" l="1"/>
  <c r="E56" i="14"/>
  <c r="F55" i="14"/>
  <c r="E55" i="14"/>
  <c r="F54" i="14"/>
  <c r="E54" i="14"/>
  <c r="F53" i="14"/>
  <c r="E53" i="14"/>
  <c r="D51" i="14"/>
  <c r="C51" i="14"/>
  <c r="E50" i="14"/>
  <c r="F50" i="14" s="1"/>
  <c r="F49" i="14"/>
  <c r="E49" i="14"/>
  <c r="F48" i="14"/>
  <c r="E48" i="14"/>
  <c r="E51" i="14"/>
  <c r="F51" i="14" s="1"/>
  <c r="D45" i="14"/>
  <c r="C45" i="14"/>
  <c r="F44" i="14"/>
  <c r="E44" i="14"/>
  <c r="D42" i="14"/>
  <c r="E42" i="14" s="1"/>
  <c r="F42" i="14" s="1"/>
  <c r="C42" i="14"/>
  <c r="E41" i="14"/>
  <c r="F41" i="14" s="1"/>
  <c r="E39" i="14"/>
  <c r="F39" i="14" s="1"/>
  <c r="E38" i="14"/>
  <c r="F38" i="14" s="1"/>
  <c r="E30" i="14"/>
  <c r="F30" i="14" s="1"/>
  <c r="E29" i="14"/>
  <c r="F29" i="14" s="1"/>
  <c r="E28" i="14"/>
  <c r="F28" i="14" s="1"/>
  <c r="E27" i="14"/>
  <c r="F27" i="14" s="1"/>
  <c r="D25" i="14"/>
  <c r="C25" i="14"/>
  <c r="E24" i="14"/>
  <c r="F24" i="14" s="1"/>
  <c r="E23" i="14"/>
  <c r="F23" i="14" s="1"/>
  <c r="E22" i="14"/>
  <c r="F22" i="14" s="1"/>
  <c r="E25" i="14"/>
  <c r="F25" i="14" s="1"/>
  <c r="D19" i="14"/>
  <c r="D20" i="14"/>
  <c r="C19" i="14"/>
  <c r="C20" i="14" s="1"/>
  <c r="E18" i="14"/>
  <c r="F18" i="14" s="1"/>
  <c r="D16" i="14"/>
  <c r="C16" i="14"/>
  <c r="E15" i="14"/>
  <c r="F15" i="14" s="1"/>
  <c r="E13" i="14"/>
  <c r="F13" i="14" s="1"/>
  <c r="E12" i="14"/>
  <c r="F12" i="14" s="1"/>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9" i="9"/>
  <c r="E29" i="9"/>
  <c r="D29" i="9"/>
  <c r="C29" i="9"/>
  <c r="C20" i="8"/>
  <c r="F36" i="7"/>
  <c r="E36" i="7"/>
  <c r="D35" i="7"/>
  <c r="C35" i="7"/>
  <c r="E35" i="7" s="1"/>
  <c r="F35" i="7"/>
  <c r="F34" i="7"/>
  <c r="E34" i="7"/>
  <c r="F33" i="7"/>
  <c r="E33" i="7"/>
  <c r="F32" i="7"/>
  <c r="E32" i="7"/>
  <c r="F31" i="7"/>
  <c r="E31" i="7"/>
  <c r="F30" i="7"/>
  <c r="E30" i="7"/>
  <c r="E27" i="7"/>
  <c r="F27" i="7" s="1"/>
  <c r="D26" i="7"/>
  <c r="C26" i="7"/>
  <c r="E26" i="7" s="1"/>
  <c r="F26" i="7" s="1"/>
  <c r="F25" i="7"/>
  <c r="E25" i="7"/>
  <c r="E24" i="7"/>
  <c r="F24" i="7" s="1"/>
  <c r="E23" i="7"/>
  <c r="F23" i="7"/>
  <c r="F22" i="7"/>
  <c r="E22" i="7"/>
  <c r="E21" i="7"/>
  <c r="F21" i="7"/>
  <c r="F18" i="7"/>
  <c r="E18" i="7"/>
  <c r="D17" i="7"/>
  <c r="E17" i="7" s="1"/>
  <c r="C17" i="7"/>
  <c r="F17" i="7" s="1"/>
  <c r="F16" i="7"/>
  <c r="E16" i="7"/>
  <c r="F15" i="7"/>
  <c r="E15" i="7"/>
  <c r="F14" i="7"/>
  <c r="E14" i="7"/>
  <c r="F13" i="7"/>
  <c r="E13" i="7"/>
  <c r="F12" i="7"/>
  <c r="E12" i="7"/>
  <c r="C67" i="6"/>
  <c r="C67" i="5"/>
  <c r="F62" i="4"/>
  <c r="F68" i="4" s="1"/>
  <c r="F54" i="4"/>
  <c r="F34" i="4"/>
  <c r="E104" i="3"/>
  <c r="E106" i="3" s="1"/>
  <c r="E99" i="3"/>
  <c r="E82" i="3"/>
  <c r="E76" i="3"/>
  <c r="E68" i="3"/>
  <c r="E63" i="3"/>
  <c r="E58" i="3"/>
  <c r="E49" i="3"/>
  <c r="E44" i="3"/>
  <c r="E37" i="3"/>
  <c r="E32" i="3"/>
  <c r="E27" i="3"/>
  <c r="E20" i="3"/>
  <c r="E15" i="3"/>
  <c r="D132" i="2"/>
  <c r="D129" i="2"/>
  <c r="D121" i="2"/>
  <c r="D131" i="2" s="1"/>
  <c r="D133" i="2" s="1"/>
  <c r="D113" i="2"/>
  <c r="D105" i="2"/>
  <c r="D97" i="2"/>
  <c r="D89" i="2"/>
  <c r="D81" i="2"/>
  <c r="D73" i="2"/>
  <c r="D65" i="2"/>
  <c r="D57" i="2"/>
  <c r="D49" i="2"/>
  <c r="D41" i="2"/>
  <c r="D33" i="2"/>
  <c r="D25" i="2"/>
  <c r="D17" i="2"/>
  <c r="D46" i="14"/>
  <c r="E19" i="14"/>
  <c r="F19" i="14"/>
  <c r="E20" i="14" l="1"/>
  <c r="F20" i="14" s="1"/>
  <c r="E16" i="14"/>
  <c r="F16" i="14" s="1"/>
  <c r="E45" i="14"/>
  <c r="F45" i="14" s="1"/>
  <c r="C46" i="14"/>
  <c r="F46" i="14" l="1"/>
  <c r="E46" i="14"/>
</calcChain>
</file>

<file path=xl/sharedStrings.xml><?xml version="1.0" encoding="utf-8"?>
<sst xmlns="http://schemas.openxmlformats.org/spreadsheetml/2006/main" count="1451" uniqueCount="417">
  <si>
    <t>HOSPITAL OF SAINT RAPHAEL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</si>
  <si>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</si>
  <si>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</si>
  <si>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</si>
  <si>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</si>
  <si>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</si>
  <si>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</si>
  <si>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</si>
  <si>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</si>
  <si>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</si>
  <si>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SAINT RAPHAEL HEALTHCARE SYSTEM, INC</t>
  </si>
  <si>
    <t>Affiliate Description</t>
  </si>
  <si>
    <t>PARENT CORPORATION OF ALL SAINT RAPHAEL AFFILIATES</t>
  </si>
  <si>
    <t xml:space="preserve">Affiliate type of service </t>
  </si>
  <si>
    <t>Parent Corporation</t>
  </si>
  <si>
    <t>Tax Status</t>
  </si>
  <si>
    <t>Not for Profit</t>
  </si>
  <si>
    <t>Street Address</t>
  </si>
  <si>
    <t>659 George Street</t>
  </si>
  <si>
    <t xml:space="preserve">Town </t>
  </si>
  <si>
    <t>New Haven</t>
  </si>
  <si>
    <t>State</t>
  </si>
  <si>
    <t>Connecticut</t>
  </si>
  <si>
    <t>Zip Code</t>
  </si>
  <si>
    <t xml:space="preserve">06511 - </t>
  </si>
  <si>
    <t>CEO Name</t>
  </si>
  <si>
    <t>Christopher M. O'Connor</t>
  </si>
  <si>
    <t>CEO Title</t>
  </si>
  <si>
    <t>President and CEO</t>
  </si>
  <si>
    <t>CT Agent Name</t>
  </si>
  <si>
    <t>Janeanne C. Lubin-Szafranski</t>
  </si>
  <si>
    <t>CT Agent Company</t>
  </si>
  <si>
    <t>Saint Raphael Healthcare System</t>
  </si>
  <si>
    <t>CT Agent Company Street Address</t>
  </si>
  <si>
    <t xml:space="preserve">659 George St,  </t>
  </si>
  <si>
    <t xml:space="preserve">CT Agent Town </t>
  </si>
  <si>
    <t>CT Agent State</t>
  </si>
  <si>
    <t>CT Agent Zip Code</t>
  </si>
  <si>
    <t>B.</t>
  </si>
  <si>
    <t>AUXILIARY OF THE HOSPITAL OF SAINT RAPHAEL</t>
  </si>
  <si>
    <t>THE AUXILARY OPERATES THE HOSPITAL GIFT SHOP AND THE THRIFT SHOP</t>
  </si>
  <si>
    <t>Auxilary</t>
  </si>
  <si>
    <t>1450 Chapel Street</t>
  </si>
  <si>
    <t>Julia Nicefaro</t>
  </si>
  <si>
    <t>President</t>
  </si>
  <si>
    <t xml:space="preserve">659 George Street,  </t>
  </si>
  <si>
    <t>C.</t>
  </si>
  <si>
    <t>CARITAS INSURANCE COMPANY LTD.</t>
  </si>
  <si>
    <t>PROVIDES EXCESS MALPRATICE INSURANCE TO THE HOSPITAL OF SAINT RAPHAEL</t>
  </si>
  <si>
    <t>Insurance</t>
  </si>
  <si>
    <t>30 Main Street, Suite 330</t>
  </si>
  <si>
    <t>Burlington</t>
  </si>
  <si>
    <t>Vermont</t>
  </si>
  <si>
    <t xml:space="preserve">05401 - </t>
  </si>
  <si>
    <t xml:space="preserve">Robert Gagliardi, CPA </t>
  </si>
  <si>
    <t>Chartis Insurance</t>
  </si>
  <si>
    <t>D.</t>
  </si>
  <si>
    <t>CONNECTICUT CK LEASING, LLC</t>
  </si>
  <si>
    <t>CYBERKNIFE EQUIPMENT</t>
  </si>
  <si>
    <t>Imaging Services</t>
  </si>
  <si>
    <t>For Profit</t>
  </si>
  <si>
    <t>5600 North River Road, Suite 885</t>
  </si>
  <si>
    <t>Rosemont</t>
  </si>
  <si>
    <t>Illinois</t>
  </si>
  <si>
    <t xml:space="preserve">60018 - </t>
  </si>
  <si>
    <t>David Sheffert</t>
  </si>
  <si>
    <t>Chief Legal Officer</t>
  </si>
  <si>
    <t>Murtha Culling, LLP</t>
  </si>
  <si>
    <t>MCR&amp;P Service Corp</t>
  </si>
  <si>
    <t>City Place 1, 185 Asylum Street</t>
  </si>
  <si>
    <t>Hartford</t>
  </si>
  <si>
    <t xml:space="preserve">06103 - </t>
  </si>
  <si>
    <t>E.</t>
  </si>
  <si>
    <t>CONNECTICUT HOSPITAL LABORATORY NETWORK, LLC.</t>
  </si>
  <si>
    <t>PROVIDES LABORATORY TESTING SERVICES</t>
  </si>
  <si>
    <t>Lab</t>
  </si>
  <si>
    <t>560 Hudson Street</t>
  </si>
  <si>
    <t xml:space="preserve">06101 - </t>
  </si>
  <si>
    <t>Greg Weisenberger</t>
  </si>
  <si>
    <t>Executive Director</t>
  </si>
  <si>
    <t>Joan Feldman</t>
  </si>
  <si>
    <t>Shipman &amp; Goodwin, LLP</t>
  </si>
  <si>
    <t xml:space="preserve">1 America Row,  </t>
  </si>
  <si>
    <t>06103 - 2819</t>
  </si>
  <si>
    <t>F.</t>
  </si>
  <si>
    <t>DEPAUL HEALTH SERVICES CORPORATION</t>
  </si>
  <si>
    <t>NOT FOR PROFIT HOLDING COMPANY FOR CHARITABLE VENTURES INCLUDING THE MRI PARTNERSHIP AND THE DIALYSIS PARTNERSHIP</t>
  </si>
  <si>
    <t>MarketingServices</t>
  </si>
  <si>
    <t>G.</t>
  </si>
  <si>
    <t>HOSPITAL OF SAINT RAPHAEL ONE FOR ALL FUND INC.</t>
  </si>
  <si>
    <t>EMPLOYEE FUND RAISING ORGANIZATION</t>
  </si>
  <si>
    <t>Fund Raising/Management</t>
  </si>
  <si>
    <t>Tina Jennings</t>
  </si>
  <si>
    <t>H.</t>
  </si>
  <si>
    <t>LUKAN INDEMNITY COMPANY LTD.</t>
  </si>
  <si>
    <t>PROVIDES MALPRATICE LIABILITY INSURANCE FOR THE HOSPITAL OF SAINT RAPHAEL, SAINT REGIS HEALTH CENTER, INC. (DBA SISTER ANNE VIRGINIE GRIMES HEALTH CTR) AND SELECT PHYSICIANS</t>
  </si>
  <si>
    <t>c/o Quest Mgt Serv, 40 Church Street, PO Bx HM2062</t>
  </si>
  <si>
    <t>Hamilton HMHX</t>
  </si>
  <si>
    <t>Bermuda</t>
  </si>
  <si>
    <t xml:space="preserve"> - </t>
  </si>
  <si>
    <t>Nick Frost</t>
  </si>
  <si>
    <t>Quest Management Services, Ltd</t>
  </si>
  <si>
    <t>10 Church Street</t>
  </si>
  <si>
    <t>I.</t>
  </si>
  <si>
    <t>MRI PARTNERSHIP</t>
  </si>
  <si>
    <t>PROVIDES DIAGNOSTIC IMAGING SERVICES</t>
  </si>
  <si>
    <t>330 Orchard Street</t>
  </si>
  <si>
    <t>Edward Prokop, M.D.</t>
  </si>
  <si>
    <t>Managing Partner</t>
  </si>
  <si>
    <t>Medical Imaging Associates, P.C.</t>
  </si>
  <si>
    <t>300 Orchard Street</t>
  </si>
  <si>
    <t>J.</t>
  </si>
  <si>
    <t>SAINT RAPHAEL DIALYSIS PARTNERSHIP</t>
  </si>
  <si>
    <t>PROVIDES OUTPATIENT RENAL DIALYSIS SERVICES</t>
  </si>
  <si>
    <t>Outpatient Care</t>
  </si>
  <si>
    <t>131 Water Street</t>
  </si>
  <si>
    <t>Paul Zabetakis</t>
  </si>
  <si>
    <t>Debbie Harvey</t>
  </si>
  <si>
    <t>Renal Research Institute</t>
  </si>
  <si>
    <t>150 York Street</t>
  </si>
  <si>
    <t>K.</t>
  </si>
  <si>
    <t>SAINT RAPHAEL FOUNDATION, INC.</t>
  </si>
  <si>
    <t>PROVIDES FUND RAISING ACTIVITIES FOR THE HOSPITAL OF SAINT RAPHAEL AND THE SAINT REGIS HEALTH CENTER</t>
  </si>
  <si>
    <t>Foundation</t>
  </si>
  <si>
    <t>Lucy Sirico</t>
  </si>
  <si>
    <t xml:space="preserve">1450 Chapel Street,  </t>
  </si>
  <si>
    <t>L.</t>
  </si>
  <si>
    <t>SAINT RAPHAEL HEALTHCARE SYSTEM AFFILIATED PHYSICIANS, INC.</t>
  </si>
  <si>
    <t>WHOLLY OWNED NON-STOCK SUBSIDIARY OF HOSPITAL OF SAINT RAPHAEL</t>
  </si>
  <si>
    <t>Physicians Services</t>
  </si>
  <si>
    <t>Hospital of Saint Raphael</t>
  </si>
  <si>
    <t>M.</t>
  </si>
  <si>
    <t>SAINT REGIS HEALTH CENTER, INC. (DBA SISTER ANNE VIRGINIE GRIMES HEALTH CTR)</t>
  </si>
  <si>
    <t>SKILLED NURSING FACILITY AND SHORT-TERM REHABILITATION</t>
  </si>
  <si>
    <t>Long Term Care</t>
  </si>
  <si>
    <t>1354 Chapel Street</t>
  </si>
  <si>
    <t>John Tarutis</t>
  </si>
  <si>
    <t>N.</t>
  </si>
  <si>
    <t>VNA SERVICES, INC</t>
  </si>
  <si>
    <t>FORMERLY PROVIDED HOME SERVICES</t>
  </si>
  <si>
    <t>Home Health/VNAs</t>
  </si>
  <si>
    <t>1100 Sherman Avenue, P.O. Box 185175</t>
  </si>
  <si>
    <t>Hamden</t>
  </si>
  <si>
    <t xml:space="preserve">06518 -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</si>
  <si>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</si>
  <si>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</si>
  <si>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</si>
  <si>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</si>
  <si>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</si>
  <si>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</si>
  <si>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</si>
  <si>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</si>
  <si>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</si>
  <si>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</si>
  <si>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</si>
  <si>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</si>
  <si>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</si>
  <si>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</si>
  <si>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</si>
  <si>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</si>
  <si>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</si>
  <si>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</si>
  <si>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</si>
  <si>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</si>
  <si>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</si>
  <si>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</si>
  <si>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</si>
  <si>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</si>
  <si>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</si>
  <si>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</si>
  <si>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</si>
  <si>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</si>
  <si>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</si>
  <si>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</si>
  <si>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</si>
  <si>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</si>
  <si>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</si>
  <si>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</si>
  <si>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</si>
  <si>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</si>
  <si>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</si>
  <si>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</si>
  <si>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</si>
  <si>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</si>
  <si>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</si>
  <si>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</si>
  <si>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</si>
  <si>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Expenses Charged to Hospital by Affiliates-Corp Allocation                   </t>
  </si>
  <si>
    <t xml:space="preserve">09/30/2011                     </t>
  </si>
  <si>
    <t xml:space="preserve">Fund Balance Transfers-Unrestricted equity                   </t>
  </si>
  <si>
    <t xml:space="preserve">Cash Advance                   </t>
  </si>
  <si>
    <t>Ending Unconsolidated Intercompany Balance:</t>
  </si>
  <si>
    <t>9/30/2011  </t>
  </si>
  <si>
    <t>Nothing to Report  </t>
  </si>
  <si>
    <t/>
  </si>
  <si>
    <t xml:space="preserve">Expenses Charged to Hospital by Affiliates-Malpractice Insur                   </t>
  </si>
  <si>
    <t xml:space="preserve">Cash Receipts                   </t>
  </si>
  <si>
    <t xml:space="preserve">Payments for Services                   </t>
  </si>
  <si>
    <t xml:space="preserve">Transfer of Real Property                   </t>
  </si>
  <si>
    <t xml:space="preserve">Expenses Charged to Affiliates-Risk Management Salaries                   </t>
  </si>
  <si>
    <t xml:space="preserve">Expenses Charged to Affiliates-Grant Expenses                   </t>
  </si>
  <si>
    <t xml:space="preserve">Fund Balance Transfers-Temp restricted equity                   </t>
  </si>
  <si>
    <t xml:space="preserve">Expenses Charged to Hospital by Affiliates-Building Rental                   </t>
  </si>
  <si>
    <t xml:space="preserve">Expenses Charged to Hospital by Affiliates-Salary, Phy Med                   </t>
  </si>
  <si>
    <t xml:space="preserve">Expenses Charged to Affiliates-Interest Expense                   </t>
  </si>
  <si>
    <t xml:space="preserve">Expenses Charged to Affiliates-Financial Services                   </t>
  </si>
  <si>
    <t xml:space="preserve">Expenses Charged to Affiliates-O/P Pharmacy                   </t>
  </si>
  <si>
    <t xml:space="preserve">Expenses Charged to Affiliates-Insurance Expense                   </t>
  </si>
  <si>
    <t xml:space="preserve">Expenses Charged to Affiliates-Defined Benefit Plan                   </t>
  </si>
  <si>
    <t xml:space="preserve">Expenses Charged to Affiliates-Parking Lot                   </t>
  </si>
  <si>
    <t xml:space="preserve">Expenses Charged to Affiliates-Lab Services                   </t>
  </si>
  <si>
    <t xml:space="preserve">Expenses Charged to Affiliates-Malpractice                   </t>
  </si>
  <si>
    <t xml:space="preserve">Expenses Charged to Affiliates-Workers Comp Insurance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</si>
  <si>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</si>
  <si>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</si>
  <si>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</si>
  <si>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</si>
  <si>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</si>
  <si>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</si>
  <si>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</si>
  <si>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</si>
  <si>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</si>
  <si>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</si>
  <si>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Equity transfer</t>
  </si>
  <si>
    <t>09/30/2011</t>
  </si>
  <si>
    <t>Administrative Services</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</si>
  <si>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</si>
  <si>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</si>
  <si>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</si>
  <si>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</si>
  <si>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</si>
  <si>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</si>
  <si>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</si>
  <si>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</si>
  <si>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</si>
  <si>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</si>
  <si>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</si>
  <si>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</si>
  <si>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</si>
  <si>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</si>
  <si>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</si>
  <si>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</si>
  <si>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</si>
  <si>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</si>
  <si>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</si>
  <si>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</si>
  <si>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</si>
  <si>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</si>
  <si>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</si>
  <si>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</si>
  <si>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</si>
  <si>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</si>
  <si>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</si>
  <si>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</si>
  <si>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</si>
  <si>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</si>
  <si>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</si>
  <si>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</si>
  <si>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</si>
  <si>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</si>
  <si>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</si>
  <si>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</si>
  <si>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</si>
  <si>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Stiles Fund</t>
  </si>
  <si>
    <t>2</t>
  </si>
  <si>
    <t>3</t>
  </si>
  <si>
    <t>4</t>
  </si>
  <si>
    <t>5</t>
  </si>
  <si>
    <t>6</t>
  </si>
  <si>
    <t>7</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</si>
  <si>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</si>
  <si>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</si>
  <si>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</si>
  <si>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</si>
  <si>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</si>
  <si>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</si>
  <si>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</si>
  <si>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</si>
  <si>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</si>
  <si>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</si>
  <si>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</si>
  <si>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</si>
  <si>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</si>
  <si>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</si>
  <si>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Christ Church Fund</t>
  </si>
  <si>
    <t>Alice Derby Lang</t>
  </si>
  <si>
    <t>Nurses Alumnae</t>
  </si>
  <si>
    <t>Edward Malley</t>
  </si>
  <si>
    <t>German Society Fund</t>
  </si>
  <si>
    <t>Mary Dugan Daley</t>
  </si>
  <si>
    <t>F. Newman &amp; Sons</t>
  </si>
  <si>
    <t>Albert Williams</t>
  </si>
  <si>
    <t>Margaret Hall Grant</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</si>
  <si>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</si>
  <si>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</si>
  <si>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</si>
  <si>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</si>
  <si>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</si>
  <si>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Collection procedures are uniform and in accordance with the written policies.  Accounts are worked by hospital for 60 days (incl 2 stmts), and then outsourced to an external vender for another 60 days.  After 120 days, accounts turned over to collection agency.</t>
  </si>
  <si>
    <t>Hospital's processes and policies for compensating a Collection Agent for services rendered</t>
  </si>
  <si>
    <t>Monies received by agency/firm are reported monthly to the hospital (incl receipts minus fee) and the payments received by the hospital are reported back to the agency/firm and the collection fee is remitted.</t>
  </si>
  <si>
    <t>Total Recovery Rate on accounts assigned (excluding Medicare accounts) to Collection Agents</t>
  </si>
  <si>
    <t>II.</t>
  </si>
  <si>
    <t>SPECIFIC COLLECTION AGENT INFORMATION</t>
  </si>
  <si>
    <t xml:space="preserve">Collection Agent </t>
  </si>
  <si>
    <t>Collection Agent Name</t>
  </si>
  <si>
    <t>American Adjustment Services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</si>
  <si>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</si>
  <si>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</si>
  <si>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</si>
  <si>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</si>
  <si>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</si>
  <si>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Collection procedures are uniform and in accordance with the written policies (included with OHCA Annual Filing).  Accounts are reviewed and can be turned over to collection agency/lawyer after a minimum of 120 days from the date of the first bill.</t>
  </si>
  <si>
    <t>If the Hospital follows the same processes and policies described in  Section I, for compensating this Collection Agent? indicate "Same as General Processes and Policies" Otherwise Provide Details.</t>
  </si>
  <si>
    <t>Monies received by agency/firm are reported monthly to the hospital and the payments received by the hospital are reported back to the agency/firm and the collection fee is remitted.</t>
  </si>
  <si>
    <t>Recovery Rate on Accounts Assigned (excluding Medicare accounts) to Collection Agent.</t>
  </si>
  <si>
    <t>Connecticut Credit</t>
  </si>
  <si>
    <t>Credit Information Bureau</t>
  </si>
  <si>
    <t>Eastern Collections of Connecticut</t>
  </si>
  <si>
    <t>Nair and Levin</t>
  </si>
  <si>
    <t>Attorney</t>
  </si>
  <si>
    <t>REPORT 19 - SALARIES AND FRINGE BENEFITS OF THE TEN HIGHEST PAID HOSPITAL POSITIONS</t>
  </si>
  <si>
    <t>POSITION TITLE</t>
  </si>
  <si>
    <t>SALARY</t>
  </si>
  <si>
    <t>FRINGE BENEFITS</t>
  </si>
  <si>
    <t>TOTAL</t>
  </si>
  <si>
    <t>1.</t>
  </si>
  <si>
    <t>2.</t>
  </si>
  <si>
    <t>Senior Vice President-COO &amp; CFO</t>
  </si>
  <si>
    <t>3.</t>
  </si>
  <si>
    <t>Senior Vice President-CMO (MD)</t>
  </si>
  <si>
    <t>4.</t>
  </si>
  <si>
    <t>Clinical Chair - Emergency Medicine (MD)</t>
  </si>
  <si>
    <t>5.</t>
  </si>
  <si>
    <t>Clinical Chair - Medicine (MD)</t>
  </si>
  <si>
    <t>6.</t>
  </si>
  <si>
    <t>Cardiologist (MD)</t>
  </si>
  <si>
    <t>7.</t>
  </si>
  <si>
    <t>DIrector- Cardiology Fellowship/CDU (MD)</t>
  </si>
  <si>
    <t>8.</t>
  </si>
  <si>
    <t>Director, Surgical Intensive Care Unit (MD)</t>
  </si>
  <si>
    <t>9.</t>
  </si>
  <si>
    <t>Section Chief-Thoracic Surgery (MD)</t>
  </si>
  <si>
    <t>10.</t>
  </si>
  <si>
    <t>Associate Clinical Chair - Medicine (MD)</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</si>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</sst>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30"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30"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20" xfId="0" applyNumberFormat="1" applyFont="1" applyFill="1" applyBorder="1" applyAlignment="1">
      <alignment horizontal="center" wrapText="1"/>
    </xf>
    <xf numFmtId="168"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8" fontId="1" fillId="0" borderId="50" xfId="0" applyNumberFormat="1" applyFont="1" applyFill="1" applyBorder="1" applyAlignment="1">
      <alignment horizontal="center"/>
    </xf>
    <xf numFmtId="168" fontId="1" fillId="0" borderId="53" xfId="0" applyNumberFormat="1" applyFont="1" applyFill="1" applyBorder="1" applyAlignment="1">
      <alignment horizontal="center"/>
    </xf>
    <xf numFmtId="168"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8"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8"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5" xfId="0" applyNumberFormat="1" applyFont="1" applyBorder="1" applyAlignment="1">
      <alignment horizontal="center"/>
    </xf>
    <xf numFmtId="168" fontId="4" fillId="0" borderId="21" xfId="0" applyNumberFormat="1" applyFont="1" applyBorder="1" applyAlignment="1">
      <alignment horizontal="left"/>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14" fillId="0" borderId="0" xfId="0" applyNumberFormat="1" applyFont="1" applyBorder="1" applyAlignment="1">
      <alignment horizontal="center"/>
    </xf>
    <xf numFmtId="168" fontId="4" fillId="0" borderId="28" xfId="0" applyNumberFormat="1" applyFont="1" applyBorder="1" applyAlignment="1">
      <alignment horizontal="center"/>
    </xf>
    <xf numFmtId="168" fontId="4" fillId="0" borderId="55" xfId="0" applyNumberFormat="1" applyFont="1" applyBorder="1" applyAlignment="1">
      <alignment horizontal="left"/>
    </xf>
    <xf numFmtId="168" fontId="4" fillId="0" borderId="55"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4"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9"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9"/>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45</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46</v>
      </c>
      <c r="B46" s="17" t="s">
        <v>9</v>
      </c>
      <c r="C46" s="18" t="s">
        <v>47</v>
      </c>
    </row>
    <row r="47" spans="1:3" ht="30"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50</v>
      </c>
    </row>
    <row r="51" spans="1:3" ht="14.25" customHeight="1" x14ac:dyDescent="0.2">
      <c r="A51" s="19">
        <v>5</v>
      </c>
      <c r="B51" s="20" t="s">
        <v>19</v>
      </c>
      <c r="C51" s="21" t="s">
        <v>51</v>
      </c>
    </row>
    <row r="52" spans="1:3" ht="14.25" customHeight="1" x14ac:dyDescent="0.2">
      <c r="A52" s="19">
        <v>6</v>
      </c>
      <c r="B52" s="20" t="s">
        <v>21</v>
      </c>
      <c r="C52" s="24" t="s">
        <v>52</v>
      </c>
    </row>
    <row r="53" spans="1:3" ht="14.25" customHeight="1" x14ac:dyDescent="0.2">
      <c r="A53" s="19">
        <v>7</v>
      </c>
      <c r="B53" s="20" t="s">
        <v>23</v>
      </c>
      <c r="C53" s="21" t="s">
        <v>53</v>
      </c>
    </row>
    <row r="54" spans="1:3" ht="14.25" customHeight="1" x14ac:dyDescent="0.2">
      <c r="A54" s="19">
        <v>8</v>
      </c>
      <c r="B54" s="20" t="s">
        <v>25</v>
      </c>
      <c r="C54" s="21" t="s">
        <v>26</v>
      </c>
    </row>
    <row r="55" spans="1:3" ht="14.25" customHeight="1" x14ac:dyDescent="0.2">
      <c r="A55" s="19">
        <v>9</v>
      </c>
      <c r="B55" s="20" t="s">
        <v>27</v>
      </c>
      <c r="C55" s="21" t="s">
        <v>44</v>
      </c>
    </row>
    <row r="56" spans="1:3" ht="14.25" customHeight="1" x14ac:dyDescent="0.2">
      <c r="A56" s="19">
        <v>10</v>
      </c>
      <c r="B56" s="20" t="s">
        <v>29</v>
      </c>
      <c r="C56" s="21" t="s">
        <v>54</v>
      </c>
    </row>
    <row r="57" spans="1:3" ht="14.25" customHeight="1" x14ac:dyDescent="0.2">
      <c r="A57" s="19">
        <v>11</v>
      </c>
      <c r="B57" s="20" t="s">
        <v>31</v>
      </c>
      <c r="C57" s="21" t="s">
        <v>55</v>
      </c>
    </row>
    <row r="58" spans="1:3" ht="14.25" customHeight="1" x14ac:dyDescent="0.2">
      <c r="A58" s="19">
        <v>12</v>
      </c>
      <c r="B58" s="20" t="s">
        <v>33</v>
      </c>
      <c r="C58" s="21" t="s">
        <v>50</v>
      </c>
    </row>
    <row r="59" spans="1:3" ht="14.25" customHeight="1" x14ac:dyDescent="0.2">
      <c r="A59" s="19">
        <v>13</v>
      </c>
      <c r="B59" s="20" t="s">
        <v>35</v>
      </c>
      <c r="C59" s="21" t="s">
        <v>51</v>
      </c>
    </row>
    <row r="60" spans="1:3" ht="14.25" customHeight="1" x14ac:dyDescent="0.2">
      <c r="A60" s="19">
        <v>14</v>
      </c>
      <c r="B60" s="20" t="s">
        <v>36</v>
      </c>
      <c r="C60" s="24" t="s">
        <v>52</v>
      </c>
    </row>
    <row r="61" spans="1:3" ht="15" customHeight="1" thickBot="1" x14ac:dyDescent="0.25">
      <c r="A61" s="25">
        <v>15</v>
      </c>
      <c r="B61" s="26" t="s">
        <v>37</v>
      </c>
      <c r="C61" s="27" t="s">
        <v>53</v>
      </c>
    </row>
    <row r="62" spans="1:3" ht="15.75" customHeight="1" x14ac:dyDescent="0.25">
      <c r="A62" s="13"/>
      <c r="B62" s="14"/>
      <c r="C62" s="15"/>
    </row>
    <row r="63" spans="1:3" ht="27.2" customHeight="1" x14ac:dyDescent="0.25">
      <c r="A63" s="16" t="s">
        <v>56</v>
      </c>
      <c r="B63" s="17" t="s">
        <v>9</v>
      </c>
      <c r="C63" s="18" t="s">
        <v>57</v>
      </c>
    </row>
    <row r="64" spans="1:3"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60</v>
      </c>
    </row>
    <row r="67" spans="1:3" ht="14.25" customHeight="1" x14ac:dyDescent="0.2">
      <c r="A67" s="19">
        <v>4</v>
      </c>
      <c r="B67" s="20" t="s">
        <v>17</v>
      </c>
      <c r="C67" s="21" t="s">
        <v>61</v>
      </c>
    </row>
    <row r="68" spans="1:3" ht="14.25" customHeight="1" x14ac:dyDescent="0.2">
      <c r="A68" s="19">
        <v>5</v>
      </c>
      <c r="B68" s="20" t="s">
        <v>19</v>
      </c>
      <c r="C68" s="21" t="s">
        <v>62</v>
      </c>
    </row>
    <row r="69" spans="1:3" ht="14.25" customHeight="1" x14ac:dyDescent="0.2">
      <c r="A69" s="19">
        <v>6</v>
      </c>
      <c r="B69" s="20" t="s">
        <v>21</v>
      </c>
      <c r="C69" s="24" t="s">
        <v>63</v>
      </c>
    </row>
    <row r="70" spans="1:3" ht="14.25" customHeight="1" x14ac:dyDescent="0.2">
      <c r="A70" s="19">
        <v>7</v>
      </c>
      <c r="B70" s="20" t="s">
        <v>23</v>
      </c>
      <c r="C70" s="21" t="s">
        <v>64</v>
      </c>
    </row>
    <row r="71" spans="1:3" ht="14.25" customHeight="1" x14ac:dyDescent="0.2">
      <c r="A71" s="19">
        <v>8</v>
      </c>
      <c r="B71" s="20" t="s">
        <v>25</v>
      </c>
      <c r="C71" s="21" t="s">
        <v>65</v>
      </c>
    </row>
    <row r="72" spans="1:3" ht="14.25" customHeight="1" x14ac:dyDescent="0.2">
      <c r="A72" s="19">
        <v>9</v>
      </c>
      <c r="B72" s="20" t="s">
        <v>27</v>
      </c>
      <c r="C72" s="21" t="s">
        <v>66</v>
      </c>
    </row>
    <row r="73" spans="1:3" ht="14.25" customHeight="1" x14ac:dyDescent="0.2">
      <c r="A73" s="19">
        <v>10</v>
      </c>
      <c r="B73" s="20" t="s">
        <v>29</v>
      </c>
      <c r="C73" s="21" t="s">
        <v>67</v>
      </c>
    </row>
    <row r="74" spans="1:3" ht="14.25" customHeight="1" x14ac:dyDescent="0.2">
      <c r="A74" s="19">
        <v>11</v>
      </c>
      <c r="B74" s="20" t="s">
        <v>31</v>
      </c>
      <c r="C74" s="21" t="s">
        <v>68</v>
      </c>
    </row>
    <row r="75" spans="1:3" ht="14.25" customHeight="1" x14ac:dyDescent="0.2">
      <c r="A75" s="19">
        <v>12</v>
      </c>
      <c r="B75" s="20" t="s">
        <v>33</v>
      </c>
      <c r="C75" s="21" t="s">
        <v>69</v>
      </c>
    </row>
    <row r="76" spans="1:3" ht="14.25" customHeight="1" x14ac:dyDescent="0.2">
      <c r="A76" s="19">
        <v>13</v>
      </c>
      <c r="B76" s="20" t="s">
        <v>35</v>
      </c>
      <c r="C76" s="21" t="s">
        <v>70</v>
      </c>
    </row>
    <row r="77" spans="1:3" ht="14.25" customHeight="1" x14ac:dyDescent="0.2">
      <c r="A77" s="19">
        <v>14</v>
      </c>
      <c r="B77" s="20" t="s">
        <v>36</v>
      </c>
      <c r="C77" s="24" t="s">
        <v>22</v>
      </c>
    </row>
    <row r="78" spans="1:3" ht="15" customHeight="1" thickBot="1" x14ac:dyDescent="0.25">
      <c r="A78" s="25">
        <v>15</v>
      </c>
      <c r="B78" s="26" t="s">
        <v>37</v>
      </c>
      <c r="C78" s="27" t="s">
        <v>71</v>
      </c>
    </row>
    <row r="79" spans="1:3" ht="15.75" customHeight="1" x14ac:dyDescent="0.25">
      <c r="A79" s="13"/>
      <c r="B79" s="14"/>
      <c r="C79" s="15"/>
    </row>
    <row r="80" spans="1:3" ht="27.2" customHeight="1" x14ac:dyDescent="0.25">
      <c r="A80" s="16" t="s">
        <v>72</v>
      </c>
      <c r="B80" s="17" t="s">
        <v>9</v>
      </c>
      <c r="C80" s="18" t="s">
        <v>73</v>
      </c>
    </row>
    <row r="81" spans="1:3" x14ac:dyDescent="0.2">
      <c r="A81" s="19">
        <v>1</v>
      </c>
      <c r="B81" s="20" t="s">
        <v>11</v>
      </c>
      <c r="C81" s="21" t="s">
        <v>74</v>
      </c>
    </row>
    <row r="82" spans="1:3" ht="14.25" customHeight="1" x14ac:dyDescent="0.2">
      <c r="A82" s="19">
        <v>2</v>
      </c>
      <c r="B82" s="22" t="s">
        <v>13</v>
      </c>
      <c r="C82" s="21" t="s">
        <v>75</v>
      </c>
    </row>
    <row r="83" spans="1:3" ht="14.25" customHeight="1" x14ac:dyDescent="0.2">
      <c r="A83" s="19">
        <v>3</v>
      </c>
      <c r="B83" s="22" t="s">
        <v>15</v>
      </c>
      <c r="C83" s="23" t="s">
        <v>60</v>
      </c>
    </row>
    <row r="84" spans="1:3" ht="14.25" customHeight="1" x14ac:dyDescent="0.2">
      <c r="A84" s="19">
        <v>4</v>
      </c>
      <c r="B84" s="20" t="s">
        <v>17</v>
      </c>
      <c r="C84" s="21" t="s">
        <v>76</v>
      </c>
    </row>
    <row r="85" spans="1:3" ht="14.25" customHeight="1" x14ac:dyDescent="0.2">
      <c r="A85" s="19">
        <v>5</v>
      </c>
      <c r="B85" s="20" t="s">
        <v>19</v>
      </c>
      <c r="C85" s="21" t="s">
        <v>70</v>
      </c>
    </row>
    <row r="86" spans="1:3" ht="14.25" customHeight="1" x14ac:dyDescent="0.2">
      <c r="A86" s="19">
        <v>6</v>
      </c>
      <c r="B86" s="20" t="s">
        <v>21</v>
      </c>
      <c r="C86" s="24" t="s">
        <v>22</v>
      </c>
    </row>
    <row r="87" spans="1:3" ht="14.25" customHeight="1" x14ac:dyDescent="0.2">
      <c r="A87" s="19">
        <v>7</v>
      </c>
      <c r="B87" s="20" t="s">
        <v>23</v>
      </c>
      <c r="C87" s="21" t="s">
        <v>77</v>
      </c>
    </row>
    <row r="88" spans="1:3" ht="14.25" customHeight="1" x14ac:dyDescent="0.2">
      <c r="A88" s="19">
        <v>8</v>
      </c>
      <c r="B88" s="20" t="s">
        <v>25</v>
      </c>
      <c r="C88" s="21" t="s">
        <v>78</v>
      </c>
    </row>
    <row r="89" spans="1:3" ht="14.25" customHeight="1" x14ac:dyDescent="0.2">
      <c r="A89" s="19">
        <v>9</v>
      </c>
      <c r="B89" s="20" t="s">
        <v>27</v>
      </c>
      <c r="C89" s="21" t="s">
        <v>79</v>
      </c>
    </row>
    <row r="90" spans="1:3" ht="14.25" customHeight="1" x14ac:dyDescent="0.2">
      <c r="A90" s="19">
        <v>10</v>
      </c>
      <c r="B90" s="20" t="s">
        <v>29</v>
      </c>
      <c r="C90" s="21" t="s">
        <v>80</v>
      </c>
    </row>
    <row r="91" spans="1:3" ht="14.25" customHeight="1" x14ac:dyDescent="0.2">
      <c r="A91" s="19">
        <v>11</v>
      </c>
      <c r="B91" s="20" t="s">
        <v>31</v>
      </c>
      <c r="C91" s="21" t="s">
        <v>81</v>
      </c>
    </row>
    <row r="92" spans="1:3" ht="14.25" customHeight="1" x14ac:dyDescent="0.2">
      <c r="A92" s="19">
        <v>12</v>
      </c>
      <c r="B92" s="20" t="s">
        <v>33</v>
      </c>
      <c r="C92" s="21" t="s">
        <v>82</v>
      </c>
    </row>
    <row r="93" spans="1:3" ht="14.25" customHeight="1" x14ac:dyDescent="0.2">
      <c r="A93" s="19">
        <v>13</v>
      </c>
      <c r="B93" s="20" t="s">
        <v>35</v>
      </c>
      <c r="C93" s="21" t="s">
        <v>70</v>
      </c>
    </row>
    <row r="94" spans="1:3" ht="14.25" customHeight="1" x14ac:dyDescent="0.2">
      <c r="A94" s="19">
        <v>14</v>
      </c>
      <c r="B94" s="20" t="s">
        <v>36</v>
      </c>
      <c r="C94" s="24" t="s">
        <v>22</v>
      </c>
    </row>
    <row r="95" spans="1:3" ht="15" customHeight="1" thickBot="1" x14ac:dyDescent="0.25">
      <c r="A95" s="25">
        <v>15</v>
      </c>
      <c r="B95" s="26" t="s">
        <v>37</v>
      </c>
      <c r="C95" s="27" t="s">
        <v>83</v>
      </c>
    </row>
    <row r="96" spans="1:3" ht="15.75" customHeight="1" x14ac:dyDescent="0.25">
      <c r="A96" s="13"/>
      <c r="B96" s="14"/>
      <c r="C96" s="15"/>
    </row>
    <row r="97" spans="1:3" ht="27.2" customHeight="1" x14ac:dyDescent="0.25">
      <c r="A97" s="16" t="s">
        <v>84</v>
      </c>
      <c r="B97" s="17" t="s">
        <v>9</v>
      </c>
      <c r="C97" s="18" t="s">
        <v>85</v>
      </c>
    </row>
    <row r="98" spans="1:3" ht="30" x14ac:dyDescent="0.2">
      <c r="A98" s="19">
        <v>1</v>
      </c>
      <c r="B98" s="20" t="s">
        <v>11</v>
      </c>
      <c r="C98" s="21" t="s">
        <v>86</v>
      </c>
    </row>
    <row r="99" spans="1:3" ht="14.25" customHeight="1" x14ac:dyDescent="0.2">
      <c r="A99" s="19">
        <v>2</v>
      </c>
      <c r="B99" s="22" t="s">
        <v>13</v>
      </c>
      <c r="C99" s="21" t="s">
        <v>87</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44</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45</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88</v>
      </c>
      <c r="B114" s="17" t="s">
        <v>9</v>
      </c>
      <c r="C114" s="18" t="s">
        <v>89</v>
      </c>
    </row>
    <row r="115" spans="1:3" x14ac:dyDescent="0.2">
      <c r="A115" s="19">
        <v>1</v>
      </c>
      <c r="B115" s="20" t="s">
        <v>11</v>
      </c>
      <c r="C115" s="21" t="s">
        <v>90</v>
      </c>
    </row>
    <row r="116" spans="1:3" ht="14.25" customHeight="1" x14ac:dyDescent="0.2">
      <c r="A116" s="19">
        <v>2</v>
      </c>
      <c r="B116" s="22" t="s">
        <v>13</v>
      </c>
      <c r="C116" s="21" t="s">
        <v>91</v>
      </c>
    </row>
    <row r="117" spans="1:3" ht="14.25" customHeight="1" x14ac:dyDescent="0.2">
      <c r="A117" s="19">
        <v>3</v>
      </c>
      <c r="B117" s="22" t="s">
        <v>15</v>
      </c>
      <c r="C117" s="23" t="s">
        <v>16</v>
      </c>
    </row>
    <row r="118" spans="1:3" ht="14.25" customHeight="1" x14ac:dyDescent="0.2">
      <c r="A118" s="19">
        <v>4</v>
      </c>
      <c r="B118" s="20" t="s">
        <v>17</v>
      </c>
      <c r="C118" s="21" t="s">
        <v>42</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92</v>
      </c>
    </row>
    <row r="123" spans="1:3" ht="14.25" customHeight="1" x14ac:dyDescent="0.2">
      <c r="A123" s="19">
        <v>9</v>
      </c>
      <c r="B123" s="20" t="s">
        <v>27</v>
      </c>
      <c r="C123" s="21" t="s">
        <v>44</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45</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93</v>
      </c>
      <c r="B131" s="17" t="s">
        <v>9</v>
      </c>
      <c r="C131" s="18" t="s">
        <v>94</v>
      </c>
    </row>
    <row r="132" spans="1:3" ht="45" x14ac:dyDescent="0.2">
      <c r="A132" s="19">
        <v>1</v>
      </c>
      <c r="B132" s="20" t="s">
        <v>11</v>
      </c>
      <c r="C132" s="21" t="s">
        <v>95</v>
      </c>
    </row>
    <row r="133" spans="1:3" ht="14.25" customHeight="1" x14ac:dyDescent="0.2">
      <c r="A133" s="19">
        <v>2</v>
      </c>
      <c r="B133" s="22" t="s">
        <v>13</v>
      </c>
      <c r="C133" s="21" t="s">
        <v>49</v>
      </c>
    </row>
    <row r="134" spans="1:3" ht="14.25" customHeight="1" x14ac:dyDescent="0.2">
      <c r="A134" s="19">
        <v>3</v>
      </c>
      <c r="B134" s="22" t="s">
        <v>15</v>
      </c>
      <c r="C134" s="23" t="s">
        <v>16</v>
      </c>
    </row>
    <row r="135" spans="1:3" ht="14.25" customHeight="1" x14ac:dyDescent="0.2">
      <c r="A135" s="19">
        <v>4</v>
      </c>
      <c r="B135" s="20" t="s">
        <v>17</v>
      </c>
      <c r="C135" s="21" t="s">
        <v>96</v>
      </c>
    </row>
    <row r="136" spans="1:3" ht="14.25" customHeight="1" x14ac:dyDescent="0.2">
      <c r="A136" s="19">
        <v>5</v>
      </c>
      <c r="B136" s="20" t="s">
        <v>19</v>
      </c>
      <c r="C136" s="21" t="s">
        <v>97</v>
      </c>
    </row>
    <row r="137" spans="1:3" ht="14.25" customHeight="1" x14ac:dyDescent="0.2">
      <c r="A137" s="19">
        <v>6</v>
      </c>
      <c r="B137" s="20" t="s">
        <v>21</v>
      </c>
      <c r="C137" s="24" t="s">
        <v>98</v>
      </c>
    </row>
    <row r="138" spans="1:3" ht="14.25" customHeight="1" x14ac:dyDescent="0.2">
      <c r="A138" s="19">
        <v>7</v>
      </c>
      <c r="B138" s="20" t="s">
        <v>23</v>
      </c>
      <c r="C138" s="21" t="s">
        <v>99</v>
      </c>
    </row>
    <row r="139" spans="1:3" ht="14.25" customHeight="1" x14ac:dyDescent="0.2">
      <c r="A139" s="19">
        <v>8</v>
      </c>
      <c r="B139" s="20" t="s">
        <v>25</v>
      </c>
      <c r="C139" s="21" t="s">
        <v>26</v>
      </c>
    </row>
    <row r="140" spans="1:3" ht="14.25" customHeight="1" x14ac:dyDescent="0.2">
      <c r="A140" s="19">
        <v>9</v>
      </c>
      <c r="B140" s="20" t="s">
        <v>27</v>
      </c>
      <c r="C140" s="21" t="s">
        <v>44</v>
      </c>
    </row>
    <row r="141" spans="1:3" ht="14.25" customHeight="1" x14ac:dyDescent="0.2">
      <c r="A141" s="19">
        <v>10</v>
      </c>
      <c r="B141" s="20" t="s">
        <v>29</v>
      </c>
      <c r="C141" s="21" t="s">
        <v>100</v>
      </c>
    </row>
    <row r="142" spans="1:3" ht="14.25" customHeight="1" x14ac:dyDescent="0.2">
      <c r="A142" s="19">
        <v>11</v>
      </c>
      <c r="B142" s="20" t="s">
        <v>31</v>
      </c>
      <c r="C142" s="21" t="s">
        <v>101</v>
      </c>
    </row>
    <row r="143" spans="1:3" ht="14.25" customHeight="1" x14ac:dyDescent="0.2">
      <c r="A143" s="19">
        <v>12</v>
      </c>
      <c r="B143" s="20" t="s">
        <v>33</v>
      </c>
      <c r="C143" s="21" t="s">
        <v>102</v>
      </c>
    </row>
    <row r="144" spans="1:3" ht="14.25" customHeight="1" x14ac:dyDescent="0.2">
      <c r="A144" s="19">
        <v>13</v>
      </c>
      <c r="B144" s="20" t="s">
        <v>35</v>
      </c>
      <c r="C144" s="21" t="s">
        <v>97</v>
      </c>
    </row>
    <row r="145" spans="1:3" ht="14.25" customHeight="1" x14ac:dyDescent="0.2">
      <c r="A145" s="19">
        <v>14</v>
      </c>
      <c r="B145" s="20" t="s">
        <v>36</v>
      </c>
      <c r="C145" s="24" t="s">
        <v>98</v>
      </c>
    </row>
    <row r="146" spans="1:3" ht="15" customHeight="1" thickBot="1" x14ac:dyDescent="0.25">
      <c r="A146" s="25">
        <v>15</v>
      </c>
      <c r="B146" s="26" t="s">
        <v>37</v>
      </c>
      <c r="C146" s="27" t="s">
        <v>99</v>
      </c>
    </row>
    <row r="147" spans="1:3" ht="15.75" customHeight="1" x14ac:dyDescent="0.25">
      <c r="A147" s="13"/>
      <c r="B147" s="14"/>
      <c r="C147" s="15"/>
    </row>
    <row r="148" spans="1:3" ht="27.2" customHeight="1" x14ac:dyDescent="0.25">
      <c r="A148" s="16" t="s">
        <v>103</v>
      </c>
      <c r="B148" s="17" t="s">
        <v>9</v>
      </c>
      <c r="C148" s="18" t="s">
        <v>104</v>
      </c>
    </row>
    <row r="149" spans="1:3" x14ac:dyDescent="0.2">
      <c r="A149" s="19">
        <v>1</v>
      </c>
      <c r="B149" s="20" t="s">
        <v>11</v>
      </c>
      <c r="C149" s="21" t="s">
        <v>105</v>
      </c>
    </row>
    <row r="150" spans="1:3" ht="14.25" customHeight="1" x14ac:dyDescent="0.2">
      <c r="A150" s="19">
        <v>2</v>
      </c>
      <c r="B150" s="22" t="s">
        <v>13</v>
      </c>
      <c r="C150" s="21" t="s">
        <v>59</v>
      </c>
    </row>
    <row r="151" spans="1:3" ht="14.25" customHeight="1" x14ac:dyDescent="0.2">
      <c r="A151" s="19">
        <v>3</v>
      </c>
      <c r="B151" s="22" t="s">
        <v>15</v>
      </c>
      <c r="C151" s="23" t="s">
        <v>16</v>
      </c>
    </row>
    <row r="152" spans="1:3" ht="14.25" customHeight="1" x14ac:dyDescent="0.2">
      <c r="A152" s="19">
        <v>4</v>
      </c>
      <c r="B152" s="20" t="s">
        <v>17</v>
      </c>
      <c r="C152" s="21" t="s">
        <v>106</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107</v>
      </c>
    </row>
    <row r="157" spans="1:3" ht="14.25" customHeight="1" x14ac:dyDescent="0.2">
      <c r="A157" s="19">
        <v>9</v>
      </c>
      <c r="B157" s="20" t="s">
        <v>27</v>
      </c>
      <c r="C157" s="21" t="s">
        <v>108</v>
      </c>
    </row>
    <row r="158" spans="1:3" ht="14.25" customHeight="1" x14ac:dyDescent="0.2">
      <c r="A158" s="19">
        <v>10</v>
      </c>
      <c r="B158" s="20" t="s">
        <v>29</v>
      </c>
      <c r="C158" s="21" t="s">
        <v>107</v>
      </c>
    </row>
    <row r="159" spans="1:3" ht="14.25" customHeight="1" x14ac:dyDescent="0.2">
      <c r="A159" s="19">
        <v>11</v>
      </c>
      <c r="B159" s="20" t="s">
        <v>31</v>
      </c>
      <c r="C159" s="21" t="s">
        <v>109</v>
      </c>
    </row>
    <row r="160" spans="1:3" ht="14.25" customHeight="1" x14ac:dyDescent="0.2">
      <c r="A160" s="19">
        <v>12</v>
      </c>
      <c r="B160" s="20" t="s">
        <v>33</v>
      </c>
      <c r="C160" s="21" t="s">
        <v>110</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111</v>
      </c>
      <c r="B165" s="17" t="s">
        <v>9</v>
      </c>
      <c r="C165" s="18" t="s">
        <v>112</v>
      </c>
    </row>
    <row r="166" spans="1:3" x14ac:dyDescent="0.2">
      <c r="A166" s="19">
        <v>1</v>
      </c>
      <c r="B166" s="20" t="s">
        <v>11</v>
      </c>
      <c r="C166" s="21" t="s">
        <v>113</v>
      </c>
    </row>
    <row r="167" spans="1:3" ht="14.25" customHeight="1" x14ac:dyDescent="0.2">
      <c r="A167" s="19">
        <v>2</v>
      </c>
      <c r="B167" s="22" t="s">
        <v>13</v>
      </c>
      <c r="C167" s="21" t="s">
        <v>114</v>
      </c>
    </row>
    <row r="168" spans="1:3" ht="14.25" customHeight="1" x14ac:dyDescent="0.2">
      <c r="A168" s="19">
        <v>3</v>
      </c>
      <c r="B168" s="22" t="s">
        <v>15</v>
      </c>
      <c r="C168" s="23" t="s">
        <v>16</v>
      </c>
    </row>
    <row r="169" spans="1:3" ht="14.25" customHeight="1" x14ac:dyDescent="0.2">
      <c r="A169" s="19">
        <v>4</v>
      </c>
      <c r="B169" s="20" t="s">
        <v>17</v>
      </c>
      <c r="C169" s="21" t="s">
        <v>115</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116</v>
      </c>
    </row>
    <row r="174" spans="1:3" ht="14.25" customHeight="1" x14ac:dyDescent="0.2">
      <c r="A174" s="19">
        <v>9</v>
      </c>
      <c r="B174" s="20" t="s">
        <v>27</v>
      </c>
      <c r="C174" s="21" t="s">
        <v>108</v>
      </c>
    </row>
    <row r="175" spans="1:3" ht="14.25" customHeight="1" x14ac:dyDescent="0.2">
      <c r="A175" s="19">
        <v>10</v>
      </c>
      <c r="B175" s="20" t="s">
        <v>29</v>
      </c>
      <c r="C175" s="21" t="s">
        <v>117</v>
      </c>
    </row>
    <row r="176" spans="1:3" ht="14.25" customHeight="1" x14ac:dyDescent="0.2">
      <c r="A176" s="19">
        <v>11</v>
      </c>
      <c r="B176" s="20" t="s">
        <v>31</v>
      </c>
      <c r="C176" s="21" t="s">
        <v>118</v>
      </c>
    </row>
    <row r="177" spans="1:3" ht="14.25" customHeight="1" x14ac:dyDescent="0.2">
      <c r="A177" s="19">
        <v>12</v>
      </c>
      <c r="B177" s="20" t="s">
        <v>33</v>
      </c>
      <c r="C177" s="21" t="s">
        <v>119</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120</v>
      </c>
      <c r="B182" s="17" t="s">
        <v>9</v>
      </c>
      <c r="C182" s="18" t="s">
        <v>121</v>
      </c>
    </row>
    <row r="183" spans="1:3" ht="30" x14ac:dyDescent="0.2">
      <c r="A183" s="19">
        <v>1</v>
      </c>
      <c r="B183" s="20" t="s">
        <v>11</v>
      </c>
      <c r="C183" s="21" t="s">
        <v>122</v>
      </c>
    </row>
    <row r="184" spans="1:3" ht="14.25" customHeight="1" x14ac:dyDescent="0.2">
      <c r="A184" s="19">
        <v>2</v>
      </c>
      <c r="B184" s="22" t="s">
        <v>13</v>
      </c>
      <c r="C184" s="21" t="s">
        <v>123</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124</v>
      </c>
    </row>
    <row r="191" spans="1:3" ht="14.25" customHeight="1" x14ac:dyDescent="0.2">
      <c r="A191" s="19">
        <v>9</v>
      </c>
      <c r="B191" s="20" t="s">
        <v>27</v>
      </c>
      <c r="C191" s="21" t="s">
        <v>79</v>
      </c>
    </row>
    <row r="192" spans="1:3" ht="14.25" customHeight="1" x14ac:dyDescent="0.2">
      <c r="A192" s="19">
        <v>10</v>
      </c>
      <c r="B192" s="20" t="s">
        <v>29</v>
      </c>
      <c r="C192" s="21" t="s">
        <v>30</v>
      </c>
    </row>
    <row r="193" spans="1:3" ht="14.25" customHeight="1" x14ac:dyDescent="0.2">
      <c r="A193" s="19">
        <v>11</v>
      </c>
      <c r="B193" s="20" t="s">
        <v>31</v>
      </c>
      <c r="C193" s="21" t="s">
        <v>32</v>
      </c>
    </row>
    <row r="194" spans="1:3" ht="14.25" customHeight="1" x14ac:dyDescent="0.2">
      <c r="A194" s="19">
        <v>12</v>
      </c>
      <c r="B194" s="20" t="s">
        <v>33</v>
      </c>
      <c r="C194" s="21" t="s">
        <v>125</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24</v>
      </c>
    </row>
    <row r="198" spans="1:3" ht="15.75" customHeight="1" x14ac:dyDescent="0.25">
      <c r="A198" s="13"/>
      <c r="B198" s="14"/>
      <c r="C198" s="15"/>
    </row>
    <row r="199" spans="1:3" ht="27.2" customHeight="1" x14ac:dyDescent="0.25">
      <c r="A199" s="16" t="s">
        <v>126</v>
      </c>
      <c r="B199" s="17" t="s">
        <v>9</v>
      </c>
      <c r="C199" s="18" t="s">
        <v>127</v>
      </c>
    </row>
    <row r="200" spans="1:3" x14ac:dyDescent="0.2">
      <c r="A200" s="19">
        <v>1</v>
      </c>
      <c r="B200" s="20" t="s">
        <v>11</v>
      </c>
      <c r="C200" s="21" t="s">
        <v>128</v>
      </c>
    </row>
    <row r="201" spans="1:3" ht="14.25" customHeight="1" x14ac:dyDescent="0.2">
      <c r="A201" s="19">
        <v>2</v>
      </c>
      <c r="B201" s="22" t="s">
        <v>13</v>
      </c>
      <c r="C201" s="21" t="s">
        <v>129</v>
      </c>
    </row>
    <row r="202" spans="1:3" ht="14.25" customHeight="1" x14ac:dyDescent="0.2">
      <c r="A202" s="19">
        <v>3</v>
      </c>
      <c r="B202" s="22" t="s">
        <v>15</v>
      </c>
      <c r="C202" s="23" t="s">
        <v>16</v>
      </c>
    </row>
    <row r="203" spans="1:3" ht="14.25" customHeight="1" x14ac:dyDescent="0.2">
      <c r="A203" s="19">
        <v>4</v>
      </c>
      <c r="B203" s="20" t="s">
        <v>17</v>
      </c>
      <c r="C203" s="21" t="s">
        <v>42</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26</v>
      </c>
    </row>
    <row r="208" spans="1:3" ht="14.25" customHeight="1" x14ac:dyDescent="0.2">
      <c r="A208" s="19">
        <v>9</v>
      </c>
      <c r="B208" s="20" t="s">
        <v>27</v>
      </c>
      <c r="C208" s="21" t="s">
        <v>44</v>
      </c>
    </row>
    <row r="209" spans="1:3" ht="14.25" customHeight="1" x14ac:dyDescent="0.2">
      <c r="A209" s="19">
        <v>10</v>
      </c>
      <c r="B209" s="20" t="s">
        <v>29</v>
      </c>
      <c r="C209" s="21" t="s">
        <v>30</v>
      </c>
    </row>
    <row r="210" spans="1:3" ht="14.25" customHeight="1" x14ac:dyDescent="0.2">
      <c r="A210" s="19">
        <v>11</v>
      </c>
      <c r="B210" s="20" t="s">
        <v>31</v>
      </c>
      <c r="C210" s="21" t="s">
        <v>130</v>
      </c>
    </row>
    <row r="211" spans="1:3" ht="14.25" customHeight="1" x14ac:dyDescent="0.2">
      <c r="A211" s="19">
        <v>12</v>
      </c>
      <c r="B211" s="20" t="s">
        <v>33</v>
      </c>
      <c r="C211" s="21" t="s">
        <v>42</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24</v>
      </c>
    </row>
    <row r="215" spans="1:3" ht="15.75" customHeight="1" x14ac:dyDescent="0.25">
      <c r="A215" s="13"/>
      <c r="B215" s="14"/>
      <c r="C215" s="15"/>
    </row>
    <row r="216" spans="1:3" ht="27.2" customHeight="1" x14ac:dyDescent="0.25">
      <c r="A216" s="16" t="s">
        <v>131</v>
      </c>
      <c r="B216" s="17" t="s">
        <v>9</v>
      </c>
      <c r="C216" s="18" t="s">
        <v>132</v>
      </c>
    </row>
    <row r="217" spans="1:3" x14ac:dyDescent="0.2">
      <c r="A217" s="19">
        <v>1</v>
      </c>
      <c r="B217" s="20" t="s">
        <v>11</v>
      </c>
      <c r="C217" s="21" t="s">
        <v>133</v>
      </c>
    </row>
    <row r="218" spans="1:3" ht="14.25" customHeight="1" x14ac:dyDescent="0.2">
      <c r="A218" s="19">
        <v>2</v>
      </c>
      <c r="B218" s="22" t="s">
        <v>13</v>
      </c>
      <c r="C218" s="21" t="s">
        <v>134</v>
      </c>
    </row>
    <row r="219" spans="1:3" ht="14.25" customHeight="1" x14ac:dyDescent="0.2">
      <c r="A219" s="19">
        <v>3</v>
      </c>
      <c r="B219" s="22" t="s">
        <v>15</v>
      </c>
      <c r="C219" s="23" t="s">
        <v>16</v>
      </c>
    </row>
    <row r="220" spans="1:3" ht="14.25" customHeight="1" x14ac:dyDescent="0.2">
      <c r="A220" s="19">
        <v>4</v>
      </c>
      <c r="B220" s="20" t="s">
        <v>17</v>
      </c>
      <c r="C220" s="21" t="s">
        <v>135</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136</v>
      </c>
    </row>
    <row r="225" spans="1:3" ht="14.25" customHeight="1" x14ac:dyDescent="0.2">
      <c r="A225" s="19">
        <v>9</v>
      </c>
      <c r="B225" s="20" t="s">
        <v>27</v>
      </c>
      <c r="C225" s="21" t="s">
        <v>79</v>
      </c>
    </row>
    <row r="226" spans="1:3" ht="14.25" customHeight="1" x14ac:dyDescent="0.2">
      <c r="A226" s="19">
        <v>10</v>
      </c>
      <c r="B226" s="20" t="s">
        <v>29</v>
      </c>
      <c r="C226" s="21" t="s">
        <v>30</v>
      </c>
    </row>
    <row r="227" spans="1:3" ht="14.25" customHeight="1" x14ac:dyDescent="0.2">
      <c r="A227" s="19">
        <v>11</v>
      </c>
      <c r="B227" s="20" t="s">
        <v>31</v>
      </c>
      <c r="C227" s="21" t="s">
        <v>32</v>
      </c>
    </row>
    <row r="228" spans="1:3" ht="14.25" customHeight="1" x14ac:dyDescent="0.2">
      <c r="A228" s="19">
        <v>12</v>
      </c>
      <c r="B228" s="20" t="s">
        <v>33</v>
      </c>
      <c r="C228" s="21" t="s">
        <v>45</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137</v>
      </c>
      <c r="B233" s="17" t="s">
        <v>9</v>
      </c>
      <c r="C233" s="18" t="s">
        <v>138</v>
      </c>
    </row>
    <row r="234" spans="1:3" x14ac:dyDescent="0.2">
      <c r="A234" s="19">
        <v>1</v>
      </c>
      <c r="B234" s="20" t="s">
        <v>11</v>
      </c>
      <c r="C234" s="21" t="s">
        <v>139</v>
      </c>
    </row>
    <row r="235" spans="1:3" ht="14.25" customHeight="1" x14ac:dyDescent="0.2">
      <c r="A235" s="19">
        <v>2</v>
      </c>
      <c r="B235" s="22" t="s">
        <v>13</v>
      </c>
      <c r="C235" s="21" t="s">
        <v>140</v>
      </c>
    </row>
    <row r="236" spans="1:3" ht="14.25" customHeight="1" x14ac:dyDescent="0.2">
      <c r="A236" s="19">
        <v>3</v>
      </c>
      <c r="B236" s="22" t="s">
        <v>15</v>
      </c>
      <c r="C236" s="23" t="s">
        <v>16</v>
      </c>
    </row>
    <row r="237" spans="1:3" ht="14.25" customHeight="1" x14ac:dyDescent="0.2">
      <c r="A237" s="19">
        <v>4</v>
      </c>
      <c r="B237" s="20" t="s">
        <v>17</v>
      </c>
      <c r="C237" s="21" t="s">
        <v>141</v>
      </c>
    </row>
    <row r="238" spans="1:3" ht="14.25" customHeight="1" x14ac:dyDescent="0.2">
      <c r="A238" s="19">
        <v>5</v>
      </c>
      <c r="B238" s="20" t="s">
        <v>19</v>
      </c>
      <c r="C238" s="21" t="s">
        <v>142</v>
      </c>
    </row>
    <row r="239" spans="1:3" ht="14.25" customHeight="1" x14ac:dyDescent="0.2">
      <c r="A239" s="19">
        <v>6</v>
      </c>
      <c r="B239" s="20" t="s">
        <v>21</v>
      </c>
      <c r="C239" s="24" t="s">
        <v>22</v>
      </c>
    </row>
    <row r="240" spans="1:3" ht="14.25" customHeight="1" x14ac:dyDescent="0.2">
      <c r="A240" s="19">
        <v>7</v>
      </c>
      <c r="B240" s="20" t="s">
        <v>23</v>
      </c>
      <c r="C240" s="21" t="s">
        <v>143</v>
      </c>
    </row>
    <row r="241" spans="1:4" ht="14.25" customHeight="1" x14ac:dyDescent="0.2">
      <c r="A241" s="19">
        <v>8</v>
      </c>
      <c r="B241" s="20" t="s">
        <v>25</v>
      </c>
      <c r="C241" s="21" t="s">
        <v>26</v>
      </c>
    </row>
    <row r="242" spans="1:4" ht="14.25" customHeight="1" x14ac:dyDescent="0.2">
      <c r="A242" s="19">
        <v>9</v>
      </c>
      <c r="B242" s="20" t="s">
        <v>27</v>
      </c>
      <c r="C242" s="21" t="s">
        <v>44</v>
      </c>
    </row>
    <row r="243" spans="1:4" ht="14.25" customHeight="1" x14ac:dyDescent="0.2">
      <c r="A243" s="19">
        <v>10</v>
      </c>
      <c r="B243" s="20" t="s">
        <v>29</v>
      </c>
      <c r="C243" s="21" t="s">
        <v>30</v>
      </c>
    </row>
    <row r="244" spans="1:4" ht="14.25" customHeight="1" x14ac:dyDescent="0.2">
      <c r="A244" s="19">
        <v>11</v>
      </c>
      <c r="B244" s="20" t="s">
        <v>31</v>
      </c>
      <c r="C244" s="21" t="s">
        <v>32</v>
      </c>
    </row>
    <row r="245" spans="1:4" ht="14.25" customHeight="1" x14ac:dyDescent="0.2">
      <c r="A245" s="19">
        <v>12</v>
      </c>
      <c r="B245" s="20" t="s">
        <v>33</v>
      </c>
      <c r="C245" s="21" t="s">
        <v>18</v>
      </c>
    </row>
    <row r="246" spans="1:4" ht="14.25" customHeight="1" x14ac:dyDescent="0.2">
      <c r="A246" s="19">
        <v>13</v>
      </c>
      <c r="B246" s="20" t="s">
        <v>35</v>
      </c>
      <c r="C246" s="21" t="s">
        <v>20</v>
      </c>
    </row>
    <row r="247" spans="1:4" ht="14.25" customHeight="1" x14ac:dyDescent="0.2">
      <c r="A247" s="19">
        <v>14</v>
      </c>
      <c r="B247" s="20" t="s">
        <v>36</v>
      </c>
      <c r="C247" s="24" t="s">
        <v>22</v>
      </c>
    </row>
    <row r="248" spans="1:4" ht="15" customHeight="1" thickBot="1" x14ac:dyDescent="0.25">
      <c r="A248" s="25">
        <v>15</v>
      </c>
      <c r="B248" s="26" t="s">
        <v>37</v>
      </c>
      <c r="C248" s="27" t="s">
        <v>24</v>
      </c>
    </row>
    <row r="249" spans="1:4" ht="15.75" x14ac:dyDescent="0.25">
      <c r="A249" s="28" t="s">
        <v>144</v>
      </c>
      <c r="B249" s="28"/>
      <c r="C249" s="28" t="s">
        <v>145</v>
      </c>
      <c r="D249"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294</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295</v>
      </c>
    </row>
    <row r="9" spans="1:3" ht="15.75" customHeight="1" x14ac:dyDescent="0.2">
      <c r="A9" s="299"/>
      <c r="B9" s="300"/>
      <c r="C9" s="301"/>
    </row>
    <row r="10" spans="1:3" ht="15.75" customHeight="1" thickBot="1" x14ac:dyDescent="0.25">
      <c r="A10" s="302" t="s">
        <v>103</v>
      </c>
      <c r="B10" s="303" t="s">
        <v>296</v>
      </c>
      <c r="C10" s="298"/>
    </row>
    <row r="11" spans="1:3" s="223" customFormat="1" ht="75" customHeight="1" x14ac:dyDescent="0.2">
      <c r="A11" s="304" t="s">
        <v>8</v>
      </c>
      <c r="B11" s="305" t="s">
        <v>297</v>
      </c>
      <c r="C11" s="306" t="s">
        <v>298</v>
      </c>
    </row>
    <row r="12" spans="1:3" s="223" customFormat="1" ht="75" customHeight="1" x14ac:dyDescent="0.2">
      <c r="A12" s="307" t="s">
        <v>38</v>
      </c>
      <c r="B12" s="305" t="s">
        <v>299</v>
      </c>
      <c r="C12" s="308" t="s">
        <v>300</v>
      </c>
    </row>
    <row r="13" spans="1:3" s="223" customFormat="1" ht="30" x14ac:dyDescent="0.2">
      <c r="A13" s="309" t="s">
        <v>46</v>
      </c>
      <c r="B13" s="310" t="s">
        <v>301</v>
      </c>
      <c r="C13" s="311">
        <v>1.8700000000000001E-2</v>
      </c>
    </row>
    <row r="14" spans="1:3" ht="13.5" customHeight="1" thickBot="1" x14ac:dyDescent="0.25">
      <c r="A14" s="312"/>
      <c r="B14" s="313"/>
      <c r="C14" s="314"/>
    </row>
    <row r="15" spans="1:3" s="223" customFormat="1" ht="16.5" customHeight="1" thickBot="1" x14ac:dyDescent="0.25">
      <c r="A15" s="315" t="s">
        <v>302</v>
      </c>
      <c r="B15" s="316" t="s">
        <v>303</v>
      </c>
      <c r="C15" s="317"/>
    </row>
    <row r="16" spans="1:3" s="223" customFormat="1" x14ac:dyDescent="0.2">
      <c r="A16" s="318"/>
      <c r="B16" s="319" t="s">
        <v>304</v>
      </c>
      <c r="C16" s="320"/>
    </row>
    <row r="17" spans="1:3" s="223" customFormat="1" x14ac:dyDescent="0.2">
      <c r="A17" s="321">
        <v>1</v>
      </c>
      <c r="B17" s="305" t="s">
        <v>305</v>
      </c>
      <c r="C17" s="322" t="s">
        <v>306</v>
      </c>
    </row>
    <row r="18" spans="1:3" s="223" customFormat="1" x14ac:dyDescent="0.2">
      <c r="A18" s="321">
        <v>2</v>
      </c>
      <c r="B18" s="323" t="s">
        <v>307</v>
      </c>
      <c r="C18" s="322" t="s">
        <v>308</v>
      </c>
    </row>
    <row r="19" spans="1:3" s="223" customFormat="1" x14ac:dyDescent="0.2">
      <c r="A19" s="321">
        <v>3</v>
      </c>
      <c r="B19" s="323" t="s">
        <v>309</v>
      </c>
      <c r="C19" s="322" t="s">
        <v>310</v>
      </c>
    </row>
    <row r="20" spans="1:3" s="223" customFormat="1" ht="75" customHeight="1" x14ac:dyDescent="0.2">
      <c r="A20" s="321">
        <v>4</v>
      </c>
      <c r="B20" s="323" t="s">
        <v>311</v>
      </c>
      <c r="C20" s="322" t="s">
        <v>312</v>
      </c>
    </row>
    <row r="21" spans="1:3" s="223" customFormat="1" ht="75" customHeight="1" x14ac:dyDescent="0.2">
      <c r="A21" s="321">
        <v>5</v>
      </c>
      <c r="B21" s="323" t="s">
        <v>313</v>
      </c>
      <c r="C21" s="322" t="s">
        <v>314</v>
      </c>
    </row>
    <row r="22" spans="1:3" s="223" customFormat="1" ht="27" customHeight="1" x14ac:dyDescent="0.2">
      <c r="A22" s="324">
        <v>6</v>
      </c>
      <c r="B22" s="323" t="s">
        <v>315</v>
      </c>
      <c r="C22" s="325">
        <v>1.8700000000000001E-2</v>
      </c>
    </row>
    <row r="23" spans="1:3" s="326" customFormat="1" x14ac:dyDescent="0.2">
      <c r="A23" s="327"/>
      <c r="B23" s="328"/>
      <c r="C23" s="329"/>
    </row>
    <row r="24" spans="1:3" s="223" customFormat="1" x14ac:dyDescent="0.2">
      <c r="A24" s="318"/>
      <c r="B24" s="319" t="s">
        <v>304</v>
      </c>
      <c r="C24" s="320"/>
    </row>
    <row r="25" spans="1:3" s="223" customFormat="1" x14ac:dyDescent="0.2">
      <c r="A25" s="321">
        <v>1</v>
      </c>
      <c r="B25" s="305" t="s">
        <v>305</v>
      </c>
      <c r="C25" s="322" t="s">
        <v>316</v>
      </c>
    </row>
    <row r="26" spans="1:3" s="223" customFormat="1" x14ac:dyDescent="0.2">
      <c r="A26" s="321">
        <v>2</v>
      </c>
      <c r="B26" s="323" t="s">
        <v>307</v>
      </c>
      <c r="C26" s="322" t="s">
        <v>308</v>
      </c>
    </row>
    <row r="27" spans="1:3" s="223" customFormat="1" x14ac:dyDescent="0.2">
      <c r="A27" s="321">
        <v>3</v>
      </c>
      <c r="B27" s="323" t="s">
        <v>309</v>
      </c>
      <c r="C27" s="322" t="s">
        <v>310</v>
      </c>
    </row>
    <row r="28" spans="1:3" s="223" customFormat="1" ht="75" customHeight="1" x14ac:dyDescent="0.2">
      <c r="A28" s="321">
        <v>4</v>
      </c>
      <c r="B28" s="323" t="s">
        <v>311</v>
      </c>
      <c r="C28" s="322" t="s">
        <v>312</v>
      </c>
    </row>
    <row r="29" spans="1:3" s="223" customFormat="1" ht="75" customHeight="1" x14ac:dyDescent="0.2">
      <c r="A29" s="321">
        <v>5</v>
      </c>
      <c r="B29" s="323" t="s">
        <v>313</v>
      </c>
      <c r="C29" s="322" t="s">
        <v>314</v>
      </c>
    </row>
    <row r="30" spans="1:3" s="223" customFormat="1" ht="27" customHeight="1" x14ac:dyDescent="0.2">
      <c r="A30" s="324">
        <v>6</v>
      </c>
      <c r="B30" s="323" t="s">
        <v>315</v>
      </c>
      <c r="C30" s="325">
        <v>1.8700000000000001E-2</v>
      </c>
    </row>
    <row r="31" spans="1:3" s="326" customFormat="1" x14ac:dyDescent="0.2">
      <c r="A31" s="327"/>
      <c r="B31" s="328"/>
      <c r="C31" s="329"/>
    </row>
    <row r="32" spans="1:3" s="223" customFormat="1" x14ac:dyDescent="0.2">
      <c r="A32" s="318"/>
      <c r="B32" s="319" t="s">
        <v>304</v>
      </c>
      <c r="C32" s="320"/>
    </row>
    <row r="33" spans="1:3" s="223" customFormat="1" x14ac:dyDescent="0.2">
      <c r="A33" s="321">
        <v>1</v>
      </c>
      <c r="B33" s="305" t="s">
        <v>305</v>
      </c>
      <c r="C33" s="322" t="s">
        <v>317</v>
      </c>
    </row>
    <row r="34" spans="1:3" s="223" customFormat="1" x14ac:dyDescent="0.2">
      <c r="A34" s="321">
        <v>2</v>
      </c>
      <c r="B34" s="323" t="s">
        <v>307</v>
      </c>
      <c r="C34" s="322" t="s">
        <v>308</v>
      </c>
    </row>
    <row r="35" spans="1:3" s="223" customFormat="1" x14ac:dyDescent="0.2">
      <c r="A35" s="321">
        <v>3</v>
      </c>
      <c r="B35" s="323" t="s">
        <v>309</v>
      </c>
      <c r="C35" s="322" t="s">
        <v>310</v>
      </c>
    </row>
    <row r="36" spans="1:3" s="223" customFormat="1" ht="75" customHeight="1" x14ac:dyDescent="0.2">
      <c r="A36" s="321">
        <v>4</v>
      </c>
      <c r="B36" s="323" t="s">
        <v>311</v>
      </c>
      <c r="C36" s="322" t="s">
        <v>312</v>
      </c>
    </row>
    <row r="37" spans="1:3" s="223" customFormat="1" ht="75" customHeight="1" x14ac:dyDescent="0.2">
      <c r="A37" s="321">
        <v>5</v>
      </c>
      <c r="B37" s="323" t="s">
        <v>313</v>
      </c>
      <c r="C37" s="322" t="s">
        <v>314</v>
      </c>
    </row>
    <row r="38" spans="1:3" s="223" customFormat="1" ht="27" customHeight="1" x14ac:dyDescent="0.2">
      <c r="A38" s="324">
        <v>6</v>
      </c>
      <c r="B38" s="323" t="s">
        <v>315</v>
      </c>
      <c r="C38" s="325">
        <v>1.8700000000000001E-2</v>
      </c>
    </row>
    <row r="39" spans="1:3" s="326" customFormat="1" x14ac:dyDescent="0.2">
      <c r="A39" s="327"/>
      <c r="B39" s="328"/>
      <c r="C39" s="329"/>
    </row>
    <row r="40" spans="1:3" s="223" customFormat="1" x14ac:dyDescent="0.2">
      <c r="A40" s="318"/>
      <c r="B40" s="319" t="s">
        <v>304</v>
      </c>
      <c r="C40" s="320"/>
    </row>
    <row r="41" spans="1:3" s="223" customFormat="1" x14ac:dyDescent="0.2">
      <c r="A41" s="321">
        <v>1</v>
      </c>
      <c r="B41" s="305" t="s">
        <v>305</v>
      </c>
      <c r="C41" s="322" t="s">
        <v>318</v>
      </c>
    </row>
    <row r="42" spans="1:3" s="223" customFormat="1" x14ac:dyDescent="0.2">
      <c r="A42" s="321">
        <v>2</v>
      </c>
      <c r="B42" s="323" t="s">
        <v>307</v>
      </c>
      <c r="C42" s="322" t="s">
        <v>308</v>
      </c>
    </row>
    <row r="43" spans="1:3" s="223" customFormat="1" x14ac:dyDescent="0.2">
      <c r="A43" s="321">
        <v>3</v>
      </c>
      <c r="B43" s="323" t="s">
        <v>309</v>
      </c>
      <c r="C43" s="322" t="s">
        <v>310</v>
      </c>
    </row>
    <row r="44" spans="1:3" s="223" customFormat="1" ht="75" customHeight="1" x14ac:dyDescent="0.2">
      <c r="A44" s="321">
        <v>4</v>
      </c>
      <c r="B44" s="323" t="s">
        <v>311</v>
      </c>
      <c r="C44" s="322" t="s">
        <v>312</v>
      </c>
    </row>
    <row r="45" spans="1:3" s="223" customFormat="1" ht="75" customHeight="1" x14ac:dyDescent="0.2">
      <c r="A45" s="321">
        <v>5</v>
      </c>
      <c r="B45" s="323" t="s">
        <v>313</v>
      </c>
      <c r="C45" s="322" t="s">
        <v>314</v>
      </c>
    </row>
    <row r="46" spans="1:3" s="223" customFormat="1" ht="27" customHeight="1" x14ac:dyDescent="0.2">
      <c r="A46" s="324">
        <v>6</v>
      </c>
      <c r="B46" s="323" t="s">
        <v>315</v>
      </c>
      <c r="C46" s="325">
        <v>1.8700000000000001E-2</v>
      </c>
    </row>
    <row r="47" spans="1:3" s="326" customFormat="1" x14ac:dyDescent="0.2">
      <c r="A47" s="327"/>
      <c r="B47" s="328"/>
      <c r="C47" s="329"/>
    </row>
    <row r="48" spans="1:3" s="223" customFormat="1" x14ac:dyDescent="0.2">
      <c r="A48" s="318"/>
      <c r="B48" s="319" t="s">
        <v>304</v>
      </c>
      <c r="C48" s="320"/>
    </row>
    <row r="49" spans="1:3" s="223" customFormat="1" x14ac:dyDescent="0.2">
      <c r="A49" s="321">
        <v>1</v>
      </c>
      <c r="B49" s="305" t="s">
        <v>305</v>
      </c>
      <c r="C49" s="322" t="s">
        <v>319</v>
      </c>
    </row>
    <row r="50" spans="1:3" s="223" customFormat="1" x14ac:dyDescent="0.2">
      <c r="A50" s="321">
        <v>2</v>
      </c>
      <c r="B50" s="323" t="s">
        <v>307</v>
      </c>
      <c r="C50" s="322" t="s">
        <v>320</v>
      </c>
    </row>
    <row r="51" spans="1:3" s="223" customFormat="1" x14ac:dyDescent="0.2">
      <c r="A51" s="321">
        <v>3</v>
      </c>
      <c r="B51" s="323" t="s">
        <v>309</v>
      </c>
      <c r="C51" s="322" t="s">
        <v>310</v>
      </c>
    </row>
    <row r="52" spans="1:3" s="223" customFormat="1" ht="75" customHeight="1" x14ac:dyDescent="0.2">
      <c r="A52" s="321">
        <v>4</v>
      </c>
      <c r="B52" s="323" t="s">
        <v>311</v>
      </c>
      <c r="C52" s="322" t="s">
        <v>312</v>
      </c>
    </row>
    <row r="53" spans="1:3" s="223" customFormat="1" ht="75" customHeight="1" x14ac:dyDescent="0.2">
      <c r="A53" s="321">
        <v>5</v>
      </c>
      <c r="B53" s="323" t="s">
        <v>313</v>
      </c>
      <c r="C53" s="322" t="s">
        <v>314</v>
      </c>
    </row>
    <row r="54" spans="1:3" s="223" customFormat="1" ht="27" customHeight="1" x14ac:dyDescent="0.2">
      <c r="A54" s="324">
        <v>6</v>
      </c>
      <c r="B54" s="323" t="s">
        <v>315</v>
      </c>
      <c r="C54" s="325">
        <v>1.8700000000000001E-2</v>
      </c>
    </row>
    <row r="55" spans="1:3" s="326" customFormat="1" x14ac:dyDescent="0.2">
      <c r="A55" s="327"/>
      <c r="B55" s="328"/>
      <c r="C55"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REPORTING&amp;R&amp;10HOSPITAL OF SAINT RAPHAEL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233</v>
      </c>
      <c r="D5" s="331"/>
      <c r="E5" s="332"/>
      <c r="F5" s="332"/>
      <c r="G5" s="332"/>
    </row>
    <row r="6" spans="1:7" ht="15.75" customHeight="1" x14ac:dyDescent="0.25">
      <c r="A6" s="330"/>
      <c r="B6" s="330"/>
      <c r="C6" s="2" t="s">
        <v>2</v>
      </c>
      <c r="D6" s="331"/>
      <c r="E6" s="332"/>
      <c r="F6" s="332"/>
      <c r="G6" s="332"/>
    </row>
    <row r="7" spans="1:7" ht="15.75" customHeight="1" x14ac:dyDescent="0.25">
      <c r="A7" s="447" t="s">
        <v>321</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322</v>
      </c>
      <c r="C9" s="335" t="s">
        <v>323</v>
      </c>
      <c r="D9" s="335" t="s">
        <v>324</v>
      </c>
      <c r="E9" s="336" t="s">
        <v>325</v>
      </c>
      <c r="F9" s="337"/>
      <c r="G9" s="337"/>
    </row>
    <row r="10" spans="1:7" ht="15.75" customHeight="1" x14ac:dyDescent="0.25">
      <c r="A10" s="338"/>
      <c r="B10" s="339"/>
      <c r="C10" s="340"/>
      <c r="D10" s="340"/>
      <c r="E10" s="8"/>
      <c r="F10" s="337"/>
      <c r="G10" s="337"/>
    </row>
    <row r="11" spans="1:7" ht="15.75" customHeight="1" x14ac:dyDescent="0.25">
      <c r="A11" s="341" t="s">
        <v>326</v>
      </c>
      <c r="B11" s="342" t="s">
        <v>44</v>
      </c>
      <c r="C11" s="343">
        <v>636484</v>
      </c>
      <c r="D11" s="343">
        <v>407076</v>
      </c>
      <c r="E11" s="344">
        <f>C11+D11</f>
        <v>1043560</v>
      </c>
      <c r="F11" s="345"/>
      <c r="G11" s="346"/>
    </row>
    <row r="12" spans="1:7" ht="15.75" customHeight="1" x14ac:dyDescent="0.25">
      <c r="A12" s="494"/>
      <c r="B12" s="495"/>
      <c r="C12" s="495"/>
      <c r="D12" s="495"/>
      <c r="E12" s="496"/>
      <c r="F12" s="345"/>
      <c r="G12" s="346"/>
    </row>
    <row r="13" spans="1:7" ht="15.75" customHeight="1" x14ac:dyDescent="0.25">
      <c r="A13" s="341" t="s">
        <v>327</v>
      </c>
      <c r="B13" s="342" t="s">
        <v>328</v>
      </c>
      <c r="C13" s="343">
        <v>462104</v>
      </c>
      <c r="D13" s="343">
        <v>272007</v>
      </c>
      <c r="E13" s="344">
        <f>C13+D13</f>
        <v>734111</v>
      </c>
      <c r="F13" s="345"/>
      <c r="G13" s="346"/>
    </row>
    <row r="14" spans="1:7" ht="15.75" customHeight="1" x14ac:dyDescent="0.25">
      <c r="A14" s="494"/>
      <c r="B14" s="495"/>
      <c r="C14" s="495"/>
      <c r="D14" s="495"/>
      <c r="E14" s="496"/>
      <c r="F14" s="345"/>
      <c r="G14" s="346"/>
    </row>
    <row r="15" spans="1:7" ht="15.75" customHeight="1" x14ac:dyDescent="0.25">
      <c r="A15" s="341" t="s">
        <v>329</v>
      </c>
      <c r="B15" s="342" t="s">
        <v>330</v>
      </c>
      <c r="C15" s="343">
        <v>462104</v>
      </c>
      <c r="D15" s="343">
        <v>243316</v>
      </c>
      <c r="E15" s="344">
        <f>C15+D15</f>
        <v>705420</v>
      </c>
      <c r="F15" s="345"/>
      <c r="G15" s="346"/>
    </row>
    <row r="16" spans="1:7" ht="15.75" customHeight="1" x14ac:dyDescent="0.25">
      <c r="A16" s="494"/>
      <c r="B16" s="495"/>
      <c r="C16" s="495"/>
      <c r="D16" s="495"/>
      <c r="E16" s="496"/>
      <c r="F16" s="345"/>
      <c r="G16" s="346"/>
    </row>
    <row r="17" spans="1:7" ht="15.75" customHeight="1" x14ac:dyDescent="0.25">
      <c r="A17" s="341" t="s">
        <v>331</v>
      </c>
      <c r="B17" s="342" t="s">
        <v>332</v>
      </c>
      <c r="C17" s="343">
        <v>390222</v>
      </c>
      <c r="D17" s="343">
        <v>240712</v>
      </c>
      <c r="E17" s="344">
        <f>C17+D17</f>
        <v>630934</v>
      </c>
      <c r="F17" s="345"/>
      <c r="G17" s="346"/>
    </row>
    <row r="18" spans="1:7" ht="15.75" customHeight="1" x14ac:dyDescent="0.25">
      <c r="A18" s="494"/>
      <c r="B18" s="495"/>
      <c r="C18" s="495"/>
      <c r="D18" s="495"/>
      <c r="E18" s="496"/>
      <c r="F18" s="345"/>
      <c r="G18" s="346"/>
    </row>
    <row r="19" spans="1:7" ht="15.75" customHeight="1" x14ac:dyDescent="0.25">
      <c r="A19" s="341" t="s">
        <v>333</v>
      </c>
      <c r="B19" s="342" t="s">
        <v>334</v>
      </c>
      <c r="C19" s="343">
        <v>471945</v>
      </c>
      <c r="D19" s="343">
        <v>123250</v>
      </c>
      <c r="E19" s="344">
        <f>C19+D19</f>
        <v>595195</v>
      </c>
      <c r="F19" s="345"/>
      <c r="G19" s="346"/>
    </row>
    <row r="20" spans="1:7" ht="15.75" customHeight="1" x14ac:dyDescent="0.25">
      <c r="A20" s="494"/>
      <c r="B20" s="495"/>
      <c r="C20" s="495"/>
      <c r="D20" s="495"/>
      <c r="E20" s="496"/>
      <c r="F20" s="345"/>
      <c r="G20" s="346"/>
    </row>
    <row r="21" spans="1:7" ht="15.75" customHeight="1" x14ac:dyDescent="0.25">
      <c r="A21" s="341" t="s">
        <v>335</v>
      </c>
      <c r="B21" s="342" t="s">
        <v>336</v>
      </c>
      <c r="C21" s="343">
        <v>507680</v>
      </c>
      <c r="D21" s="343">
        <v>17016</v>
      </c>
      <c r="E21" s="344">
        <f>C21+D21</f>
        <v>524696</v>
      </c>
      <c r="F21" s="345"/>
      <c r="G21" s="346"/>
    </row>
    <row r="22" spans="1:7" ht="15.75" customHeight="1" x14ac:dyDescent="0.25">
      <c r="A22" s="494"/>
      <c r="B22" s="495"/>
      <c r="C22" s="495"/>
      <c r="D22" s="495"/>
      <c r="E22" s="496"/>
      <c r="F22" s="345"/>
      <c r="G22" s="346"/>
    </row>
    <row r="23" spans="1:7" ht="15.75" customHeight="1" x14ac:dyDescent="0.25">
      <c r="A23" s="341" t="s">
        <v>337</v>
      </c>
      <c r="B23" s="342" t="s">
        <v>338</v>
      </c>
      <c r="C23" s="343">
        <v>495807</v>
      </c>
      <c r="D23" s="343">
        <v>15112</v>
      </c>
      <c r="E23" s="344">
        <f>C23+D23</f>
        <v>510919</v>
      </c>
      <c r="F23" s="345"/>
      <c r="G23" s="346"/>
    </row>
    <row r="24" spans="1:7" ht="15.75" customHeight="1" x14ac:dyDescent="0.25">
      <c r="A24" s="494"/>
      <c r="B24" s="495"/>
      <c r="C24" s="495"/>
      <c r="D24" s="495"/>
      <c r="E24" s="496"/>
      <c r="F24" s="345"/>
      <c r="G24" s="346"/>
    </row>
    <row r="25" spans="1:7" ht="15.75" customHeight="1" x14ac:dyDescent="0.25">
      <c r="A25" s="341" t="s">
        <v>339</v>
      </c>
      <c r="B25" s="342" t="s">
        <v>340</v>
      </c>
      <c r="C25" s="343">
        <v>350892</v>
      </c>
      <c r="D25" s="343">
        <v>136138</v>
      </c>
      <c r="E25" s="344">
        <f>C25+D25</f>
        <v>487030</v>
      </c>
      <c r="F25" s="345"/>
      <c r="G25" s="346"/>
    </row>
    <row r="26" spans="1:7" ht="15.75" customHeight="1" x14ac:dyDescent="0.25">
      <c r="A26" s="494"/>
      <c r="B26" s="495"/>
      <c r="C26" s="495"/>
      <c r="D26" s="495"/>
      <c r="E26" s="496"/>
      <c r="F26" s="345"/>
      <c r="G26" s="346"/>
    </row>
    <row r="27" spans="1:7" ht="15.75" customHeight="1" x14ac:dyDescent="0.25">
      <c r="A27" s="341" t="s">
        <v>341</v>
      </c>
      <c r="B27" s="342" t="s">
        <v>342</v>
      </c>
      <c r="C27" s="343">
        <v>429032</v>
      </c>
      <c r="D27" s="343">
        <v>55703</v>
      </c>
      <c r="E27" s="344">
        <f>C27+D27</f>
        <v>484735</v>
      </c>
      <c r="F27" s="345"/>
      <c r="G27" s="346"/>
    </row>
    <row r="28" spans="1:7" ht="15.75" customHeight="1" x14ac:dyDescent="0.25">
      <c r="A28" s="494"/>
      <c r="B28" s="495"/>
      <c r="C28" s="495"/>
      <c r="D28" s="495"/>
      <c r="E28" s="496"/>
      <c r="F28" s="345"/>
      <c r="G28" s="346"/>
    </row>
    <row r="29" spans="1:7" ht="15.75" customHeight="1" x14ac:dyDescent="0.25">
      <c r="A29" s="341" t="s">
        <v>343</v>
      </c>
      <c r="B29" s="342" t="s">
        <v>344</v>
      </c>
      <c r="C29" s="343">
        <v>365475</v>
      </c>
      <c r="D29" s="343">
        <v>21726</v>
      </c>
      <c r="E29" s="344">
        <f>C29+D29</f>
        <v>387201</v>
      </c>
      <c r="F29" s="345"/>
      <c r="G29" s="346"/>
    </row>
    <row r="30" spans="1:7" ht="15.75" customHeight="1" thickBot="1" x14ac:dyDescent="0.3">
      <c r="A30" s="494"/>
      <c r="B30" s="495"/>
      <c r="C30" s="495"/>
      <c r="D30" s="495"/>
      <c r="E30" s="496"/>
      <c r="F30" s="345"/>
      <c r="G30" s="346"/>
    </row>
    <row r="31" spans="1:7" ht="18.75" customHeight="1" thickBot="1" x14ac:dyDescent="0.3">
      <c r="A31" s="347"/>
      <c r="B31" s="348" t="s">
        <v>213</v>
      </c>
      <c r="C31" s="349">
        <f>SUM(C11+C13+C15+C17+C19+C21+C23+C25+C27+C29)</f>
        <v>4571745</v>
      </c>
      <c r="D31" s="349">
        <f>SUM(D11+D13+D15+D17+D19+D21+D23+D25+D27+D29)</f>
        <v>1532056</v>
      </c>
      <c r="E31" s="350">
        <f>C31+D31</f>
        <v>6103801</v>
      </c>
      <c r="F31" s="351"/>
      <c r="G31" s="351"/>
    </row>
  </sheetData>
  <mergeCells count="11">
    <mergeCell ref="A20:E20"/>
    <mergeCell ref="A22:E22"/>
    <mergeCell ref="A24:E24"/>
    <mergeCell ref="A26:E26"/>
    <mergeCell ref="A28:E28"/>
    <mergeCell ref="A30:E30"/>
    <mergeCell ref="A7:E7"/>
    <mergeCell ref="A12:E12"/>
    <mergeCell ref="A14:E14"/>
    <mergeCell ref="A16:E16"/>
    <mergeCell ref="A18:E18"/>
  </mergeCells>
  <pageMargins left="0.25" right="0.25" top="0.5" bottom="0.5" header="0.25" footer="0.25"/>
  <pageSetup paperSize="9" scale="84" orientation="landscape" horizontalDpi="1200" verticalDpi="1200" r:id="rId1"/>
  <headerFooter>
    <oddHeader>&amp;L&amp;10OFFICE OF HEALTH CARE ACCESS&amp;C&amp;10ANNUAL REPORTING&amp;R&amp;10HOSPITAL OF SAINT RAPHAEL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2"/>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233</v>
      </c>
      <c r="B3" s="498"/>
      <c r="C3" s="498"/>
      <c r="D3" s="498"/>
      <c r="E3" s="498"/>
    </row>
    <row r="4" spans="1:5" ht="15" customHeight="1" x14ac:dyDescent="0.2">
      <c r="A4" s="498" t="s">
        <v>2</v>
      </c>
      <c r="B4" s="498"/>
      <c r="C4" s="498"/>
      <c r="D4" s="498"/>
      <c r="E4" s="498"/>
    </row>
    <row r="5" spans="1:5" ht="15" customHeight="1" x14ac:dyDescent="0.2">
      <c r="A5" s="499" t="s">
        <v>345</v>
      </c>
      <c r="B5" s="499"/>
      <c r="C5" s="499"/>
      <c r="D5" s="499"/>
      <c r="E5" s="499"/>
    </row>
    <row r="6" spans="1:5" ht="15" customHeight="1" x14ac:dyDescent="0.2">
      <c r="A6" s="499" t="s">
        <v>346</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347</v>
      </c>
      <c r="D9" s="360" t="s">
        <v>348</v>
      </c>
      <c r="E9" s="361" t="s">
        <v>325</v>
      </c>
    </row>
    <row r="10" spans="1:5" s="356" customFormat="1" x14ac:dyDescent="0.2">
      <c r="A10" s="362"/>
      <c r="B10" s="363"/>
      <c r="C10" s="364"/>
      <c r="D10" s="364"/>
      <c r="E10" s="365"/>
    </row>
    <row r="11" spans="1:5" s="356" customFormat="1" x14ac:dyDescent="0.2">
      <c r="A11" s="366" t="s">
        <v>349</v>
      </c>
      <c r="B11" s="367" t="s">
        <v>10</v>
      </c>
      <c r="C11" s="368"/>
      <c r="D11" s="368"/>
      <c r="E11" s="369"/>
    </row>
    <row r="12" spans="1:5" ht="14.25" customHeight="1" x14ac:dyDescent="0.2">
      <c r="A12" s="370">
        <v>1</v>
      </c>
      <c r="B12" s="371" t="s">
        <v>350</v>
      </c>
      <c r="C12" s="372">
        <v>0</v>
      </c>
      <c r="D12" s="372">
        <v>0</v>
      </c>
      <c r="E12" s="372">
        <f>D12+ C12</f>
        <v>0</v>
      </c>
    </row>
    <row r="13" spans="1:5" ht="14.25" customHeight="1" x14ac:dyDescent="0.2">
      <c r="A13" s="370">
        <v>2</v>
      </c>
      <c r="B13" s="371" t="s">
        <v>351</v>
      </c>
      <c r="C13" s="372">
        <v>0</v>
      </c>
      <c r="D13" s="372">
        <v>0</v>
      </c>
      <c r="E13" s="372">
        <f>D13+ C13</f>
        <v>0</v>
      </c>
    </row>
    <row r="14" spans="1:5" x14ac:dyDescent="0.2">
      <c r="A14" s="362"/>
      <c r="B14" s="363"/>
      <c r="C14" s="364"/>
      <c r="D14" s="364"/>
      <c r="E14" s="373"/>
    </row>
    <row r="15" spans="1:5" s="356" customFormat="1" x14ac:dyDescent="0.2">
      <c r="A15" s="366" t="s">
        <v>352</v>
      </c>
      <c r="B15" s="367" t="s">
        <v>39</v>
      </c>
      <c r="C15" s="368"/>
      <c r="D15" s="368"/>
      <c r="E15" s="369"/>
    </row>
    <row r="16" spans="1:5" ht="14.25" customHeight="1" x14ac:dyDescent="0.2">
      <c r="A16" s="370">
        <v>1</v>
      </c>
      <c r="B16" s="371" t="s">
        <v>350</v>
      </c>
      <c r="C16" s="372">
        <v>0</v>
      </c>
      <c r="D16" s="372">
        <v>0</v>
      </c>
      <c r="E16" s="372">
        <f>D16+ C16</f>
        <v>0</v>
      </c>
    </row>
    <row r="17" spans="1:5" ht="14.25" customHeight="1" x14ac:dyDescent="0.2">
      <c r="A17" s="370">
        <v>2</v>
      </c>
      <c r="B17" s="371" t="s">
        <v>351</v>
      </c>
      <c r="C17" s="372">
        <v>0</v>
      </c>
      <c r="D17" s="372">
        <v>0</v>
      </c>
      <c r="E17" s="372">
        <f>D17+ C17</f>
        <v>0</v>
      </c>
    </row>
    <row r="18" spans="1:5" x14ac:dyDescent="0.2">
      <c r="A18" s="362"/>
      <c r="B18" s="363"/>
      <c r="C18" s="364"/>
      <c r="D18" s="364"/>
      <c r="E18" s="373"/>
    </row>
    <row r="19" spans="1:5" s="356" customFormat="1" x14ac:dyDescent="0.2">
      <c r="A19" s="366" t="s">
        <v>353</v>
      </c>
      <c r="B19" s="367" t="s">
        <v>47</v>
      </c>
      <c r="C19" s="368"/>
      <c r="D19" s="368"/>
      <c r="E19" s="369"/>
    </row>
    <row r="20" spans="1:5" ht="14.25" customHeight="1" x14ac:dyDescent="0.2">
      <c r="A20" s="370">
        <v>1</v>
      </c>
      <c r="B20" s="371" t="s">
        <v>350</v>
      </c>
      <c r="C20" s="372">
        <v>0</v>
      </c>
      <c r="D20" s="372">
        <v>0</v>
      </c>
      <c r="E20" s="372">
        <f>D20+ C20</f>
        <v>0</v>
      </c>
    </row>
    <row r="21" spans="1:5" ht="14.25" customHeight="1" x14ac:dyDescent="0.2">
      <c r="A21" s="370">
        <v>2</v>
      </c>
      <c r="B21" s="371" t="s">
        <v>351</v>
      </c>
      <c r="C21" s="372">
        <v>0</v>
      </c>
      <c r="D21" s="372">
        <v>0</v>
      </c>
      <c r="E21" s="372">
        <f>D21+ C21</f>
        <v>0</v>
      </c>
    </row>
    <row r="22" spans="1:5" x14ac:dyDescent="0.2">
      <c r="A22" s="362"/>
      <c r="B22" s="363"/>
      <c r="C22" s="364"/>
      <c r="D22" s="364"/>
      <c r="E22" s="373"/>
    </row>
    <row r="23" spans="1:5" s="356" customFormat="1" x14ac:dyDescent="0.2">
      <c r="A23" s="366" t="s">
        <v>354</v>
      </c>
      <c r="B23" s="367" t="s">
        <v>57</v>
      </c>
      <c r="C23" s="368"/>
      <c r="D23" s="368"/>
      <c r="E23" s="369"/>
    </row>
    <row r="24" spans="1:5" ht="14.25" customHeight="1" x14ac:dyDescent="0.2">
      <c r="A24" s="370">
        <v>1</v>
      </c>
      <c r="B24" s="371" t="s">
        <v>350</v>
      </c>
      <c r="C24" s="372">
        <v>0</v>
      </c>
      <c r="D24" s="372">
        <v>0</v>
      </c>
      <c r="E24" s="372">
        <f>D24+ C24</f>
        <v>0</v>
      </c>
    </row>
    <row r="25" spans="1:5" ht="14.25" customHeight="1" x14ac:dyDescent="0.2">
      <c r="A25" s="370">
        <v>2</v>
      </c>
      <c r="B25" s="371" t="s">
        <v>351</v>
      </c>
      <c r="C25" s="372">
        <v>0</v>
      </c>
      <c r="D25" s="372">
        <v>0</v>
      </c>
      <c r="E25" s="372">
        <f>D25+ C25</f>
        <v>0</v>
      </c>
    </row>
    <row r="26" spans="1:5" x14ac:dyDescent="0.2">
      <c r="A26" s="362"/>
      <c r="B26" s="363"/>
      <c r="C26" s="364"/>
      <c r="D26" s="364"/>
      <c r="E26" s="373"/>
    </row>
    <row r="27" spans="1:5" s="356" customFormat="1" x14ac:dyDescent="0.2">
      <c r="A27" s="366" t="s">
        <v>355</v>
      </c>
      <c r="B27" s="367" t="s">
        <v>73</v>
      </c>
      <c r="C27" s="368"/>
      <c r="D27" s="368"/>
      <c r="E27" s="369"/>
    </row>
    <row r="28" spans="1:5" ht="14.25" customHeight="1" x14ac:dyDescent="0.2">
      <c r="A28" s="370">
        <v>1</v>
      </c>
      <c r="B28" s="371" t="s">
        <v>350</v>
      </c>
      <c r="C28" s="372">
        <v>0</v>
      </c>
      <c r="D28" s="372">
        <v>0</v>
      </c>
      <c r="E28" s="372">
        <f>D28+ C28</f>
        <v>0</v>
      </c>
    </row>
    <row r="29" spans="1:5" ht="14.25" customHeight="1" x14ac:dyDescent="0.2">
      <c r="A29" s="370">
        <v>2</v>
      </c>
      <c r="B29" s="371" t="s">
        <v>351</v>
      </c>
      <c r="C29" s="372">
        <v>0</v>
      </c>
      <c r="D29" s="372">
        <v>0</v>
      </c>
      <c r="E29" s="372">
        <f>D29+ C29</f>
        <v>0</v>
      </c>
    </row>
    <row r="30" spans="1:5" x14ac:dyDescent="0.2">
      <c r="A30" s="362"/>
      <c r="B30" s="363"/>
      <c r="C30" s="364"/>
      <c r="D30" s="364"/>
      <c r="E30" s="373"/>
    </row>
    <row r="31" spans="1:5" s="356" customFormat="1" x14ac:dyDescent="0.2">
      <c r="A31" s="366" t="s">
        <v>356</v>
      </c>
      <c r="B31" s="367" t="s">
        <v>85</v>
      </c>
      <c r="C31" s="368"/>
      <c r="D31" s="368"/>
      <c r="E31" s="369"/>
    </row>
    <row r="32" spans="1:5" ht="14.25" customHeight="1" x14ac:dyDescent="0.2">
      <c r="A32" s="370">
        <v>1</v>
      </c>
      <c r="B32" s="371" t="s">
        <v>350</v>
      </c>
      <c r="C32" s="372">
        <v>0</v>
      </c>
      <c r="D32" s="372">
        <v>0</v>
      </c>
      <c r="E32" s="372">
        <f>D32+ C32</f>
        <v>0</v>
      </c>
    </row>
    <row r="33" spans="1:5" ht="14.25" customHeight="1" x14ac:dyDescent="0.2">
      <c r="A33" s="370">
        <v>2</v>
      </c>
      <c r="B33" s="371" t="s">
        <v>351</v>
      </c>
      <c r="C33" s="372">
        <v>0</v>
      </c>
      <c r="D33" s="372">
        <v>0</v>
      </c>
      <c r="E33" s="372">
        <f>D33+ C33</f>
        <v>0</v>
      </c>
    </row>
    <row r="34" spans="1:5" x14ac:dyDescent="0.2">
      <c r="A34" s="362"/>
      <c r="B34" s="363"/>
      <c r="C34" s="364"/>
      <c r="D34" s="364"/>
      <c r="E34" s="373"/>
    </row>
    <row r="35" spans="1:5" s="356" customFormat="1" x14ac:dyDescent="0.2">
      <c r="A35" s="366" t="s">
        <v>357</v>
      </c>
      <c r="B35" s="367" t="s">
        <v>89</v>
      </c>
      <c r="C35" s="368"/>
      <c r="D35" s="368"/>
      <c r="E35" s="369"/>
    </row>
    <row r="36" spans="1:5" ht="14.25" customHeight="1" x14ac:dyDescent="0.2">
      <c r="A36" s="370">
        <v>1</v>
      </c>
      <c r="B36" s="371" t="s">
        <v>350</v>
      </c>
      <c r="C36" s="372">
        <v>0</v>
      </c>
      <c r="D36" s="372">
        <v>0</v>
      </c>
      <c r="E36" s="372">
        <f>D36+ C36</f>
        <v>0</v>
      </c>
    </row>
    <row r="37" spans="1:5" ht="14.25" customHeight="1" x14ac:dyDescent="0.2">
      <c r="A37" s="370">
        <v>2</v>
      </c>
      <c r="B37" s="371" t="s">
        <v>351</v>
      </c>
      <c r="C37" s="372">
        <v>0</v>
      </c>
      <c r="D37" s="372">
        <v>0</v>
      </c>
      <c r="E37" s="372">
        <f>D37+ C37</f>
        <v>0</v>
      </c>
    </row>
    <row r="38" spans="1:5" x14ac:dyDescent="0.2">
      <c r="A38" s="362"/>
      <c r="B38" s="363"/>
      <c r="C38" s="364"/>
      <c r="D38" s="364"/>
      <c r="E38" s="373"/>
    </row>
    <row r="39" spans="1:5" s="356" customFormat="1" x14ac:dyDescent="0.2">
      <c r="A39" s="366" t="s">
        <v>358</v>
      </c>
      <c r="B39" s="367" t="s">
        <v>94</v>
      </c>
      <c r="C39" s="368"/>
      <c r="D39" s="368"/>
      <c r="E39" s="369"/>
    </row>
    <row r="40" spans="1:5" ht="14.25" customHeight="1" x14ac:dyDescent="0.2">
      <c r="A40" s="370">
        <v>1</v>
      </c>
      <c r="B40" s="371" t="s">
        <v>350</v>
      </c>
      <c r="C40" s="372">
        <v>0</v>
      </c>
      <c r="D40" s="372">
        <v>0</v>
      </c>
      <c r="E40" s="372">
        <f>D40+ C40</f>
        <v>0</v>
      </c>
    </row>
    <row r="41" spans="1:5" ht="14.25" customHeight="1" x14ac:dyDescent="0.2">
      <c r="A41" s="370">
        <v>2</v>
      </c>
      <c r="B41" s="371" t="s">
        <v>351</v>
      </c>
      <c r="C41" s="372">
        <v>0</v>
      </c>
      <c r="D41" s="372">
        <v>0</v>
      </c>
      <c r="E41" s="372">
        <f>D41+ C41</f>
        <v>0</v>
      </c>
    </row>
    <row r="42" spans="1:5" x14ac:dyDescent="0.2">
      <c r="A42" s="362"/>
      <c r="B42" s="363"/>
      <c r="C42" s="364"/>
      <c r="D42" s="364"/>
      <c r="E42" s="373"/>
    </row>
    <row r="43" spans="1:5" s="356" customFormat="1" x14ac:dyDescent="0.2">
      <c r="A43" s="366" t="s">
        <v>359</v>
      </c>
      <c r="B43" s="367" t="s">
        <v>104</v>
      </c>
      <c r="C43" s="368"/>
      <c r="D43" s="368"/>
      <c r="E43" s="369"/>
    </row>
    <row r="44" spans="1:5" ht="14.25" customHeight="1" x14ac:dyDescent="0.2">
      <c r="A44" s="370">
        <v>1</v>
      </c>
      <c r="B44" s="371" t="s">
        <v>350</v>
      </c>
      <c r="C44" s="372">
        <v>0</v>
      </c>
      <c r="D44" s="372">
        <v>0</v>
      </c>
      <c r="E44" s="372">
        <f>D44+ C44</f>
        <v>0</v>
      </c>
    </row>
    <row r="45" spans="1:5" ht="14.25" customHeight="1" x14ac:dyDescent="0.2">
      <c r="A45" s="370">
        <v>2</v>
      </c>
      <c r="B45" s="371" t="s">
        <v>351</v>
      </c>
      <c r="C45" s="372">
        <v>0</v>
      </c>
      <c r="D45" s="372">
        <v>0</v>
      </c>
      <c r="E45" s="372">
        <f>D45+ C45</f>
        <v>0</v>
      </c>
    </row>
    <row r="46" spans="1:5" x14ac:dyDescent="0.2">
      <c r="A46" s="362"/>
      <c r="B46" s="363"/>
      <c r="C46" s="364"/>
      <c r="D46" s="364"/>
      <c r="E46" s="373"/>
    </row>
    <row r="47" spans="1:5" s="356" customFormat="1" x14ac:dyDescent="0.2">
      <c r="A47" s="366" t="s">
        <v>360</v>
      </c>
      <c r="B47" s="367" t="s">
        <v>112</v>
      </c>
      <c r="C47" s="368"/>
      <c r="D47" s="368"/>
      <c r="E47" s="369"/>
    </row>
    <row r="48" spans="1:5" ht="14.25" customHeight="1" x14ac:dyDescent="0.2">
      <c r="A48" s="370">
        <v>1</v>
      </c>
      <c r="B48" s="371" t="s">
        <v>350</v>
      </c>
      <c r="C48" s="372">
        <v>0</v>
      </c>
      <c r="D48" s="372">
        <v>0</v>
      </c>
      <c r="E48" s="372">
        <f>D48+ C48</f>
        <v>0</v>
      </c>
    </row>
    <row r="49" spans="1:5" ht="14.25" customHeight="1" x14ac:dyDescent="0.2">
      <c r="A49" s="370">
        <v>2</v>
      </c>
      <c r="B49" s="371" t="s">
        <v>351</v>
      </c>
      <c r="C49" s="372">
        <v>0</v>
      </c>
      <c r="D49" s="372">
        <v>0</v>
      </c>
      <c r="E49" s="372">
        <f>D49+ C49</f>
        <v>0</v>
      </c>
    </row>
    <row r="50" spans="1:5" x14ac:dyDescent="0.2">
      <c r="A50" s="362"/>
      <c r="B50" s="363"/>
      <c r="C50" s="364"/>
      <c r="D50" s="364"/>
      <c r="E50" s="373"/>
    </row>
    <row r="51" spans="1:5" s="356" customFormat="1" x14ac:dyDescent="0.2">
      <c r="A51" s="366" t="s">
        <v>361</v>
      </c>
      <c r="B51" s="367" t="s">
        <v>121</v>
      </c>
      <c r="C51" s="368"/>
      <c r="D51" s="368"/>
      <c r="E51" s="369"/>
    </row>
    <row r="52" spans="1:5" ht="14.25" customHeight="1" x14ac:dyDescent="0.2">
      <c r="A52" s="370">
        <v>1</v>
      </c>
      <c r="B52" s="371" t="s">
        <v>350</v>
      </c>
      <c r="C52" s="372">
        <v>0</v>
      </c>
      <c r="D52" s="372">
        <v>0</v>
      </c>
      <c r="E52" s="372">
        <f>D52+ C52</f>
        <v>0</v>
      </c>
    </row>
    <row r="53" spans="1:5" ht="14.25" customHeight="1" x14ac:dyDescent="0.2">
      <c r="A53" s="370">
        <v>2</v>
      </c>
      <c r="B53" s="371" t="s">
        <v>351</v>
      </c>
      <c r="C53" s="372">
        <v>0</v>
      </c>
      <c r="D53" s="372">
        <v>0</v>
      </c>
      <c r="E53" s="372">
        <f>D53+ C53</f>
        <v>0</v>
      </c>
    </row>
    <row r="54" spans="1:5" x14ac:dyDescent="0.2">
      <c r="A54" s="362"/>
      <c r="B54" s="363"/>
      <c r="C54" s="364"/>
      <c r="D54" s="364"/>
      <c r="E54" s="373"/>
    </row>
    <row r="55" spans="1:5" s="356" customFormat="1" x14ac:dyDescent="0.2">
      <c r="A55" s="366" t="s">
        <v>362</v>
      </c>
      <c r="B55" s="367" t="s">
        <v>127</v>
      </c>
      <c r="C55" s="368"/>
      <c r="D55" s="368"/>
      <c r="E55" s="369"/>
    </row>
    <row r="56" spans="1:5" ht="14.25" customHeight="1" x14ac:dyDescent="0.2">
      <c r="A56" s="370">
        <v>1</v>
      </c>
      <c r="B56" s="371" t="s">
        <v>350</v>
      </c>
      <c r="C56" s="372">
        <v>0</v>
      </c>
      <c r="D56" s="372">
        <v>0</v>
      </c>
      <c r="E56" s="372">
        <f>D56+ C56</f>
        <v>0</v>
      </c>
    </row>
    <row r="57" spans="1:5" ht="14.25" customHeight="1" x14ac:dyDescent="0.2">
      <c r="A57" s="370">
        <v>2</v>
      </c>
      <c r="B57" s="371" t="s">
        <v>351</v>
      </c>
      <c r="C57" s="372">
        <v>0</v>
      </c>
      <c r="D57" s="372">
        <v>0</v>
      </c>
      <c r="E57" s="372">
        <f>D57+ C57</f>
        <v>0</v>
      </c>
    </row>
    <row r="58" spans="1:5" x14ac:dyDescent="0.2">
      <c r="A58" s="362"/>
      <c r="B58" s="363"/>
      <c r="C58" s="364"/>
      <c r="D58" s="364"/>
      <c r="E58" s="373"/>
    </row>
    <row r="59" spans="1:5" s="356" customFormat="1" ht="25.5" x14ac:dyDescent="0.2">
      <c r="A59" s="366" t="s">
        <v>363</v>
      </c>
      <c r="B59" s="367" t="s">
        <v>132</v>
      </c>
      <c r="C59" s="368"/>
      <c r="D59" s="368"/>
      <c r="E59" s="369"/>
    </row>
    <row r="60" spans="1:5" ht="14.25" customHeight="1" x14ac:dyDescent="0.2">
      <c r="A60" s="370">
        <v>1</v>
      </c>
      <c r="B60" s="371" t="s">
        <v>350</v>
      </c>
      <c r="C60" s="372">
        <v>0</v>
      </c>
      <c r="D60" s="372">
        <v>0</v>
      </c>
      <c r="E60" s="372">
        <f>D60+ C60</f>
        <v>0</v>
      </c>
    </row>
    <row r="61" spans="1:5" ht="14.25" customHeight="1" x14ac:dyDescent="0.2">
      <c r="A61" s="370">
        <v>2</v>
      </c>
      <c r="B61" s="371" t="s">
        <v>351</v>
      </c>
      <c r="C61" s="372">
        <v>0</v>
      </c>
      <c r="D61" s="372">
        <v>0</v>
      </c>
      <c r="E61" s="372">
        <f>D61+ C61</f>
        <v>0</v>
      </c>
    </row>
    <row r="62" spans="1:5" x14ac:dyDescent="0.2">
      <c r="A62" s="362"/>
      <c r="B62" s="363"/>
      <c r="C62" s="364"/>
      <c r="D62" s="364"/>
      <c r="E62" s="373"/>
    </row>
    <row r="63" spans="1:5" s="356" customFormat="1" x14ac:dyDescent="0.2">
      <c r="A63" s="366" t="s">
        <v>364</v>
      </c>
      <c r="B63" s="367" t="s">
        <v>138</v>
      </c>
      <c r="C63" s="368"/>
      <c r="D63" s="368"/>
      <c r="E63" s="369"/>
    </row>
    <row r="64" spans="1:5" ht="14.25" customHeight="1" x14ac:dyDescent="0.2">
      <c r="A64" s="370">
        <v>1</v>
      </c>
      <c r="B64" s="371" t="s">
        <v>350</v>
      </c>
      <c r="C64" s="372">
        <v>0</v>
      </c>
      <c r="D64" s="372">
        <v>0</v>
      </c>
      <c r="E64" s="372">
        <f>D64+ C64</f>
        <v>0</v>
      </c>
    </row>
    <row r="65" spans="1:6" ht="14.25" customHeight="1" x14ac:dyDescent="0.2">
      <c r="A65" s="370">
        <v>2</v>
      </c>
      <c r="B65" s="371" t="s">
        <v>351</v>
      </c>
      <c r="C65" s="372">
        <v>0</v>
      </c>
      <c r="D65" s="372">
        <v>0</v>
      </c>
      <c r="E65" s="372">
        <f>D65+ C65</f>
        <v>0</v>
      </c>
    </row>
    <row r="66" spans="1:6" x14ac:dyDescent="0.2">
      <c r="A66" s="362"/>
      <c r="B66" s="363"/>
      <c r="C66" s="364"/>
      <c r="D66" s="364"/>
      <c r="E66" s="373"/>
    </row>
    <row r="67" spans="1:6" ht="13.5" customHeight="1" x14ac:dyDescent="0.2">
      <c r="A67" s="374"/>
      <c r="B67" s="500"/>
      <c r="C67" s="500"/>
      <c r="D67" s="500"/>
      <c r="E67" s="375"/>
    </row>
    <row r="68" spans="1:6" ht="15" customHeight="1" x14ac:dyDescent="0.2">
      <c r="A68" s="377"/>
      <c r="B68" s="497" t="s">
        <v>365</v>
      </c>
      <c r="C68" s="497"/>
      <c r="D68" s="497"/>
      <c r="E68" s="497"/>
      <c r="F68" s="374"/>
    </row>
    <row r="69" spans="1:6" ht="13.5" customHeight="1" x14ac:dyDescent="0.2">
      <c r="A69" s="377"/>
      <c r="B69" s="376"/>
      <c r="C69" s="376"/>
      <c r="D69" s="376"/>
      <c r="E69" s="376"/>
      <c r="F69" s="374"/>
    </row>
    <row r="70" spans="1:6" ht="26.1" customHeight="1" x14ac:dyDescent="0.2">
      <c r="A70" s="377"/>
      <c r="B70" s="497" t="s">
        <v>366</v>
      </c>
      <c r="C70" s="497"/>
      <c r="D70" s="497"/>
      <c r="E70" s="497"/>
      <c r="F70" s="374"/>
    </row>
    <row r="71" spans="1:6" ht="15" customHeight="1" x14ac:dyDescent="0.2">
      <c r="A71" s="374"/>
      <c r="B71" s="497" t="s">
        <v>367</v>
      </c>
      <c r="C71" s="497"/>
      <c r="D71" s="497"/>
      <c r="E71" s="497"/>
      <c r="F71" s="374"/>
    </row>
    <row r="72" spans="1:6" ht="15" customHeight="1" x14ac:dyDescent="0.2">
      <c r="A72" s="374"/>
      <c r="B72" s="497" t="s">
        <v>368</v>
      </c>
      <c r="C72" s="497"/>
      <c r="D72" s="497"/>
      <c r="E72" s="497"/>
      <c r="F72" s="374"/>
    </row>
  </sheetData>
  <mergeCells count="10">
    <mergeCell ref="B68:E68"/>
    <mergeCell ref="B70:E70"/>
    <mergeCell ref="B71:E71"/>
    <mergeCell ref="B72:E72"/>
    <mergeCell ref="A2:E2"/>
    <mergeCell ref="A3:E3"/>
    <mergeCell ref="A4:E4"/>
    <mergeCell ref="A5:E5"/>
    <mergeCell ref="A6:E6"/>
    <mergeCell ref="B67:D67"/>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233</v>
      </c>
      <c r="B3" s="451"/>
      <c r="C3" s="451"/>
    </row>
    <row r="4" spans="1:4" ht="15" customHeight="1" x14ac:dyDescent="0.25">
      <c r="A4" s="451" t="s">
        <v>2</v>
      </c>
      <c r="B4" s="451"/>
      <c r="C4" s="451"/>
    </row>
    <row r="5" spans="1:4" ht="15" customHeight="1" x14ac:dyDescent="0.25">
      <c r="A5" s="451" t="s">
        <v>369</v>
      </c>
      <c r="B5" s="451"/>
      <c r="C5" s="451"/>
    </row>
    <row r="6" spans="1:4" ht="15" customHeight="1" x14ac:dyDescent="0.25">
      <c r="A6" s="451" t="s">
        <v>370</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371</v>
      </c>
    </row>
    <row r="10" spans="1:4" ht="15.75" customHeight="1" x14ac:dyDescent="0.25">
      <c r="A10" s="386"/>
      <c r="B10" s="387"/>
      <c r="C10" s="388"/>
    </row>
    <row r="11" spans="1:4" ht="30" customHeight="1" x14ac:dyDescent="0.25">
      <c r="A11" s="389" t="s">
        <v>372</v>
      </c>
      <c r="B11" s="390" t="s">
        <v>373</v>
      </c>
      <c r="C11" s="391"/>
    </row>
    <row r="12" spans="1:4" ht="45" customHeight="1" x14ac:dyDescent="0.2">
      <c r="A12" s="392" t="s">
        <v>374</v>
      </c>
      <c r="B12" s="393" t="s">
        <v>375</v>
      </c>
      <c r="C12" s="394" t="s">
        <v>376</v>
      </c>
    </row>
    <row r="13" spans="1:4" ht="15" customHeight="1" x14ac:dyDescent="0.2">
      <c r="A13" s="395"/>
      <c r="B13" s="396"/>
      <c r="C13" s="397"/>
    </row>
    <row r="14" spans="1:4" ht="30" customHeight="1" x14ac:dyDescent="0.2">
      <c r="A14" s="398" t="s">
        <v>377</v>
      </c>
      <c r="B14" s="399" t="s">
        <v>378</v>
      </c>
      <c r="C14" s="400" t="s">
        <v>376</v>
      </c>
    </row>
    <row r="15" spans="1:4" ht="15" customHeight="1" x14ac:dyDescent="0.2">
      <c r="A15" s="401"/>
      <c r="B15" s="396"/>
      <c r="C15" s="397"/>
    </row>
    <row r="16" spans="1:4" ht="30" customHeight="1" x14ac:dyDescent="0.2">
      <c r="A16" s="398" t="s">
        <v>379</v>
      </c>
      <c r="B16" s="399" t="s">
        <v>380</v>
      </c>
      <c r="C16" s="400" t="s">
        <v>376</v>
      </c>
    </row>
    <row r="17" spans="1:3" ht="15" customHeight="1" x14ac:dyDescent="0.2">
      <c r="A17" s="401"/>
      <c r="B17" s="396"/>
      <c r="C17" s="397"/>
    </row>
    <row r="18" spans="1:3" ht="30" customHeight="1" x14ac:dyDescent="0.2">
      <c r="A18" s="398" t="s">
        <v>381</v>
      </c>
      <c r="B18" s="399" t="s">
        <v>382</v>
      </c>
      <c r="C18" s="400" t="s">
        <v>376</v>
      </c>
    </row>
    <row r="19" spans="1:3" ht="15" customHeight="1" x14ac:dyDescent="0.2">
      <c r="A19" s="402"/>
      <c r="B19" s="403"/>
      <c r="C19" s="397"/>
    </row>
    <row r="20" spans="1:3" ht="30" customHeight="1" x14ac:dyDescent="0.2">
      <c r="A20" s="404" t="s">
        <v>383</v>
      </c>
      <c r="B20" s="405" t="s">
        <v>384</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233</v>
      </c>
      <c r="B2" s="502"/>
      <c r="C2" s="502"/>
      <c r="D2" s="502"/>
      <c r="E2" s="502"/>
      <c r="F2" s="503"/>
    </row>
    <row r="3" spans="1:6" ht="14.25" customHeight="1" x14ac:dyDescent="0.25">
      <c r="A3" s="469" t="s">
        <v>2</v>
      </c>
      <c r="B3" s="469"/>
      <c r="C3" s="469"/>
      <c r="D3" s="469"/>
      <c r="E3" s="469"/>
      <c r="F3" s="469"/>
    </row>
    <row r="4" spans="1:6" ht="14.25" customHeight="1" x14ac:dyDescent="0.25">
      <c r="A4" s="469" t="s">
        <v>385</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386</v>
      </c>
      <c r="D7" s="409" t="s">
        <v>387</v>
      </c>
      <c r="E7" s="409" t="s">
        <v>217</v>
      </c>
      <c r="F7" s="409" t="s">
        <v>388</v>
      </c>
    </row>
    <row r="8" spans="1:6" ht="15" customHeight="1" x14ac:dyDescent="0.25">
      <c r="A8" s="411" t="s">
        <v>5</v>
      </c>
      <c r="B8" s="412" t="s">
        <v>6</v>
      </c>
      <c r="C8" s="411" t="s">
        <v>217</v>
      </c>
      <c r="D8" s="411" t="s">
        <v>217</v>
      </c>
      <c r="E8" s="411" t="s">
        <v>389</v>
      </c>
      <c r="F8" s="411" t="s">
        <v>389</v>
      </c>
    </row>
    <row r="9" spans="1:6" ht="15" customHeight="1" x14ac:dyDescent="0.25">
      <c r="A9" s="410"/>
      <c r="B9" s="410"/>
      <c r="C9" s="410"/>
      <c r="D9" s="410"/>
      <c r="E9" s="410"/>
      <c r="F9" s="410"/>
    </row>
    <row r="10" spans="1:6" ht="15" customHeight="1" x14ac:dyDescent="0.25">
      <c r="A10" s="411" t="s">
        <v>8</v>
      </c>
      <c r="B10" s="413" t="s">
        <v>390</v>
      </c>
      <c r="C10" s="413"/>
      <c r="D10" s="413"/>
      <c r="E10" s="413"/>
      <c r="F10" s="414"/>
    </row>
    <row r="11" spans="1:6" ht="15" customHeight="1" x14ac:dyDescent="0.25">
      <c r="A11" s="411"/>
      <c r="B11" s="413"/>
      <c r="C11" s="413"/>
      <c r="D11" s="413"/>
      <c r="E11" s="413"/>
      <c r="F11" s="414"/>
    </row>
    <row r="12" spans="1:6" ht="14.25" customHeight="1" x14ac:dyDescent="0.2">
      <c r="A12" s="416" t="s">
        <v>326</v>
      </c>
      <c r="B12" s="417" t="s">
        <v>391</v>
      </c>
      <c r="C12" s="418">
        <v>1906</v>
      </c>
      <c r="D12" s="418">
        <v>1558</v>
      </c>
      <c r="E12" s="418">
        <f>+D12-C12</f>
        <v>-348</v>
      </c>
      <c r="F12" s="414">
        <f>IF(C12=0,0,E12/C12)</f>
        <v>-0.1825813221406086</v>
      </c>
    </row>
    <row r="13" spans="1:6" ht="15" customHeight="1" x14ac:dyDescent="0.25">
      <c r="A13" s="416" t="s">
        <v>327</v>
      </c>
      <c r="B13" s="417" t="s">
        <v>392</v>
      </c>
      <c r="C13" s="418">
        <v>1906</v>
      </c>
      <c r="D13" s="418">
        <v>1558</v>
      </c>
      <c r="E13" s="418">
        <f>+D13-C13</f>
        <v>-348</v>
      </c>
      <c r="F13" s="419">
        <f>IF(C13=0,0,E13/C13)</f>
        <v>-0.1825813221406086</v>
      </c>
    </row>
    <row r="14" spans="1:6" ht="15" customHeight="1" x14ac:dyDescent="0.25">
      <c r="A14" s="420"/>
      <c r="B14" s="420"/>
      <c r="C14" s="420"/>
      <c r="D14" s="420"/>
      <c r="E14" s="420"/>
    </row>
    <row r="15" spans="1:6" ht="14.25" customHeight="1" x14ac:dyDescent="0.2">
      <c r="A15" s="416" t="s">
        <v>329</v>
      </c>
      <c r="B15" s="417" t="s">
        <v>393</v>
      </c>
      <c r="C15" s="421">
        <v>5354725</v>
      </c>
      <c r="D15" s="421">
        <v>5780862</v>
      </c>
      <c r="E15" s="421">
        <f>+D15-C15</f>
        <v>426137</v>
      </c>
      <c r="F15" s="414">
        <f>IF(C15=0,0,E15/C15)</f>
        <v>7.9581491112988997E-2</v>
      </c>
    </row>
    <row r="16" spans="1:6" ht="15" customHeight="1" x14ac:dyDescent="0.25">
      <c r="A16" s="415"/>
      <c r="B16" s="420" t="s">
        <v>394</v>
      </c>
      <c r="C16" s="422">
        <f>IF(C13=0,0,C15/C13)</f>
        <v>2809.4045120671562</v>
      </c>
      <c r="D16" s="422">
        <f>IF(D13=0,0,D15/D13)</f>
        <v>3710.4377406931962</v>
      </c>
      <c r="E16" s="422">
        <f>+D16-C16</f>
        <v>901.03322862604</v>
      </c>
      <c r="F16" s="419">
        <f>IF(C16=0,0,E16/C16)</f>
        <v>0.32072036075825228</v>
      </c>
    </row>
    <row r="17" spans="1:6" ht="15" customHeight="1" x14ac:dyDescent="0.25">
      <c r="A17" s="420"/>
      <c r="B17" s="420"/>
      <c r="C17" s="420"/>
      <c r="D17" s="420"/>
      <c r="E17" s="420"/>
      <c r="F17" s="414"/>
    </row>
    <row r="18" spans="1:6" ht="14.25" customHeight="1" x14ac:dyDescent="0.2">
      <c r="A18" s="416" t="s">
        <v>331</v>
      </c>
      <c r="B18" s="417" t="s">
        <v>395</v>
      </c>
      <c r="C18" s="417">
        <v>0.38522099999999998</v>
      </c>
      <c r="D18" s="417">
        <v>0.37569599999999997</v>
      </c>
      <c r="E18" s="423">
        <f>+D18-C18</f>
        <v>-9.5250000000000057E-3</v>
      </c>
      <c r="F18" s="414">
        <f>IF(C18=0,0,E18/C18)</f>
        <v>-2.4726066335947434E-2</v>
      </c>
    </row>
    <row r="19" spans="1:6" ht="15" customHeight="1" x14ac:dyDescent="0.25">
      <c r="A19" s="415"/>
      <c r="B19" s="420" t="s">
        <v>396</v>
      </c>
      <c r="C19" s="422">
        <f>+C15*C18</f>
        <v>2062752.5192249999</v>
      </c>
      <c r="D19" s="422">
        <f>+D15*D18</f>
        <v>2171846.7299520001</v>
      </c>
      <c r="E19" s="422">
        <f>+D19-C19</f>
        <v>109094.21072700014</v>
      </c>
      <c r="F19" s="419">
        <f>IF(C19=0,0,E19/C19)</f>
        <v>5.2887687548668273E-2</v>
      </c>
    </row>
    <row r="20" spans="1:6" ht="15" customHeight="1" x14ac:dyDescent="0.25">
      <c r="A20" s="415"/>
      <c r="B20" s="420" t="s">
        <v>397</v>
      </c>
      <c r="C20" s="422">
        <f>IF(C13=0,0,C19/C13)</f>
        <v>1082.2416155430219</v>
      </c>
      <c r="D20" s="422">
        <f>IF(D13=0,0,D19/D13)</f>
        <v>1393.9966174274712</v>
      </c>
      <c r="E20" s="422">
        <f>+D20-C20</f>
        <v>311.75500188444926</v>
      </c>
      <c r="F20" s="419">
        <f>IF(C20=0,0,E20/C20)</f>
        <v>0.28806414150690751</v>
      </c>
    </row>
    <row r="21" spans="1:6" ht="15" customHeight="1" x14ac:dyDescent="0.25">
      <c r="A21" s="410"/>
      <c r="B21" s="420"/>
      <c r="C21" s="424"/>
      <c r="D21" s="424"/>
      <c r="E21" s="424"/>
      <c r="F21" s="414"/>
    </row>
    <row r="22" spans="1:6" ht="14.25" customHeight="1" x14ac:dyDescent="0.2">
      <c r="A22" s="416" t="s">
        <v>333</v>
      </c>
      <c r="B22" s="417" t="s">
        <v>398</v>
      </c>
      <c r="C22" s="421">
        <v>2986132</v>
      </c>
      <c r="D22" s="421">
        <v>2679732</v>
      </c>
      <c r="E22" s="421">
        <f>+D22-C22</f>
        <v>-306400</v>
      </c>
      <c r="F22" s="414">
        <f>IF(C22=0,0,E22/C22)</f>
        <v>-0.10260765431668795</v>
      </c>
    </row>
    <row r="23" spans="1:6" ht="14.25" customHeight="1" x14ac:dyDescent="0.2">
      <c r="A23" s="416" t="s">
        <v>335</v>
      </c>
      <c r="B23" s="417" t="s">
        <v>399</v>
      </c>
      <c r="C23" s="425">
        <v>698201</v>
      </c>
      <c r="D23" s="425">
        <v>783491</v>
      </c>
      <c r="E23" s="425">
        <f>+D23-C23</f>
        <v>85290</v>
      </c>
      <c r="F23" s="414">
        <f>IF(C23=0,0,E23/C23)</f>
        <v>0.1221568001191634</v>
      </c>
    </row>
    <row r="24" spans="1:6" ht="14.25" customHeight="1" x14ac:dyDescent="0.2">
      <c r="A24" s="416" t="s">
        <v>337</v>
      </c>
      <c r="B24" s="417" t="s">
        <v>400</v>
      </c>
      <c r="C24" s="425">
        <v>1670392</v>
      </c>
      <c r="D24" s="425">
        <v>2317639</v>
      </c>
      <c r="E24" s="425">
        <f>+D24-C24</f>
        <v>647247</v>
      </c>
      <c r="F24" s="414">
        <f>IF(C24=0,0,E24/C24)</f>
        <v>0.38748210001005751</v>
      </c>
    </row>
    <row r="25" spans="1:6" ht="15" customHeight="1" x14ac:dyDescent="0.25">
      <c r="A25" s="410"/>
      <c r="B25" s="420" t="s">
        <v>393</v>
      </c>
      <c r="C25" s="422">
        <f>+C22+C23+C24</f>
        <v>5354725</v>
      </c>
      <c r="D25" s="422">
        <f>+D22+D23+D24</f>
        <v>5780862</v>
      </c>
      <c r="E25" s="422">
        <f>+E22+E23+E24</f>
        <v>426137</v>
      </c>
      <c r="F25" s="419">
        <f>IF(C25=0,0,E25/C25)</f>
        <v>7.9581491112988997E-2</v>
      </c>
    </row>
    <row r="26" spans="1:6" ht="15" customHeight="1" x14ac:dyDescent="0.25">
      <c r="A26" s="411"/>
      <c r="B26" s="420"/>
      <c r="C26" s="426"/>
      <c r="D26" s="426"/>
      <c r="E26" s="426"/>
      <c r="F26" s="414"/>
    </row>
    <row r="27" spans="1:6" ht="14.25" customHeight="1" x14ac:dyDescent="0.2">
      <c r="A27" s="416" t="s">
        <v>339</v>
      </c>
      <c r="B27" s="417" t="s">
        <v>401</v>
      </c>
      <c r="C27" s="425">
        <v>437</v>
      </c>
      <c r="D27" s="425">
        <v>476</v>
      </c>
      <c r="E27" s="425">
        <f>+D27-C27</f>
        <v>39</v>
      </c>
      <c r="F27" s="414">
        <f>IF(C27=0,0,E27/C27)</f>
        <v>8.924485125858124E-2</v>
      </c>
    </row>
    <row r="28" spans="1:6" ht="14.25" customHeight="1" x14ac:dyDescent="0.2">
      <c r="A28" s="416" t="s">
        <v>341</v>
      </c>
      <c r="B28" s="417" t="s">
        <v>402</v>
      </c>
      <c r="C28" s="425">
        <v>81</v>
      </c>
      <c r="D28" s="425">
        <v>79</v>
      </c>
      <c r="E28" s="425">
        <f>+D28-C28</f>
        <v>-2</v>
      </c>
      <c r="F28" s="414">
        <f>IF(C28=0,0,E28/C28)</f>
        <v>-2.4691358024691357E-2</v>
      </c>
    </row>
    <row r="29" spans="1:6" ht="14.25" customHeight="1" x14ac:dyDescent="0.2">
      <c r="A29" s="416" t="s">
        <v>343</v>
      </c>
      <c r="B29" s="417" t="s">
        <v>403</v>
      </c>
      <c r="C29" s="425">
        <v>312</v>
      </c>
      <c r="D29" s="425">
        <v>436</v>
      </c>
      <c r="E29" s="425">
        <f>+D29-C29</f>
        <v>124</v>
      </c>
      <c r="F29" s="414">
        <f>IF(C29=0,0,E29/C29)</f>
        <v>0.39743589743589741</v>
      </c>
    </row>
    <row r="30" spans="1:6" ht="30" customHeight="1" x14ac:dyDescent="0.2">
      <c r="A30" s="416" t="s">
        <v>404</v>
      </c>
      <c r="B30" s="427" t="s">
        <v>405</v>
      </c>
      <c r="C30" s="425">
        <v>2530</v>
      </c>
      <c r="D30" s="425">
        <v>2342</v>
      </c>
      <c r="E30" s="425">
        <f>+D30-C30</f>
        <v>-188</v>
      </c>
      <c r="F30" s="414">
        <f>IF(C30=0,0,E30/C30)</f>
        <v>-7.4308300395256918E-2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406</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407</v>
      </c>
      <c r="C36" s="410"/>
      <c r="D36" s="410"/>
      <c r="E36" s="410"/>
      <c r="F36" s="410"/>
    </row>
    <row r="37" spans="1:6" ht="15" customHeight="1" x14ac:dyDescent="0.25">
      <c r="A37" s="411"/>
      <c r="B37" s="429"/>
      <c r="C37" s="410"/>
      <c r="D37" s="410"/>
      <c r="E37" s="410"/>
      <c r="F37" s="410"/>
    </row>
    <row r="38" spans="1:6" ht="14.25" customHeight="1" x14ac:dyDescent="0.2">
      <c r="A38" s="416" t="s">
        <v>326</v>
      </c>
      <c r="B38" s="417" t="s">
        <v>391</v>
      </c>
      <c r="C38" s="418">
        <v>34</v>
      </c>
      <c r="D38" s="418">
        <v>7</v>
      </c>
      <c r="E38" s="418">
        <f>+D38-C38</f>
        <v>-27</v>
      </c>
      <c r="F38" s="414">
        <f>IF(C38=0,0,E38/C38)</f>
        <v>-0.79411764705882348</v>
      </c>
    </row>
    <row r="39" spans="1:6" ht="15" customHeight="1" x14ac:dyDescent="0.25">
      <c r="A39" s="416" t="s">
        <v>327</v>
      </c>
      <c r="B39" s="417" t="s">
        <v>392</v>
      </c>
      <c r="C39" s="418">
        <v>34</v>
      </c>
      <c r="D39" s="418">
        <v>7</v>
      </c>
      <c r="E39" s="418">
        <f>+D39-C39</f>
        <v>-27</v>
      </c>
      <c r="F39" s="419">
        <f>IF(C39=0,0,E39/C39)</f>
        <v>-0.79411764705882348</v>
      </c>
    </row>
    <row r="40" spans="1:6" ht="15" customHeight="1" x14ac:dyDescent="0.25">
      <c r="A40" s="417"/>
      <c r="B40" s="417"/>
      <c r="C40" s="420"/>
      <c r="D40" s="420"/>
      <c r="E40" s="420"/>
    </row>
    <row r="41" spans="1:6" ht="14.25" customHeight="1" x14ac:dyDescent="0.2">
      <c r="A41" s="416" t="s">
        <v>329</v>
      </c>
      <c r="B41" s="417" t="s">
        <v>408</v>
      </c>
      <c r="C41" s="421">
        <v>35798</v>
      </c>
      <c r="D41" s="421">
        <v>3750</v>
      </c>
      <c r="E41" s="421">
        <f>+D41-C41</f>
        <v>-32048</v>
      </c>
      <c r="F41" s="414">
        <f>IF(C41=0,0,E41/C41)</f>
        <v>-0.89524554444382365</v>
      </c>
    </row>
    <row r="42" spans="1:6" ht="15" customHeight="1" x14ac:dyDescent="0.25">
      <c r="A42" s="410"/>
      <c r="B42" s="420" t="s">
        <v>394</v>
      </c>
      <c r="C42" s="422">
        <f>IF(C39=0,0,C41/C39)</f>
        <v>1052.8823529411766</v>
      </c>
      <c r="D42" s="422">
        <f>IF(D39=0,0,D41/D39)</f>
        <v>535.71428571428567</v>
      </c>
      <c r="E42" s="422">
        <f>+D42-C42</f>
        <v>-517.16806722689091</v>
      </c>
      <c r="F42" s="419">
        <f>IF(C42=0,0,E42/C42)</f>
        <v>-0.4911926444414294</v>
      </c>
    </row>
    <row r="43" spans="1:6" ht="15" customHeight="1" x14ac:dyDescent="0.25">
      <c r="A43" s="420"/>
      <c r="B43" s="420"/>
      <c r="C43" s="420"/>
      <c r="D43" s="420"/>
      <c r="E43" s="420"/>
      <c r="F43" s="414"/>
    </row>
    <row r="44" spans="1:6" ht="14.25" customHeight="1" x14ac:dyDescent="0.2">
      <c r="A44" s="416" t="s">
        <v>331</v>
      </c>
      <c r="B44" s="417" t="s">
        <v>395</v>
      </c>
      <c r="C44" s="417">
        <v>0.38522099999999998</v>
      </c>
      <c r="D44" s="417">
        <v>0.37569599999999997</v>
      </c>
      <c r="E44" s="423">
        <f>+D44-C44</f>
        <v>-9.5250000000000057E-3</v>
      </c>
      <c r="F44" s="414">
        <f>IF(C44=0,0,E44/C44)</f>
        <v>-2.4726066335947434E-2</v>
      </c>
    </row>
    <row r="45" spans="1:6" ht="15" customHeight="1" x14ac:dyDescent="0.25">
      <c r="A45" s="410"/>
      <c r="B45" s="420" t="s">
        <v>396</v>
      </c>
      <c r="C45" s="422">
        <f>+C41*C44</f>
        <v>13790.141357999999</v>
      </c>
      <c r="D45" s="422">
        <f>+D41*D44</f>
        <v>1408.86</v>
      </c>
      <c r="E45" s="422">
        <f>+D45-C45</f>
        <v>-12381.281357999998</v>
      </c>
      <c r="F45" s="419">
        <f>IF(C45=0,0,E45/C45)</f>
        <v>-0.89783571006089169</v>
      </c>
    </row>
    <row r="46" spans="1:6" ht="15" customHeight="1" x14ac:dyDescent="0.25">
      <c r="A46" s="410"/>
      <c r="B46" s="420" t="s">
        <v>397</v>
      </c>
      <c r="C46" s="422">
        <f>IF(C39=0,0,C45/C39)</f>
        <v>405.5923928823529</v>
      </c>
      <c r="D46" s="422">
        <f>IF(D39=0,0,D45/D39)</f>
        <v>201.26571428571427</v>
      </c>
      <c r="E46" s="422">
        <f>+D46-C46</f>
        <v>-204.32667859663863</v>
      </c>
      <c r="F46" s="419">
        <f>IF(C46=0,0,E46/C46)</f>
        <v>-0.50377344886718844</v>
      </c>
    </row>
    <row r="47" spans="1:6" ht="15" customHeight="1" x14ac:dyDescent="0.25">
      <c r="A47" s="411"/>
      <c r="B47" s="429"/>
      <c r="C47" s="410"/>
      <c r="D47" s="410"/>
      <c r="E47" s="410"/>
      <c r="F47" s="419"/>
    </row>
    <row r="48" spans="1:6" ht="14.25" customHeight="1" x14ac:dyDescent="0.2">
      <c r="A48" s="416" t="s">
        <v>333</v>
      </c>
      <c r="B48" s="417" t="s">
        <v>409</v>
      </c>
      <c r="C48" s="421">
        <v>27104</v>
      </c>
      <c r="D48" s="421">
        <v>2000</v>
      </c>
      <c r="E48" s="421">
        <f>+D48-C48</f>
        <v>-25104</v>
      </c>
      <c r="F48" s="414">
        <f>IF(C48=0,0,E48/C48)</f>
        <v>-0.92621015348288072</v>
      </c>
    </row>
    <row r="49" spans="1:7" ht="14.25" customHeight="1" x14ac:dyDescent="0.2">
      <c r="A49" s="416" t="s">
        <v>335</v>
      </c>
      <c r="B49" s="417" t="s">
        <v>410</v>
      </c>
      <c r="C49" s="425">
        <v>478</v>
      </c>
      <c r="D49" s="425">
        <v>0</v>
      </c>
      <c r="E49" s="425">
        <f>+D49-C49</f>
        <v>-478</v>
      </c>
      <c r="F49" s="414">
        <f>IF(C49=0,0,E49/C49)</f>
        <v>-1</v>
      </c>
    </row>
    <row r="50" spans="1:7" ht="14.25" customHeight="1" x14ac:dyDescent="0.2">
      <c r="A50" s="416" t="s">
        <v>337</v>
      </c>
      <c r="B50" s="417" t="s">
        <v>411</v>
      </c>
      <c r="C50" s="425">
        <v>8216</v>
      </c>
      <c r="D50" s="425">
        <v>1750</v>
      </c>
      <c r="E50" s="425">
        <f>+D50-C50</f>
        <v>-6466</v>
      </c>
      <c r="F50" s="414">
        <f>IF(C50=0,0,E50/C50)</f>
        <v>-0.78700097370983446</v>
      </c>
    </row>
    <row r="51" spans="1:7" ht="15" customHeight="1" x14ac:dyDescent="0.25">
      <c r="A51" s="410"/>
      <c r="B51" s="420" t="s">
        <v>408</v>
      </c>
      <c r="C51" s="422">
        <f>+C48+C49+C50</f>
        <v>35798</v>
      </c>
      <c r="D51" s="422">
        <f>+D48+D49+D50</f>
        <v>3750</v>
      </c>
      <c r="E51" s="422">
        <f>+E48+E49+E50</f>
        <v>-32048</v>
      </c>
      <c r="F51" s="419">
        <f>IF(C51=0,0,E51/C51)</f>
        <v>-0.89524554444382365</v>
      </c>
    </row>
    <row r="52" spans="1:7" ht="15" customHeight="1" x14ac:dyDescent="0.25">
      <c r="A52" s="411"/>
      <c r="B52" s="420"/>
      <c r="C52" s="426"/>
      <c r="D52" s="426"/>
      <c r="E52" s="426"/>
      <c r="F52" s="414"/>
    </row>
    <row r="53" spans="1:7" ht="14.25" customHeight="1" x14ac:dyDescent="0.2">
      <c r="A53" s="416" t="s">
        <v>339</v>
      </c>
      <c r="B53" s="417" t="s">
        <v>412</v>
      </c>
      <c r="C53" s="425">
        <v>5</v>
      </c>
      <c r="D53" s="425">
        <v>0</v>
      </c>
      <c r="E53" s="425">
        <f>+D53-C53</f>
        <v>-5</v>
      </c>
      <c r="F53" s="414">
        <f>IF(C53=0,0,E53/C53)</f>
        <v>-1</v>
      </c>
    </row>
    <row r="54" spans="1:7" ht="14.25" customHeight="1" x14ac:dyDescent="0.2">
      <c r="A54" s="416" t="s">
        <v>341</v>
      </c>
      <c r="B54" s="417" t="s">
        <v>413</v>
      </c>
      <c r="C54" s="425">
        <v>2</v>
      </c>
      <c r="D54" s="425">
        <v>0</v>
      </c>
      <c r="E54" s="425">
        <f>+D54-C54</f>
        <v>-2</v>
      </c>
      <c r="F54" s="414">
        <f>IF(C54=0,0,E54/C54)</f>
        <v>-1</v>
      </c>
    </row>
    <row r="55" spans="1:7" ht="14.25" customHeight="1" x14ac:dyDescent="0.2">
      <c r="A55" s="416" t="s">
        <v>343</v>
      </c>
      <c r="B55" s="417" t="s">
        <v>414</v>
      </c>
      <c r="C55" s="425">
        <v>0</v>
      </c>
      <c r="D55" s="425">
        <v>0</v>
      </c>
      <c r="E55" s="425">
        <f>+D55-C55</f>
        <v>0</v>
      </c>
      <c r="F55" s="414">
        <f>IF(C55=0,0,E55/C55)</f>
        <v>0</v>
      </c>
    </row>
    <row r="56" spans="1:7" ht="30" customHeight="1" x14ac:dyDescent="0.2">
      <c r="A56" s="416" t="s">
        <v>404</v>
      </c>
      <c r="B56" s="427" t="s">
        <v>415</v>
      </c>
      <c r="C56" s="425">
        <v>22</v>
      </c>
      <c r="D56" s="425">
        <v>0</v>
      </c>
      <c r="E56" s="425">
        <f>+D56-C56</f>
        <v>-22</v>
      </c>
      <c r="F56" s="414">
        <f>IF(C56=0,0,E56/C56)</f>
        <v>-1</v>
      </c>
    </row>
    <row r="57" spans="1:7" ht="15" customHeight="1" x14ac:dyDescent="0.25">
      <c r="A57" s="430"/>
      <c r="B57" s="258"/>
      <c r="C57" s="258"/>
      <c r="D57" s="258"/>
      <c r="E57" s="258"/>
      <c r="F57" s="431"/>
    </row>
    <row r="58" spans="1:7" ht="15" customHeight="1" x14ac:dyDescent="0.25">
      <c r="A58" s="429" t="s">
        <v>416</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REPORTING&amp;RHOSPITAL OF SAINT RAPHAEL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146</v>
      </c>
      <c r="B5" s="451"/>
      <c r="C5" s="451"/>
      <c r="D5" s="451"/>
    </row>
    <row r="6" spans="1:8" s="33" customFormat="1" ht="16.5" customHeight="1" thickBot="1" x14ac:dyDescent="0.3">
      <c r="A6" s="32"/>
      <c r="B6" s="452"/>
      <c r="C6" s="452"/>
    </row>
    <row r="7" spans="1:8" ht="15.75" customHeight="1" x14ac:dyDescent="0.25">
      <c r="A7" s="36" t="s">
        <v>147</v>
      </c>
      <c r="B7" s="37" t="s">
        <v>148</v>
      </c>
      <c r="C7" s="38" t="s">
        <v>149</v>
      </c>
      <c r="D7" s="39" t="s">
        <v>150</v>
      </c>
      <c r="E7" s="40"/>
      <c r="F7" s="40"/>
      <c r="G7" s="40"/>
      <c r="H7" s="41"/>
    </row>
    <row r="8" spans="1:8" ht="15.75" customHeight="1" x14ac:dyDescent="0.25">
      <c r="A8" s="42"/>
      <c r="B8" s="43"/>
      <c r="C8" s="44" t="s">
        <v>151</v>
      </c>
      <c r="D8" s="45" t="s">
        <v>152</v>
      </c>
    </row>
    <row r="9" spans="1:8" ht="16.5" customHeight="1" thickBot="1" x14ac:dyDescent="0.3">
      <c r="A9" s="46" t="s">
        <v>5</v>
      </c>
      <c r="B9" s="47" t="s">
        <v>9</v>
      </c>
      <c r="C9" s="48" t="s">
        <v>153</v>
      </c>
      <c r="D9" s="49" t="s">
        <v>154</v>
      </c>
    </row>
    <row r="10" spans="1:8" ht="15.75" customHeight="1" x14ac:dyDescent="0.25">
      <c r="A10" s="50"/>
      <c r="B10" s="51"/>
      <c r="C10" s="51"/>
      <c r="D10" s="52"/>
    </row>
    <row r="11" spans="1:8" ht="15.75" x14ac:dyDescent="0.25">
      <c r="A11" s="53" t="s">
        <v>155</v>
      </c>
      <c r="B11" s="54" t="s">
        <v>0</v>
      </c>
      <c r="C11" s="55"/>
      <c r="D11" s="56"/>
    </row>
    <row r="12" spans="1:8" x14ac:dyDescent="0.2">
      <c r="A12" s="57">
        <v>1</v>
      </c>
      <c r="B12" s="41"/>
      <c r="C12" s="58" t="s">
        <v>156</v>
      </c>
      <c r="D12" s="59">
        <v>-79185572</v>
      </c>
    </row>
    <row r="13" spans="1:8" x14ac:dyDescent="0.2">
      <c r="A13" s="57">
        <v>2</v>
      </c>
      <c r="B13" s="41"/>
      <c r="C13" s="58" t="s">
        <v>157</v>
      </c>
      <c r="D13" s="59">
        <v>19690864</v>
      </c>
    </row>
    <row r="14" spans="1:8" x14ac:dyDescent="0.2">
      <c r="A14" s="57">
        <v>3</v>
      </c>
      <c r="B14" s="41"/>
      <c r="C14" s="58" t="s">
        <v>158</v>
      </c>
      <c r="D14" s="59">
        <v>0</v>
      </c>
    </row>
    <row r="15" spans="1:8" x14ac:dyDescent="0.2">
      <c r="A15" s="57">
        <v>4</v>
      </c>
      <c r="B15" s="41"/>
      <c r="C15" s="58" t="s">
        <v>159</v>
      </c>
      <c r="D15" s="59">
        <v>11090419</v>
      </c>
    </row>
    <row r="16" spans="1:8" ht="15.75" thickBot="1" x14ac:dyDescent="0.25">
      <c r="A16" s="57">
        <v>5</v>
      </c>
      <c r="B16" s="41"/>
      <c r="C16" s="58" t="s">
        <v>160</v>
      </c>
      <c r="D16" s="59">
        <v>-7870000</v>
      </c>
    </row>
    <row r="17" spans="1:4" ht="16.5" customHeight="1" thickBot="1" x14ac:dyDescent="0.3">
      <c r="A17" s="60"/>
      <c r="B17" s="61"/>
      <c r="C17" s="62" t="s">
        <v>161</v>
      </c>
      <c r="D17" s="63">
        <f>+D16+D15+D14+D13+D12</f>
        <v>-56274289</v>
      </c>
    </row>
    <row r="18" spans="1:4" ht="15.75" customHeight="1" x14ac:dyDescent="0.25">
      <c r="A18" s="64"/>
      <c r="B18" s="65"/>
      <c r="C18" s="66"/>
      <c r="D18" s="67"/>
    </row>
    <row r="19" spans="1:4" ht="15.75" x14ac:dyDescent="0.25">
      <c r="A19" s="53" t="s">
        <v>162</v>
      </c>
      <c r="B19" s="54" t="s">
        <v>10</v>
      </c>
      <c r="C19" s="55"/>
      <c r="D19" s="56"/>
    </row>
    <row r="20" spans="1:4" x14ac:dyDescent="0.2">
      <c r="A20" s="57">
        <v>1</v>
      </c>
      <c r="B20" s="41"/>
      <c r="C20" s="58" t="s">
        <v>156</v>
      </c>
      <c r="D20" s="59">
        <v>128402</v>
      </c>
    </row>
    <row r="21" spans="1:4" x14ac:dyDescent="0.2">
      <c r="A21" s="57">
        <v>2</v>
      </c>
      <c r="B21" s="41"/>
      <c r="C21" s="58" t="s">
        <v>157</v>
      </c>
      <c r="D21" s="59">
        <v>0</v>
      </c>
    </row>
    <row r="22" spans="1:4" x14ac:dyDescent="0.2">
      <c r="A22" s="57">
        <v>3</v>
      </c>
      <c r="B22" s="41"/>
      <c r="C22" s="58" t="s">
        <v>158</v>
      </c>
      <c r="D22" s="59">
        <v>0</v>
      </c>
    </row>
    <row r="23" spans="1:4" x14ac:dyDescent="0.2">
      <c r="A23" s="57">
        <v>4</v>
      </c>
      <c r="B23" s="41"/>
      <c r="C23" s="58" t="s">
        <v>159</v>
      </c>
      <c r="D23" s="59">
        <v>0</v>
      </c>
    </row>
    <row r="24" spans="1:4" ht="15.75" thickBot="1" x14ac:dyDescent="0.25">
      <c r="A24" s="57">
        <v>5</v>
      </c>
      <c r="B24" s="41"/>
      <c r="C24" s="58" t="s">
        <v>160</v>
      </c>
      <c r="D24" s="59">
        <v>0</v>
      </c>
    </row>
    <row r="25" spans="1:4" ht="16.5" customHeight="1" thickBot="1" x14ac:dyDescent="0.3">
      <c r="A25" s="60"/>
      <c r="B25" s="61"/>
      <c r="C25" s="62" t="s">
        <v>161</v>
      </c>
      <c r="D25" s="63">
        <f>+D24+D23+D22+D21+D20</f>
        <v>128402</v>
      </c>
    </row>
    <row r="26" spans="1:4" ht="15.75" customHeight="1" x14ac:dyDescent="0.25">
      <c r="A26" s="64"/>
      <c r="B26" s="65"/>
      <c r="C26" s="66"/>
      <c r="D26" s="67"/>
    </row>
    <row r="27" spans="1:4" ht="15.75" x14ac:dyDescent="0.25">
      <c r="A27" s="53" t="s">
        <v>163</v>
      </c>
      <c r="B27" s="54" t="s">
        <v>39</v>
      </c>
      <c r="C27" s="55"/>
      <c r="D27" s="56"/>
    </row>
    <row r="28" spans="1:4" x14ac:dyDescent="0.2">
      <c r="A28" s="57">
        <v>1</v>
      </c>
      <c r="B28" s="41"/>
      <c r="C28" s="58" t="s">
        <v>156</v>
      </c>
      <c r="D28" s="59">
        <v>201077</v>
      </c>
    </row>
    <row r="29" spans="1:4" x14ac:dyDescent="0.2">
      <c r="A29" s="57">
        <v>2</v>
      </c>
      <c r="B29" s="41"/>
      <c r="C29" s="58" t="s">
        <v>157</v>
      </c>
      <c r="D29" s="59">
        <v>0</v>
      </c>
    </row>
    <row r="30" spans="1:4" x14ac:dyDescent="0.2">
      <c r="A30" s="57">
        <v>3</v>
      </c>
      <c r="B30" s="41"/>
      <c r="C30" s="58" t="s">
        <v>158</v>
      </c>
      <c r="D30" s="59">
        <v>0</v>
      </c>
    </row>
    <row r="31" spans="1:4" x14ac:dyDescent="0.2">
      <c r="A31" s="57">
        <v>4</v>
      </c>
      <c r="B31" s="41"/>
      <c r="C31" s="58" t="s">
        <v>159</v>
      </c>
      <c r="D31" s="59">
        <v>0</v>
      </c>
    </row>
    <row r="32" spans="1:4" ht="15.75" thickBot="1" x14ac:dyDescent="0.25">
      <c r="A32" s="57">
        <v>5</v>
      </c>
      <c r="B32" s="41"/>
      <c r="C32" s="58" t="s">
        <v>160</v>
      </c>
      <c r="D32" s="59">
        <v>0</v>
      </c>
    </row>
    <row r="33" spans="1:4" ht="16.5" customHeight="1" thickBot="1" x14ac:dyDescent="0.3">
      <c r="A33" s="60"/>
      <c r="B33" s="61"/>
      <c r="C33" s="62" t="s">
        <v>161</v>
      </c>
      <c r="D33" s="63">
        <f>+D32+D31+D30+D29+D28</f>
        <v>201077</v>
      </c>
    </row>
    <row r="34" spans="1:4" ht="15.75" customHeight="1" x14ac:dyDescent="0.25">
      <c r="A34" s="64"/>
      <c r="B34" s="65"/>
      <c r="C34" s="66"/>
      <c r="D34" s="67"/>
    </row>
    <row r="35" spans="1:4" ht="15.75" x14ac:dyDescent="0.25">
      <c r="A35" s="53" t="s">
        <v>164</v>
      </c>
      <c r="B35" s="54" t="s">
        <v>47</v>
      </c>
      <c r="C35" s="55"/>
      <c r="D35" s="56"/>
    </row>
    <row r="36" spans="1:4" x14ac:dyDescent="0.2">
      <c r="A36" s="57">
        <v>1</v>
      </c>
      <c r="B36" s="41"/>
      <c r="C36" s="58" t="s">
        <v>156</v>
      </c>
      <c r="D36" s="59">
        <v>10325171</v>
      </c>
    </row>
    <row r="37" spans="1:4" x14ac:dyDescent="0.2">
      <c r="A37" s="57">
        <v>2</v>
      </c>
      <c r="B37" s="41"/>
      <c r="C37" s="58" t="s">
        <v>157</v>
      </c>
      <c r="D37" s="59">
        <v>0</v>
      </c>
    </row>
    <row r="38" spans="1:4" x14ac:dyDescent="0.2">
      <c r="A38" s="57">
        <v>3</v>
      </c>
      <c r="B38" s="41"/>
      <c r="C38" s="58" t="s">
        <v>158</v>
      </c>
      <c r="D38" s="59">
        <v>0</v>
      </c>
    </row>
    <row r="39" spans="1:4" x14ac:dyDescent="0.2">
      <c r="A39" s="57">
        <v>4</v>
      </c>
      <c r="B39" s="41"/>
      <c r="C39" s="58" t="s">
        <v>159</v>
      </c>
      <c r="D39" s="59">
        <v>0</v>
      </c>
    </row>
    <row r="40" spans="1:4" ht="15.75" thickBot="1" x14ac:dyDescent="0.25">
      <c r="A40" s="57">
        <v>5</v>
      </c>
      <c r="B40" s="41"/>
      <c r="C40" s="58" t="s">
        <v>160</v>
      </c>
      <c r="D40" s="59">
        <v>0</v>
      </c>
    </row>
    <row r="41" spans="1:4" ht="16.5" customHeight="1" thickBot="1" x14ac:dyDescent="0.3">
      <c r="A41" s="60"/>
      <c r="B41" s="61"/>
      <c r="C41" s="62" t="s">
        <v>161</v>
      </c>
      <c r="D41" s="63">
        <f>+D40+D39+D38+D37+D36</f>
        <v>10325171</v>
      </c>
    </row>
    <row r="42" spans="1:4" ht="15.75" customHeight="1" x14ac:dyDescent="0.25">
      <c r="A42" s="64"/>
      <c r="B42" s="65"/>
      <c r="C42" s="66"/>
      <c r="D42" s="67"/>
    </row>
    <row r="43" spans="1:4" ht="15.75" x14ac:dyDescent="0.25">
      <c r="A43" s="53" t="s">
        <v>165</v>
      </c>
      <c r="B43" s="54" t="s">
        <v>57</v>
      </c>
      <c r="C43" s="55"/>
      <c r="D43" s="56"/>
    </row>
    <row r="44" spans="1:4" x14ac:dyDescent="0.2">
      <c r="A44" s="57">
        <v>1</v>
      </c>
      <c r="B44" s="41"/>
      <c r="C44" s="58" t="s">
        <v>156</v>
      </c>
      <c r="D44" s="59">
        <v>0</v>
      </c>
    </row>
    <row r="45" spans="1:4" x14ac:dyDescent="0.2">
      <c r="A45" s="57">
        <v>2</v>
      </c>
      <c r="B45" s="41"/>
      <c r="C45" s="58" t="s">
        <v>157</v>
      </c>
      <c r="D45" s="59">
        <v>0</v>
      </c>
    </row>
    <row r="46" spans="1:4" x14ac:dyDescent="0.2">
      <c r="A46" s="57">
        <v>3</v>
      </c>
      <c r="B46" s="41"/>
      <c r="C46" s="58" t="s">
        <v>158</v>
      </c>
      <c r="D46" s="59">
        <v>0</v>
      </c>
    </row>
    <row r="47" spans="1:4" x14ac:dyDescent="0.2">
      <c r="A47" s="57">
        <v>4</v>
      </c>
      <c r="B47" s="41"/>
      <c r="C47" s="58" t="s">
        <v>159</v>
      </c>
      <c r="D47" s="59">
        <v>0</v>
      </c>
    </row>
    <row r="48" spans="1:4" ht="15.75" thickBot="1" x14ac:dyDescent="0.25">
      <c r="A48" s="57">
        <v>5</v>
      </c>
      <c r="B48" s="41"/>
      <c r="C48" s="58" t="s">
        <v>160</v>
      </c>
      <c r="D48" s="59">
        <v>0</v>
      </c>
    </row>
    <row r="49" spans="1:4" ht="16.5" customHeight="1" thickBot="1" x14ac:dyDescent="0.3">
      <c r="A49" s="60"/>
      <c r="B49" s="61"/>
      <c r="C49" s="62" t="s">
        <v>161</v>
      </c>
      <c r="D49" s="63">
        <f>+D48+D47+D46+D45+D44</f>
        <v>0</v>
      </c>
    </row>
    <row r="50" spans="1:4" ht="15.75" customHeight="1" x14ac:dyDescent="0.25">
      <c r="A50" s="64"/>
      <c r="B50" s="65"/>
      <c r="C50" s="66"/>
      <c r="D50" s="67"/>
    </row>
    <row r="51" spans="1:4" ht="15.75" x14ac:dyDescent="0.25">
      <c r="A51" s="53" t="s">
        <v>166</v>
      </c>
      <c r="B51" s="54" t="s">
        <v>73</v>
      </c>
      <c r="C51" s="55"/>
      <c r="D51" s="56"/>
    </row>
    <row r="52" spans="1:4" x14ac:dyDescent="0.2">
      <c r="A52" s="57">
        <v>1</v>
      </c>
      <c r="B52" s="41"/>
      <c r="C52" s="58" t="s">
        <v>156</v>
      </c>
      <c r="D52" s="59">
        <v>0</v>
      </c>
    </row>
    <row r="53" spans="1:4" x14ac:dyDescent="0.2">
      <c r="A53" s="57">
        <v>2</v>
      </c>
      <c r="B53" s="41"/>
      <c r="C53" s="58" t="s">
        <v>157</v>
      </c>
      <c r="D53" s="59">
        <v>0</v>
      </c>
    </row>
    <row r="54" spans="1:4" x14ac:dyDescent="0.2">
      <c r="A54" s="57">
        <v>3</v>
      </c>
      <c r="B54" s="41"/>
      <c r="C54" s="58" t="s">
        <v>158</v>
      </c>
      <c r="D54" s="59">
        <v>0</v>
      </c>
    </row>
    <row r="55" spans="1:4" x14ac:dyDescent="0.2">
      <c r="A55" s="57">
        <v>4</v>
      </c>
      <c r="B55" s="41"/>
      <c r="C55" s="58" t="s">
        <v>159</v>
      </c>
      <c r="D55" s="59">
        <v>0</v>
      </c>
    </row>
    <row r="56" spans="1:4" ht="15.75" thickBot="1" x14ac:dyDescent="0.25">
      <c r="A56" s="57">
        <v>5</v>
      </c>
      <c r="B56" s="41"/>
      <c r="C56" s="58" t="s">
        <v>160</v>
      </c>
      <c r="D56" s="59">
        <v>0</v>
      </c>
    </row>
    <row r="57" spans="1:4" ht="16.5" customHeight="1" thickBot="1" x14ac:dyDescent="0.3">
      <c r="A57" s="60"/>
      <c r="B57" s="61"/>
      <c r="C57" s="62" t="s">
        <v>161</v>
      </c>
      <c r="D57" s="63">
        <f>+D56+D55+D54+D53+D52</f>
        <v>0</v>
      </c>
    </row>
    <row r="58" spans="1:4" ht="15.75" customHeight="1" x14ac:dyDescent="0.25">
      <c r="A58" s="64"/>
      <c r="B58" s="65"/>
      <c r="C58" s="66"/>
      <c r="D58" s="67"/>
    </row>
    <row r="59" spans="1:4" ht="15.75" x14ac:dyDescent="0.25">
      <c r="A59" s="53" t="s">
        <v>167</v>
      </c>
      <c r="B59" s="54" t="s">
        <v>85</v>
      </c>
      <c r="C59" s="55"/>
      <c r="D59" s="56"/>
    </row>
    <row r="60" spans="1:4" x14ac:dyDescent="0.2">
      <c r="A60" s="57">
        <v>1</v>
      </c>
      <c r="B60" s="41"/>
      <c r="C60" s="58" t="s">
        <v>156</v>
      </c>
      <c r="D60" s="59">
        <v>8759032</v>
      </c>
    </row>
    <row r="61" spans="1:4" x14ac:dyDescent="0.2">
      <c r="A61" s="57">
        <v>2</v>
      </c>
      <c r="B61" s="41"/>
      <c r="C61" s="58" t="s">
        <v>157</v>
      </c>
      <c r="D61" s="59">
        <v>0</v>
      </c>
    </row>
    <row r="62" spans="1:4" x14ac:dyDescent="0.2">
      <c r="A62" s="57">
        <v>3</v>
      </c>
      <c r="B62" s="41"/>
      <c r="C62" s="58" t="s">
        <v>158</v>
      </c>
      <c r="D62" s="59">
        <v>0</v>
      </c>
    </row>
    <row r="63" spans="1:4" x14ac:dyDescent="0.2">
      <c r="A63" s="57">
        <v>4</v>
      </c>
      <c r="B63" s="41"/>
      <c r="C63" s="58" t="s">
        <v>159</v>
      </c>
      <c r="D63" s="59">
        <v>0</v>
      </c>
    </row>
    <row r="64" spans="1:4" ht="15.75" thickBot="1" x14ac:dyDescent="0.25">
      <c r="A64" s="57">
        <v>5</v>
      </c>
      <c r="B64" s="41"/>
      <c r="C64" s="58" t="s">
        <v>160</v>
      </c>
      <c r="D64" s="59">
        <v>0</v>
      </c>
    </row>
    <row r="65" spans="1:4" ht="16.5" customHeight="1" thickBot="1" x14ac:dyDescent="0.3">
      <c r="A65" s="60"/>
      <c r="B65" s="61"/>
      <c r="C65" s="62" t="s">
        <v>161</v>
      </c>
      <c r="D65" s="63">
        <f>+D64+D63+D62+D61+D60</f>
        <v>8759032</v>
      </c>
    </row>
    <row r="66" spans="1:4" ht="15.75" customHeight="1" x14ac:dyDescent="0.25">
      <c r="A66" s="64"/>
      <c r="B66" s="65"/>
      <c r="C66" s="66"/>
      <c r="D66" s="67"/>
    </row>
    <row r="67" spans="1:4" ht="15.75" x14ac:dyDescent="0.25">
      <c r="A67" s="53" t="s">
        <v>168</v>
      </c>
      <c r="B67" s="54" t="s">
        <v>89</v>
      </c>
      <c r="C67" s="55"/>
      <c r="D67" s="56"/>
    </row>
    <row r="68" spans="1:4" x14ac:dyDescent="0.2">
      <c r="A68" s="57">
        <v>1</v>
      </c>
      <c r="B68" s="41"/>
      <c r="C68" s="58" t="s">
        <v>156</v>
      </c>
      <c r="D68" s="59">
        <v>0</v>
      </c>
    </row>
    <row r="69" spans="1:4" x14ac:dyDescent="0.2">
      <c r="A69" s="57">
        <v>2</v>
      </c>
      <c r="B69" s="41"/>
      <c r="C69" s="58" t="s">
        <v>157</v>
      </c>
      <c r="D69" s="59">
        <v>0</v>
      </c>
    </row>
    <row r="70" spans="1:4" x14ac:dyDescent="0.2">
      <c r="A70" s="57">
        <v>3</v>
      </c>
      <c r="B70" s="41"/>
      <c r="C70" s="58" t="s">
        <v>158</v>
      </c>
      <c r="D70" s="59">
        <v>0</v>
      </c>
    </row>
    <row r="71" spans="1:4" x14ac:dyDescent="0.2">
      <c r="A71" s="57">
        <v>4</v>
      </c>
      <c r="B71" s="41"/>
      <c r="C71" s="58" t="s">
        <v>159</v>
      </c>
      <c r="D71" s="59">
        <v>0</v>
      </c>
    </row>
    <row r="72" spans="1:4" ht="15.75" thickBot="1" x14ac:dyDescent="0.25">
      <c r="A72" s="57">
        <v>5</v>
      </c>
      <c r="B72" s="41"/>
      <c r="C72" s="58" t="s">
        <v>160</v>
      </c>
      <c r="D72" s="59">
        <v>0</v>
      </c>
    </row>
    <row r="73" spans="1:4" ht="16.5" customHeight="1" thickBot="1" x14ac:dyDescent="0.3">
      <c r="A73" s="60"/>
      <c r="B73" s="61"/>
      <c r="C73" s="62" t="s">
        <v>161</v>
      </c>
      <c r="D73" s="63">
        <f>+D72+D71+D70+D69+D68</f>
        <v>0</v>
      </c>
    </row>
    <row r="74" spans="1:4" ht="15.75" customHeight="1" x14ac:dyDescent="0.25">
      <c r="A74" s="64"/>
      <c r="B74" s="65"/>
      <c r="C74" s="66"/>
      <c r="D74" s="67"/>
    </row>
    <row r="75" spans="1:4" ht="15.75" x14ac:dyDescent="0.25">
      <c r="A75" s="53" t="s">
        <v>169</v>
      </c>
      <c r="B75" s="54" t="s">
        <v>94</v>
      </c>
      <c r="C75" s="55"/>
      <c r="D75" s="56"/>
    </row>
    <row r="76" spans="1:4" x14ac:dyDescent="0.2">
      <c r="A76" s="57">
        <v>1</v>
      </c>
      <c r="B76" s="41"/>
      <c r="C76" s="58" t="s">
        <v>156</v>
      </c>
      <c r="D76" s="59">
        <v>5218942</v>
      </c>
    </row>
    <row r="77" spans="1:4" x14ac:dyDescent="0.2">
      <c r="A77" s="57">
        <v>2</v>
      </c>
      <c r="B77" s="41"/>
      <c r="C77" s="58" t="s">
        <v>157</v>
      </c>
      <c r="D77" s="59">
        <v>0</v>
      </c>
    </row>
    <row r="78" spans="1:4" x14ac:dyDescent="0.2">
      <c r="A78" s="57">
        <v>3</v>
      </c>
      <c r="B78" s="41"/>
      <c r="C78" s="58" t="s">
        <v>158</v>
      </c>
      <c r="D78" s="59">
        <v>0</v>
      </c>
    </row>
    <row r="79" spans="1:4" x14ac:dyDescent="0.2">
      <c r="A79" s="57">
        <v>4</v>
      </c>
      <c r="B79" s="41"/>
      <c r="C79" s="58" t="s">
        <v>159</v>
      </c>
      <c r="D79" s="59">
        <v>0</v>
      </c>
    </row>
    <row r="80" spans="1:4" ht="15.75" thickBot="1" x14ac:dyDescent="0.25">
      <c r="A80" s="57">
        <v>5</v>
      </c>
      <c r="B80" s="41"/>
      <c r="C80" s="58" t="s">
        <v>160</v>
      </c>
      <c r="D80" s="59">
        <v>0</v>
      </c>
    </row>
    <row r="81" spans="1:4" ht="16.5" customHeight="1" thickBot="1" x14ac:dyDescent="0.3">
      <c r="A81" s="60"/>
      <c r="B81" s="61"/>
      <c r="C81" s="62" t="s">
        <v>161</v>
      </c>
      <c r="D81" s="63">
        <f>+D80+D79+D78+D77+D76</f>
        <v>5218942</v>
      </c>
    </row>
    <row r="82" spans="1:4" ht="15.75" customHeight="1" x14ac:dyDescent="0.25">
      <c r="A82" s="64"/>
      <c r="B82" s="65"/>
      <c r="C82" s="66"/>
      <c r="D82" s="67"/>
    </row>
    <row r="83" spans="1:4" ht="15.75" x14ac:dyDescent="0.25">
      <c r="A83" s="53" t="s">
        <v>170</v>
      </c>
      <c r="B83" s="54" t="s">
        <v>104</v>
      </c>
      <c r="C83" s="55"/>
      <c r="D83" s="56"/>
    </row>
    <row r="84" spans="1:4" x14ac:dyDescent="0.2">
      <c r="A84" s="57">
        <v>1</v>
      </c>
      <c r="B84" s="41"/>
      <c r="C84" s="58" t="s">
        <v>156</v>
      </c>
      <c r="D84" s="59">
        <v>0</v>
      </c>
    </row>
    <row r="85" spans="1:4" x14ac:dyDescent="0.2">
      <c r="A85" s="57">
        <v>2</v>
      </c>
      <c r="B85" s="41"/>
      <c r="C85" s="58" t="s">
        <v>157</v>
      </c>
      <c r="D85" s="59">
        <v>0</v>
      </c>
    </row>
    <row r="86" spans="1:4" x14ac:dyDescent="0.2">
      <c r="A86" s="57">
        <v>3</v>
      </c>
      <c r="B86" s="41"/>
      <c r="C86" s="58" t="s">
        <v>158</v>
      </c>
      <c r="D86" s="59">
        <v>0</v>
      </c>
    </row>
    <row r="87" spans="1:4" x14ac:dyDescent="0.2">
      <c r="A87" s="57">
        <v>4</v>
      </c>
      <c r="B87" s="41"/>
      <c r="C87" s="58" t="s">
        <v>159</v>
      </c>
      <c r="D87" s="59">
        <v>0</v>
      </c>
    </row>
    <row r="88" spans="1:4" ht="15.75" thickBot="1" x14ac:dyDescent="0.25">
      <c r="A88" s="57">
        <v>5</v>
      </c>
      <c r="B88" s="41"/>
      <c r="C88" s="58" t="s">
        <v>160</v>
      </c>
      <c r="D88" s="59">
        <v>0</v>
      </c>
    </row>
    <row r="89" spans="1:4" ht="16.5" customHeight="1" thickBot="1" x14ac:dyDescent="0.3">
      <c r="A89" s="60"/>
      <c r="B89" s="61"/>
      <c r="C89" s="62" t="s">
        <v>161</v>
      </c>
      <c r="D89" s="63">
        <f>+D88+D87+D86+D85+D84</f>
        <v>0</v>
      </c>
    </row>
    <row r="90" spans="1:4" ht="15.75" customHeight="1" x14ac:dyDescent="0.25">
      <c r="A90" s="64"/>
      <c r="B90" s="65"/>
      <c r="C90" s="66"/>
      <c r="D90" s="67"/>
    </row>
    <row r="91" spans="1:4" ht="15.75" x14ac:dyDescent="0.25">
      <c r="A91" s="53" t="s">
        <v>171</v>
      </c>
      <c r="B91" s="54" t="s">
        <v>112</v>
      </c>
      <c r="C91" s="55"/>
      <c r="D91" s="56"/>
    </row>
    <row r="92" spans="1:4" x14ac:dyDescent="0.2">
      <c r="A92" s="57">
        <v>1</v>
      </c>
      <c r="B92" s="41"/>
      <c r="C92" s="58" t="s">
        <v>156</v>
      </c>
      <c r="D92" s="59">
        <v>0</v>
      </c>
    </row>
    <row r="93" spans="1:4" x14ac:dyDescent="0.2">
      <c r="A93" s="57">
        <v>2</v>
      </c>
      <c r="B93" s="41"/>
      <c r="C93" s="58" t="s">
        <v>157</v>
      </c>
      <c r="D93" s="59">
        <v>0</v>
      </c>
    </row>
    <row r="94" spans="1:4" x14ac:dyDescent="0.2">
      <c r="A94" s="57">
        <v>3</v>
      </c>
      <c r="B94" s="41"/>
      <c r="C94" s="58" t="s">
        <v>158</v>
      </c>
      <c r="D94" s="59">
        <v>0</v>
      </c>
    </row>
    <row r="95" spans="1:4" x14ac:dyDescent="0.2">
      <c r="A95" s="57">
        <v>4</v>
      </c>
      <c r="B95" s="41"/>
      <c r="C95" s="58" t="s">
        <v>159</v>
      </c>
      <c r="D95" s="59">
        <v>0</v>
      </c>
    </row>
    <row r="96" spans="1:4" ht="15.75" thickBot="1" x14ac:dyDescent="0.25">
      <c r="A96" s="57">
        <v>5</v>
      </c>
      <c r="B96" s="41"/>
      <c r="C96" s="58" t="s">
        <v>160</v>
      </c>
      <c r="D96" s="59">
        <v>0</v>
      </c>
    </row>
    <row r="97" spans="1:4" ht="16.5" customHeight="1" thickBot="1" x14ac:dyDescent="0.3">
      <c r="A97" s="60"/>
      <c r="B97" s="61"/>
      <c r="C97" s="62" t="s">
        <v>161</v>
      </c>
      <c r="D97" s="63">
        <f>+D96+D95+D94+D93+D92</f>
        <v>0</v>
      </c>
    </row>
    <row r="98" spans="1:4" ht="15.75" customHeight="1" x14ac:dyDescent="0.25">
      <c r="A98" s="64"/>
      <c r="B98" s="65"/>
      <c r="C98" s="66"/>
      <c r="D98" s="67"/>
    </row>
    <row r="99" spans="1:4" ht="15.75" x14ac:dyDescent="0.25">
      <c r="A99" s="53" t="s">
        <v>172</v>
      </c>
      <c r="B99" s="54" t="s">
        <v>121</v>
      </c>
      <c r="C99" s="55"/>
      <c r="D99" s="56"/>
    </row>
    <row r="100" spans="1:4" x14ac:dyDescent="0.2">
      <c r="A100" s="57">
        <v>1</v>
      </c>
      <c r="B100" s="41"/>
      <c r="C100" s="58" t="s">
        <v>156</v>
      </c>
      <c r="D100" s="59">
        <v>1486060</v>
      </c>
    </row>
    <row r="101" spans="1:4" x14ac:dyDescent="0.2">
      <c r="A101" s="57">
        <v>2</v>
      </c>
      <c r="B101" s="41"/>
      <c r="C101" s="58" t="s">
        <v>157</v>
      </c>
      <c r="D101" s="59">
        <v>12710603</v>
      </c>
    </row>
    <row r="102" spans="1:4" x14ac:dyDescent="0.2">
      <c r="A102" s="57">
        <v>3</v>
      </c>
      <c r="B102" s="41"/>
      <c r="C102" s="58" t="s">
        <v>158</v>
      </c>
      <c r="D102" s="59">
        <v>0</v>
      </c>
    </row>
    <row r="103" spans="1:4" x14ac:dyDescent="0.2">
      <c r="A103" s="57">
        <v>4</v>
      </c>
      <c r="B103" s="41"/>
      <c r="C103" s="58" t="s">
        <v>159</v>
      </c>
      <c r="D103" s="59">
        <v>14589264</v>
      </c>
    </row>
    <row r="104" spans="1:4" ht="15.75" thickBot="1" x14ac:dyDescent="0.25">
      <c r="A104" s="57">
        <v>5</v>
      </c>
      <c r="B104" s="41"/>
      <c r="C104" s="58" t="s">
        <v>160</v>
      </c>
      <c r="D104" s="59">
        <v>-22250626</v>
      </c>
    </row>
    <row r="105" spans="1:4" ht="16.5" customHeight="1" thickBot="1" x14ac:dyDescent="0.3">
      <c r="A105" s="60"/>
      <c r="B105" s="61"/>
      <c r="C105" s="62" t="s">
        <v>161</v>
      </c>
      <c r="D105" s="63">
        <f>+D104+D103+D102+D101+D100</f>
        <v>6535301</v>
      </c>
    </row>
    <row r="106" spans="1:4" ht="15.75" customHeight="1" x14ac:dyDescent="0.25">
      <c r="A106" s="64"/>
      <c r="B106" s="65"/>
      <c r="C106" s="66"/>
      <c r="D106" s="67"/>
    </row>
    <row r="107" spans="1:4" ht="31.5" x14ac:dyDescent="0.25">
      <c r="A107" s="53" t="s">
        <v>173</v>
      </c>
      <c r="B107" s="54" t="s">
        <v>127</v>
      </c>
      <c r="C107" s="55"/>
      <c r="D107" s="56"/>
    </row>
    <row r="108" spans="1:4" x14ac:dyDescent="0.2">
      <c r="A108" s="57">
        <v>1</v>
      </c>
      <c r="B108" s="41"/>
      <c r="C108" s="58" t="s">
        <v>156</v>
      </c>
      <c r="D108" s="59">
        <v>442835</v>
      </c>
    </row>
    <row r="109" spans="1:4" x14ac:dyDescent="0.2">
      <c r="A109" s="57">
        <v>2</v>
      </c>
      <c r="B109" s="41"/>
      <c r="C109" s="58" t="s">
        <v>157</v>
      </c>
      <c r="D109" s="59">
        <v>0</v>
      </c>
    </row>
    <row r="110" spans="1:4" x14ac:dyDescent="0.2">
      <c r="A110" s="57">
        <v>3</v>
      </c>
      <c r="B110" s="41"/>
      <c r="C110" s="58" t="s">
        <v>158</v>
      </c>
      <c r="D110" s="59">
        <v>0</v>
      </c>
    </row>
    <row r="111" spans="1:4" x14ac:dyDescent="0.2">
      <c r="A111" s="57">
        <v>4</v>
      </c>
      <c r="B111" s="41"/>
      <c r="C111" s="58" t="s">
        <v>159</v>
      </c>
      <c r="D111" s="59">
        <v>0</v>
      </c>
    </row>
    <row r="112" spans="1:4" ht="15.75" thickBot="1" x14ac:dyDescent="0.25">
      <c r="A112" s="57">
        <v>5</v>
      </c>
      <c r="B112" s="41"/>
      <c r="C112" s="58" t="s">
        <v>160</v>
      </c>
      <c r="D112" s="59">
        <v>0</v>
      </c>
    </row>
    <row r="113" spans="1:4" ht="16.5" customHeight="1" thickBot="1" x14ac:dyDescent="0.3">
      <c r="A113" s="60"/>
      <c r="B113" s="61"/>
      <c r="C113" s="62" t="s">
        <v>161</v>
      </c>
      <c r="D113" s="63">
        <f>+D112+D111+D110+D109+D108</f>
        <v>442835</v>
      </c>
    </row>
    <row r="114" spans="1:4" ht="15.75" customHeight="1" x14ac:dyDescent="0.25">
      <c r="A114" s="64"/>
      <c r="B114" s="65"/>
      <c r="C114" s="66"/>
      <c r="D114" s="67"/>
    </row>
    <row r="115" spans="1:4" ht="31.5" x14ac:dyDescent="0.25">
      <c r="A115" s="53" t="s">
        <v>174</v>
      </c>
      <c r="B115" s="54" t="s">
        <v>132</v>
      </c>
      <c r="C115" s="55"/>
      <c r="D115" s="56"/>
    </row>
    <row r="116" spans="1:4" x14ac:dyDescent="0.2">
      <c r="A116" s="57">
        <v>1</v>
      </c>
      <c r="B116" s="41"/>
      <c r="C116" s="58" t="s">
        <v>156</v>
      </c>
      <c r="D116" s="59">
        <v>-1163369</v>
      </c>
    </row>
    <row r="117" spans="1:4" x14ac:dyDescent="0.2">
      <c r="A117" s="57">
        <v>2</v>
      </c>
      <c r="B117" s="41"/>
      <c r="C117" s="58" t="s">
        <v>157</v>
      </c>
      <c r="D117" s="59">
        <v>521556</v>
      </c>
    </row>
    <row r="118" spans="1:4" x14ac:dyDescent="0.2">
      <c r="A118" s="57">
        <v>3</v>
      </c>
      <c r="B118" s="41"/>
      <c r="C118" s="58" t="s">
        <v>158</v>
      </c>
      <c r="D118" s="59">
        <v>0</v>
      </c>
    </row>
    <row r="119" spans="1:4" x14ac:dyDescent="0.2">
      <c r="A119" s="57">
        <v>4</v>
      </c>
      <c r="B119" s="41"/>
      <c r="C119" s="58" t="s">
        <v>159</v>
      </c>
      <c r="D119" s="59">
        <v>385966</v>
      </c>
    </row>
    <row r="120" spans="1:4" ht="15.75" thickBot="1" x14ac:dyDescent="0.25">
      <c r="A120" s="57">
        <v>5</v>
      </c>
      <c r="B120" s="41"/>
      <c r="C120" s="58" t="s">
        <v>160</v>
      </c>
      <c r="D120" s="59">
        <v>0</v>
      </c>
    </row>
    <row r="121" spans="1:4" ht="16.5" customHeight="1" thickBot="1" x14ac:dyDescent="0.3">
      <c r="A121" s="60"/>
      <c r="B121" s="61"/>
      <c r="C121" s="62" t="s">
        <v>161</v>
      </c>
      <c r="D121" s="63">
        <f>+D120+D119+D118+D117+D116</f>
        <v>-255847</v>
      </c>
    </row>
    <row r="122" spans="1:4" ht="15.75" customHeight="1" x14ac:dyDescent="0.25">
      <c r="A122" s="64"/>
      <c r="B122" s="65"/>
      <c r="C122" s="66"/>
      <c r="D122" s="67"/>
    </row>
    <row r="123" spans="1:4" ht="15.75" x14ac:dyDescent="0.25">
      <c r="A123" s="53" t="s">
        <v>175</v>
      </c>
      <c r="B123" s="54" t="s">
        <v>138</v>
      </c>
      <c r="C123" s="55"/>
      <c r="D123" s="56"/>
    </row>
    <row r="124" spans="1:4" x14ac:dyDescent="0.2">
      <c r="A124" s="57">
        <v>1</v>
      </c>
      <c r="B124" s="41"/>
      <c r="C124" s="58" t="s">
        <v>156</v>
      </c>
      <c r="D124" s="59">
        <v>0</v>
      </c>
    </row>
    <row r="125" spans="1:4" x14ac:dyDescent="0.2">
      <c r="A125" s="57">
        <v>2</v>
      </c>
      <c r="B125" s="41"/>
      <c r="C125" s="58" t="s">
        <v>157</v>
      </c>
      <c r="D125" s="59">
        <v>0</v>
      </c>
    </row>
    <row r="126" spans="1:4" x14ac:dyDescent="0.2">
      <c r="A126" s="57">
        <v>3</v>
      </c>
      <c r="B126" s="41"/>
      <c r="C126" s="58" t="s">
        <v>158</v>
      </c>
      <c r="D126" s="59">
        <v>0</v>
      </c>
    </row>
    <row r="127" spans="1:4" x14ac:dyDescent="0.2">
      <c r="A127" s="57">
        <v>4</v>
      </c>
      <c r="B127" s="41"/>
      <c r="C127" s="58" t="s">
        <v>159</v>
      </c>
      <c r="D127" s="59">
        <v>0</v>
      </c>
    </row>
    <row r="128" spans="1:4" ht="15.75" thickBot="1" x14ac:dyDescent="0.25">
      <c r="A128" s="57">
        <v>5</v>
      </c>
      <c r="B128" s="41"/>
      <c r="C128" s="58" t="s">
        <v>160</v>
      </c>
      <c r="D128" s="59">
        <v>0</v>
      </c>
    </row>
    <row r="129" spans="1:4" ht="16.5" customHeight="1" thickBot="1" x14ac:dyDescent="0.3">
      <c r="A129" s="60"/>
      <c r="B129" s="61"/>
      <c r="C129" s="62" t="s">
        <v>161</v>
      </c>
      <c r="D129" s="63">
        <f>+D128+D127+D126+D125+D124</f>
        <v>0</v>
      </c>
    </row>
    <row r="130" spans="1:4" ht="15.75" customHeight="1" thickBot="1" x14ac:dyDescent="0.3">
      <c r="A130" s="64"/>
      <c r="B130" s="65"/>
      <c r="C130" s="66"/>
      <c r="D130" s="67"/>
    </row>
    <row r="131" spans="1:4" ht="16.5" customHeight="1" thickBot="1" x14ac:dyDescent="0.3">
      <c r="A131" s="68"/>
      <c r="B131" s="69" t="s">
        <v>176</v>
      </c>
      <c r="C131" s="62" t="s">
        <v>177</v>
      </c>
      <c r="D131" s="63">
        <f>+D129-D128+D121-D120+D113-D112+D105-D104+D97-D96+D89-D88+D81-D80+D73-D72+D65-D64+D57-D56+D49-D48+D41-D40+D33-D32+D25-D24+D17-D16</f>
        <v>5201250</v>
      </c>
    </row>
    <row r="132" spans="1:4" ht="16.5" customHeight="1" thickBot="1" x14ac:dyDescent="0.3">
      <c r="A132" s="68"/>
      <c r="B132" s="69" t="s">
        <v>160</v>
      </c>
      <c r="C132" s="62"/>
      <c r="D132" s="63">
        <f>+D128+D120+D112+D104+D96+D88+D80+D72+D64+D56+D48+D40+D32+D24+D16</f>
        <v>-30120626</v>
      </c>
    </row>
    <row r="133" spans="1:4" ht="16.5" customHeight="1" thickBot="1" x14ac:dyDescent="0.3">
      <c r="A133" s="68"/>
      <c r="B133" s="69" t="s">
        <v>178</v>
      </c>
      <c r="C133" s="62" t="s">
        <v>177</v>
      </c>
      <c r="D133" s="63">
        <f>SUM(D131:D132)</f>
        <v>-24919376</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179</v>
      </c>
      <c r="B4" s="451"/>
      <c r="C4" s="451"/>
      <c r="D4" s="451"/>
      <c r="E4" s="451"/>
    </row>
    <row r="5" spans="1:5" ht="16.5" customHeight="1" thickBot="1" x14ac:dyDescent="0.3">
      <c r="A5" s="70"/>
      <c r="B5" s="70"/>
      <c r="C5" s="35"/>
    </row>
    <row r="6" spans="1:5" ht="15.75" customHeight="1" x14ac:dyDescent="0.25">
      <c r="A6" s="71" t="s">
        <v>147</v>
      </c>
      <c r="B6" s="72" t="s">
        <v>148</v>
      </c>
      <c r="C6" s="73" t="s">
        <v>149</v>
      </c>
      <c r="D6" s="73" t="s">
        <v>150</v>
      </c>
      <c r="E6" s="73" t="s">
        <v>180</v>
      </c>
    </row>
    <row r="7" spans="1:5" ht="31.5" customHeight="1" x14ac:dyDescent="0.25">
      <c r="A7" s="74"/>
      <c r="B7" s="75"/>
      <c r="C7" s="76"/>
      <c r="D7" s="77"/>
      <c r="E7" s="78" t="s">
        <v>181</v>
      </c>
    </row>
    <row r="8" spans="1:5" ht="16.5" customHeight="1" thickBot="1" x14ac:dyDescent="0.3">
      <c r="A8" s="79" t="s">
        <v>5</v>
      </c>
      <c r="B8" s="80" t="s">
        <v>9</v>
      </c>
      <c r="C8" s="81" t="s">
        <v>182</v>
      </c>
      <c r="D8" s="81" t="s">
        <v>183</v>
      </c>
      <c r="E8" s="82" t="s">
        <v>184</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185</v>
      </c>
      <c r="D11" s="93" t="s">
        <v>186</v>
      </c>
      <c r="E11" s="94">
        <v>3343510</v>
      </c>
    </row>
    <row r="12" spans="1:5" x14ac:dyDescent="0.2">
      <c r="A12" s="95">
        <v>1</v>
      </c>
      <c r="B12" s="96"/>
      <c r="C12" s="97" t="s">
        <v>187</v>
      </c>
      <c r="D12" s="98" t="s">
        <v>188</v>
      </c>
      <c r="E12" s="99">
        <v>-2680260</v>
      </c>
    </row>
    <row r="13" spans="1:5" x14ac:dyDescent="0.2">
      <c r="A13" s="95">
        <v>2</v>
      </c>
      <c r="B13" s="96"/>
      <c r="C13" s="97" t="s">
        <v>189</v>
      </c>
      <c r="D13" s="98" t="s">
        <v>188</v>
      </c>
      <c r="E13" s="99">
        <v>-4476253</v>
      </c>
    </row>
    <row r="14" spans="1:5" ht="15.75" thickBot="1" x14ac:dyDescent="0.25">
      <c r="A14" s="95">
        <v>3</v>
      </c>
      <c r="B14" s="96"/>
      <c r="C14" s="97" t="s">
        <v>190</v>
      </c>
      <c r="D14" s="98" t="s">
        <v>188</v>
      </c>
      <c r="E14" s="99">
        <v>3813003</v>
      </c>
    </row>
    <row r="15" spans="1:5" s="31" customFormat="1" ht="16.5" customHeight="1" thickBot="1" x14ac:dyDescent="0.3">
      <c r="A15" s="100"/>
      <c r="B15" s="101"/>
      <c r="C15" s="62" t="s">
        <v>191</v>
      </c>
      <c r="D15" s="102" t="s">
        <v>192</v>
      </c>
      <c r="E15" s="103">
        <f>SUM(E11:E14)</f>
        <v>0</v>
      </c>
    </row>
    <row r="16" spans="1:5" s="31" customFormat="1" x14ac:dyDescent="0.2">
      <c r="A16" s="64"/>
      <c r="B16" s="104"/>
      <c r="C16" s="105"/>
      <c r="D16" s="106"/>
      <c r="E16" s="107"/>
    </row>
    <row r="17" spans="1:5" ht="15.75" customHeight="1" x14ac:dyDescent="0.25">
      <c r="A17" s="87" t="s">
        <v>38</v>
      </c>
      <c r="B17" s="88" t="s">
        <v>39</v>
      </c>
      <c r="C17" s="55"/>
      <c r="D17" s="55"/>
      <c r="E17" s="89"/>
    </row>
    <row r="18" spans="1:5" ht="15.75" customHeight="1" x14ac:dyDescent="0.25">
      <c r="A18" s="90"/>
      <c r="B18" s="91"/>
      <c r="C18" s="92" t="s">
        <v>185</v>
      </c>
      <c r="D18" s="93" t="s">
        <v>186</v>
      </c>
      <c r="E18" s="94">
        <v>0</v>
      </c>
    </row>
    <row r="19" spans="1:5" ht="15.75" thickBot="1" x14ac:dyDescent="0.25">
      <c r="A19" s="95"/>
      <c r="B19" s="96"/>
      <c r="C19" s="97" t="s">
        <v>193</v>
      </c>
      <c r="D19" s="98" t="s">
        <v>194</v>
      </c>
      <c r="E19" s="99">
        <v>0</v>
      </c>
    </row>
    <row r="20" spans="1:5" s="31" customFormat="1" ht="16.5" customHeight="1" thickBot="1" x14ac:dyDescent="0.3">
      <c r="A20" s="100"/>
      <c r="B20" s="101"/>
      <c r="C20" s="62" t="s">
        <v>191</v>
      </c>
      <c r="D20" s="102" t="s">
        <v>192</v>
      </c>
      <c r="E20" s="103">
        <f>SUM(E18)</f>
        <v>0</v>
      </c>
    </row>
    <row r="21" spans="1:5" s="31" customFormat="1" x14ac:dyDescent="0.2">
      <c r="A21" s="64"/>
      <c r="B21" s="104"/>
      <c r="C21" s="105"/>
      <c r="D21" s="106"/>
      <c r="E21" s="107"/>
    </row>
    <row r="22" spans="1:5" ht="15.75" customHeight="1" x14ac:dyDescent="0.25">
      <c r="A22" s="87" t="s">
        <v>46</v>
      </c>
      <c r="B22" s="88" t="s">
        <v>47</v>
      </c>
      <c r="C22" s="55"/>
      <c r="D22" s="55"/>
      <c r="E22" s="89"/>
    </row>
    <row r="23" spans="1:5" ht="15.75" customHeight="1" x14ac:dyDescent="0.25">
      <c r="A23" s="90"/>
      <c r="B23" s="91"/>
      <c r="C23" s="92" t="s">
        <v>185</v>
      </c>
      <c r="D23" s="93" t="s">
        <v>186</v>
      </c>
      <c r="E23" s="94">
        <v>0</v>
      </c>
    </row>
    <row r="24" spans="1:5" x14ac:dyDescent="0.2">
      <c r="A24" s="95">
        <v>1</v>
      </c>
      <c r="B24" s="96"/>
      <c r="C24" s="97" t="s">
        <v>195</v>
      </c>
      <c r="D24" s="98" t="s">
        <v>188</v>
      </c>
      <c r="E24" s="99">
        <v>-1440000</v>
      </c>
    </row>
    <row r="25" spans="1:5" x14ac:dyDescent="0.2">
      <c r="A25" s="95">
        <v>2</v>
      </c>
      <c r="B25" s="96"/>
      <c r="C25" s="97" t="s">
        <v>196</v>
      </c>
      <c r="D25" s="98" t="s">
        <v>188</v>
      </c>
      <c r="E25" s="99">
        <v>-406200</v>
      </c>
    </row>
    <row r="26" spans="1:5" ht="15.75" thickBot="1" x14ac:dyDescent="0.25">
      <c r="A26" s="95">
        <v>3</v>
      </c>
      <c r="B26" s="96"/>
      <c r="C26" s="97" t="s">
        <v>197</v>
      </c>
      <c r="D26" s="98" t="s">
        <v>188</v>
      </c>
      <c r="E26" s="99">
        <v>1846200</v>
      </c>
    </row>
    <row r="27" spans="1:5" s="31" customFormat="1" ht="16.5" customHeight="1" thickBot="1" x14ac:dyDescent="0.3">
      <c r="A27" s="100"/>
      <c r="B27" s="101"/>
      <c r="C27" s="62" t="s">
        <v>191</v>
      </c>
      <c r="D27" s="102" t="s">
        <v>192</v>
      </c>
      <c r="E27" s="103">
        <f>SUM(E23:E26)</f>
        <v>0</v>
      </c>
    </row>
    <row r="28" spans="1:5" s="31" customFormat="1" x14ac:dyDescent="0.2">
      <c r="A28" s="64"/>
      <c r="B28" s="104"/>
      <c r="C28" s="105"/>
      <c r="D28" s="106"/>
      <c r="E28" s="107"/>
    </row>
    <row r="29" spans="1:5" ht="15.75" customHeight="1" x14ac:dyDescent="0.25">
      <c r="A29" s="87" t="s">
        <v>56</v>
      </c>
      <c r="B29" s="88" t="s">
        <v>57</v>
      </c>
      <c r="C29" s="55"/>
      <c r="D29" s="55"/>
      <c r="E29" s="89"/>
    </row>
    <row r="30" spans="1:5" ht="15.75" customHeight="1" x14ac:dyDescent="0.25">
      <c r="A30" s="90"/>
      <c r="B30" s="91"/>
      <c r="C30" s="92" t="s">
        <v>185</v>
      </c>
      <c r="D30" s="93" t="s">
        <v>186</v>
      </c>
      <c r="E30" s="94">
        <v>0</v>
      </c>
    </row>
    <row r="31" spans="1:5" ht="15.75" thickBot="1" x14ac:dyDescent="0.25">
      <c r="A31" s="95"/>
      <c r="B31" s="96"/>
      <c r="C31" s="97" t="s">
        <v>193</v>
      </c>
      <c r="D31" s="98" t="s">
        <v>194</v>
      </c>
      <c r="E31" s="99">
        <v>0</v>
      </c>
    </row>
    <row r="32" spans="1:5" s="31" customFormat="1" ht="16.5" customHeight="1" thickBot="1" x14ac:dyDescent="0.3">
      <c r="A32" s="100"/>
      <c r="B32" s="101"/>
      <c r="C32" s="62" t="s">
        <v>191</v>
      </c>
      <c r="D32" s="102" t="s">
        <v>192</v>
      </c>
      <c r="E32" s="103">
        <f>SUM(E30)</f>
        <v>0</v>
      </c>
    </row>
    <row r="33" spans="1:5" s="31" customFormat="1" x14ac:dyDescent="0.2">
      <c r="A33" s="64"/>
      <c r="B33" s="104"/>
      <c r="C33" s="105"/>
      <c r="D33" s="106"/>
      <c r="E33" s="107"/>
    </row>
    <row r="34" spans="1:5" ht="15.75" customHeight="1" x14ac:dyDescent="0.25">
      <c r="A34" s="87" t="s">
        <v>72</v>
      </c>
      <c r="B34" s="88" t="s">
        <v>73</v>
      </c>
      <c r="C34" s="55"/>
      <c r="D34" s="55"/>
      <c r="E34" s="89"/>
    </row>
    <row r="35" spans="1:5" ht="15.75" customHeight="1" x14ac:dyDescent="0.25">
      <c r="A35" s="90"/>
      <c r="B35" s="91"/>
      <c r="C35" s="92" t="s">
        <v>185</v>
      </c>
      <c r="D35" s="93" t="s">
        <v>186</v>
      </c>
      <c r="E35" s="94">
        <v>0</v>
      </c>
    </row>
    <row r="36" spans="1:5" ht="15.75" thickBot="1" x14ac:dyDescent="0.25">
      <c r="A36" s="95"/>
      <c r="B36" s="96"/>
      <c r="C36" s="97" t="s">
        <v>193</v>
      </c>
      <c r="D36" s="98" t="s">
        <v>194</v>
      </c>
      <c r="E36" s="99">
        <v>0</v>
      </c>
    </row>
    <row r="37" spans="1:5" s="31" customFormat="1" ht="16.5" customHeight="1" thickBot="1" x14ac:dyDescent="0.3">
      <c r="A37" s="100"/>
      <c r="B37" s="101"/>
      <c r="C37" s="62" t="s">
        <v>191</v>
      </c>
      <c r="D37" s="102" t="s">
        <v>192</v>
      </c>
      <c r="E37" s="103">
        <f>SUM(E35)</f>
        <v>0</v>
      </c>
    </row>
    <row r="38" spans="1:5" s="31" customFormat="1" x14ac:dyDescent="0.2">
      <c r="A38" s="64"/>
      <c r="B38" s="104"/>
      <c r="C38" s="105"/>
      <c r="D38" s="106"/>
      <c r="E38" s="107"/>
    </row>
    <row r="39" spans="1:5" ht="15.75" customHeight="1" x14ac:dyDescent="0.25">
      <c r="A39" s="87" t="s">
        <v>84</v>
      </c>
      <c r="B39" s="88" t="s">
        <v>85</v>
      </c>
      <c r="C39" s="55"/>
      <c r="D39" s="55"/>
      <c r="E39" s="89"/>
    </row>
    <row r="40" spans="1:5" ht="15.75" customHeight="1" x14ac:dyDescent="0.25">
      <c r="A40" s="90"/>
      <c r="B40" s="91"/>
      <c r="C40" s="92" t="s">
        <v>185</v>
      </c>
      <c r="D40" s="93" t="s">
        <v>186</v>
      </c>
      <c r="E40" s="94">
        <v>2991199</v>
      </c>
    </row>
    <row r="41" spans="1:5" x14ac:dyDescent="0.2">
      <c r="A41" s="95">
        <v>1</v>
      </c>
      <c r="B41" s="96"/>
      <c r="C41" s="97" t="s">
        <v>198</v>
      </c>
      <c r="D41" s="98" t="s">
        <v>188</v>
      </c>
      <c r="E41" s="99">
        <v>-584750</v>
      </c>
    </row>
    <row r="42" spans="1:5" x14ac:dyDescent="0.2">
      <c r="A42" s="95">
        <v>2</v>
      </c>
      <c r="B42" s="96"/>
      <c r="C42" s="97" t="s">
        <v>189</v>
      </c>
      <c r="D42" s="98" t="s">
        <v>188</v>
      </c>
      <c r="E42" s="99">
        <v>-2861926</v>
      </c>
    </row>
    <row r="43" spans="1:5" ht="15.75" thickBot="1" x14ac:dyDescent="0.25">
      <c r="A43" s="95">
        <v>3</v>
      </c>
      <c r="B43" s="96"/>
      <c r="C43" s="97" t="s">
        <v>190</v>
      </c>
      <c r="D43" s="98" t="s">
        <v>188</v>
      </c>
      <c r="E43" s="99">
        <v>455477</v>
      </c>
    </row>
    <row r="44" spans="1:5" s="31" customFormat="1" ht="16.5" customHeight="1" thickBot="1" x14ac:dyDescent="0.3">
      <c r="A44" s="100"/>
      <c r="B44" s="101"/>
      <c r="C44" s="62" t="s">
        <v>191</v>
      </c>
      <c r="D44" s="102" t="s">
        <v>192</v>
      </c>
      <c r="E44" s="103">
        <f>SUM(E40:E43)</f>
        <v>0</v>
      </c>
    </row>
    <row r="45" spans="1:5" s="31" customFormat="1" x14ac:dyDescent="0.2">
      <c r="A45" s="64"/>
      <c r="B45" s="104"/>
      <c r="C45" s="105"/>
      <c r="D45" s="106"/>
      <c r="E45" s="107"/>
    </row>
    <row r="46" spans="1:5" ht="15.75" customHeight="1" x14ac:dyDescent="0.25">
      <c r="A46" s="87" t="s">
        <v>88</v>
      </c>
      <c r="B46" s="88" t="s">
        <v>89</v>
      </c>
      <c r="C46" s="55"/>
      <c r="D46" s="55"/>
      <c r="E46" s="89"/>
    </row>
    <row r="47" spans="1:5" ht="15.75" customHeight="1" x14ac:dyDescent="0.25">
      <c r="A47" s="90"/>
      <c r="B47" s="91"/>
      <c r="C47" s="92" t="s">
        <v>185</v>
      </c>
      <c r="D47" s="93" t="s">
        <v>186</v>
      </c>
      <c r="E47" s="94">
        <v>0</v>
      </c>
    </row>
    <row r="48" spans="1:5" ht="15.75" thickBot="1" x14ac:dyDescent="0.25">
      <c r="A48" s="95"/>
      <c r="B48" s="96"/>
      <c r="C48" s="97" t="s">
        <v>193</v>
      </c>
      <c r="D48" s="98" t="s">
        <v>194</v>
      </c>
      <c r="E48" s="99">
        <v>0</v>
      </c>
    </row>
    <row r="49" spans="1:5" s="31" customFormat="1" ht="16.5" customHeight="1" thickBot="1" x14ac:dyDescent="0.3">
      <c r="A49" s="100"/>
      <c r="B49" s="101"/>
      <c r="C49" s="62" t="s">
        <v>191</v>
      </c>
      <c r="D49" s="102" t="s">
        <v>192</v>
      </c>
      <c r="E49" s="103">
        <f>SUM(E47)</f>
        <v>0</v>
      </c>
    </row>
    <row r="50" spans="1:5" s="31" customFormat="1" x14ac:dyDescent="0.2">
      <c r="A50" s="64"/>
      <c r="B50" s="104"/>
      <c r="C50" s="105"/>
      <c r="D50" s="106"/>
      <c r="E50" s="107"/>
    </row>
    <row r="51" spans="1:5" ht="15.75" customHeight="1" x14ac:dyDescent="0.25">
      <c r="A51" s="87" t="s">
        <v>93</v>
      </c>
      <c r="B51" s="88" t="s">
        <v>94</v>
      </c>
      <c r="C51" s="55"/>
      <c r="D51" s="55"/>
      <c r="E51" s="89"/>
    </row>
    <row r="52" spans="1:5" ht="15.75" customHeight="1" x14ac:dyDescent="0.25">
      <c r="A52" s="90"/>
      <c r="B52" s="91"/>
      <c r="C52" s="92" t="s">
        <v>185</v>
      </c>
      <c r="D52" s="93" t="s">
        <v>186</v>
      </c>
      <c r="E52" s="94">
        <v>0</v>
      </c>
    </row>
    <row r="53" spans="1:5" x14ac:dyDescent="0.2">
      <c r="A53" s="95">
        <v>1</v>
      </c>
      <c r="B53" s="96"/>
      <c r="C53" s="97" t="s">
        <v>195</v>
      </c>
      <c r="D53" s="98" t="s">
        <v>188</v>
      </c>
      <c r="E53" s="99">
        <v>-2120000</v>
      </c>
    </row>
    <row r="54" spans="1:5" x14ac:dyDescent="0.2">
      <c r="A54" s="95">
        <v>2</v>
      </c>
      <c r="B54" s="96"/>
      <c r="C54" s="97" t="s">
        <v>199</v>
      </c>
      <c r="D54" s="98" t="s">
        <v>188</v>
      </c>
      <c r="E54" s="99">
        <v>351102</v>
      </c>
    </row>
    <row r="55" spans="1:5" x14ac:dyDescent="0.2">
      <c r="A55" s="95">
        <v>3</v>
      </c>
      <c r="B55" s="96"/>
      <c r="C55" s="97" t="s">
        <v>200</v>
      </c>
      <c r="D55" s="98" t="s">
        <v>188</v>
      </c>
      <c r="E55" s="99">
        <v>537445</v>
      </c>
    </row>
    <row r="56" spans="1:5" x14ac:dyDescent="0.2">
      <c r="A56" s="95">
        <v>4</v>
      </c>
      <c r="B56" s="96"/>
      <c r="C56" s="97" t="s">
        <v>196</v>
      </c>
      <c r="D56" s="98" t="s">
        <v>188</v>
      </c>
      <c r="E56" s="99">
        <v>-1076247</v>
      </c>
    </row>
    <row r="57" spans="1:5" ht="15.75" thickBot="1" x14ac:dyDescent="0.25">
      <c r="A57" s="95">
        <v>5</v>
      </c>
      <c r="B57" s="96"/>
      <c r="C57" s="97" t="s">
        <v>197</v>
      </c>
      <c r="D57" s="98" t="s">
        <v>188</v>
      </c>
      <c r="E57" s="99">
        <v>2307700</v>
      </c>
    </row>
    <row r="58" spans="1:5" s="31" customFormat="1" ht="16.5" customHeight="1" thickBot="1" x14ac:dyDescent="0.3">
      <c r="A58" s="100"/>
      <c r="B58" s="101"/>
      <c r="C58" s="62" t="s">
        <v>191</v>
      </c>
      <c r="D58" s="102" t="s">
        <v>192</v>
      </c>
      <c r="E58" s="103">
        <f>SUM(E52:E57)</f>
        <v>0</v>
      </c>
    </row>
    <row r="59" spans="1:5" s="31" customFormat="1" x14ac:dyDescent="0.2">
      <c r="A59" s="64"/>
      <c r="B59" s="104"/>
      <c r="C59" s="105"/>
      <c r="D59" s="106"/>
      <c r="E59" s="107"/>
    </row>
    <row r="60" spans="1:5" ht="15.75" customHeight="1" x14ac:dyDescent="0.25">
      <c r="A60" s="87" t="s">
        <v>103</v>
      </c>
      <c r="B60" s="88" t="s">
        <v>104</v>
      </c>
      <c r="C60" s="55"/>
      <c r="D60" s="55"/>
      <c r="E60" s="89"/>
    </row>
    <row r="61" spans="1:5" ht="15.75" customHeight="1" x14ac:dyDescent="0.25">
      <c r="A61" s="90"/>
      <c r="B61" s="91"/>
      <c r="C61" s="92" t="s">
        <v>185</v>
      </c>
      <c r="D61" s="93" t="s">
        <v>186</v>
      </c>
      <c r="E61" s="94">
        <v>0</v>
      </c>
    </row>
    <row r="62" spans="1:5" ht="15.75" thickBot="1" x14ac:dyDescent="0.25">
      <c r="A62" s="95"/>
      <c r="B62" s="96"/>
      <c r="C62" s="97" t="s">
        <v>193</v>
      </c>
      <c r="D62" s="98" t="s">
        <v>194</v>
      </c>
      <c r="E62" s="99">
        <v>0</v>
      </c>
    </row>
    <row r="63" spans="1:5" s="31" customFormat="1" ht="16.5" customHeight="1" thickBot="1" x14ac:dyDescent="0.3">
      <c r="A63" s="100"/>
      <c r="B63" s="101"/>
      <c r="C63" s="62" t="s">
        <v>191</v>
      </c>
      <c r="D63" s="102" t="s">
        <v>192</v>
      </c>
      <c r="E63" s="103">
        <f>SUM(E61)</f>
        <v>0</v>
      </c>
    </row>
    <row r="64" spans="1:5" s="31" customFormat="1" x14ac:dyDescent="0.2">
      <c r="A64" s="64"/>
      <c r="B64" s="104"/>
      <c r="C64" s="105"/>
      <c r="D64" s="106"/>
      <c r="E64" s="107"/>
    </row>
    <row r="65" spans="1:5" ht="15.75" customHeight="1" x14ac:dyDescent="0.25">
      <c r="A65" s="87" t="s">
        <v>111</v>
      </c>
      <c r="B65" s="88" t="s">
        <v>112</v>
      </c>
      <c r="C65" s="55"/>
      <c r="D65" s="55"/>
      <c r="E65" s="89"/>
    </row>
    <row r="66" spans="1:5" ht="15.75" customHeight="1" x14ac:dyDescent="0.25">
      <c r="A66" s="90"/>
      <c r="B66" s="91"/>
      <c r="C66" s="92" t="s">
        <v>185</v>
      </c>
      <c r="D66" s="93" t="s">
        <v>186</v>
      </c>
      <c r="E66" s="94">
        <v>0</v>
      </c>
    </row>
    <row r="67" spans="1:5" ht="15.75" thickBot="1" x14ac:dyDescent="0.25">
      <c r="A67" s="95"/>
      <c r="B67" s="96"/>
      <c r="C67" s="97" t="s">
        <v>193</v>
      </c>
      <c r="D67" s="98" t="s">
        <v>194</v>
      </c>
      <c r="E67" s="99">
        <v>0</v>
      </c>
    </row>
    <row r="68" spans="1:5" s="31" customFormat="1" ht="16.5" customHeight="1" thickBot="1" x14ac:dyDescent="0.3">
      <c r="A68" s="100"/>
      <c r="B68" s="101"/>
      <c r="C68" s="62" t="s">
        <v>191</v>
      </c>
      <c r="D68" s="102" t="s">
        <v>192</v>
      </c>
      <c r="E68" s="103">
        <f>SUM(E66)</f>
        <v>0</v>
      </c>
    </row>
    <row r="69" spans="1:5" s="31" customFormat="1" x14ac:dyDescent="0.2">
      <c r="A69" s="64"/>
      <c r="B69" s="104"/>
      <c r="C69" s="105"/>
      <c r="D69" s="106"/>
      <c r="E69" s="107"/>
    </row>
    <row r="70" spans="1:5" ht="15.75" customHeight="1" x14ac:dyDescent="0.25">
      <c r="A70" s="87" t="s">
        <v>120</v>
      </c>
      <c r="B70" s="88" t="s">
        <v>121</v>
      </c>
      <c r="C70" s="55"/>
      <c r="D70" s="55"/>
      <c r="E70" s="89"/>
    </row>
    <row r="71" spans="1:5" ht="15.75" customHeight="1" x14ac:dyDescent="0.25">
      <c r="A71" s="90"/>
      <c r="B71" s="91"/>
      <c r="C71" s="92" t="s">
        <v>185</v>
      </c>
      <c r="D71" s="93" t="s">
        <v>186</v>
      </c>
      <c r="E71" s="94">
        <v>884017</v>
      </c>
    </row>
    <row r="72" spans="1:5" x14ac:dyDescent="0.2">
      <c r="A72" s="95">
        <v>1</v>
      </c>
      <c r="B72" s="96"/>
      <c r="C72" s="97" t="s">
        <v>196</v>
      </c>
      <c r="D72" s="98" t="s">
        <v>188</v>
      </c>
      <c r="E72" s="99">
        <v>-1637113</v>
      </c>
    </row>
    <row r="73" spans="1:5" x14ac:dyDescent="0.2">
      <c r="A73" s="95">
        <v>2</v>
      </c>
      <c r="B73" s="96"/>
      <c r="C73" s="97" t="s">
        <v>189</v>
      </c>
      <c r="D73" s="98" t="s">
        <v>188</v>
      </c>
      <c r="E73" s="99">
        <v>-1334349</v>
      </c>
    </row>
    <row r="74" spans="1:5" x14ac:dyDescent="0.2">
      <c r="A74" s="95">
        <v>3</v>
      </c>
      <c r="B74" s="96"/>
      <c r="C74" s="97" t="s">
        <v>201</v>
      </c>
      <c r="D74" s="98" t="s">
        <v>188</v>
      </c>
      <c r="E74" s="99">
        <v>1637113</v>
      </c>
    </row>
    <row r="75" spans="1:5" ht="15.75" thickBot="1" x14ac:dyDescent="0.25">
      <c r="A75" s="95">
        <v>4</v>
      </c>
      <c r="B75" s="96"/>
      <c r="C75" s="97" t="s">
        <v>190</v>
      </c>
      <c r="D75" s="98" t="s">
        <v>188</v>
      </c>
      <c r="E75" s="99">
        <v>450332</v>
      </c>
    </row>
    <row r="76" spans="1:5" s="31" customFormat="1" ht="16.5" customHeight="1" thickBot="1" x14ac:dyDescent="0.3">
      <c r="A76" s="100"/>
      <c r="B76" s="101"/>
      <c r="C76" s="62" t="s">
        <v>191</v>
      </c>
      <c r="D76" s="102" t="s">
        <v>192</v>
      </c>
      <c r="E76" s="103">
        <f>SUM(E71:E75)</f>
        <v>0</v>
      </c>
    </row>
    <row r="77" spans="1:5" s="31" customFormat="1" x14ac:dyDescent="0.2">
      <c r="A77" s="64"/>
      <c r="B77" s="104"/>
      <c r="C77" s="105"/>
      <c r="D77" s="106"/>
      <c r="E77" s="107"/>
    </row>
    <row r="78" spans="1:5" ht="15.75" customHeight="1" x14ac:dyDescent="0.25">
      <c r="A78" s="87" t="s">
        <v>126</v>
      </c>
      <c r="B78" s="88" t="s">
        <v>127</v>
      </c>
      <c r="C78" s="55"/>
      <c r="D78" s="55"/>
      <c r="E78" s="89"/>
    </row>
    <row r="79" spans="1:5" ht="15.75" customHeight="1" x14ac:dyDescent="0.25">
      <c r="A79" s="90"/>
      <c r="B79" s="91"/>
      <c r="C79" s="92" t="s">
        <v>185</v>
      </c>
      <c r="D79" s="93" t="s">
        <v>186</v>
      </c>
      <c r="E79" s="94">
        <v>0</v>
      </c>
    </row>
    <row r="80" spans="1:5" x14ac:dyDescent="0.2">
      <c r="A80" s="95">
        <v>1</v>
      </c>
      <c r="B80" s="96"/>
      <c r="C80" s="97" t="s">
        <v>189</v>
      </c>
      <c r="D80" s="98" t="s">
        <v>188</v>
      </c>
      <c r="E80" s="99">
        <v>-930201</v>
      </c>
    </row>
    <row r="81" spans="1:5" ht="15.75" thickBot="1" x14ac:dyDescent="0.25">
      <c r="A81" s="95">
        <v>2</v>
      </c>
      <c r="B81" s="96"/>
      <c r="C81" s="97" t="s">
        <v>190</v>
      </c>
      <c r="D81" s="98" t="s">
        <v>188</v>
      </c>
      <c r="E81" s="99">
        <v>930201</v>
      </c>
    </row>
    <row r="82" spans="1:5" s="31" customFormat="1" ht="16.5" customHeight="1" thickBot="1" x14ac:dyDescent="0.3">
      <c r="A82" s="100"/>
      <c r="B82" s="101"/>
      <c r="C82" s="62" t="s">
        <v>191</v>
      </c>
      <c r="D82" s="102" t="s">
        <v>192</v>
      </c>
      <c r="E82" s="103">
        <f>SUM(E79:E81)</f>
        <v>0</v>
      </c>
    </row>
    <row r="83" spans="1:5" s="31" customFormat="1" x14ac:dyDescent="0.2">
      <c r="A83" s="64"/>
      <c r="B83" s="104"/>
      <c r="C83" s="105"/>
      <c r="D83" s="106"/>
      <c r="E83" s="107"/>
    </row>
    <row r="84" spans="1:5" ht="15.75" customHeight="1" x14ac:dyDescent="0.25">
      <c r="A84" s="87" t="s">
        <v>131</v>
      </c>
      <c r="B84" s="88" t="s">
        <v>132</v>
      </c>
      <c r="C84" s="55"/>
      <c r="D84" s="55"/>
      <c r="E84" s="89"/>
    </row>
    <row r="85" spans="1:5" ht="15.75" customHeight="1" x14ac:dyDescent="0.25">
      <c r="A85" s="90"/>
      <c r="B85" s="91"/>
      <c r="C85" s="92" t="s">
        <v>185</v>
      </c>
      <c r="D85" s="93" t="s">
        <v>186</v>
      </c>
      <c r="E85" s="94">
        <v>6093777</v>
      </c>
    </row>
    <row r="86" spans="1:5" x14ac:dyDescent="0.2">
      <c r="A86" s="95">
        <v>1</v>
      </c>
      <c r="B86" s="96"/>
      <c r="C86" s="97" t="s">
        <v>202</v>
      </c>
      <c r="D86" s="98" t="s">
        <v>188</v>
      </c>
      <c r="E86" s="99">
        <v>-18024</v>
      </c>
    </row>
    <row r="87" spans="1:5" x14ac:dyDescent="0.2">
      <c r="A87" s="95">
        <v>2</v>
      </c>
      <c r="B87" s="96"/>
      <c r="C87" s="97" t="s">
        <v>203</v>
      </c>
      <c r="D87" s="98" t="s">
        <v>188</v>
      </c>
      <c r="E87" s="99">
        <v>-168189</v>
      </c>
    </row>
    <row r="88" spans="1:5" x14ac:dyDescent="0.2">
      <c r="A88" s="95">
        <v>3</v>
      </c>
      <c r="B88" s="96"/>
      <c r="C88" s="97" t="s">
        <v>204</v>
      </c>
      <c r="D88" s="98" t="s">
        <v>188</v>
      </c>
      <c r="E88" s="99">
        <v>180159</v>
      </c>
    </row>
    <row r="89" spans="1:5" x14ac:dyDescent="0.2">
      <c r="A89" s="95">
        <v>4</v>
      </c>
      <c r="B89" s="96"/>
      <c r="C89" s="97" t="s">
        <v>205</v>
      </c>
      <c r="D89" s="98" t="s">
        <v>188</v>
      </c>
      <c r="E89" s="99">
        <v>104955</v>
      </c>
    </row>
    <row r="90" spans="1:5" x14ac:dyDescent="0.2">
      <c r="A90" s="95">
        <v>5</v>
      </c>
      <c r="B90" s="96"/>
      <c r="C90" s="97" t="s">
        <v>206</v>
      </c>
      <c r="D90" s="98" t="s">
        <v>188</v>
      </c>
      <c r="E90" s="99">
        <v>430759</v>
      </c>
    </row>
    <row r="91" spans="1:5" x14ac:dyDescent="0.2">
      <c r="A91" s="95">
        <v>6</v>
      </c>
      <c r="B91" s="96"/>
      <c r="C91" s="97" t="s">
        <v>207</v>
      </c>
      <c r="D91" s="98" t="s">
        <v>188</v>
      </c>
      <c r="E91" s="99">
        <v>17028</v>
      </c>
    </row>
    <row r="92" spans="1:5" x14ac:dyDescent="0.2">
      <c r="A92" s="95">
        <v>7</v>
      </c>
      <c r="B92" s="96"/>
      <c r="C92" s="97" t="s">
        <v>208</v>
      </c>
      <c r="D92" s="98" t="s">
        <v>188</v>
      </c>
      <c r="E92" s="99">
        <v>120585</v>
      </c>
    </row>
    <row r="93" spans="1:5" x14ac:dyDescent="0.2">
      <c r="A93" s="95">
        <v>8</v>
      </c>
      <c r="B93" s="96"/>
      <c r="C93" s="97" t="s">
        <v>209</v>
      </c>
      <c r="D93" s="98" t="s">
        <v>188</v>
      </c>
      <c r="E93" s="99">
        <v>30036</v>
      </c>
    </row>
    <row r="94" spans="1:5" x14ac:dyDescent="0.2">
      <c r="A94" s="95">
        <v>9</v>
      </c>
      <c r="B94" s="96"/>
      <c r="C94" s="97" t="s">
        <v>210</v>
      </c>
      <c r="D94" s="98" t="s">
        <v>188</v>
      </c>
      <c r="E94" s="99">
        <v>42288</v>
      </c>
    </row>
    <row r="95" spans="1:5" x14ac:dyDescent="0.2">
      <c r="A95" s="95">
        <v>10</v>
      </c>
      <c r="B95" s="96"/>
      <c r="C95" s="97" t="s">
        <v>211</v>
      </c>
      <c r="D95" s="98" t="s">
        <v>188</v>
      </c>
      <c r="E95" s="99">
        <v>99996</v>
      </c>
    </row>
    <row r="96" spans="1:5" x14ac:dyDescent="0.2">
      <c r="A96" s="95">
        <v>11</v>
      </c>
      <c r="B96" s="96"/>
      <c r="C96" s="97" t="s">
        <v>212</v>
      </c>
      <c r="D96" s="98" t="s">
        <v>188</v>
      </c>
      <c r="E96" s="99">
        <v>137796</v>
      </c>
    </row>
    <row r="97" spans="1:5" x14ac:dyDescent="0.2">
      <c r="A97" s="95">
        <v>12</v>
      </c>
      <c r="B97" s="96"/>
      <c r="C97" s="97" t="s">
        <v>189</v>
      </c>
      <c r="D97" s="98" t="s">
        <v>188</v>
      </c>
      <c r="E97" s="99">
        <v>-6969119</v>
      </c>
    </row>
    <row r="98" spans="1:5" ht="15.75" thickBot="1" x14ac:dyDescent="0.25">
      <c r="A98" s="95">
        <v>13</v>
      </c>
      <c r="B98" s="96"/>
      <c r="C98" s="97" t="s">
        <v>190</v>
      </c>
      <c r="D98" s="98" t="s">
        <v>188</v>
      </c>
      <c r="E98" s="99">
        <v>-102047</v>
      </c>
    </row>
    <row r="99" spans="1:5" s="31" customFormat="1" ht="16.5" customHeight="1" thickBot="1" x14ac:dyDescent="0.3">
      <c r="A99" s="100"/>
      <c r="B99" s="101"/>
      <c r="C99" s="62" t="s">
        <v>191</v>
      </c>
      <c r="D99" s="102" t="s">
        <v>192</v>
      </c>
      <c r="E99" s="103">
        <f>SUM(E85:E98)</f>
        <v>0</v>
      </c>
    </row>
    <row r="100" spans="1:5" s="31" customFormat="1" x14ac:dyDescent="0.2">
      <c r="A100" s="64"/>
      <c r="B100" s="104"/>
      <c r="C100" s="105"/>
      <c r="D100" s="106"/>
      <c r="E100" s="107"/>
    </row>
    <row r="101" spans="1:5" ht="15.75" customHeight="1" x14ac:dyDescent="0.25">
      <c r="A101" s="87" t="s">
        <v>137</v>
      </c>
      <c r="B101" s="88" t="s">
        <v>138</v>
      </c>
      <c r="C101" s="55"/>
      <c r="D101" s="55"/>
      <c r="E101" s="89"/>
    </row>
    <row r="102" spans="1:5" ht="15.75" customHeight="1" x14ac:dyDescent="0.25">
      <c r="A102" s="90"/>
      <c r="B102" s="91"/>
      <c r="C102" s="92" t="s">
        <v>185</v>
      </c>
      <c r="D102" s="93" t="s">
        <v>186</v>
      </c>
      <c r="E102" s="94">
        <v>0</v>
      </c>
    </row>
    <row r="103" spans="1:5" ht="15.75" thickBot="1" x14ac:dyDescent="0.25">
      <c r="A103" s="95"/>
      <c r="B103" s="96"/>
      <c r="C103" s="97" t="s">
        <v>193</v>
      </c>
      <c r="D103" s="98" t="s">
        <v>194</v>
      </c>
      <c r="E103" s="99">
        <v>0</v>
      </c>
    </row>
    <row r="104" spans="1:5" s="31" customFormat="1" ht="16.5" customHeight="1" thickBot="1" x14ac:dyDescent="0.3">
      <c r="A104" s="100"/>
      <c r="B104" s="101"/>
      <c r="C104" s="62" t="s">
        <v>191</v>
      </c>
      <c r="D104" s="102" t="s">
        <v>192</v>
      </c>
      <c r="E104" s="103">
        <f>SUM(E102)</f>
        <v>0</v>
      </c>
    </row>
    <row r="105" spans="1:5" s="31" customFormat="1" ht="15.75" thickBot="1" x14ac:dyDescent="0.25">
      <c r="A105" s="64"/>
      <c r="B105" s="104"/>
      <c r="C105" s="105"/>
      <c r="D105" s="106"/>
      <c r="E105" s="107"/>
    </row>
    <row r="106" spans="1:5" s="33" customFormat="1" ht="19.5" customHeight="1" thickBot="1" x14ac:dyDescent="0.3">
      <c r="A106" s="108"/>
      <c r="B106" s="109"/>
      <c r="C106" s="110"/>
      <c r="D106" s="111" t="s">
        <v>213</v>
      </c>
      <c r="E106" s="112">
        <f>+E104+E99+E82+E76+E68+E63+E58+E49+E44+E37+E32+E27+E20+E15</f>
        <v>0</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REPORTING&amp;RHOSPITAL OF SAINT RAPHAEL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214</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194</v>
      </c>
      <c r="D8" s="76"/>
      <c r="E8" s="76"/>
      <c r="F8" s="120"/>
    </row>
    <row r="9" spans="1:6" ht="13.5" customHeight="1" thickBot="1" x14ac:dyDescent="0.25">
      <c r="A9" s="121" t="s">
        <v>5</v>
      </c>
      <c r="B9" s="122" t="s">
        <v>215</v>
      </c>
      <c r="C9" s="123" t="s">
        <v>216</v>
      </c>
      <c r="D9" s="123" t="s">
        <v>182</v>
      </c>
      <c r="E9" s="123" t="s">
        <v>183</v>
      </c>
      <c r="F9" s="124" t="s">
        <v>217</v>
      </c>
    </row>
    <row r="10" spans="1:6" s="125" customFormat="1" ht="31.5" x14ac:dyDescent="0.25">
      <c r="A10" s="126"/>
      <c r="B10" s="127"/>
      <c r="C10" s="128"/>
      <c r="D10" s="129" t="s">
        <v>218</v>
      </c>
      <c r="E10" s="130" t="s">
        <v>219</v>
      </c>
      <c r="F10" s="131">
        <v>15741921</v>
      </c>
    </row>
    <row r="11" spans="1:6" ht="15.75" x14ac:dyDescent="0.25">
      <c r="A11" s="132" t="s">
        <v>155</v>
      </c>
      <c r="B11" s="133" t="s">
        <v>10</v>
      </c>
      <c r="C11" s="134"/>
      <c r="D11" s="135"/>
      <c r="E11" s="135"/>
      <c r="F11" s="136"/>
    </row>
    <row r="12" spans="1:6" ht="15.75" thickBot="1" x14ac:dyDescent="0.25">
      <c r="A12" s="137"/>
      <c r="B12" s="91"/>
      <c r="C12" s="138" t="s">
        <v>194</v>
      </c>
      <c r="D12" s="138" t="s">
        <v>220</v>
      </c>
      <c r="E12" s="139" t="s">
        <v>194</v>
      </c>
      <c r="F12" s="140">
        <v>0</v>
      </c>
    </row>
    <row r="13" spans="1:6" ht="16.5" thickBot="1" x14ac:dyDescent="0.3">
      <c r="A13" s="141"/>
      <c r="B13" s="142"/>
      <c r="C13" s="143"/>
      <c r="D13" s="144" t="s">
        <v>221</v>
      </c>
      <c r="E13" s="145" t="s">
        <v>222</v>
      </c>
      <c r="F13" s="146">
        <v>0</v>
      </c>
    </row>
    <row r="14" spans="1:6" ht="15.75" x14ac:dyDescent="0.25">
      <c r="A14" s="147"/>
      <c r="B14" s="148"/>
      <c r="C14" s="149"/>
      <c r="D14" s="150"/>
      <c r="E14" s="151"/>
      <c r="F14" s="152"/>
    </row>
    <row r="15" spans="1:6" ht="15.75" x14ac:dyDescent="0.25">
      <c r="A15" s="132" t="s">
        <v>162</v>
      </c>
      <c r="B15" s="133" t="s">
        <v>39</v>
      </c>
      <c r="C15" s="134"/>
      <c r="D15" s="135"/>
      <c r="E15" s="135"/>
      <c r="F15" s="136"/>
    </row>
    <row r="16" spans="1:6" ht="15.75" thickBot="1" x14ac:dyDescent="0.25">
      <c r="A16" s="137"/>
      <c r="B16" s="91"/>
      <c r="C16" s="138" t="s">
        <v>194</v>
      </c>
      <c r="D16" s="138" t="s">
        <v>220</v>
      </c>
      <c r="E16" s="139" t="s">
        <v>194</v>
      </c>
      <c r="F16" s="140">
        <v>0</v>
      </c>
    </row>
    <row r="17" spans="1:6" ht="16.5" thickBot="1" x14ac:dyDescent="0.3">
      <c r="A17" s="141"/>
      <c r="B17" s="142"/>
      <c r="C17" s="143"/>
      <c r="D17" s="144" t="s">
        <v>221</v>
      </c>
      <c r="E17" s="145" t="s">
        <v>222</v>
      </c>
      <c r="F17" s="146">
        <v>0</v>
      </c>
    </row>
    <row r="18" spans="1:6" ht="15.75" x14ac:dyDescent="0.25">
      <c r="A18" s="147"/>
      <c r="B18" s="148"/>
      <c r="C18" s="149"/>
      <c r="D18" s="150"/>
      <c r="E18" s="151"/>
      <c r="F18" s="152"/>
    </row>
    <row r="19" spans="1:6" ht="15.75" x14ac:dyDescent="0.25">
      <c r="A19" s="132" t="s">
        <v>163</v>
      </c>
      <c r="B19" s="133" t="s">
        <v>47</v>
      </c>
      <c r="C19" s="134"/>
      <c r="D19" s="135"/>
      <c r="E19" s="135"/>
      <c r="F19" s="136"/>
    </row>
    <row r="20" spans="1:6" ht="15.75" thickBot="1" x14ac:dyDescent="0.25">
      <c r="A20" s="137"/>
      <c r="B20" s="91"/>
      <c r="C20" s="138" t="s">
        <v>194</v>
      </c>
      <c r="D20" s="138" t="s">
        <v>220</v>
      </c>
      <c r="E20" s="139" t="s">
        <v>194</v>
      </c>
      <c r="F20" s="140">
        <v>0</v>
      </c>
    </row>
    <row r="21" spans="1:6" ht="16.5" thickBot="1" x14ac:dyDescent="0.3">
      <c r="A21" s="141"/>
      <c r="B21" s="142"/>
      <c r="C21" s="143"/>
      <c r="D21" s="144" t="s">
        <v>221</v>
      </c>
      <c r="E21" s="145" t="s">
        <v>222</v>
      </c>
      <c r="F21" s="146">
        <v>0</v>
      </c>
    </row>
    <row r="22" spans="1:6" ht="15.75" x14ac:dyDescent="0.25">
      <c r="A22" s="147"/>
      <c r="B22" s="148"/>
      <c r="C22" s="149"/>
      <c r="D22" s="150"/>
      <c r="E22" s="151"/>
      <c r="F22" s="152"/>
    </row>
    <row r="23" spans="1:6" ht="15.75" x14ac:dyDescent="0.25">
      <c r="A23" s="132" t="s">
        <v>164</v>
      </c>
      <c r="B23" s="133" t="s">
        <v>57</v>
      </c>
      <c r="C23" s="134"/>
      <c r="D23" s="135"/>
      <c r="E23" s="135"/>
      <c r="F23" s="136"/>
    </row>
    <row r="24" spans="1:6" ht="15.75" thickBot="1" x14ac:dyDescent="0.25">
      <c r="A24" s="137"/>
      <c r="B24" s="91"/>
      <c r="C24" s="138" t="s">
        <v>194</v>
      </c>
      <c r="D24" s="138" t="s">
        <v>220</v>
      </c>
      <c r="E24" s="139" t="s">
        <v>194</v>
      </c>
      <c r="F24" s="140">
        <v>0</v>
      </c>
    </row>
    <row r="25" spans="1:6" ht="16.5" thickBot="1" x14ac:dyDescent="0.3">
      <c r="A25" s="141"/>
      <c r="B25" s="142"/>
      <c r="C25" s="143"/>
      <c r="D25" s="144" t="s">
        <v>221</v>
      </c>
      <c r="E25" s="145" t="s">
        <v>222</v>
      </c>
      <c r="F25" s="146">
        <v>0</v>
      </c>
    </row>
    <row r="26" spans="1:6" ht="15.75" x14ac:dyDescent="0.25">
      <c r="A26" s="147"/>
      <c r="B26" s="148"/>
      <c r="C26" s="149"/>
      <c r="D26" s="150"/>
      <c r="E26" s="151"/>
      <c r="F26" s="152"/>
    </row>
    <row r="27" spans="1:6" ht="15.75" x14ac:dyDescent="0.25">
      <c r="A27" s="132" t="s">
        <v>165</v>
      </c>
      <c r="B27" s="133" t="s">
        <v>73</v>
      </c>
      <c r="C27" s="134"/>
      <c r="D27" s="135"/>
      <c r="E27" s="135"/>
      <c r="F27" s="136"/>
    </row>
    <row r="28" spans="1:6" ht="15.75" thickBot="1" x14ac:dyDescent="0.25">
      <c r="A28" s="137"/>
      <c r="B28" s="91"/>
      <c r="C28" s="138" t="s">
        <v>194</v>
      </c>
      <c r="D28" s="138" t="s">
        <v>220</v>
      </c>
      <c r="E28" s="139" t="s">
        <v>194</v>
      </c>
      <c r="F28" s="140">
        <v>0</v>
      </c>
    </row>
    <row r="29" spans="1:6" ht="16.5" thickBot="1" x14ac:dyDescent="0.3">
      <c r="A29" s="141"/>
      <c r="B29" s="142"/>
      <c r="C29" s="143"/>
      <c r="D29" s="144" t="s">
        <v>221</v>
      </c>
      <c r="E29" s="145" t="s">
        <v>222</v>
      </c>
      <c r="F29" s="146">
        <v>0</v>
      </c>
    </row>
    <row r="30" spans="1:6" ht="15.75" x14ac:dyDescent="0.25">
      <c r="A30" s="147"/>
      <c r="B30" s="148"/>
      <c r="C30" s="149"/>
      <c r="D30" s="150"/>
      <c r="E30" s="151"/>
      <c r="F30" s="152"/>
    </row>
    <row r="31" spans="1:6" ht="15.75" x14ac:dyDescent="0.25">
      <c r="A31" s="132" t="s">
        <v>166</v>
      </c>
      <c r="B31" s="133" t="s">
        <v>85</v>
      </c>
      <c r="C31" s="134"/>
      <c r="D31" s="135"/>
      <c r="E31" s="135"/>
      <c r="F31" s="136"/>
    </row>
    <row r="32" spans="1:6" ht="30" x14ac:dyDescent="0.2">
      <c r="A32" s="137">
        <v>1</v>
      </c>
      <c r="B32" s="91"/>
      <c r="C32" s="138" t="s">
        <v>10</v>
      </c>
      <c r="D32" s="138" t="s">
        <v>223</v>
      </c>
      <c r="E32" s="139" t="s">
        <v>224</v>
      </c>
      <c r="F32" s="140">
        <v>1025000</v>
      </c>
    </row>
    <row r="33" spans="1:6" ht="30.75" thickBot="1" x14ac:dyDescent="0.25">
      <c r="A33" s="137">
        <v>2</v>
      </c>
      <c r="B33" s="91"/>
      <c r="C33" s="138" t="s">
        <v>10</v>
      </c>
      <c r="D33" s="138" t="s">
        <v>225</v>
      </c>
      <c r="E33" s="139" t="s">
        <v>224</v>
      </c>
      <c r="F33" s="140">
        <v>99396</v>
      </c>
    </row>
    <row r="34" spans="1:6" ht="16.5" thickBot="1" x14ac:dyDescent="0.3">
      <c r="A34" s="141"/>
      <c r="B34" s="142"/>
      <c r="C34" s="143"/>
      <c r="D34" s="144" t="s">
        <v>221</v>
      </c>
      <c r="E34" s="145" t="s">
        <v>222</v>
      </c>
      <c r="F34" s="146">
        <f>SUM(F32:F33)</f>
        <v>1124396</v>
      </c>
    </row>
    <row r="35" spans="1:6" ht="15.75" x14ac:dyDescent="0.25">
      <c r="A35" s="147"/>
      <c r="B35" s="148"/>
      <c r="C35" s="149"/>
      <c r="D35" s="150"/>
      <c r="E35" s="151"/>
      <c r="F35" s="152"/>
    </row>
    <row r="36" spans="1:6" ht="15.75" x14ac:dyDescent="0.25">
      <c r="A36" s="132" t="s">
        <v>167</v>
      </c>
      <c r="B36" s="133" t="s">
        <v>89</v>
      </c>
      <c r="C36" s="134"/>
      <c r="D36" s="135"/>
      <c r="E36" s="135"/>
      <c r="F36" s="136"/>
    </row>
    <row r="37" spans="1:6" ht="15.75" thickBot="1" x14ac:dyDescent="0.25">
      <c r="A37" s="137"/>
      <c r="B37" s="91"/>
      <c r="C37" s="138" t="s">
        <v>194</v>
      </c>
      <c r="D37" s="138" t="s">
        <v>220</v>
      </c>
      <c r="E37" s="139" t="s">
        <v>194</v>
      </c>
      <c r="F37" s="140">
        <v>0</v>
      </c>
    </row>
    <row r="38" spans="1:6" ht="16.5" thickBot="1" x14ac:dyDescent="0.3">
      <c r="A38" s="141"/>
      <c r="B38" s="142"/>
      <c r="C38" s="143"/>
      <c r="D38" s="144" t="s">
        <v>221</v>
      </c>
      <c r="E38" s="145" t="s">
        <v>222</v>
      </c>
      <c r="F38" s="146">
        <v>0</v>
      </c>
    </row>
    <row r="39" spans="1:6" ht="15.75" x14ac:dyDescent="0.25">
      <c r="A39" s="147"/>
      <c r="B39" s="148"/>
      <c r="C39" s="149"/>
      <c r="D39" s="150"/>
      <c r="E39" s="151"/>
      <c r="F39" s="152"/>
    </row>
    <row r="40" spans="1:6" ht="15.75" x14ac:dyDescent="0.25">
      <c r="A40" s="132" t="s">
        <v>168</v>
      </c>
      <c r="B40" s="133" t="s">
        <v>94</v>
      </c>
      <c r="C40" s="134"/>
      <c r="D40" s="135"/>
      <c r="E40" s="135"/>
      <c r="F40" s="136"/>
    </row>
    <row r="41" spans="1:6" ht="15.75" thickBot="1" x14ac:dyDescent="0.25">
      <c r="A41" s="137"/>
      <c r="B41" s="91"/>
      <c r="C41" s="138" t="s">
        <v>194</v>
      </c>
      <c r="D41" s="138" t="s">
        <v>220</v>
      </c>
      <c r="E41" s="139" t="s">
        <v>194</v>
      </c>
      <c r="F41" s="140">
        <v>0</v>
      </c>
    </row>
    <row r="42" spans="1:6" ht="16.5" thickBot="1" x14ac:dyDescent="0.3">
      <c r="A42" s="141"/>
      <c r="B42" s="142"/>
      <c r="C42" s="143"/>
      <c r="D42" s="144" t="s">
        <v>221</v>
      </c>
      <c r="E42" s="145" t="s">
        <v>222</v>
      </c>
      <c r="F42" s="146">
        <v>0</v>
      </c>
    </row>
    <row r="43" spans="1:6" ht="15.75" x14ac:dyDescent="0.25">
      <c r="A43" s="147"/>
      <c r="B43" s="148"/>
      <c r="C43" s="149"/>
      <c r="D43" s="150"/>
      <c r="E43" s="151"/>
      <c r="F43" s="152"/>
    </row>
    <row r="44" spans="1:6" ht="15.75" x14ac:dyDescent="0.25">
      <c r="A44" s="132" t="s">
        <v>169</v>
      </c>
      <c r="B44" s="133" t="s">
        <v>104</v>
      </c>
      <c r="C44" s="134"/>
      <c r="D44" s="135"/>
      <c r="E44" s="135"/>
      <c r="F44" s="136"/>
    </row>
    <row r="45" spans="1:6" ht="15.75" thickBot="1" x14ac:dyDescent="0.25">
      <c r="A45" s="137"/>
      <c r="B45" s="91"/>
      <c r="C45" s="138" t="s">
        <v>194</v>
      </c>
      <c r="D45" s="138" t="s">
        <v>220</v>
      </c>
      <c r="E45" s="139" t="s">
        <v>194</v>
      </c>
      <c r="F45" s="140">
        <v>0</v>
      </c>
    </row>
    <row r="46" spans="1:6" ht="16.5" thickBot="1" x14ac:dyDescent="0.3">
      <c r="A46" s="141"/>
      <c r="B46" s="142"/>
      <c r="C46" s="143"/>
      <c r="D46" s="144" t="s">
        <v>221</v>
      </c>
      <c r="E46" s="145" t="s">
        <v>222</v>
      </c>
      <c r="F46" s="146">
        <v>0</v>
      </c>
    </row>
    <row r="47" spans="1:6" ht="15.75" x14ac:dyDescent="0.25">
      <c r="A47" s="147"/>
      <c r="B47" s="148"/>
      <c r="C47" s="149"/>
      <c r="D47" s="150"/>
      <c r="E47" s="151"/>
      <c r="F47" s="152"/>
    </row>
    <row r="48" spans="1:6" ht="15.75" x14ac:dyDescent="0.25">
      <c r="A48" s="132" t="s">
        <v>170</v>
      </c>
      <c r="B48" s="133" t="s">
        <v>112</v>
      </c>
      <c r="C48" s="134"/>
      <c r="D48" s="135"/>
      <c r="E48" s="135"/>
      <c r="F48" s="136"/>
    </row>
    <row r="49" spans="1:6" ht="15.75" thickBot="1" x14ac:dyDescent="0.25">
      <c r="A49" s="137"/>
      <c r="B49" s="91"/>
      <c r="C49" s="138" t="s">
        <v>194</v>
      </c>
      <c r="D49" s="138" t="s">
        <v>220</v>
      </c>
      <c r="E49" s="139" t="s">
        <v>194</v>
      </c>
      <c r="F49" s="140">
        <v>0</v>
      </c>
    </row>
    <row r="50" spans="1:6" ht="16.5" thickBot="1" x14ac:dyDescent="0.3">
      <c r="A50" s="141"/>
      <c r="B50" s="142"/>
      <c r="C50" s="143"/>
      <c r="D50" s="144" t="s">
        <v>221</v>
      </c>
      <c r="E50" s="145" t="s">
        <v>222</v>
      </c>
      <c r="F50" s="146">
        <v>0</v>
      </c>
    </row>
    <row r="51" spans="1:6" ht="15.75" x14ac:dyDescent="0.25">
      <c r="A51" s="147"/>
      <c r="B51" s="148"/>
      <c r="C51" s="149"/>
      <c r="D51" s="150"/>
      <c r="E51" s="151"/>
      <c r="F51" s="152"/>
    </row>
    <row r="52" spans="1:6" ht="15.75" x14ac:dyDescent="0.25">
      <c r="A52" s="132" t="s">
        <v>171</v>
      </c>
      <c r="B52" s="133" t="s">
        <v>121</v>
      </c>
      <c r="C52" s="134"/>
      <c r="D52" s="135"/>
      <c r="E52" s="135"/>
      <c r="F52" s="136"/>
    </row>
    <row r="53" spans="1:6" ht="30.75" thickBot="1" x14ac:dyDescent="0.25">
      <c r="A53" s="137">
        <v>1</v>
      </c>
      <c r="B53" s="91"/>
      <c r="C53" s="138" t="s">
        <v>10</v>
      </c>
      <c r="D53" s="138" t="s">
        <v>225</v>
      </c>
      <c r="E53" s="139" t="s">
        <v>224</v>
      </c>
      <c r="F53" s="140">
        <v>184104</v>
      </c>
    </row>
    <row r="54" spans="1:6" ht="16.5" thickBot="1" x14ac:dyDescent="0.3">
      <c r="A54" s="141"/>
      <c r="B54" s="142"/>
      <c r="C54" s="143"/>
      <c r="D54" s="144" t="s">
        <v>221</v>
      </c>
      <c r="E54" s="145" t="s">
        <v>222</v>
      </c>
      <c r="F54" s="146">
        <f>SUM(F53:F53)</f>
        <v>184104</v>
      </c>
    </row>
    <row r="55" spans="1:6" ht="15.75" x14ac:dyDescent="0.25">
      <c r="A55" s="147"/>
      <c r="B55" s="148"/>
      <c r="C55" s="149"/>
      <c r="D55" s="150"/>
      <c r="E55" s="151"/>
      <c r="F55" s="152"/>
    </row>
    <row r="56" spans="1:6" ht="31.5" x14ac:dyDescent="0.25">
      <c r="A56" s="132" t="s">
        <v>172</v>
      </c>
      <c r="B56" s="133" t="s">
        <v>127</v>
      </c>
      <c r="C56" s="134"/>
      <c r="D56" s="135"/>
      <c r="E56" s="135"/>
      <c r="F56" s="136"/>
    </row>
    <row r="57" spans="1:6" ht="15.75" thickBot="1" x14ac:dyDescent="0.25">
      <c r="A57" s="137"/>
      <c r="B57" s="91"/>
      <c r="C57" s="138" t="s">
        <v>194</v>
      </c>
      <c r="D57" s="138" t="s">
        <v>220</v>
      </c>
      <c r="E57" s="139" t="s">
        <v>194</v>
      </c>
      <c r="F57" s="140">
        <v>0</v>
      </c>
    </row>
    <row r="58" spans="1:6" ht="16.5" thickBot="1" x14ac:dyDescent="0.3">
      <c r="A58" s="141"/>
      <c r="B58" s="142"/>
      <c r="C58" s="143"/>
      <c r="D58" s="144" t="s">
        <v>221</v>
      </c>
      <c r="E58" s="145" t="s">
        <v>222</v>
      </c>
      <c r="F58" s="146">
        <v>0</v>
      </c>
    </row>
    <row r="59" spans="1:6" ht="15.75" x14ac:dyDescent="0.25">
      <c r="A59" s="147"/>
      <c r="B59" s="148"/>
      <c r="C59" s="149"/>
      <c r="D59" s="150"/>
      <c r="E59" s="151"/>
      <c r="F59" s="152"/>
    </row>
    <row r="60" spans="1:6" ht="31.5" x14ac:dyDescent="0.25">
      <c r="A60" s="132" t="s">
        <v>173</v>
      </c>
      <c r="B60" s="133" t="s">
        <v>132</v>
      </c>
      <c r="C60" s="134"/>
      <c r="D60" s="135"/>
      <c r="E60" s="135"/>
      <c r="F60" s="136"/>
    </row>
    <row r="61" spans="1:6" ht="30.75" thickBot="1" x14ac:dyDescent="0.25">
      <c r="A61" s="137">
        <v>1</v>
      </c>
      <c r="B61" s="91"/>
      <c r="C61" s="138" t="s">
        <v>10</v>
      </c>
      <c r="D61" s="138" t="s">
        <v>225</v>
      </c>
      <c r="E61" s="139" t="s">
        <v>224</v>
      </c>
      <c r="F61" s="140">
        <v>184104</v>
      </c>
    </row>
    <row r="62" spans="1:6" ht="16.5" thickBot="1" x14ac:dyDescent="0.3">
      <c r="A62" s="141"/>
      <c r="B62" s="142"/>
      <c r="C62" s="143"/>
      <c r="D62" s="144" t="s">
        <v>221</v>
      </c>
      <c r="E62" s="145" t="s">
        <v>222</v>
      </c>
      <c r="F62" s="146">
        <f>SUM(F61:F61)</f>
        <v>184104</v>
      </c>
    </row>
    <row r="63" spans="1:6" ht="15.75" x14ac:dyDescent="0.25">
      <c r="A63" s="147"/>
      <c r="B63" s="148"/>
      <c r="C63" s="149"/>
      <c r="D63" s="150"/>
      <c r="E63" s="151"/>
      <c r="F63" s="152"/>
    </row>
    <row r="64" spans="1:6" ht="15.75" x14ac:dyDescent="0.25">
      <c r="A64" s="132" t="s">
        <v>174</v>
      </c>
      <c r="B64" s="133" t="s">
        <v>138</v>
      </c>
      <c r="C64" s="134"/>
      <c r="D64" s="135"/>
      <c r="E64" s="135"/>
      <c r="F64" s="136"/>
    </row>
    <row r="65" spans="1:6" ht="15.75" thickBot="1" x14ac:dyDescent="0.25">
      <c r="A65" s="137"/>
      <c r="B65" s="91"/>
      <c r="C65" s="138" t="s">
        <v>194</v>
      </c>
      <c r="D65" s="138" t="s">
        <v>220</v>
      </c>
      <c r="E65" s="139" t="s">
        <v>194</v>
      </c>
      <c r="F65" s="140">
        <v>0</v>
      </c>
    </row>
    <row r="66" spans="1:6" ht="16.5" thickBot="1" x14ac:dyDescent="0.3">
      <c r="A66" s="141"/>
      <c r="B66" s="142"/>
      <c r="C66" s="143"/>
      <c r="D66" s="144" t="s">
        <v>221</v>
      </c>
      <c r="E66" s="145" t="s">
        <v>222</v>
      </c>
      <c r="F66" s="146">
        <v>0</v>
      </c>
    </row>
    <row r="67" spans="1:6" ht="15.75" x14ac:dyDescent="0.25">
      <c r="A67" s="147"/>
      <c r="B67" s="148"/>
      <c r="C67" s="149"/>
      <c r="D67" s="150"/>
      <c r="E67" s="151"/>
      <c r="F67" s="152"/>
    </row>
    <row r="68" spans="1:6" ht="32.25" thickBot="1" x14ac:dyDescent="0.3">
      <c r="A68" s="153"/>
      <c r="B68" s="154"/>
      <c r="C68" s="154"/>
      <c r="D68" s="155" t="s">
        <v>226</v>
      </c>
      <c r="E68" s="156" t="s">
        <v>227</v>
      </c>
      <c r="F68" s="157">
        <f>+F66+F62+F58+F54+F50+F46+F42+F38+F34+F29+F25+F21+F17+F13+F10</f>
        <v>17234525</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REPORTING&amp;RHOSPITAL OF SAINT RAPHAEL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228</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229</v>
      </c>
      <c r="C8" s="165"/>
      <c r="D8" s="166"/>
    </row>
    <row r="9" spans="1:5" ht="14.25" customHeight="1" thickBot="1" x14ac:dyDescent="0.25">
      <c r="A9" s="167" t="s">
        <v>5</v>
      </c>
      <c r="B9" s="168" t="s">
        <v>230</v>
      </c>
      <c r="C9" s="169" t="s">
        <v>217</v>
      </c>
      <c r="D9" s="170" t="s">
        <v>183</v>
      </c>
    </row>
    <row r="10" spans="1:5" ht="15.75" x14ac:dyDescent="0.25">
      <c r="A10" s="171"/>
      <c r="B10" s="86"/>
      <c r="C10" s="172"/>
      <c r="D10" s="173"/>
    </row>
    <row r="11" spans="1:5" x14ac:dyDescent="0.2">
      <c r="A11" s="174" t="s">
        <v>155</v>
      </c>
      <c r="B11" s="175" t="s">
        <v>10</v>
      </c>
      <c r="C11" s="176"/>
      <c r="D11" s="177"/>
    </row>
    <row r="12" spans="1:5" ht="13.5" thickBot="1" x14ac:dyDescent="0.25">
      <c r="A12" s="178">
        <v>0</v>
      </c>
      <c r="B12" s="179" t="s">
        <v>220</v>
      </c>
      <c r="C12" s="180">
        <v>0</v>
      </c>
      <c r="D12" s="181" t="s">
        <v>194</v>
      </c>
    </row>
    <row r="13" spans="1:5" ht="13.5" customHeight="1" thickBot="1" x14ac:dyDescent="0.25">
      <c r="A13" s="182"/>
      <c r="B13" s="183" t="s">
        <v>231</v>
      </c>
      <c r="C13" s="184">
        <v>0</v>
      </c>
      <c r="D13" s="185" t="s">
        <v>222</v>
      </c>
    </row>
    <row r="14" spans="1:5" ht="14.25" customHeight="1" x14ac:dyDescent="0.2">
      <c r="A14" s="186"/>
      <c r="B14" s="187"/>
      <c r="C14" s="188"/>
      <c r="D14" s="189"/>
    </row>
    <row r="15" spans="1:5" x14ac:dyDescent="0.2">
      <c r="A15" s="174" t="s">
        <v>162</v>
      </c>
      <c r="B15" s="175" t="s">
        <v>39</v>
      </c>
      <c r="C15" s="176"/>
      <c r="D15" s="177"/>
    </row>
    <row r="16" spans="1:5" ht="13.5" thickBot="1" x14ac:dyDescent="0.25">
      <c r="A16" s="178">
        <v>0</v>
      </c>
      <c r="B16" s="179" t="s">
        <v>220</v>
      </c>
      <c r="C16" s="180">
        <v>0</v>
      </c>
      <c r="D16" s="181" t="s">
        <v>194</v>
      </c>
    </row>
    <row r="17" spans="1:4" ht="13.5" customHeight="1" thickBot="1" x14ac:dyDescent="0.25">
      <c r="A17" s="182"/>
      <c r="B17" s="183" t="s">
        <v>231</v>
      </c>
      <c r="C17" s="184">
        <v>0</v>
      </c>
      <c r="D17" s="185" t="s">
        <v>222</v>
      </c>
    </row>
    <row r="18" spans="1:4" ht="14.25" customHeight="1" x14ac:dyDescent="0.2">
      <c r="A18" s="186"/>
      <c r="B18" s="187"/>
      <c r="C18" s="188"/>
      <c r="D18" s="189"/>
    </row>
    <row r="19" spans="1:4" x14ac:dyDescent="0.2">
      <c r="A19" s="174" t="s">
        <v>163</v>
      </c>
      <c r="B19" s="175" t="s">
        <v>47</v>
      </c>
      <c r="C19" s="176"/>
      <c r="D19" s="177"/>
    </row>
    <row r="20" spans="1:4" ht="13.5" thickBot="1" x14ac:dyDescent="0.25">
      <c r="A20" s="178">
        <v>0</v>
      </c>
      <c r="B20" s="179" t="s">
        <v>220</v>
      </c>
      <c r="C20" s="180">
        <v>0</v>
      </c>
      <c r="D20" s="181" t="s">
        <v>194</v>
      </c>
    </row>
    <row r="21" spans="1:4" ht="13.5" customHeight="1" thickBot="1" x14ac:dyDescent="0.25">
      <c r="A21" s="182"/>
      <c r="B21" s="183" t="s">
        <v>231</v>
      </c>
      <c r="C21" s="184">
        <v>0</v>
      </c>
      <c r="D21" s="185" t="s">
        <v>222</v>
      </c>
    </row>
    <row r="22" spans="1:4" ht="14.25" customHeight="1" x14ac:dyDescent="0.2">
      <c r="A22" s="186"/>
      <c r="B22" s="187"/>
      <c r="C22" s="188"/>
      <c r="D22" s="189"/>
    </row>
    <row r="23" spans="1:4" x14ac:dyDescent="0.2">
      <c r="A23" s="174" t="s">
        <v>164</v>
      </c>
      <c r="B23" s="175" t="s">
        <v>57</v>
      </c>
      <c r="C23" s="176"/>
      <c r="D23" s="177"/>
    </row>
    <row r="24" spans="1:4" ht="13.5" thickBot="1" x14ac:dyDescent="0.25">
      <c r="A24" s="178">
        <v>0</v>
      </c>
      <c r="B24" s="179" t="s">
        <v>220</v>
      </c>
      <c r="C24" s="180">
        <v>0</v>
      </c>
      <c r="D24" s="181" t="s">
        <v>194</v>
      </c>
    </row>
    <row r="25" spans="1:4" ht="13.5" customHeight="1" thickBot="1" x14ac:dyDescent="0.25">
      <c r="A25" s="182"/>
      <c r="B25" s="183" t="s">
        <v>231</v>
      </c>
      <c r="C25" s="184">
        <v>0</v>
      </c>
      <c r="D25" s="185" t="s">
        <v>222</v>
      </c>
    </row>
    <row r="26" spans="1:4" ht="14.25" customHeight="1" x14ac:dyDescent="0.2">
      <c r="A26" s="186"/>
      <c r="B26" s="187"/>
      <c r="C26" s="188"/>
      <c r="D26" s="189"/>
    </row>
    <row r="27" spans="1:4" x14ac:dyDescent="0.2">
      <c r="A27" s="174" t="s">
        <v>165</v>
      </c>
      <c r="B27" s="175" t="s">
        <v>73</v>
      </c>
      <c r="C27" s="176"/>
      <c r="D27" s="177"/>
    </row>
    <row r="28" spans="1:4" ht="13.5" thickBot="1" x14ac:dyDescent="0.25">
      <c r="A28" s="178">
        <v>0</v>
      </c>
      <c r="B28" s="179" t="s">
        <v>220</v>
      </c>
      <c r="C28" s="180">
        <v>0</v>
      </c>
      <c r="D28" s="181" t="s">
        <v>194</v>
      </c>
    </row>
    <row r="29" spans="1:4" ht="13.5" customHeight="1" thickBot="1" x14ac:dyDescent="0.25">
      <c r="A29" s="182"/>
      <c r="B29" s="183" t="s">
        <v>231</v>
      </c>
      <c r="C29" s="184">
        <v>0</v>
      </c>
      <c r="D29" s="185" t="s">
        <v>222</v>
      </c>
    </row>
    <row r="30" spans="1:4" ht="14.25" customHeight="1" x14ac:dyDescent="0.2">
      <c r="A30" s="186"/>
      <c r="B30" s="187"/>
      <c r="C30" s="188"/>
      <c r="D30" s="189"/>
    </row>
    <row r="31" spans="1:4" x14ac:dyDescent="0.2">
      <c r="A31" s="174" t="s">
        <v>166</v>
      </c>
      <c r="B31" s="175" t="s">
        <v>85</v>
      </c>
      <c r="C31" s="176"/>
      <c r="D31" s="177"/>
    </row>
    <row r="32" spans="1:4" ht="13.5" thickBot="1" x14ac:dyDescent="0.25">
      <c r="A32" s="178">
        <v>0</v>
      </c>
      <c r="B32" s="179" t="s">
        <v>220</v>
      </c>
      <c r="C32" s="180">
        <v>0</v>
      </c>
      <c r="D32" s="181" t="s">
        <v>194</v>
      </c>
    </row>
    <row r="33" spans="1:4" ht="13.5" customHeight="1" thickBot="1" x14ac:dyDescent="0.25">
      <c r="A33" s="182"/>
      <c r="B33" s="183" t="s">
        <v>231</v>
      </c>
      <c r="C33" s="184">
        <v>0</v>
      </c>
      <c r="D33" s="185" t="s">
        <v>222</v>
      </c>
    </row>
    <row r="34" spans="1:4" ht="14.25" customHeight="1" x14ac:dyDescent="0.2">
      <c r="A34" s="186"/>
      <c r="B34" s="187"/>
      <c r="C34" s="188"/>
      <c r="D34" s="189"/>
    </row>
    <row r="35" spans="1:4" x14ac:dyDescent="0.2">
      <c r="A35" s="174" t="s">
        <v>167</v>
      </c>
      <c r="B35" s="175" t="s">
        <v>89</v>
      </c>
      <c r="C35" s="176"/>
      <c r="D35" s="177"/>
    </row>
    <row r="36" spans="1:4" ht="13.5" thickBot="1" x14ac:dyDescent="0.25">
      <c r="A36" s="178">
        <v>0</v>
      </c>
      <c r="B36" s="179" t="s">
        <v>220</v>
      </c>
      <c r="C36" s="180">
        <v>0</v>
      </c>
      <c r="D36" s="181" t="s">
        <v>194</v>
      </c>
    </row>
    <row r="37" spans="1:4" ht="13.5" customHeight="1" thickBot="1" x14ac:dyDescent="0.25">
      <c r="A37" s="182"/>
      <c r="B37" s="183" t="s">
        <v>231</v>
      </c>
      <c r="C37" s="184">
        <v>0</v>
      </c>
      <c r="D37" s="185" t="s">
        <v>222</v>
      </c>
    </row>
    <row r="38" spans="1:4" ht="14.25" customHeight="1" x14ac:dyDescent="0.2">
      <c r="A38" s="186"/>
      <c r="B38" s="187"/>
      <c r="C38" s="188"/>
      <c r="D38" s="189"/>
    </row>
    <row r="39" spans="1:4" x14ac:dyDescent="0.2">
      <c r="A39" s="174" t="s">
        <v>168</v>
      </c>
      <c r="B39" s="175" t="s">
        <v>94</v>
      </c>
      <c r="C39" s="176"/>
      <c r="D39" s="177"/>
    </row>
    <row r="40" spans="1:4" ht="13.5" thickBot="1" x14ac:dyDescent="0.25">
      <c r="A40" s="178">
        <v>0</v>
      </c>
      <c r="B40" s="179" t="s">
        <v>220</v>
      </c>
      <c r="C40" s="180">
        <v>0</v>
      </c>
      <c r="D40" s="181" t="s">
        <v>194</v>
      </c>
    </row>
    <row r="41" spans="1:4" ht="13.5" customHeight="1" thickBot="1" x14ac:dyDescent="0.25">
      <c r="A41" s="182"/>
      <c r="B41" s="183" t="s">
        <v>231</v>
      </c>
      <c r="C41" s="184">
        <v>0</v>
      </c>
      <c r="D41" s="185" t="s">
        <v>222</v>
      </c>
    </row>
    <row r="42" spans="1:4" ht="14.25" customHeight="1" x14ac:dyDescent="0.2">
      <c r="A42" s="186"/>
      <c r="B42" s="187"/>
      <c r="C42" s="188"/>
      <c r="D42" s="189"/>
    </row>
    <row r="43" spans="1:4" x14ac:dyDescent="0.2">
      <c r="A43" s="174" t="s">
        <v>169</v>
      </c>
      <c r="B43" s="175" t="s">
        <v>104</v>
      </c>
      <c r="C43" s="176"/>
      <c r="D43" s="177"/>
    </row>
    <row r="44" spans="1:4" ht="13.5" thickBot="1" x14ac:dyDescent="0.25">
      <c r="A44" s="178">
        <v>0</v>
      </c>
      <c r="B44" s="179" t="s">
        <v>220</v>
      </c>
      <c r="C44" s="180">
        <v>0</v>
      </c>
      <c r="D44" s="181" t="s">
        <v>194</v>
      </c>
    </row>
    <row r="45" spans="1:4" ht="13.5" customHeight="1" thickBot="1" x14ac:dyDescent="0.25">
      <c r="A45" s="182"/>
      <c r="B45" s="183" t="s">
        <v>231</v>
      </c>
      <c r="C45" s="184">
        <v>0</v>
      </c>
      <c r="D45" s="185" t="s">
        <v>222</v>
      </c>
    </row>
    <row r="46" spans="1:4" ht="14.25" customHeight="1" x14ac:dyDescent="0.2">
      <c r="A46" s="186"/>
      <c r="B46" s="187"/>
      <c r="C46" s="188"/>
      <c r="D46" s="189"/>
    </row>
    <row r="47" spans="1:4" x14ac:dyDescent="0.2">
      <c r="A47" s="174" t="s">
        <v>170</v>
      </c>
      <c r="B47" s="175" t="s">
        <v>112</v>
      </c>
      <c r="C47" s="176"/>
      <c r="D47" s="177"/>
    </row>
    <row r="48" spans="1:4" ht="13.5" thickBot="1" x14ac:dyDescent="0.25">
      <c r="A48" s="178">
        <v>0</v>
      </c>
      <c r="B48" s="179" t="s">
        <v>220</v>
      </c>
      <c r="C48" s="180">
        <v>0</v>
      </c>
      <c r="D48" s="181" t="s">
        <v>194</v>
      </c>
    </row>
    <row r="49" spans="1:4" ht="13.5" customHeight="1" thickBot="1" x14ac:dyDescent="0.25">
      <c r="A49" s="182"/>
      <c r="B49" s="183" t="s">
        <v>231</v>
      </c>
      <c r="C49" s="184">
        <v>0</v>
      </c>
      <c r="D49" s="185" t="s">
        <v>222</v>
      </c>
    </row>
    <row r="50" spans="1:4" ht="14.25" customHeight="1" x14ac:dyDescent="0.2">
      <c r="A50" s="186"/>
      <c r="B50" s="187"/>
      <c r="C50" s="188"/>
      <c r="D50" s="189"/>
    </row>
    <row r="51" spans="1:4" x14ac:dyDescent="0.2">
      <c r="A51" s="174" t="s">
        <v>171</v>
      </c>
      <c r="B51" s="175" t="s">
        <v>121</v>
      </c>
      <c r="C51" s="176"/>
      <c r="D51" s="177"/>
    </row>
    <row r="52" spans="1:4" ht="13.5" thickBot="1" x14ac:dyDescent="0.25">
      <c r="A52" s="178">
        <v>0</v>
      </c>
      <c r="B52" s="179" t="s">
        <v>220</v>
      </c>
      <c r="C52" s="180">
        <v>0</v>
      </c>
      <c r="D52" s="181" t="s">
        <v>194</v>
      </c>
    </row>
    <row r="53" spans="1:4" ht="13.5" customHeight="1" thickBot="1" x14ac:dyDescent="0.25">
      <c r="A53" s="182"/>
      <c r="B53" s="183" t="s">
        <v>231</v>
      </c>
      <c r="C53" s="184">
        <v>0</v>
      </c>
      <c r="D53" s="185" t="s">
        <v>222</v>
      </c>
    </row>
    <row r="54" spans="1:4" ht="14.25" customHeight="1" x14ac:dyDescent="0.2">
      <c r="A54" s="186"/>
      <c r="B54" s="187"/>
      <c r="C54" s="188"/>
      <c r="D54" s="189"/>
    </row>
    <row r="55" spans="1:4" x14ac:dyDescent="0.2">
      <c r="A55" s="174" t="s">
        <v>172</v>
      </c>
      <c r="B55" s="175" t="s">
        <v>127</v>
      </c>
      <c r="C55" s="176"/>
      <c r="D55" s="177"/>
    </row>
    <row r="56" spans="1:4" ht="13.5" thickBot="1" x14ac:dyDescent="0.25">
      <c r="A56" s="178">
        <v>0</v>
      </c>
      <c r="B56" s="179" t="s">
        <v>220</v>
      </c>
      <c r="C56" s="180">
        <v>0</v>
      </c>
      <c r="D56" s="181" t="s">
        <v>194</v>
      </c>
    </row>
    <row r="57" spans="1:4" ht="13.5" customHeight="1" thickBot="1" x14ac:dyDescent="0.25">
      <c r="A57" s="182"/>
      <c r="B57" s="183" t="s">
        <v>231</v>
      </c>
      <c r="C57" s="184">
        <v>0</v>
      </c>
      <c r="D57" s="185" t="s">
        <v>222</v>
      </c>
    </row>
    <row r="58" spans="1:4" ht="14.25" customHeight="1" x14ac:dyDescent="0.2">
      <c r="A58" s="186"/>
      <c r="B58" s="187"/>
      <c r="C58" s="188"/>
      <c r="D58" s="189"/>
    </row>
    <row r="59" spans="1:4" x14ac:dyDescent="0.2">
      <c r="A59" s="174" t="s">
        <v>173</v>
      </c>
      <c r="B59" s="175" t="s">
        <v>132</v>
      </c>
      <c r="C59" s="176"/>
      <c r="D59" s="177"/>
    </row>
    <row r="60" spans="1:4" ht="13.5" thickBot="1" x14ac:dyDescent="0.25">
      <c r="A60" s="178">
        <v>0</v>
      </c>
      <c r="B60" s="179" t="s">
        <v>220</v>
      </c>
      <c r="C60" s="180">
        <v>0</v>
      </c>
      <c r="D60" s="181" t="s">
        <v>194</v>
      </c>
    </row>
    <row r="61" spans="1:4" ht="13.5" customHeight="1" thickBot="1" x14ac:dyDescent="0.25">
      <c r="A61" s="182"/>
      <c r="B61" s="183" t="s">
        <v>231</v>
      </c>
      <c r="C61" s="184">
        <v>0</v>
      </c>
      <c r="D61" s="185" t="s">
        <v>222</v>
      </c>
    </row>
    <row r="62" spans="1:4" ht="14.25" customHeight="1" x14ac:dyDescent="0.2">
      <c r="A62" s="186"/>
      <c r="B62" s="187"/>
      <c r="C62" s="188"/>
      <c r="D62" s="189"/>
    </row>
    <row r="63" spans="1:4" x14ac:dyDescent="0.2">
      <c r="A63" s="174" t="s">
        <v>174</v>
      </c>
      <c r="B63" s="175" t="s">
        <v>138</v>
      </c>
      <c r="C63" s="176"/>
      <c r="D63" s="177"/>
    </row>
    <row r="64" spans="1:4" ht="13.5" thickBot="1" x14ac:dyDescent="0.25">
      <c r="A64" s="178">
        <v>0</v>
      </c>
      <c r="B64" s="179" t="s">
        <v>220</v>
      </c>
      <c r="C64" s="180">
        <v>0</v>
      </c>
      <c r="D64" s="181" t="s">
        <v>194</v>
      </c>
    </row>
    <row r="65" spans="1:4" ht="13.5" customHeight="1" thickBot="1" x14ac:dyDescent="0.25">
      <c r="A65" s="182"/>
      <c r="B65" s="183" t="s">
        <v>231</v>
      </c>
      <c r="C65" s="184">
        <v>0</v>
      </c>
      <c r="D65" s="185" t="s">
        <v>222</v>
      </c>
    </row>
    <row r="66" spans="1:4" ht="14.25" customHeight="1" thickBot="1" x14ac:dyDescent="0.25">
      <c r="A66" s="186"/>
      <c r="B66" s="187"/>
      <c r="C66" s="188"/>
      <c r="D66" s="189"/>
    </row>
    <row r="67" spans="1:4" ht="13.5" customHeight="1" thickBot="1" x14ac:dyDescent="0.25">
      <c r="B67" s="190" t="s">
        <v>232</v>
      </c>
      <c r="C67" s="191">
        <f>+C65+C61+C57+C53+C49+C45+C41+C37+C33+C29+C25+C21+C17+C13</f>
        <v>0</v>
      </c>
      <c r="D67" s="185" t="s">
        <v>227</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233</v>
      </c>
      <c r="B3" s="454"/>
      <c r="C3" s="454"/>
      <c r="D3" s="454"/>
    </row>
    <row r="4" spans="1:4" x14ac:dyDescent="0.2">
      <c r="A4" s="454" t="s">
        <v>2</v>
      </c>
      <c r="B4" s="454"/>
      <c r="C4" s="454"/>
      <c r="D4" s="454"/>
    </row>
    <row r="5" spans="1:4" x14ac:dyDescent="0.2">
      <c r="A5" s="454" t="s">
        <v>234</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229</v>
      </c>
      <c r="C8" s="195"/>
      <c r="D8" s="196"/>
    </row>
    <row r="9" spans="1:4" ht="14.25" customHeight="1" thickBot="1" x14ac:dyDescent="0.25">
      <c r="A9" s="121" t="s">
        <v>5</v>
      </c>
      <c r="B9" s="123" t="s">
        <v>235</v>
      </c>
      <c r="C9" s="197" t="s">
        <v>217</v>
      </c>
      <c r="D9" s="124" t="s">
        <v>236</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220</v>
      </c>
      <c r="C12" s="202">
        <v>0</v>
      </c>
      <c r="D12" s="203" t="s">
        <v>237</v>
      </c>
    </row>
    <row r="13" spans="1:4" ht="13.5" customHeight="1" thickBot="1" x14ac:dyDescent="0.25">
      <c r="A13" s="204"/>
      <c r="B13" s="205" t="s">
        <v>161</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220</v>
      </c>
      <c r="C16" s="202">
        <v>0</v>
      </c>
      <c r="D16" s="203" t="s">
        <v>237</v>
      </c>
    </row>
    <row r="17" spans="1:4" ht="13.5" customHeight="1" thickBot="1" x14ac:dyDescent="0.25">
      <c r="A17" s="204"/>
      <c r="B17" s="205" t="s">
        <v>161</v>
      </c>
      <c r="C17" s="206">
        <v>0</v>
      </c>
      <c r="D17" s="207"/>
    </row>
    <row r="18" spans="1:4" ht="14.25" customHeight="1" x14ac:dyDescent="0.2">
      <c r="A18" s="208"/>
      <c r="B18" s="209"/>
      <c r="C18" s="210"/>
      <c r="D18" s="211"/>
    </row>
    <row r="19" spans="1:4" ht="15.75" customHeight="1" x14ac:dyDescent="0.2">
      <c r="A19" s="198" t="s">
        <v>46</v>
      </c>
      <c r="B19" s="175" t="s">
        <v>47</v>
      </c>
      <c r="C19" s="173"/>
      <c r="D19" s="199"/>
    </row>
    <row r="20" spans="1:4" ht="13.5" thickBot="1" x14ac:dyDescent="0.25">
      <c r="A20" s="200">
        <v>0</v>
      </c>
      <c r="B20" s="201" t="s">
        <v>220</v>
      </c>
      <c r="C20" s="202">
        <v>0</v>
      </c>
      <c r="D20" s="203" t="s">
        <v>237</v>
      </c>
    </row>
    <row r="21" spans="1:4" ht="13.5" customHeight="1" thickBot="1" x14ac:dyDescent="0.25">
      <c r="A21" s="204"/>
      <c r="B21" s="205" t="s">
        <v>161</v>
      </c>
      <c r="C21" s="206">
        <v>0</v>
      </c>
      <c r="D21" s="207"/>
    </row>
    <row r="22" spans="1:4" ht="14.25" customHeight="1" x14ac:dyDescent="0.2">
      <c r="A22" s="208"/>
      <c r="B22" s="209"/>
      <c r="C22" s="210"/>
      <c r="D22" s="211"/>
    </row>
    <row r="23" spans="1:4" ht="15.75" customHeight="1" x14ac:dyDescent="0.2">
      <c r="A23" s="198" t="s">
        <v>56</v>
      </c>
      <c r="B23" s="175" t="s">
        <v>57</v>
      </c>
      <c r="C23" s="173"/>
      <c r="D23" s="199"/>
    </row>
    <row r="24" spans="1:4" ht="13.5" thickBot="1" x14ac:dyDescent="0.25">
      <c r="A24" s="200">
        <v>0</v>
      </c>
      <c r="B24" s="201" t="s">
        <v>220</v>
      </c>
      <c r="C24" s="202">
        <v>0</v>
      </c>
      <c r="D24" s="203" t="s">
        <v>237</v>
      </c>
    </row>
    <row r="25" spans="1:4" ht="13.5" customHeight="1" thickBot="1" x14ac:dyDescent="0.25">
      <c r="A25" s="204"/>
      <c r="B25" s="205" t="s">
        <v>161</v>
      </c>
      <c r="C25" s="206">
        <v>0</v>
      </c>
      <c r="D25" s="207"/>
    </row>
    <row r="26" spans="1:4" ht="14.25" customHeight="1" x14ac:dyDescent="0.2">
      <c r="A26" s="208"/>
      <c r="B26" s="209"/>
      <c r="C26" s="210"/>
      <c r="D26" s="211"/>
    </row>
    <row r="27" spans="1:4" ht="15.75" customHeight="1" x14ac:dyDescent="0.2">
      <c r="A27" s="198" t="s">
        <v>72</v>
      </c>
      <c r="B27" s="175" t="s">
        <v>73</v>
      </c>
      <c r="C27" s="173"/>
      <c r="D27" s="199"/>
    </row>
    <row r="28" spans="1:4" ht="13.5" thickBot="1" x14ac:dyDescent="0.25">
      <c r="A28" s="200">
        <v>0</v>
      </c>
      <c r="B28" s="201" t="s">
        <v>220</v>
      </c>
      <c r="C28" s="202">
        <v>0</v>
      </c>
      <c r="D28" s="203" t="s">
        <v>237</v>
      </c>
    </row>
    <row r="29" spans="1:4" ht="13.5" customHeight="1" thickBot="1" x14ac:dyDescent="0.25">
      <c r="A29" s="204"/>
      <c r="B29" s="205" t="s">
        <v>161</v>
      </c>
      <c r="C29" s="206">
        <v>0</v>
      </c>
      <c r="D29" s="207"/>
    </row>
    <row r="30" spans="1:4" ht="14.25" customHeight="1" x14ac:dyDescent="0.2">
      <c r="A30" s="208"/>
      <c r="B30" s="209"/>
      <c r="C30" s="210"/>
      <c r="D30" s="211"/>
    </row>
    <row r="31" spans="1:4" ht="15.75" customHeight="1" x14ac:dyDescent="0.2">
      <c r="A31" s="198" t="s">
        <v>84</v>
      </c>
      <c r="B31" s="175" t="s">
        <v>85</v>
      </c>
      <c r="C31" s="173"/>
      <c r="D31" s="199"/>
    </row>
    <row r="32" spans="1:4" ht="13.5" thickBot="1" x14ac:dyDescent="0.25">
      <c r="A32" s="200">
        <v>0</v>
      </c>
      <c r="B32" s="201" t="s">
        <v>220</v>
      </c>
      <c r="C32" s="202">
        <v>0</v>
      </c>
      <c r="D32" s="203" t="s">
        <v>237</v>
      </c>
    </row>
    <row r="33" spans="1:4" ht="13.5" customHeight="1" thickBot="1" x14ac:dyDescent="0.25">
      <c r="A33" s="204"/>
      <c r="B33" s="205" t="s">
        <v>161</v>
      </c>
      <c r="C33" s="206">
        <v>0</v>
      </c>
      <c r="D33" s="207"/>
    </row>
    <row r="34" spans="1:4" ht="14.25" customHeight="1" x14ac:dyDescent="0.2">
      <c r="A34" s="208"/>
      <c r="B34" s="209"/>
      <c r="C34" s="210"/>
      <c r="D34" s="211"/>
    </row>
    <row r="35" spans="1:4" ht="15.75" customHeight="1" x14ac:dyDescent="0.2">
      <c r="A35" s="198" t="s">
        <v>88</v>
      </c>
      <c r="B35" s="175" t="s">
        <v>89</v>
      </c>
      <c r="C35" s="173"/>
      <c r="D35" s="199"/>
    </row>
    <row r="36" spans="1:4" ht="13.5" thickBot="1" x14ac:dyDescent="0.25">
      <c r="A36" s="200">
        <v>0</v>
      </c>
      <c r="B36" s="201" t="s">
        <v>220</v>
      </c>
      <c r="C36" s="202">
        <v>0</v>
      </c>
      <c r="D36" s="203" t="s">
        <v>237</v>
      </c>
    </row>
    <row r="37" spans="1:4" ht="13.5" customHeight="1" thickBot="1" x14ac:dyDescent="0.25">
      <c r="A37" s="204"/>
      <c r="B37" s="205" t="s">
        <v>161</v>
      </c>
      <c r="C37" s="206">
        <v>0</v>
      </c>
      <c r="D37" s="207"/>
    </row>
    <row r="38" spans="1:4" ht="14.25" customHeight="1" x14ac:dyDescent="0.2">
      <c r="A38" s="208"/>
      <c r="B38" s="209"/>
      <c r="C38" s="210"/>
      <c r="D38" s="211"/>
    </row>
    <row r="39" spans="1:4" ht="15.75" customHeight="1" x14ac:dyDescent="0.2">
      <c r="A39" s="198" t="s">
        <v>93</v>
      </c>
      <c r="B39" s="175" t="s">
        <v>94</v>
      </c>
      <c r="C39" s="173"/>
      <c r="D39" s="199"/>
    </row>
    <row r="40" spans="1:4" ht="13.5" thickBot="1" x14ac:dyDescent="0.25">
      <c r="A40" s="200">
        <v>0</v>
      </c>
      <c r="B40" s="201" t="s">
        <v>220</v>
      </c>
      <c r="C40" s="202">
        <v>0</v>
      </c>
      <c r="D40" s="203" t="s">
        <v>237</v>
      </c>
    </row>
    <row r="41" spans="1:4" ht="13.5" customHeight="1" thickBot="1" x14ac:dyDescent="0.25">
      <c r="A41" s="204"/>
      <c r="B41" s="205" t="s">
        <v>161</v>
      </c>
      <c r="C41" s="206">
        <v>0</v>
      </c>
      <c r="D41" s="207"/>
    </row>
    <row r="42" spans="1:4" ht="14.25" customHeight="1" x14ac:dyDescent="0.2">
      <c r="A42" s="208"/>
      <c r="B42" s="209"/>
      <c r="C42" s="210"/>
      <c r="D42" s="211"/>
    </row>
    <row r="43" spans="1:4" ht="15.75" customHeight="1" x14ac:dyDescent="0.2">
      <c r="A43" s="198" t="s">
        <v>103</v>
      </c>
      <c r="B43" s="175" t="s">
        <v>104</v>
      </c>
      <c r="C43" s="173"/>
      <c r="D43" s="199"/>
    </row>
    <row r="44" spans="1:4" ht="13.5" thickBot="1" x14ac:dyDescent="0.25">
      <c r="A44" s="200">
        <v>0</v>
      </c>
      <c r="B44" s="201" t="s">
        <v>220</v>
      </c>
      <c r="C44" s="202">
        <v>0</v>
      </c>
      <c r="D44" s="203" t="s">
        <v>237</v>
      </c>
    </row>
    <row r="45" spans="1:4" ht="13.5" customHeight="1" thickBot="1" x14ac:dyDescent="0.25">
      <c r="A45" s="204"/>
      <c r="B45" s="205" t="s">
        <v>161</v>
      </c>
      <c r="C45" s="206">
        <v>0</v>
      </c>
      <c r="D45" s="207"/>
    </row>
    <row r="46" spans="1:4" ht="14.25" customHeight="1" x14ac:dyDescent="0.2">
      <c r="A46" s="208"/>
      <c r="B46" s="209"/>
      <c r="C46" s="210"/>
      <c r="D46" s="211"/>
    </row>
    <row r="47" spans="1:4" ht="15.75" customHeight="1" x14ac:dyDescent="0.2">
      <c r="A47" s="198" t="s">
        <v>111</v>
      </c>
      <c r="B47" s="175" t="s">
        <v>112</v>
      </c>
      <c r="C47" s="173"/>
      <c r="D47" s="199"/>
    </row>
    <row r="48" spans="1:4" ht="13.5" thickBot="1" x14ac:dyDescent="0.25">
      <c r="A48" s="200">
        <v>0</v>
      </c>
      <c r="B48" s="201" t="s">
        <v>220</v>
      </c>
      <c r="C48" s="202">
        <v>0</v>
      </c>
      <c r="D48" s="203" t="s">
        <v>237</v>
      </c>
    </row>
    <row r="49" spans="1:4" ht="13.5" customHeight="1" thickBot="1" x14ac:dyDescent="0.25">
      <c r="A49" s="204"/>
      <c r="B49" s="205" t="s">
        <v>161</v>
      </c>
      <c r="C49" s="206">
        <v>0</v>
      </c>
      <c r="D49" s="207"/>
    </row>
    <row r="50" spans="1:4" ht="14.25" customHeight="1" x14ac:dyDescent="0.2">
      <c r="A50" s="208"/>
      <c r="B50" s="209"/>
      <c r="C50" s="210"/>
      <c r="D50" s="211"/>
    </row>
    <row r="51" spans="1:4" ht="15.75" customHeight="1" x14ac:dyDescent="0.2">
      <c r="A51" s="198" t="s">
        <v>120</v>
      </c>
      <c r="B51" s="175" t="s">
        <v>121</v>
      </c>
      <c r="C51" s="173"/>
      <c r="D51" s="199"/>
    </row>
    <row r="52" spans="1:4" ht="13.5" thickBot="1" x14ac:dyDescent="0.25">
      <c r="A52" s="200">
        <v>0</v>
      </c>
      <c r="B52" s="201" t="s">
        <v>220</v>
      </c>
      <c r="C52" s="202">
        <v>0</v>
      </c>
      <c r="D52" s="203" t="s">
        <v>237</v>
      </c>
    </row>
    <row r="53" spans="1:4" ht="13.5" customHeight="1" thickBot="1" x14ac:dyDescent="0.25">
      <c r="A53" s="204"/>
      <c r="B53" s="205" t="s">
        <v>161</v>
      </c>
      <c r="C53" s="206">
        <v>0</v>
      </c>
      <c r="D53" s="207"/>
    </row>
    <row r="54" spans="1:4" ht="14.25" customHeight="1" x14ac:dyDescent="0.2">
      <c r="A54" s="208"/>
      <c r="B54" s="209"/>
      <c r="C54" s="210"/>
      <c r="D54" s="211"/>
    </row>
    <row r="55" spans="1:4" ht="15.75" customHeight="1" x14ac:dyDescent="0.2">
      <c r="A55" s="198" t="s">
        <v>126</v>
      </c>
      <c r="B55" s="175" t="s">
        <v>127</v>
      </c>
      <c r="C55" s="173"/>
      <c r="D55" s="199"/>
    </row>
    <row r="56" spans="1:4" ht="13.5" thickBot="1" x14ac:dyDescent="0.25">
      <c r="A56" s="200">
        <v>0</v>
      </c>
      <c r="B56" s="201" t="s">
        <v>220</v>
      </c>
      <c r="C56" s="202">
        <v>0</v>
      </c>
      <c r="D56" s="203" t="s">
        <v>237</v>
      </c>
    </row>
    <row r="57" spans="1:4" ht="13.5" customHeight="1" thickBot="1" x14ac:dyDescent="0.25">
      <c r="A57" s="204"/>
      <c r="B57" s="205" t="s">
        <v>161</v>
      </c>
      <c r="C57" s="206">
        <v>0</v>
      </c>
      <c r="D57" s="207"/>
    </row>
    <row r="58" spans="1:4" ht="14.25" customHeight="1" x14ac:dyDescent="0.2">
      <c r="A58" s="208"/>
      <c r="B58" s="209"/>
      <c r="C58" s="210"/>
      <c r="D58" s="211"/>
    </row>
    <row r="59" spans="1:4" ht="15.75" customHeight="1" x14ac:dyDescent="0.2">
      <c r="A59" s="198" t="s">
        <v>131</v>
      </c>
      <c r="B59" s="175" t="s">
        <v>132</v>
      </c>
      <c r="C59" s="173"/>
      <c r="D59" s="199"/>
    </row>
    <row r="60" spans="1:4" ht="13.5" thickBot="1" x14ac:dyDescent="0.25">
      <c r="A60" s="200">
        <v>0</v>
      </c>
      <c r="B60" s="201" t="s">
        <v>220</v>
      </c>
      <c r="C60" s="202">
        <v>0</v>
      </c>
      <c r="D60" s="203" t="s">
        <v>237</v>
      </c>
    </row>
    <row r="61" spans="1:4" ht="13.5" customHeight="1" thickBot="1" x14ac:dyDescent="0.25">
      <c r="A61" s="204"/>
      <c r="B61" s="205" t="s">
        <v>161</v>
      </c>
      <c r="C61" s="206">
        <v>0</v>
      </c>
      <c r="D61" s="207"/>
    </row>
    <row r="62" spans="1:4" ht="14.25" customHeight="1" x14ac:dyDescent="0.2">
      <c r="A62" s="208"/>
      <c r="B62" s="209"/>
      <c r="C62" s="210"/>
      <c r="D62" s="211"/>
    </row>
    <row r="63" spans="1:4" ht="15.75" customHeight="1" x14ac:dyDescent="0.2">
      <c r="A63" s="198" t="s">
        <v>137</v>
      </c>
      <c r="B63" s="175" t="s">
        <v>138</v>
      </c>
      <c r="C63" s="173"/>
      <c r="D63" s="199"/>
    </row>
    <row r="64" spans="1:4" ht="13.5" thickBot="1" x14ac:dyDescent="0.25">
      <c r="A64" s="200">
        <v>0</v>
      </c>
      <c r="B64" s="201" t="s">
        <v>220</v>
      </c>
      <c r="C64" s="202">
        <v>0</v>
      </c>
      <c r="D64" s="203" t="s">
        <v>237</v>
      </c>
    </row>
    <row r="65" spans="1:4" ht="13.5" customHeight="1" thickBot="1" x14ac:dyDescent="0.25">
      <c r="A65" s="204"/>
      <c r="B65" s="205" t="s">
        <v>161</v>
      </c>
      <c r="C65" s="206">
        <v>0</v>
      </c>
      <c r="D65" s="207"/>
    </row>
    <row r="66" spans="1:4" ht="14.25" customHeight="1" x14ac:dyDescent="0.2">
      <c r="A66" s="208"/>
      <c r="B66" s="209"/>
      <c r="C66" s="210"/>
      <c r="D66" s="211"/>
    </row>
    <row r="67" spans="1:4" ht="13.5" customHeight="1" thickBot="1" x14ac:dyDescent="0.25">
      <c r="A67" s="212"/>
      <c r="B67" s="213" t="s">
        <v>213</v>
      </c>
      <c r="C67" s="214">
        <f>+C65+C61+C57+C53+C49+C45+C41+C37+C33+C29+C25+C21+C17+C13</f>
        <v>0</v>
      </c>
      <c r="D67"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REPORTING&amp;RHOSPITAL OF SAINT RAPHAEL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238</v>
      </c>
      <c r="B5" s="458"/>
      <c r="C5" s="458"/>
      <c r="D5" s="458"/>
      <c r="E5" s="458"/>
      <c r="F5" s="458"/>
    </row>
    <row r="6" spans="1:6" s="216" customFormat="1" x14ac:dyDescent="0.2">
      <c r="A6" s="458" t="s">
        <v>239</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240</v>
      </c>
      <c r="D9" s="227" t="s">
        <v>241</v>
      </c>
      <c r="E9" s="228" t="s">
        <v>242</v>
      </c>
      <c r="F9" s="229" t="s">
        <v>243</v>
      </c>
    </row>
    <row r="10" spans="1:6" x14ac:dyDescent="0.2">
      <c r="A10" s="230"/>
      <c r="B10" s="231"/>
      <c r="C10" s="232"/>
      <c r="D10" s="233"/>
      <c r="E10" s="173"/>
      <c r="F10" s="172"/>
    </row>
    <row r="11" spans="1:6" ht="13.5" customHeight="1" thickBot="1" x14ac:dyDescent="0.25">
      <c r="A11" s="167" t="s">
        <v>8</v>
      </c>
      <c r="B11" s="234" t="s">
        <v>244</v>
      </c>
      <c r="C11" s="235"/>
      <c r="D11" s="235"/>
      <c r="E11" s="235"/>
      <c r="F11" s="236"/>
    </row>
    <row r="12" spans="1:6" ht="15.75" customHeight="1" x14ac:dyDescent="0.2">
      <c r="A12" s="237"/>
      <c r="B12" s="238" t="s">
        <v>245</v>
      </c>
      <c r="C12" s="239">
        <v>0</v>
      </c>
      <c r="D12" s="239">
        <v>0</v>
      </c>
      <c r="E12" s="239">
        <f t="shared" ref="E12:E18" si="0">D12-C12</f>
        <v>0</v>
      </c>
      <c r="F12" s="240">
        <f t="shared" ref="F12:F18" si="1">IF(C12=0,0,E12/C12)</f>
        <v>0</v>
      </c>
    </row>
    <row r="13" spans="1:6" x14ac:dyDescent="0.2">
      <c r="A13" s="241">
        <v>1</v>
      </c>
      <c r="B13" s="242" t="s">
        <v>246</v>
      </c>
      <c r="C13" s="243">
        <v>0</v>
      </c>
      <c r="D13" s="243">
        <v>0</v>
      </c>
      <c r="E13" s="243">
        <f t="shared" si="0"/>
        <v>0</v>
      </c>
      <c r="F13" s="244">
        <f t="shared" si="1"/>
        <v>0</v>
      </c>
    </row>
    <row r="14" spans="1:6" x14ac:dyDescent="0.2">
      <c r="A14" s="241">
        <v>2</v>
      </c>
      <c r="B14" s="242" t="s">
        <v>247</v>
      </c>
      <c r="C14" s="243">
        <v>0</v>
      </c>
      <c r="D14" s="243">
        <v>0</v>
      </c>
      <c r="E14" s="243">
        <f t="shared" si="0"/>
        <v>0</v>
      </c>
      <c r="F14" s="244">
        <f t="shared" si="1"/>
        <v>0</v>
      </c>
    </row>
    <row r="15" spans="1:6" x14ac:dyDescent="0.2">
      <c r="A15" s="241">
        <v>3</v>
      </c>
      <c r="B15" s="242" t="s">
        <v>248</v>
      </c>
      <c r="C15" s="243">
        <v>0</v>
      </c>
      <c r="D15" s="243">
        <v>0</v>
      </c>
      <c r="E15" s="243">
        <f t="shared" si="0"/>
        <v>0</v>
      </c>
      <c r="F15" s="244">
        <f t="shared" si="1"/>
        <v>0</v>
      </c>
    </row>
    <row r="16" spans="1:6" x14ac:dyDescent="0.2">
      <c r="A16" s="241">
        <v>4</v>
      </c>
      <c r="B16" s="242" t="s">
        <v>249</v>
      </c>
      <c r="C16" s="243">
        <v>0</v>
      </c>
      <c r="D16" s="243">
        <v>0</v>
      </c>
      <c r="E16" s="243">
        <f t="shared" si="0"/>
        <v>0</v>
      </c>
      <c r="F16" s="244">
        <f t="shared" si="1"/>
        <v>0</v>
      </c>
    </row>
    <row r="17" spans="1:6" ht="15.75" x14ac:dyDescent="0.25">
      <c r="A17" s="132"/>
      <c r="B17" s="245" t="s">
        <v>250</v>
      </c>
      <c r="C17" s="246">
        <f>C12+(C13+C14-C15+C16)</f>
        <v>0</v>
      </c>
      <c r="D17" s="246">
        <f>D12+(D13+D14-D15+D16)</f>
        <v>0</v>
      </c>
      <c r="E17" s="246">
        <f t="shared" si="0"/>
        <v>0</v>
      </c>
      <c r="F17" s="247">
        <f t="shared" si="1"/>
        <v>0</v>
      </c>
    </row>
    <row r="18" spans="1:6" x14ac:dyDescent="0.2">
      <c r="A18" s="248">
        <v>5</v>
      </c>
      <c r="B18" s="249" t="s">
        <v>251</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252</v>
      </c>
      <c r="C20" s="235"/>
      <c r="D20" s="235"/>
      <c r="E20" s="235"/>
      <c r="F20" s="236"/>
    </row>
    <row r="21" spans="1:6" ht="15.75" customHeight="1" x14ac:dyDescent="0.2">
      <c r="A21" s="237"/>
      <c r="B21" s="238" t="s">
        <v>245</v>
      </c>
      <c r="C21" s="239">
        <v>838779.41</v>
      </c>
      <c r="D21" s="239">
        <v>827662.82</v>
      </c>
      <c r="E21" s="239">
        <f t="shared" ref="E21:E27" si="2">D21-C21</f>
        <v>-11116.590000000084</v>
      </c>
      <c r="F21" s="240">
        <f t="shared" ref="F21:F27" si="3">IF(C21=0,0,E21/C21)</f>
        <v>-1.3253293854697845E-2</v>
      </c>
    </row>
    <row r="22" spans="1:6" x14ac:dyDescent="0.2">
      <c r="A22" s="241">
        <v>1</v>
      </c>
      <c r="B22" s="242" t="s">
        <v>246</v>
      </c>
      <c r="C22" s="243">
        <v>0</v>
      </c>
      <c r="D22" s="243">
        <v>0</v>
      </c>
      <c r="E22" s="243">
        <f t="shared" si="2"/>
        <v>0</v>
      </c>
      <c r="F22" s="244">
        <f t="shared" si="3"/>
        <v>0</v>
      </c>
    </row>
    <row r="23" spans="1:6" x14ac:dyDescent="0.2">
      <c r="A23" s="241">
        <v>2</v>
      </c>
      <c r="B23" s="242" t="s">
        <v>247</v>
      </c>
      <c r="C23" s="243">
        <v>24681.439999999999</v>
      </c>
      <c r="D23" s="243">
        <v>-20393.669999999998</v>
      </c>
      <c r="E23" s="243">
        <f t="shared" si="2"/>
        <v>-45075.11</v>
      </c>
      <c r="F23" s="244">
        <f t="shared" si="3"/>
        <v>-1.8262755333562386</v>
      </c>
    </row>
    <row r="24" spans="1:6" x14ac:dyDescent="0.2">
      <c r="A24" s="241">
        <v>3</v>
      </c>
      <c r="B24" s="242" t="s">
        <v>248</v>
      </c>
      <c r="C24" s="243">
        <v>35798.03</v>
      </c>
      <c r="D24" s="243">
        <v>3750</v>
      </c>
      <c r="E24" s="243">
        <f t="shared" si="2"/>
        <v>-32048.03</v>
      </c>
      <c r="F24" s="244">
        <f t="shared" si="3"/>
        <v>-0.89524563223171783</v>
      </c>
    </row>
    <row r="25" spans="1:6" x14ac:dyDescent="0.2">
      <c r="A25" s="241">
        <v>4</v>
      </c>
      <c r="B25" s="242" t="s">
        <v>249</v>
      </c>
      <c r="C25" s="243">
        <v>0</v>
      </c>
      <c r="D25" s="243">
        <v>0</v>
      </c>
      <c r="E25" s="243">
        <f t="shared" si="2"/>
        <v>0</v>
      </c>
      <c r="F25" s="244">
        <f t="shared" si="3"/>
        <v>0</v>
      </c>
    </row>
    <row r="26" spans="1:6" ht="15.75" x14ac:dyDescent="0.25">
      <c r="A26" s="132"/>
      <c r="B26" s="245" t="s">
        <v>250</v>
      </c>
      <c r="C26" s="246">
        <f>C21+(C22+C23-C24+C25)</f>
        <v>827662.82000000007</v>
      </c>
      <c r="D26" s="246">
        <f>D21+(D22+D23-D24+D25)</f>
        <v>803519.14999999991</v>
      </c>
      <c r="E26" s="246">
        <f t="shared" si="2"/>
        <v>-24143.670000000158</v>
      </c>
      <c r="F26" s="247">
        <f t="shared" si="3"/>
        <v>-2.9170900778169733E-2</v>
      </c>
    </row>
    <row r="27" spans="1:6" x14ac:dyDescent="0.2">
      <c r="A27" s="248">
        <v>5</v>
      </c>
      <c r="B27" s="249" t="s">
        <v>251</v>
      </c>
      <c r="C27" s="250">
        <v>25000</v>
      </c>
      <c r="D27" s="250">
        <v>20000</v>
      </c>
      <c r="E27" s="250">
        <f t="shared" si="2"/>
        <v>-5000</v>
      </c>
      <c r="F27" s="251">
        <f t="shared" si="3"/>
        <v>-0.2</v>
      </c>
    </row>
    <row r="28" spans="1:6" ht="13.5" customHeight="1" x14ac:dyDescent="0.2">
      <c r="A28" s="252"/>
      <c r="B28" s="253"/>
      <c r="C28" s="254"/>
      <c r="D28" s="254"/>
      <c r="E28" s="254"/>
      <c r="F28" s="255"/>
    </row>
    <row r="29" spans="1:6" ht="13.5" customHeight="1" thickBot="1" x14ac:dyDescent="0.25">
      <c r="A29" s="167" t="s">
        <v>46</v>
      </c>
      <c r="B29" s="234" t="s">
        <v>253</v>
      </c>
      <c r="C29" s="235"/>
      <c r="D29" s="235"/>
      <c r="E29" s="235"/>
      <c r="F29" s="236"/>
    </row>
    <row r="30" spans="1:6" ht="15.75" customHeight="1" x14ac:dyDescent="0.2">
      <c r="A30" s="237"/>
      <c r="B30" s="238" t="s">
        <v>245</v>
      </c>
      <c r="C30" s="239">
        <v>0</v>
      </c>
      <c r="D30" s="239">
        <v>0</v>
      </c>
      <c r="E30" s="239">
        <f t="shared" ref="E30:E36" si="4">D30-C30</f>
        <v>0</v>
      </c>
      <c r="F30" s="240">
        <f t="shared" ref="F30:F36" si="5">IF(C30=0,0,E30/C30)</f>
        <v>0</v>
      </c>
    </row>
    <row r="31" spans="1:6" x14ac:dyDescent="0.2">
      <c r="A31" s="241">
        <v>1</v>
      </c>
      <c r="B31" s="242" t="s">
        <v>246</v>
      </c>
      <c r="C31" s="243">
        <v>0</v>
      </c>
      <c r="D31" s="243">
        <v>0</v>
      </c>
      <c r="E31" s="243">
        <f t="shared" si="4"/>
        <v>0</v>
      </c>
      <c r="F31" s="244">
        <f t="shared" si="5"/>
        <v>0</v>
      </c>
    </row>
    <row r="32" spans="1:6" x14ac:dyDescent="0.2">
      <c r="A32" s="241">
        <v>2</v>
      </c>
      <c r="B32" s="242" t="s">
        <v>247</v>
      </c>
      <c r="C32" s="243">
        <v>0</v>
      </c>
      <c r="D32" s="243">
        <v>0</v>
      </c>
      <c r="E32" s="243">
        <f t="shared" si="4"/>
        <v>0</v>
      </c>
      <c r="F32" s="244">
        <f t="shared" si="5"/>
        <v>0</v>
      </c>
    </row>
    <row r="33" spans="1:6" x14ac:dyDescent="0.2">
      <c r="A33" s="241">
        <v>3</v>
      </c>
      <c r="B33" s="242" t="s">
        <v>248</v>
      </c>
      <c r="C33" s="243">
        <v>0</v>
      </c>
      <c r="D33" s="243">
        <v>0</v>
      </c>
      <c r="E33" s="243">
        <f t="shared" si="4"/>
        <v>0</v>
      </c>
      <c r="F33" s="244">
        <f t="shared" si="5"/>
        <v>0</v>
      </c>
    </row>
    <row r="34" spans="1:6" x14ac:dyDescent="0.2">
      <c r="A34" s="241">
        <v>4</v>
      </c>
      <c r="B34" s="242" t="s">
        <v>249</v>
      </c>
      <c r="C34" s="243">
        <v>0</v>
      </c>
      <c r="D34" s="243">
        <v>0</v>
      </c>
      <c r="E34" s="243">
        <f t="shared" si="4"/>
        <v>0</v>
      </c>
      <c r="F34" s="244">
        <f t="shared" si="5"/>
        <v>0</v>
      </c>
    </row>
    <row r="35" spans="1:6" ht="15.75" x14ac:dyDescent="0.25">
      <c r="A35" s="132"/>
      <c r="B35" s="245" t="s">
        <v>250</v>
      </c>
      <c r="C35" s="246">
        <f>C30+(C31+C32-C33+C34)</f>
        <v>0</v>
      </c>
      <c r="D35" s="246">
        <f>D30+(D31+D32-D33+D34)</f>
        <v>0</v>
      </c>
      <c r="E35" s="246">
        <f t="shared" si="4"/>
        <v>0</v>
      </c>
      <c r="F35" s="247">
        <f t="shared" si="5"/>
        <v>0</v>
      </c>
    </row>
    <row r="36" spans="1:6" x14ac:dyDescent="0.2">
      <c r="A36" s="248">
        <v>5</v>
      </c>
      <c r="B36" s="249" t="s">
        <v>251</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REPORTING&amp;R&amp;10HOSPITAL OF SAINT RAPHAEL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254</v>
      </c>
      <c r="B4" s="469"/>
      <c r="C4" s="470"/>
    </row>
    <row r="5" spans="1:4" ht="16.350000000000001" customHeight="1" thickBot="1" x14ac:dyDescent="0.3">
      <c r="A5" s="471"/>
      <c r="B5" s="472"/>
      <c r="C5" s="473"/>
    </row>
    <row r="6" spans="1:4" ht="16.350000000000001" customHeight="1" thickBot="1" x14ac:dyDescent="0.3">
      <c r="A6" s="474" t="s">
        <v>255</v>
      </c>
      <c r="B6" s="475"/>
      <c r="C6" s="476"/>
    </row>
    <row r="7" spans="1:4" ht="16.350000000000001" customHeight="1" thickBot="1" x14ac:dyDescent="0.3">
      <c r="A7" s="259">
        <v>-1</v>
      </c>
      <c r="B7" s="260">
        <v>-2</v>
      </c>
      <c r="C7" s="260">
        <v>-3</v>
      </c>
    </row>
    <row r="8" spans="1:4" ht="16.350000000000001" customHeight="1" thickBot="1" x14ac:dyDescent="0.3">
      <c r="A8" s="261" t="s">
        <v>256</v>
      </c>
      <c r="B8" s="262" t="s">
        <v>257</v>
      </c>
      <c r="C8" s="263" t="s">
        <v>258</v>
      </c>
    </row>
    <row r="9" spans="1:4" s="264" customFormat="1" ht="16.350000000000001" customHeight="1" x14ac:dyDescent="0.25">
      <c r="A9" s="459" t="s">
        <v>259</v>
      </c>
      <c r="B9" s="460"/>
      <c r="C9" s="265">
        <v>7</v>
      </c>
    </row>
    <row r="10" spans="1:4" s="264" customFormat="1" ht="16.350000000000001" customHeight="1" x14ac:dyDescent="0.25">
      <c r="A10" s="461" t="s">
        <v>260</v>
      </c>
      <c r="B10" s="462"/>
      <c r="C10" s="265">
        <v>7</v>
      </c>
      <c r="D10" s="266"/>
    </row>
    <row r="11" spans="1:4" s="264" customFormat="1" ht="16.350000000000001" customHeight="1" thickBot="1" x14ac:dyDescent="0.3">
      <c r="A11" s="463" t="s">
        <v>261</v>
      </c>
      <c r="B11" s="464"/>
      <c r="C11" s="267">
        <v>3750</v>
      </c>
      <c r="D11" s="266"/>
    </row>
    <row r="12" spans="1:4" s="264" customFormat="1" ht="16.350000000000001" customHeight="1" thickBot="1" x14ac:dyDescent="0.3">
      <c r="A12" s="465"/>
      <c r="B12" s="466"/>
      <c r="C12" s="467"/>
      <c r="D12" s="266"/>
    </row>
    <row r="13" spans="1:4" x14ac:dyDescent="0.25">
      <c r="A13" s="268" t="s">
        <v>262</v>
      </c>
      <c r="B13" s="269" t="s">
        <v>263</v>
      </c>
      <c r="C13" s="270">
        <v>1000</v>
      </c>
    </row>
    <row r="14" spans="1:4" x14ac:dyDescent="0.25">
      <c r="A14" s="268" t="s">
        <v>264</v>
      </c>
      <c r="B14" s="269" t="s">
        <v>263</v>
      </c>
      <c r="C14" s="270">
        <v>500</v>
      </c>
    </row>
    <row r="15" spans="1:4" x14ac:dyDescent="0.25">
      <c r="A15" s="268" t="s">
        <v>265</v>
      </c>
      <c r="B15" s="269" t="s">
        <v>263</v>
      </c>
      <c r="C15" s="270">
        <v>500</v>
      </c>
    </row>
    <row r="16" spans="1:4" x14ac:dyDescent="0.25">
      <c r="A16" s="268" t="s">
        <v>266</v>
      </c>
      <c r="B16" s="269" t="s">
        <v>263</v>
      </c>
      <c r="C16" s="270">
        <v>500</v>
      </c>
    </row>
    <row r="17" spans="1:3" x14ac:dyDescent="0.25">
      <c r="A17" s="268" t="s">
        <v>267</v>
      </c>
      <c r="B17" s="269" t="s">
        <v>263</v>
      </c>
      <c r="C17" s="270">
        <v>500</v>
      </c>
    </row>
    <row r="18" spans="1:3" x14ac:dyDescent="0.25">
      <c r="A18" s="268" t="s">
        <v>268</v>
      </c>
      <c r="B18" s="269" t="s">
        <v>263</v>
      </c>
      <c r="C18" s="270">
        <v>250</v>
      </c>
    </row>
    <row r="19" spans="1:3" ht="16.5" thickBot="1" x14ac:dyDescent="0.3">
      <c r="A19" s="268" t="s">
        <v>269</v>
      </c>
      <c r="B19" s="269" t="s">
        <v>263</v>
      </c>
      <c r="C19" s="270">
        <v>500</v>
      </c>
    </row>
    <row r="20" spans="1:3" ht="16.350000000000001" customHeight="1" thickBot="1" x14ac:dyDescent="0.3">
      <c r="A20" s="271"/>
      <c r="B20" s="272" t="s">
        <v>270</v>
      </c>
      <c r="C20" s="273">
        <f>SUM(C$13:C19)</f>
        <v>3750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REPORTING&amp;RHOSPITAL OF SAINT RAPHAEL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87"/>
      <c r="B1" s="488"/>
      <c r="C1" s="488"/>
      <c r="D1" s="488"/>
      <c r="E1" s="488"/>
      <c r="F1" s="48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271</v>
      </c>
      <c r="B5" s="469"/>
      <c r="C5" s="469"/>
      <c r="D5" s="469"/>
      <c r="E5" s="469"/>
      <c r="F5" s="470"/>
    </row>
    <row r="6" spans="1:6" ht="16.5" customHeight="1" thickBot="1" x14ac:dyDescent="0.3">
      <c r="A6" s="490"/>
      <c r="B6" s="491"/>
      <c r="C6" s="491"/>
      <c r="D6" s="491"/>
      <c r="E6" s="491"/>
      <c r="F6" s="492"/>
    </row>
    <row r="7" spans="1:6" ht="16.5" customHeight="1" thickBot="1" x14ac:dyDescent="0.3">
      <c r="A7" s="481" t="s">
        <v>272</v>
      </c>
      <c r="B7" s="482"/>
      <c r="C7" s="482"/>
      <c r="D7" s="482"/>
      <c r="E7" s="482"/>
      <c r="F7" s="482"/>
    </row>
    <row r="8" spans="1:6" ht="14.25" customHeight="1" x14ac:dyDescent="0.25">
      <c r="A8" s="275">
        <v>-1</v>
      </c>
      <c r="B8" s="276">
        <v>-2</v>
      </c>
      <c r="C8" s="276">
        <v>-3</v>
      </c>
      <c r="D8" s="276">
        <v>-4</v>
      </c>
      <c r="E8" s="276">
        <v>-5</v>
      </c>
      <c r="F8" s="277">
        <v>-6</v>
      </c>
    </row>
    <row r="9" spans="1:6" ht="30.75" customHeight="1" thickBot="1" x14ac:dyDescent="0.3">
      <c r="A9" s="278" t="s">
        <v>273</v>
      </c>
      <c r="B9" s="279" t="s">
        <v>274</v>
      </c>
      <c r="C9" s="280" t="s">
        <v>275</v>
      </c>
      <c r="D9" s="280" t="s">
        <v>276</v>
      </c>
      <c r="E9" s="280" t="s">
        <v>277</v>
      </c>
      <c r="F9" s="281" t="s">
        <v>278</v>
      </c>
    </row>
    <row r="10" spans="1:6" ht="15" customHeight="1" x14ac:dyDescent="0.25">
      <c r="A10" s="282"/>
      <c r="B10" s="283"/>
      <c r="C10" s="284"/>
      <c r="D10" s="284"/>
      <c r="E10" s="284"/>
      <c r="F10" s="285"/>
    </row>
    <row r="11" spans="1:6" ht="15" customHeight="1" x14ac:dyDescent="0.25">
      <c r="A11" s="286" t="s">
        <v>149</v>
      </c>
      <c r="B11" s="483" t="s">
        <v>279</v>
      </c>
      <c r="C11" s="484"/>
      <c r="D11" s="484"/>
      <c r="E11" s="484"/>
      <c r="F11" s="484"/>
    </row>
    <row r="12" spans="1:6" ht="15" customHeight="1" x14ac:dyDescent="0.25">
      <c r="A12" s="477"/>
      <c r="B12" s="478"/>
      <c r="C12" s="478"/>
      <c r="D12" s="478"/>
      <c r="E12" s="478"/>
      <c r="F12" s="478"/>
    </row>
    <row r="13" spans="1:6" ht="15" customHeight="1" x14ac:dyDescent="0.25">
      <c r="A13" s="286" t="s">
        <v>150</v>
      </c>
      <c r="B13" s="485" t="s">
        <v>280</v>
      </c>
      <c r="C13" s="486"/>
      <c r="D13" s="486"/>
      <c r="E13" s="486"/>
      <c r="F13" s="486"/>
    </row>
    <row r="14" spans="1:6" ht="15" customHeight="1" x14ac:dyDescent="0.25">
      <c r="A14" s="477"/>
      <c r="B14" s="478"/>
      <c r="C14" s="478"/>
      <c r="D14" s="478"/>
      <c r="E14" s="478"/>
      <c r="F14" s="478"/>
    </row>
    <row r="15" spans="1:6" ht="15" customHeight="1" x14ac:dyDescent="0.25">
      <c r="A15" s="286" t="s">
        <v>180</v>
      </c>
      <c r="B15" s="485" t="s">
        <v>281</v>
      </c>
      <c r="C15" s="486"/>
      <c r="D15" s="486"/>
      <c r="E15" s="486"/>
      <c r="F15" s="486"/>
    </row>
    <row r="16" spans="1:6" ht="15" customHeight="1" x14ac:dyDescent="0.25">
      <c r="A16" s="477"/>
      <c r="B16" s="478"/>
      <c r="C16" s="478"/>
      <c r="D16" s="478"/>
      <c r="E16" s="478"/>
      <c r="F16" s="478"/>
    </row>
    <row r="17" spans="1:6" ht="15" customHeight="1" x14ac:dyDescent="0.25">
      <c r="A17" s="286" t="s">
        <v>282</v>
      </c>
      <c r="B17" s="479" t="s">
        <v>283</v>
      </c>
      <c r="C17" s="479"/>
      <c r="D17" s="479"/>
      <c r="E17" s="479"/>
      <c r="F17" s="479"/>
    </row>
    <row r="18" spans="1:6" ht="16.5" customHeight="1" thickBot="1" x14ac:dyDescent="0.3">
      <c r="A18" s="287"/>
      <c r="B18" s="480"/>
      <c r="C18" s="480"/>
      <c r="D18" s="480"/>
      <c r="E18" s="480"/>
      <c r="F18" s="288"/>
    </row>
    <row r="19" spans="1:6" x14ac:dyDescent="0.25">
      <c r="A19" s="289"/>
      <c r="B19" s="290" t="s">
        <v>263</v>
      </c>
      <c r="C19" s="291">
        <v>168109.67</v>
      </c>
      <c r="D19" s="291">
        <v>89990</v>
      </c>
      <c r="E19" s="291">
        <v>0</v>
      </c>
      <c r="F19" s="292">
        <v>89990</v>
      </c>
    </row>
    <row r="20" spans="1:6" x14ac:dyDescent="0.25">
      <c r="A20" s="289"/>
      <c r="B20" s="290" t="s">
        <v>284</v>
      </c>
      <c r="C20" s="291">
        <v>28420.26</v>
      </c>
      <c r="D20" s="291">
        <v>30230</v>
      </c>
      <c r="E20" s="291">
        <v>0</v>
      </c>
      <c r="F20" s="292">
        <v>30230</v>
      </c>
    </row>
    <row r="21" spans="1:6" x14ac:dyDescent="0.25">
      <c r="A21" s="289"/>
      <c r="B21" s="290" t="s">
        <v>285</v>
      </c>
      <c r="C21" s="291">
        <v>7273.48</v>
      </c>
      <c r="D21" s="291">
        <v>3457</v>
      </c>
      <c r="E21" s="291">
        <v>0</v>
      </c>
      <c r="F21" s="292">
        <v>3457</v>
      </c>
    </row>
    <row r="22" spans="1:6" x14ac:dyDescent="0.25">
      <c r="A22" s="289"/>
      <c r="B22" s="290" t="s">
        <v>286</v>
      </c>
      <c r="C22" s="291">
        <v>21979.42</v>
      </c>
      <c r="D22" s="291">
        <v>30106</v>
      </c>
      <c r="E22" s="291">
        <v>0</v>
      </c>
      <c r="F22" s="292">
        <v>30106</v>
      </c>
    </row>
    <row r="23" spans="1:6" x14ac:dyDescent="0.25">
      <c r="A23" s="289"/>
      <c r="B23" s="290" t="s">
        <v>287</v>
      </c>
      <c r="C23" s="291">
        <v>28597.66</v>
      </c>
      <c r="D23" s="291">
        <v>40058</v>
      </c>
      <c r="E23" s="291">
        <v>0</v>
      </c>
      <c r="F23" s="292">
        <v>40058</v>
      </c>
    </row>
    <row r="24" spans="1:6" x14ac:dyDescent="0.25">
      <c r="A24" s="289"/>
      <c r="B24" s="290" t="s">
        <v>288</v>
      </c>
      <c r="C24" s="291">
        <v>28110.560000000001</v>
      </c>
      <c r="D24" s="291">
        <v>7428</v>
      </c>
      <c r="E24" s="291">
        <v>0</v>
      </c>
      <c r="F24" s="292">
        <v>7428</v>
      </c>
    </row>
    <row r="25" spans="1:6" x14ac:dyDescent="0.25">
      <c r="A25" s="289"/>
      <c r="B25" s="290" t="s">
        <v>289</v>
      </c>
      <c r="C25" s="291">
        <v>19979.63</v>
      </c>
      <c r="D25" s="291">
        <v>27960</v>
      </c>
      <c r="E25" s="291">
        <v>0</v>
      </c>
      <c r="F25" s="292">
        <v>27960</v>
      </c>
    </row>
    <row r="26" spans="1:6" x14ac:dyDescent="0.25">
      <c r="A26" s="289"/>
      <c r="B26" s="290" t="s">
        <v>290</v>
      </c>
      <c r="C26" s="291">
        <v>8774.99</v>
      </c>
      <c r="D26" s="291">
        <v>4056</v>
      </c>
      <c r="E26" s="291">
        <v>0</v>
      </c>
      <c r="F26" s="292">
        <v>4056</v>
      </c>
    </row>
    <row r="27" spans="1:6" x14ac:dyDescent="0.25">
      <c r="A27" s="289"/>
      <c r="B27" s="290" t="s">
        <v>291</v>
      </c>
      <c r="C27" s="291">
        <v>24849.63</v>
      </c>
      <c r="D27" s="291">
        <v>12404</v>
      </c>
      <c r="E27" s="291">
        <v>0</v>
      </c>
      <c r="F27" s="292">
        <v>12404</v>
      </c>
    </row>
    <row r="28" spans="1:6" ht="16.5" thickBot="1" x14ac:dyDescent="0.3">
      <c r="A28" s="289"/>
      <c r="B28" s="290" t="s">
        <v>292</v>
      </c>
      <c r="C28" s="291">
        <v>143299.85</v>
      </c>
      <c r="D28" s="291">
        <v>78435</v>
      </c>
      <c r="E28" s="291">
        <v>0</v>
      </c>
      <c r="F28" s="292">
        <v>78435</v>
      </c>
    </row>
    <row r="29" spans="1:6" ht="16.5" customHeight="1" thickBot="1" x14ac:dyDescent="0.3">
      <c r="A29" s="293"/>
      <c r="B29" s="293" t="s">
        <v>293</v>
      </c>
      <c r="C29" s="294">
        <f>SUM(C$19:C28)</f>
        <v>479395.15</v>
      </c>
      <c r="D29" s="294">
        <f>SUM(D$19:D28)</f>
        <v>324124</v>
      </c>
      <c r="E29" s="294">
        <f>SUM(E$19:E28)</f>
        <v>0</v>
      </c>
      <c r="F29" s="294">
        <f>SUM(F$19:F28)</f>
        <v>324124</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REPORTING&amp;RHOSPITAL OF SAINT RAPHAEL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2012-06-21T13:24:53Z</cp:lastPrinted>
  <dcterms:created xsi:type="dcterms:W3CDTF">2005-10-21T18:41:40Z</dcterms:created>
  <dcterms:modified xsi:type="dcterms:W3CDTF">2012-06-21T13:26:32Z</dcterms:modified>
</cp:coreProperties>
</file>