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activeTab="13"/>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Report_18!$A$9:$C$39</definedName>
    <definedName name="_xlnm.Print_Area" localSheetId="10">Report_19!$A$10:$E$31</definedName>
    <definedName name="_xlnm.Print_Area" localSheetId="0">Report_20!$A$11:$C$215</definedName>
    <definedName name="_xlnm.Print_Area" localSheetId="11">Report_21!$A$11:$E$64</definedName>
    <definedName name="_xlnm.Print_Area" localSheetId="12">Report_22!$A$11:$C$20</definedName>
    <definedName name="_xlnm.Print_Area" localSheetId="13">Report_23!$A$9:$F$59</definedName>
    <definedName name="_xlnm.Print_Area" localSheetId="1">Report_5!$A$10:$D$117</definedName>
    <definedName name="_xlnm.Print_Area" localSheetId="2">Report_6!$A$10:$E$71</definedName>
    <definedName name="_xlnm.Print_Area" localSheetId="3">Report_6A!$A$10:$F$64</definedName>
    <definedName name="_xlnm.Print_Area" localSheetId="4">Report_7!$A$10:$D$59</definedName>
    <definedName name="_xlnm.Print_Area" localSheetId="5">Report_8!$A$10:$D$59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F46" i="14"/>
  <c r="D46" i="14"/>
  <c r="E46" i="14"/>
  <c r="C46" i="14"/>
  <c r="D45" i="14"/>
  <c r="E45" i="14"/>
  <c r="C45" i="14"/>
  <c r="F45" i="14"/>
  <c r="F44" i="14"/>
  <c r="E44" i="14"/>
  <c r="F42" i="14"/>
  <c r="D42" i="14"/>
  <c r="E42" i="14"/>
  <c r="C42" i="14"/>
  <c r="F41" i="14"/>
  <c r="E41" i="14"/>
  <c r="F39" i="14"/>
  <c r="E39" i="14"/>
  <c r="F38" i="14"/>
  <c r="E38" i="14"/>
  <c r="F30" i="14"/>
  <c r="E30" i="14"/>
  <c r="F29" i="14"/>
  <c r="E29" i="14"/>
  <c r="F28" i="14"/>
  <c r="E28" i="14"/>
  <c r="F27" i="14"/>
  <c r="E27" i="14"/>
  <c r="D25" i="14"/>
  <c r="C25" i="14"/>
  <c r="F24" i="14"/>
  <c r="E24" i="14"/>
  <c r="F23" i="14"/>
  <c r="E23" i="14"/>
  <c r="F22" i="14"/>
  <c r="E22" i="14"/>
  <c r="E25" i="14"/>
  <c r="F25" i="14"/>
  <c r="D19" i="14"/>
  <c r="D20" i="14"/>
  <c r="C19" i="14"/>
  <c r="C20" i="14"/>
  <c r="F18" i="14"/>
  <c r="E18" i="14"/>
  <c r="D16" i="14"/>
  <c r="E16" i="14"/>
  <c r="F16" i="14"/>
  <c r="C16" i="14"/>
  <c r="F15" i="14"/>
  <c r="E15" i="14"/>
  <c r="F13" i="14"/>
  <c r="E13" i="14"/>
  <c r="F12" i="14"/>
  <c r="E12" i="14"/>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E35" i="7"/>
  <c r="C35" i="7"/>
  <c r="F35" i="7"/>
  <c r="F34" i="7"/>
  <c r="E34" i="7"/>
  <c r="F33" i="7"/>
  <c r="E33" i="7"/>
  <c r="F32" i="7"/>
  <c r="E32" i="7"/>
  <c r="F31" i="7"/>
  <c r="E31" i="7"/>
  <c r="F30" i="7"/>
  <c r="E30" i="7"/>
  <c r="F27" i="7"/>
  <c r="E27" i="7"/>
  <c r="D26" i="7"/>
  <c r="E26" i="7"/>
  <c r="C26" i="7"/>
  <c r="F26" i="7"/>
  <c r="F25" i="7"/>
  <c r="E25" i="7"/>
  <c r="F24" i="7"/>
  <c r="E24" i="7"/>
  <c r="F23" i="7"/>
  <c r="E23" i="7"/>
  <c r="F22" i="7"/>
  <c r="E22" i="7"/>
  <c r="F21" i="7"/>
  <c r="E21" i="7"/>
  <c r="F18" i="7"/>
  <c r="E18" i="7"/>
  <c r="D17" i="7"/>
  <c r="E17" i="7"/>
  <c r="C17" i="7"/>
  <c r="F17" i="7"/>
  <c r="F16" i="7"/>
  <c r="E16" i="7"/>
  <c r="F15" i="7"/>
  <c r="E15" i="7"/>
  <c r="F14" i="7"/>
  <c r="E14" i="7"/>
  <c r="F13" i="7"/>
  <c r="E13" i="7"/>
  <c r="F12" i="7"/>
  <c r="E12" i="7"/>
  <c r="C59" i="6"/>
  <c r="C59" i="5"/>
  <c r="F58" i="4"/>
  <c r="F45" i="4"/>
  <c r="F41" i="4"/>
  <c r="F60" i="4"/>
  <c r="F29" i="4"/>
  <c r="E68" i="3"/>
  <c r="E63" i="3"/>
  <c r="E70" i="3"/>
  <c r="E58" i="3"/>
  <c r="E53" i="3"/>
  <c r="E48" i="3"/>
  <c r="E43" i="3"/>
  <c r="E38" i="3"/>
  <c r="E33" i="3"/>
  <c r="E28" i="3"/>
  <c r="E23" i="3"/>
  <c r="E18" i="3"/>
  <c r="E13" i="3"/>
  <c r="D116" i="2"/>
  <c r="D113" i="2"/>
  <c r="D105" i="2"/>
  <c r="D115" i="2"/>
  <c r="D117" i="2"/>
  <c r="D97" i="2"/>
  <c r="D89" i="2"/>
  <c r="D81" i="2"/>
  <c r="D73" i="2"/>
  <c r="D65" i="2"/>
  <c r="D57" i="2"/>
  <c r="D49" i="2"/>
  <c r="D41" i="2"/>
  <c r="D33" i="2"/>
  <c r="D25" i="2"/>
  <c r="D17" i="2"/>
  <c r="E19" i="14"/>
  <c r="F19" i="14"/>
  <c r="E20" i="14"/>
  <c r="F20" i="14"/>
</calcChain>
</file>

<file path=xl/sharedStrings.xml><?xml version="1.0" encoding="utf-8"?>
<sst xmlns="http://schemas.openxmlformats.org/spreadsheetml/2006/main" count="1209" uniqueCount="367">
  <si>
    <t>SAINT MARY`S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</si>
  <si>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</si>
  <si>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</si>
  <si>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</si>
  <si>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</si>
  <si>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</si>
  <si>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</si>
  <si>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</si>
  <si>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</si>
  <si>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</si>
  <si>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SAINT MARY`S HEALTH SYSTEM, INC.</t>
  </si>
  <si>
    <t>Affiliate Description</t>
  </si>
  <si>
    <t>PARENT CORPORATION TO ASSIST SMH &amp; OTHER CATHOLIC ORG IN CARRYING OUT THEIR WORK IN DELIVERY OF HEALTH CARE</t>
  </si>
  <si>
    <t xml:space="preserve">Affiliate type of service </t>
  </si>
  <si>
    <t>Parent Corporation</t>
  </si>
  <si>
    <t>Tax Status</t>
  </si>
  <si>
    <t>Not for Profit</t>
  </si>
  <si>
    <t>Street Address</t>
  </si>
  <si>
    <t>56 FRANKLIN STREET</t>
  </si>
  <si>
    <t xml:space="preserve">Town </t>
  </si>
  <si>
    <t>Waterbury</t>
  </si>
  <si>
    <t>State</t>
  </si>
  <si>
    <t>Connecticut</t>
  </si>
  <si>
    <t>Zip Code</t>
  </si>
  <si>
    <t xml:space="preserve">06706 - </t>
  </si>
  <si>
    <t>CEO Name</t>
  </si>
  <si>
    <t>Chad W. Wable, FACHE</t>
  </si>
  <si>
    <t>CEO Title</t>
  </si>
  <si>
    <t>President and CEO</t>
  </si>
  <si>
    <t>CT Agent Name</t>
  </si>
  <si>
    <t>CT Agent Company</t>
  </si>
  <si>
    <t>Saint Mary's Hospital</t>
  </si>
  <si>
    <t>CT Agent Company Street Address</t>
  </si>
  <si>
    <t xml:space="preserve">CT Agent Town </t>
  </si>
  <si>
    <t>CT Agent State</t>
  </si>
  <si>
    <t>CT Agent Zip Code</t>
  </si>
  <si>
    <t>B.</t>
  </si>
  <si>
    <t>DIAGNOSTIC IMAGING OF SOUTHBURY, LLC</t>
  </si>
  <si>
    <t>DIAGNOSTIC IMAGING SERVICES</t>
  </si>
  <si>
    <t>Imaging Services</t>
  </si>
  <si>
    <t>For Profit</t>
  </si>
  <si>
    <t>385 Main Street, Union Sq Plaz Bldg #1</t>
  </si>
  <si>
    <t>Southbury</t>
  </si>
  <si>
    <t xml:space="preserve">06488 - </t>
  </si>
  <si>
    <t>Robert Gumbardo, MD</t>
  </si>
  <si>
    <t>President</t>
  </si>
  <si>
    <t>JOSEPH A. MENGACCI, ESQ.</t>
  </si>
  <si>
    <t>Joseph A. Mengacci Esq. (Self Employed)</t>
  </si>
  <si>
    <t>C.</t>
  </si>
  <si>
    <t>FRANKLIN MEDICAL GROUP, PC.</t>
  </si>
  <si>
    <t>MEDICAL PRACTICES</t>
  </si>
  <si>
    <t>Medical Practices</t>
  </si>
  <si>
    <t>133 SCOVILL STREET, WATERBURY, CT</t>
  </si>
  <si>
    <t>Peter Jacoby, M.D.</t>
  </si>
  <si>
    <t>PRESIDENT</t>
  </si>
  <si>
    <t>Robert J. Anthony, Esq.</t>
  </si>
  <si>
    <t>Brown &amp; Rudnick</t>
  </si>
  <si>
    <t>D.</t>
  </si>
  <si>
    <t>HAROLD LEEVER REGIONAL CANCER CENTER, INC.</t>
  </si>
  <si>
    <t>A COMPREHENSIVE CANCER CENTER THAT PROVIDES A MULTI-DISCIPLINARY APPROACH TO CANCER TREATMENT IN A SINGLE LOCATION.</t>
  </si>
  <si>
    <t>Other HealthCare Svcs(Specify)</t>
  </si>
  <si>
    <t>1075 Chase Parkway</t>
  </si>
  <si>
    <t xml:space="preserve">06708 - </t>
  </si>
  <si>
    <t>Kevin Knierny</t>
  </si>
  <si>
    <t>Executive Director</t>
  </si>
  <si>
    <t>Bennett J. Bernblum</t>
  </si>
  <si>
    <t>Wiggin &amp; Dana</t>
  </si>
  <si>
    <t xml:space="preserve">265 Church Street,  </t>
  </si>
  <si>
    <t>New Haven</t>
  </si>
  <si>
    <t xml:space="preserve">06510 - </t>
  </si>
  <si>
    <t>E.</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</si>
  <si>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</si>
  <si>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</si>
  <si>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81 WEST MAIN STREET</t>
  </si>
  <si>
    <t xml:space="preserve">06702 - </t>
  </si>
  <si>
    <t>CHAD W. WABLE, FACHE &amp; JOHN TOBIN</t>
  </si>
  <si>
    <t>CO-PRESIDENTS</t>
  </si>
  <si>
    <t>Robert J. Anthony</t>
  </si>
  <si>
    <t>CityPlace I, I85 Asylum Street</t>
  </si>
  <si>
    <t>Hartford</t>
  </si>
  <si>
    <t xml:space="preserve">06103 - </t>
  </si>
  <si>
    <t>F.</t>
  </si>
  <si>
    <t>NAUGATUCK VALLEY MRI, LP</t>
  </si>
  <si>
    <t>OUTPATIENT MRI OUTPATIENT DIAG MRI SERVICES</t>
  </si>
  <si>
    <t>56 FRANKLIN STREET, WATERBURY, CT</t>
  </si>
  <si>
    <t>Robert GUmbardo, MD</t>
  </si>
  <si>
    <t>NAUGATUCK VALLEY RADIOLOGICAL ASSOCIATES</t>
  </si>
  <si>
    <t>Naugatuck Valley Radiological Assocoates</t>
  </si>
  <si>
    <t>133 Scovill St</t>
  </si>
  <si>
    <t>G.</t>
  </si>
  <si>
    <t>NAUGATUCK VALLEY SURGICAL CENTER, LP</t>
  </si>
  <si>
    <t>AMBULATORY/OP SURGERY CENTER OPERATING ARENA FOR LESSER SURGERIES SUCH AS TONSILS, HERNIAS, ADNOIDS, ETC.</t>
  </si>
  <si>
    <t>Ambulatory/OP Surgery Center</t>
  </si>
  <si>
    <t>160 ROBBINS STREET, WATERBURY, CT</t>
  </si>
  <si>
    <t>ELIZABETH BOZZUTO</t>
  </si>
  <si>
    <t>Naugatuck Valley Surgical Center</t>
  </si>
  <si>
    <t>160 ROBBINS STREET</t>
  </si>
  <si>
    <t>H.</t>
  </si>
  <si>
    <t>PARTNERS INTERINSURANCE EXCHANGE</t>
  </si>
  <si>
    <t>A VOLUNTARY UNINCORPORATED RECIPROCAL INSURER ORGANIZED &amp; EXISTING UNDER THE LAWS OF THE STATE OF VERMONT FOR THE PURPOSE OF THE RECIPROCAL EXCHANGE OF PRIVATE CONTRACTS OF INSURANCE, REINSURANCE &amp; INDEMNITY AMONG SUBSCRIBERS</t>
  </si>
  <si>
    <t>Insurance</t>
  </si>
  <si>
    <t>165 Westmont Street, West Hartford, CT</t>
  </si>
  <si>
    <t>W Hartford</t>
  </si>
  <si>
    <t xml:space="preserve">06117 - </t>
  </si>
  <si>
    <t>Ronald Jarvis</t>
  </si>
  <si>
    <t>CEO</t>
  </si>
  <si>
    <t>Patti Pallito</t>
  </si>
  <si>
    <t>AON Insurance</t>
  </si>
  <si>
    <t>76 St. Paul Street</t>
  </si>
  <si>
    <t>Burlington</t>
  </si>
  <si>
    <t>Vermont</t>
  </si>
  <si>
    <t xml:space="preserve">05401 - </t>
  </si>
  <si>
    <t>I.</t>
  </si>
  <si>
    <t>PRIMARY CARE PARTNERS, P.C.</t>
  </si>
  <si>
    <t>166 Waterbury Road, Suite 300</t>
  </si>
  <si>
    <t xml:space="preserve">Prospect </t>
  </si>
  <si>
    <t xml:space="preserve">06712 - </t>
  </si>
  <si>
    <t>Peter Jacoby, MD</t>
  </si>
  <si>
    <t>56 Franklin Street</t>
  </si>
  <si>
    <t>J.</t>
  </si>
  <si>
    <t>SAINT MARY'S INDEMNITY COMPANY, LLC</t>
  </si>
  <si>
    <t xml:space="preserve">A VOLUNTARY UNINCORPORATED RECIPROCAL INSURER ORGANIZED &amp; EXISTING UNDER THE LAWS OF THE STATE OF VERMONT FOR THE PURPOSE OF THE RECIPROCAL EXCHANGE OF PRIVATE CONTRACTS OF INSURANCE, REINSURANCE &amp; INDEMNITY AMONG SUBSCRIBERS </t>
  </si>
  <si>
    <t>126 College Street</t>
  </si>
  <si>
    <t>David Robinson</t>
  </si>
  <si>
    <t>Strategic Risk Solutions</t>
  </si>
  <si>
    <t>Patricia Henderson</t>
  </si>
  <si>
    <t>K.</t>
  </si>
  <si>
    <t>SAINT MARY`S HOSPITAL FOUNDATION, INC.</t>
  </si>
  <si>
    <t>FOUNDATION FUNDRAISING SERVICES FOR HOSPITAL PRIMARILY FOR SPECIAL PROJ OR EQUIP</t>
  </si>
  <si>
    <t>Foundation</t>
  </si>
  <si>
    <t>Margaret Lawlor</t>
  </si>
  <si>
    <t xml:space="preserve">56 FRANKLIN STREET, WTBY, CT  ,  </t>
  </si>
  <si>
    <t>L.</t>
  </si>
  <si>
    <t>SCOVILL MEDICAL GROUP, P.C.</t>
  </si>
  <si>
    <t>133 SCOVILL STREET</t>
  </si>
  <si>
    <t>FRANCO GALASSO, MD</t>
  </si>
  <si>
    <t>ROBERT J. ANTHONY</t>
  </si>
  <si>
    <t xml:space="preserve">56 FRANKLIN STREET,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</si>
  <si>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</si>
  <si>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</si>
  <si>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</si>
  <si>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</si>
  <si>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</si>
  <si>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</si>
  <si>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</si>
  <si>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</si>
  <si>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</si>
  <si>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</si>
  <si>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</si>
  <si>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</si>
  <si>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</si>
  <si>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</si>
  <si>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</si>
  <si>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</si>
  <si>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</si>
  <si>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</si>
  <si>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</si>
  <si>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</si>
  <si>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</si>
  <si>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</si>
  <si>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</si>
  <si>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</si>
  <si>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</si>
  <si>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</si>
  <si>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</si>
  <si>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</si>
  <si>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</si>
  <si>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</si>
  <si>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</si>
  <si>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</si>
  <si>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</si>
  <si>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</si>
  <si>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</si>
  <si>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</si>
  <si>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</si>
  <si>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</si>
  <si>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</si>
  <si>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</si>
  <si>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</si>
  <si>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Intercompany transfer of services                   </t>
  </si>
  <si>
    <t xml:space="preserve">09/30/2010                     </t>
  </si>
  <si>
    <t>Ending Unconsolidated Intercompany Balance:</t>
  </si>
  <si>
    <t>9/30/2010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</si>
  <si>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</si>
  <si>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</si>
  <si>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</si>
  <si>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</si>
  <si>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</si>
  <si>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</si>
  <si>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</si>
  <si>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</si>
  <si>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</si>
  <si>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</si>
  <si>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</si>
  <si>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</si>
  <si>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Purchase of Goods &amp; services</t>
  </si>
  <si>
    <t>09/30/2010</t>
  </si>
  <si>
    <t>Correction to prior year opening balance</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</si>
  <si>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</si>
  <si>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</si>
  <si>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</si>
  <si>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</si>
  <si>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</si>
  <si>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</si>
  <si>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</si>
  <si>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</si>
  <si>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</si>
  <si>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</si>
  <si>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</si>
  <si>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</si>
  <si>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</si>
  <si>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</si>
  <si>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</si>
  <si>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</si>
  <si>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</si>
  <si>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</si>
  <si>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</si>
  <si>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</si>
  <si>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</si>
  <si>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</si>
  <si>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</si>
  <si>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</si>
  <si>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</si>
  <si>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</si>
  <si>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</si>
  <si>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</si>
  <si>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</si>
  <si>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</si>
  <si>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</si>
  <si>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</si>
  <si>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</si>
  <si>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</si>
  <si>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</si>
  <si>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</si>
  <si>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</si>
  <si>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</si>
  <si>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</si>
  <si>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</si>
  <si>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</si>
  <si>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</si>
  <si>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</si>
  <si>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</si>
  <si>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</si>
  <si>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</si>
  <si>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</si>
  <si>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</si>
  <si>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</si>
  <si>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</si>
  <si>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</si>
  <si>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</si>
  <si>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</si>
  <si>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</si>
  <si>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</si>
  <si>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accounts with a balance due after Medicare payment that have received a miniumun of 4 patient statements over a period of greater than 120 days, and have not had a payment posted to the account within the last 120 days can be transferred to bad debt.</t>
  </si>
  <si>
    <t>Hospital's processes and policies for compensating a Collection Agent for services rendered</t>
  </si>
  <si>
    <t>Century Financial - Direct Collections 21%, Legal Collections 26%. CT Credit - Direct Collections 20%, Legal Collections 25%. TCORS - 20% Direct Collections, 25% Legal Collections.</t>
  </si>
  <si>
    <t>Total Recovery Rate on accounts assigned (excluding Medicare accounts) to Collection Agents</t>
  </si>
  <si>
    <t>II.</t>
  </si>
  <si>
    <t>SPECIFIC COLLECTION AGENT INFORMATION</t>
  </si>
  <si>
    <t xml:space="preserve">Collection Agent </t>
  </si>
  <si>
    <t>Collection Agent Name</t>
  </si>
  <si>
    <t>Century Financial</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</si>
  <si>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</si>
  <si>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</si>
  <si>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</si>
  <si>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</si>
  <si>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</si>
  <si>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</si>
  <si>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</si>
  <si>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Connecticut Credit. LLC</t>
  </si>
  <si>
    <t>TCORS - Tobin, Carberry, OMalley, Riley, Selinger, P.C.</t>
  </si>
  <si>
    <t>Attorney</t>
  </si>
  <si>
    <t>REPORT 19 - SALARIES AND FRINGE BENEFITS OF THE TEN HIGHEST PAID HOSPITAL POSITIONS</t>
  </si>
  <si>
    <t>POSITION TITLE</t>
  </si>
  <si>
    <t>SALARY</t>
  </si>
  <si>
    <t>FRINGE BENEFITS</t>
  </si>
  <si>
    <t>TOTAL</t>
  </si>
  <si>
    <t>1.</t>
  </si>
  <si>
    <t>President &amp; CEO</t>
  </si>
  <si>
    <t>2.</t>
  </si>
  <si>
    <t>Vice President &amp; Chief Medical Officer</t>
  </si>
  <si>
    <t>3.</t>
  </si>
  <si>
    <t>Vice President and CFO</t>
  </si>
  <si>
    <t>4.</t>
  </si>
  <si>
    <t>Vice President Patient Services</t>
  </si>
  <si>
    <t>5.</t>
  </si>
  <si>
    <t>Vice President Operations</t>
  </si>
  <si>
    <t>6.</t>
  </si>
  <si>
    <t>Vice President Human Resources</t>
  </si>
  <si>
    <t>7.</t>
  </si>
  <si>
    <t>Vice President Surgical Services</t>
  </si>
  <si>
    <t>8.</t>
  </si>
  <si>
    <t>Chief Marketing Officer</t>
  </si>
  <si>
    <t>9.</t>
  </si>
  <si>
    <t>Chief Information Officer</t>
  </si>
  <si>
    <t>10.</t>
  </si>
  <si>
    <t>Director, Operating Room</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</si>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</sst>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5"/>
  <sheetViews>
    <sheetView zoomScale="75" zoomScaleNormal="75" workbookViewId="0">
      <selection activeCell="A4" sqref="A4:C4"/>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18</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48</v>
      </c>
      <c r="B46" s="17" t="s">
        <v>9</v>
      </c>
      <c r="C46" s="18" t="s">
        <v>49</v>
      </c>
    </row>
    <row r="47" spans="1:3"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40</v>
      </c>
    </row>
    <row r="50" spans="1:3" ht="14.25" customHeight="1" x14ac:dyDescent="0.2">
      <c r="A50" s="19">
        <v>4</v>
      </c>
      <c r="B50" s="20" t="s">
        <v>17</v>
      </c>
      <c r="C50" s="21" t="s">
        <v>52</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57</v>
      </c>
      <c r="B63" s="17" t="s">
        <v>9</v>
      </c>
      <c r="C63" s="18" t="s">
        <v>58</v>
      </c>
    </row>
    <row r="64" spans="1:3" ht="30"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16</v>
      </c>
    </row>
    <row r="67" spans="1:3" ht="14.25" customHeight="1" x14ac:dyDescent="0.2">
      <c r="A67" s="19">
        <v>4</v>
      </c>
      <c r="B67" s="20" t="s">
        <v>17</v>
      </c>
      <c r="C67" s="21" t="s">
        <v>61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62</v>
      </c>
    </row>
    <row r="71" spans="1:3" ht="14.25" customHeight="1" x14ac:dyDescent="0.2">
      <c r="A71" s="19">
        <v>8</v>
      </c>
      <c r="B71" s="20" t="s">
        <v>25</v>
      </c>
      <c r="C71" s="21" t="s">
        <v>63</v>
      </c>
    </row>
    <row r="72" spans="1:3" ht="14.25" customHeight="1" x14ac:dyDescent="0.2">
      <c r="A72" s="19">
        <v>9</v>
      </c>
      <c r="B72" s="20" t="s">
        <v>27</v>
      </c>
      <c r="C72" s="21" t="s">
        <v>64</v>
      </c>
    </row>
    <row r="73" spans="1:3" ht="14.25" customHeight="1" x14ac:dyDescent="0.2">
      <c r="A73" s="19">
        <v>10</v>
      </c>
      <c r="B73" s="20" t="s">
        <v>29</v>
      </c>
      <c r="C73" s="21" t="s">
        <v>65</v>
      </c>
    </row>
    <row r="74" spans="1:3" ht="14.25" customHeight="1" x14ac:dyDescent="0.2">
      <c r="A74" s="19">
        <v>11</v>
      </c>
      <c r="B74" s="20" t="s">
        <v>30</v>
      </c>
      <c r="C74" s="21" t="s">
        <v>66</v>
      </c>
    </row>
    <row r="75" spans="1:3" ht="14.25" customHeight="1" x14ac:dyDescent="0.2">
      <c r="A75" s="19">
        <v>12</v>
      </c>
      <c r="B75" s="20" t="s">
        <v>32</v>
      </c>
      <c r="C75" s="21" t="s">
        <v>67</v>
      </c>
    </row>
    <row r="76" spans="1:3" ht="14.25" customHeight="1" x14ac:dyDescent="0.2">
      <c r="A76" s="19">
        <v>13</v>
      </c>
      <c r="B76" s="20" t="s">
        <v>33</v>
      </c>
      <c r="C76" s="21" t="s">
        <v>68</v>
      </c>
    </row>
    <row r="77" spans="1:3" ht="14.25" customHeight="1" x14ac:dyDescent="0.2">
      <c r="A77" s="19">
        <v>14</v>
      </c>
      <c r="B77" s="20" t="s">
        <v>34</v>
      </c>
      <c r="C77" s="24" t="s">
        <v>22</v>
      </c>
    </row>
    <row r="78" spans="1:3" ht="15" customHeight="1" thickBot="1" x14ac:dyDescent="0.25">
      <c r="A78" s="25">
        <v>15</v>
      </c>
      <c r="B78" s="26" t="s">
        <v>35</v>
      </c>
      <c r="C78" s="27" t="s">
        <v>69</v>
      </c>
    </row>
    <row r="79" spans="1:3" ht="15.75" customHeight="1" x14ac:dyDescent="0.25">
      <c r="A79" s="13"/>
      <c r="B79" s="14"/>
      <c r="C79" s="15"/>
    </row>
    <row r="80" spans="1:3" ht="27.2" customHeight="1" x14ac:dyDescent="0.25">
      <c r="A80" s="16" t="s">
        <v>70</v>
      </c>
      <c r="B80" s="17" t="s">
        <v>9</v>
      </c>
      <c r="C80" s="18" t="s">
        <v>71</v>
      </c>
    </row>
    <row r="81" spans="1:3" ht="75" x14ac:dyDescent="0.2">
      <c r="A81" s="19">
        <v>1</v>
      </c>
      <c r="B81" s="20" t="s">
        <v>11</v>
      </c>
      <c r="C81" s="21" t="s">
        <v>72</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73</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74</v>
      </c>
    </row>
    <row r="88" spans="1:3" ht="14.25" customHeight="1" x14ac:dyDescent="0.2">
      <c r="A88" s="19">
        <v>8</v>
      </c>
      <c r="B88" s="20" t="s">
        <v>25</v>
      </c>
      <c r="C88" s="21" t="s">
        <v>75</v>
      </c>
    </row>
    <row r="89" spans="1:3" ht="14.25" customHeight="1" x14ac:dyDescent="0.2">
      <c r="A89" s="19">
        <v>9</v>
      </c>
      <c r="B89" s="20" t="s">
        <v>27</v>
      </c>
      <c r="C89" s="21" t="s">
        <v>76</v>
      </c>
    </row>
    <row r="90" spans="1:3" ht="14.25" customHeight="1" x14ac:dyDescent="0.2">
      <c r="A90" s="19">
        <v>10</v>
      </c>
      <c r="B90" s="20" t="s">
        <v>29</v>
      </c>
      <c r="C90" s="21" t="s">
        <v>77</v>
      </c>
    </row>
    <row r="91" spans="1:3" ht="14.25" customHeight="1" x14ac:dyDescent="0.2">
      <c r="A91" s="19">
        <v>11</v>
      </c>
      <c r="B91" s="20" t="s">
        <v>30</v>
      </c>
      <c r="C91" s="21" t="s">
        <v>56</v>
      </c>
    </row>
    <row r="92" spans="1:3" ht="14.25" customHeight="1" x14ac:dyDescent="0.2">
      <c r="A92" s="19">
        <v>12</v>
      </c>
      <c r="B92" s="20" t="s">
        <v>32</v>
      </c>
      <c r="C92" s="21" t="s">
        <v>78</v>
      </c>
    </row>
    <row r="93" spans="1:3" ht="14.25" customHeight="1" x14ac:dyDescent="0.2">
      <c r="A93" s="19">
        <v>13</v>
      </c>
      <c r="B93" s="20" t="s">
        <v>33</v>
      </c>
      <c r="C93" s="21" t="s">
        <v>79</v>
      </c>
    </row>
    <row r="94" spans="1:3" ht="14.25" customHeight="1" x14ac:dyDescent="0.2">
      <c r="A94" s="19">
        <v>14</v>
      </c>
      <c r="B94" s="20" t="s">
        <v>34</v>
      </c>
      <c r="C94" s="24" t="s">
        <v>22</v>
      </c>
    </row>
    <row r="95" spans="1:3" ht="15" customHeight="1" thickBot="1" x14ac:dyDescent="0.25">
      <c r="A95" s="25">
        <v>15</v>
      </c>
      <c r="B95" s="26" t="s">
        <v>35</v>
      </c>
      <c r="C95" s="27" t="s">
        <v>80</v>
      </c>
    </row>
    <row r="96" spans="1:3" ht="15.75" customHeight="1" x14ac:dyDescent="0.25">
      <c r="A96" s="13"/>
      <c r="B96" s="14"/>
      <c r="C96" s="15"/>
    </row>
    <row r="97" spans="1:3" ht="27.2" customHeight="1" x14ac:dyDescent="0.25">
      <c r="A97" s="16" t="s">
        <v>81</v>
      </c>
      <c r="B97" s="17" t="s">
        <v>9</v>
      </c>
      <c r="C97" s="18" t="s">
        <v>82</v>
      </c>
    </row>
    <row r="98" spans="1:3" x14ac:dyDescent="0.2">
      <c r="A98" s="19">
        <v>1</v>
      </c>
      <c r="B98" s="20" t="s">
        <v>11</v>
      </c>
      <c r="C98" s="21" t="s">
        <v>83</v>
      </c>
    </row>
    <row r="99" spans="1:3" ht="14.25" customHeight="1" x14ac:dyDescent="0.2">
      <c r="A99" s="19">
        <v>2</v>
      </c>
      <c r="B99" s="22" t="s">
        <v>13</v>
      </c>
      <c r="C99" s="21" t="s">
        <v>39</v>
      </c>
    </row>
    <row r="100" spans="1:3" ht="14.25" customHeight="1" x14ac:dyDescent="0.2">
      <c r="A100" s="19">
        <v>3</v>
      </c>
      <c r="B100" s="22" t="s">
        <v>15</v>
      </c>
      <c r="C100" s="23" t="s">
        <v>40</v>
      </c>
    </row>
    <row r="101" spans="1:3" ht="14.25" customHeight="1" x14ac:dyDescent="0.2">
      <c r="A101" s="19">
        <v>4</v>
      </c>
      <c r="B101" s="20" t="s">
        <v>17</v>
      </c>
      <c r="C101" s="21" t="s">
        <v>84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85</v>
      </c>
    </row>
    <row r="106" spans="1:3" ht="14.25" customHeight="1" x14ac:dyDescent="0.2">
      <c r="A106" s="19">
        <v>9</v>
      </c>
      <c r="B106" s="20" t="s">
        <v>27</v>
      </c>
      <c r="C106" s="21" t="s">
        <v>45</v>
      </c>
    </row>
    <row r="107" spans="1:3" ht="14.25" customHeight="1" x14ac:dyDescent="0.2">
      <c r="A107" s="19">
        <v>10</v>
      </c>
      <c r="B107" s="20" t="s">
        <v>29</v>
      </c>
      <c r="C107" s="21" t="s">
        <v>86</v>
      </c>
    </row>
    <row r="108" spans="1:3" ht="14.25" customHeight="1" x14ac:dyDescent="0.2">
      <c r="A108" s="19">
        <v>11</v>
      </c>
      <c r="B108" s="20" t="s">
        <v>30</v>
      </c>
      <c r="C108" s="21" t="s">
        <v>87</v>
      </c>
    </row>
    <row r="109" spans="1:3" ht="14.25" customHeight="1" x14ac:dyDescent="0.2">
      <c r="A109" s="19">
        <v>12</v>
      </c>
      <c r="B109" s="20" t="s">
        <v>32</v>
      </c>
      <c r="C109" s="21" t="s">
        <v>88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89</v>
      </c>
      <c r="B114" s="17" t="s">
        <v>9</v>
      </c>
      <c r="C114" s="18" t="s">
        <v>90</v>
      </c>
    </row>
    <row r="115" spans="1:3" ht="30" x14ac:dyDescent="0.2">
      <c r="A115" s="19">
        <v>1</v>
      </c>
      <c r="B115" s="20" t="s">
        <v>11</v>
      </c>
      <c r="C115" s="21" t="s">
        <v>91</v>
      </c>
    </row>
    <row r="116" spans="1:3" ht="14.25" customHeight="1" x14ac:dyDescent="0.2">
      <c r="A116" s="19">
        <v>2</v>
      </c>
      <c r="B116" s="22" t="s">
        <v>13</v>
      </c>
      <c r="C116" s="21" t="s">
        <v>92</v>
      </c>
    </row>
    <row r="117" spans="1:3" ht="14.25" customHeight="1" x14ac:dyDescent="0.2">
      <c r="A117" s="19">
        <v>3</v>
      </c>
      <c r="B117" s="22" t="s">
        <v>15</v>
      </c>
      <c r="C117" s="23" t="s">
        <v>40</v>
      </c>
    </row>
    <row r="118" spans="1:3" ht="14.25" customHeight="1" x14ac:dyDescent="0.2">
      <c r="A118" s="19">
        <v>4</v>
      </c>
      <c r="B118" s="20" t="s">
        <v>17</v>
      </c>
      <c r="C118" s="21" t="s">
        <v>93</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62</v>
      </c>
    </row>
    <row r="122" spans="1:3" ht="14.25" customHeight="1" x14ac:dyDescent="0.2">
      <c r="A122" s="19">
        <v>8</v>
      </c>
      <c r="B122" s="20" t="s">
        <v>25</v>
      </c>
      <c r="C122" s="21" t="s">
        <v>94</v>
      </c>
    </row>
    <row r="123" spans="1:3" ht="14.25" customHeight="1" x14ac:dyDescent="0.2">
      <c r="A123" s="19">
        <v>9</v>
      </c>
      <c r="B123" s="20" t="s">
        <v>27</v>
      </c>
      <c r="C123" s="21" t="s">
        <v>64</v>
      </c>
    </row>
    <row r="124" spans="1:3" ht="14.25" customHeight="1" x14ac:dyDescent="0.2">
      <c r="A124" s="19">
        <v>10</v>
      </c>
      <c r="B124" s="20" t="s">
        <v>29</v>
      </c>
      <c r="C124" s="21" t="s">
        <v>94</v>
      </c>
    </row>
    <row r="125" spans="1:3" ht="14.25" customHeight="1" x14ac:dyDescent="0.2">
      <c r="A125" s="19">
        <v>11</v>
      </c>
      <c r="B125" s="20" t="s">
        <v>30</v>
      </c>
      <c r="C125" s="21" t="s">
        <v>95</v>
      </c>
    </row>
    <row r="126" spans="1:3" ht="14.25" customHeight="1" x14ac:dyDescent="0.2">
      <c r="A126" s="19">
        <v>12</v>
      </c>
      <c r="B126" s="20" t="s">
        <v>32</v>
      </c>
      <c r="C126" s="21" t="s">
        <v>96</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62</v>
      </c>
    </row>
    <row r="130" spans="1:3" ht="15.75" customHeight="1" x14ac:dyDescent="0.25">
      <c r="A130" s="13"/>
      <c r="B130" s="14"/>
      <c r="C130" s="15"/>
    </row>
    <row r="131" spans="1:3" ht="27.2" customHeight="1" x14ac:dyDescent="0.25">
      <c r="A131" s="16" t="s">
        <v>97</v>
      </c>
      <c r="B131" s="17" t="s">
        <v>9</v>
      </c>
      <c r="C131" s="18" t="s">
        <v>98</v>
      </c>
    </row>
    <row r="132" spans="1:3" ht="60" x14ac:dyDescent="0.2">
      <c r="A132" s="19">
        <v>1</v>
      </c>
      <c r="B132" s="20" t="s">
        <v>11</v>
      </c>
      <c r="C132" s="21" t="s">
        <v>99</v>
      </c>
    </row>
    <row r="133" spans="1:3" ht="14.25" customHeight="1" x14ac:dyDescent="0.2">
      <c r="A133" s="19">
        <v>2</v>
      </c>
      <c r="B133" s="22" t="s">
        <v>13</v>
      </c>
      <c r="C133" s="21" t="s">
        <v>100</v>
      </c>
    </row>
    <row r="134" spans="1:3" ht="14.25" customHeight="1" x14ac:dyDescent="0.2">
      <c r="A134" s="19">
        <v>3</v>
      </c>
      <c r="B134" s="22" t="s">
        <v>15</v>
      </c>
      <c r="C134" s="23" t="s">
        <v>40</v>
      </c>
    </row>
    <row r="135" spans="1:3" ht="14.25" customHeight="1" x14ac:dyDescent="0.2">
      <c r="A135" s="19">
        <v>4</v>
      </c>
      <c r="B135" s="20" t="s">
        <v>17</v>
      </c>
      <c r="C135" s="21" t="s">
        <v>101</v>
      </c>
    </row>
    <row r="136" spans="1:3" ht="14.25" customHeight="1" x14ac:dyDescent="0.2">
      <c r="A136" s="19">
        <v>5</v>
      </c>
      <c r="B136" s="20" t="s">
        <v>19</v>
      </c>
      <c r="C136" s="21" t="s">
        <v>102</v>
      </c>
    </row>
    <row r="137" spans="1:3" ht="14.25" customHeight="1" x14ac:dyDescent="0.2">
      <c r="A137" s="19">
        <v>6</v>
      </c>
      <c r="B137" s="20" t="s">
        <v>21</v>
      </c>
      <c r="C137" s="24" t="s">
        <v>22</v>
      </c>
    </row>
    <row r="138" spans="1:3" ht="14.25" customHeight="1" x14ac:dyDescent="0.2">
      <c r="A138" s="19">
        <v>7</v>
      </c>
      <c r="B138" s="20" t="s">
        <v>23</v>
      </c>
      <c r="C138" s="21" t="s">
        <v>103</v>
      </c>
    </row>
    <row r="139" spans="1:3" ht="14.25" customHeight="1" x14ac:dyDescent="0.2">
      <c r="A139" s="19">
        <v>8</v>
      </c>
      <c r="B139" s="20" t="s">
        <v>25</v>
      </c>
      <c r="C139" s="21" t="s">
        <v>104</v>
      </c>
    </row>
    <row r="140" spans="1:3" ht="14.25" customHeight="1" x14ac:dyDescent="0.2">
      <c r="A140" s="19">
        <v>9</v>
      </c>
      <c r="B140" s="20" t="s">
        <v>27</v>
      </c>
      <c r="C140" s="21" t="s">
        <v>105</v>
      </c>
    </row>
    <row r="141" spans="1:3" ht="14.25" customHeight="1" x14ac:dyDescent="0.2">
      <c r="A141" s="19">
        <v>10</v>
      </c>
      <c r="B141" s="20" t="s">
        <v>29</v>
      </c>
      <c r="C141" s="21" t="s">
        <v>106</v>
      </c>
    </row>
    <row r="142" spans="1:3" ht="14.25" customHeight="1" x14ac:dyDescent="0.2">
      <c r="A142" s="19">
        <v>11</v>
      </c>
      <c r="B142" s="20" t="s">
        <v>30</v>
      </c>
      <c r="C142" s="21" t="s">
        <v>107</v>
      </c>
    </row>
    <row r="143" spans="1:3" ht="14.25" customHeight="1" x14ac:dyDescent="0.2">
      <c r="A143" s="19">
        <v>12</v>
      </c>
      <c r="B143" s="20" t="s">
        <v>32</v>
      </c>
      <c r="C143" s="21" t="s">
        <v>108</v>
      </c>
    </row>
    <row r="144" spans="1:3" ht="14.25" customHeight="1" x14ac:dyDescent="0.2">
      <c r="A144" s="19">
        <v>13</v>
      </c>
      <c r="B144" s="20" t="s">
        <v>33</v>
      </c>
      <c r="C144" s="21" t="s">
        <v>109</v>
      </c>
    </row>
    <row r="145" spans="1:3" ht="14.25" customHeight="1" x14ac:dyDescent="0.2">
      <c r="A145" s="19">
        <v>14</v>
      </c>
      <c r="B145" s="20" t="s">
        <v>34</v>
      </c>
      <c r="C145" s="24" t="s">
        <v>110</v>
      </c>
    </row>
    <row r="146" spans="1:3" ht="15" customHeight="1" thickBot="1" x14ac:dyDescent="0.25">
      <c r="A146" s="25">
        <v>15</v>
      </c>
      <c r="B146" s="26" t="s">
        <v>35</v>
      </c>
      <c r="C146" s="27" t="s">
        <v>111</v>
      </c>
    </row>
    <row r="147" spans="1:3" ht="15.75" customHeight="1" x14ac:dyDescent="0.25">
      <c r="A147" s="13"/>
      <c r="B147" s="14"/>
      <c r="C147" s="15"/>
    </row>
    <row r="148" spans="1:3" ht="27.2" customHeight="1" x14ac:dyDescent="0.25">
      <c r="A148" s="16" t="s">
        <v>112</v>
      </c>
      <c r="B148" s="17" t="s">
        <v>9</v>
      </c>
      <c r="C148" s="18" t="s">
        <v>113</v>
      </c>
    </row>
    <row r="149" spans="1:3" x14ac:dyDescent="0.2">
      <c r="A149" s="19">
        <v>1</v>
      </c>
      <c r="B149" s="20" t="s">
        <v>11</v>
      </c>
      <c r="C149" s="21" t="s">
        <v>50</v>
      </c>
    </row>
    <row r="150" spans="1:3" ht="14.25" customHeight="1" x14ac:dyDescent="0.2">
      <c r="A150" s="19">
        <v>2</v>
      </c>
      <c r="B150" s="22" t="s">
        <v>13</v>
      </c>
      <c r="C150" s="21" t="s">
        <v>51</v>
      </c>
    </row>
    <row r="151" spans="1:3" ht="14.25" customHeight="1" x14ac:dyDescent="0.2">
      <c r="A151" s="19">
        <v>3</v>
      </c>
      <c r="B151" s="22" t="s">
        <v>15</v>
      </c>
      <c r="C151" s="23" t="s">
        <v>40</v>
      </c>
    </row>
    <row r="152" spans="1:3" ht="14.25" customHeight="1" x14ac:dyDescent="0.2">
      <c r="A152" s="19">
        <v>4</v>
      </c>
      <c r="B152" s="20" t="s">
        <v>17</v>
      </c>
      <c r="C152" s="21" t="s">
        <v>114</v>
      </c>
    </row>
    <row r="153" spans="1:3" ht="14.25" customHeight="1" x14ac:dyDescent="0.2">
      <c r="A153" s="19">
        <v>5</v>
      </c>
      <c r="B153" s="20" t="s">
        <v>19</v>
      </c>
      <c r="C153" s="21" t="s">
        <v>115</v>
      </c>
    </row>
    <row r="154" spans="1:3" ht="14.25" customHeight="1" x14ac:dyDescent="0.2">
      <c r="A154" s="19">
        <v>6</v>
      </c>
      <c r="B154" s="20" t="s">
        <v>21</v>
      </c>
      <c r="C154" s="24" t="s">
        <v>22</v>
      </c>
    </row>
    <row r="155" spans="1:3" ht="14.25" customHeight="1" x14ac:dyDescent="0.2">
      <c r="A155" s="19">
        <v>7</v>
      </c>
      <c r="B155" s="20" t="s">
        <v>23</v>
      </c>
      <c r="C155" s="21" t="s">
        <v>116</v>
      </c>
    </row>
    <row r="156" spans="1:3" ht="14.25" customHeight="1" x14ac:dyDescent="0.2">
      <c r="A156" s="19">
        <v>8</v>
      </c>
      <c r="B156" s="20" t="s">
        <v>25</v>
      </c>
      <c r="C156" s="21" t="s">
        <v>117</v>
      </c>
    </row>
    <row r="157" spans="1:3" ht="14.25" customHeight="1" x14ac:dyDescent="0.2">
      <c r="A157" s="19">
        <v>9</v>
      </c>
      <c r="B157" s="20" t="s">
        <v>27</v>
      </c>
      <c r="C157" s="21" t="s">
        <v>45</v>
      </c>
    </row>
    <row r="158" spans="1:3" ht="14.25" customHeight="1" x14ac:dyDescent="0.2">
      <c r="A158" s="19">
        <v>10</v>
      </c>
      <c r="B158" s="20" t="s">
        <v>29</v>
      </c>
      <c r="C158" s="21" t="s">
        <v>56</v>
      </c>
    </row>
    <row r="159" spans="1:3" ht="14.25" customHeight="1" x14ac:dyDescent="0.2">
      <c r="A159" s="19">
        <v>11</v>
      </c>
      <c r="B159" s="20" t="s">
        <v>30</v>
      </c>
      <c r="C159" s="21" t="s">
        <v>77</v>
      </c>
    </row>
    <row r="160" spans="1:3" ht="14.25" customHeight="1" x14ac:dyDescent="0.2">
      <c r="A160" s="19">
        <v>12</v>
      </c>
      <c r="B160" s="20" t="s">
        <v>32</v>
      </c>
      <c r="C160" s="21" t="s">
        <v>118</v>
      </c>
    </row>
    <row r="161" spans="1:3" ht="14.25" customHeight="1" x14ac:dyDescent="0.2">
      <c r="A161" s="19">
        <v>13</v>
      </c>
      <c r="B161" s="20" t="s">
        <v>33</v>
      </c>
      <c r="C161" s="21" t="s">
        <v>20</v>
      </c>
    </row>
    <row r="162" spans="1:3" ht="14.25" customHeight="1" x14ac:dyDescent="0.2">
      <c r="A162" s="19">
        <v>14</v>
      </c>
      <c r="B162" s="20" t="s">
        <v>34</v>
      </c>
      <c r="C162" s="24" t="s">
        <v>22</v>
      </c>
    </row>
    <row r="163" spans="1:3" ht="15" customHeight="1" thickBot="1" x14ac:dyDescent="0.25">
      <c r="A163" s="25">
        <v>15</v>
      </c>
      <c r="B163" s="26" t="s">
        <v>35</v>
      </c>
      <c r="C163" s="27" t="s">
        <v>24</v>
      </c>
    </row>
    <row r="164" spans="1:3" ht="15.75" customHeight="1" x14ac:dyDescent="0.25">
      <c r="A164" s="13"/>
      <c r="B164" s="14"/>
      <c r="C164" s="15"/>
    </row>
    <row r="165" spans="1:3" ht="27.2" customHeight="1" x14ac:dyDescent="0.25">
      <c r="A165" s="16" t="s">
        <v>119</v>
      </c>
      <c r="B165" s="17" t="s">
        <v>9</v>
      </c>
      <c r="C165" s="18" t="s">
        <v>120</v>
      </c>
    </row>
    <row r="166" spans="1:3" ht="60" x14ac:dyDescent="0.2">
      <c r="A166" s="19">
        <v>1</v>
      </c>
      <c r="B166" s="20" t="s">
        <v>11</v>
      </c>
      <c r="C166" s="21" t="s">
        <v>121</v>
      </c>
    </row>
    <row r="167" spans="1:3" ht="14.25" customHeight="1" x14ac:dyDescent="0.2">
      <c r="A167" s="19">
        <v>2</v>
      </c>
      <c r="B167" s="22" t="s">
        <v>13</v>
      </c>
      <c r="C167" s="21" t="s">
        <v>100</v>
      </c>
    </row>
    <row r="168" spans="1:3" ht="14.25" customHeight="1" x14ac:dyDescent="0.2">
      <c r="A168" s="19">
        <v>3</v>
      </c>
      <c r="B168" s="22" t="s">
        <v>15</v>
      </c>
      <c r="C168" s="23" t="s">
        <v>40</v>
      </c>
    </row>
    <row r="169" spans="1:3" ht="14.25" customHeight="1" x14ac:dyDescent="0.2">
      <c r="A169" s="19">
        <v>4</v>
      </c>
      <c r="B169" s="20" t="s">
        <v>17</v>
      </c>
      <c r="C169" s="21" t="s">
        <v>122</v>
      </c>
    </row>
    <row r="170" spans="1:3" ht="14.25" customHeight="1" x14ac:dyDescent="0.2">
      <c r="A170" s="19">
        <v>5</v>
      </c>
      <c r="B170" s="20" t="s">
        <v>19</v>
      </c>
      <c r="C170" s="21" t="s">
        <v>109</v>
      </c>
    </row>
    <row r="171" spans="1:3" ht="14.25" customHeight="1" x14ac:dyDescent="0.2">
      <c r="A171" s="19">
        <v>6</v>
      </c>
      <c r="B171" s="20" t="s">
        <v>21</v>
      </c>
      <c r="C171" s="24" t="s">
        <v>110</v>
      </c>
    </row>
    <row r="172" spans="1:3" ht="14.25" customHeight="1" x14ac:dyDescent="0.2">
      <c r="A172" s="19">
        <v>7</v>
      </c>
      <c r="B172" s="20" t="s">
        <v>23</v>
      </c>
      <c r="C172" s="21" t="s">
        <v>111</v>
      </c>
    </row>
    <row r="173" spans="1:3" ht="14.25" customHeight="1" x14ac:dyDescent="0.2">
      <c r="A173" s="19">
        <v>8</v>
      </c>
      <c r="B173" s="20" t="s">
        <v>25</v>
      </c>
      <c r="C173" s="21" t="s">
        <v>123</v>
      </c>
    </row>
    <row r="174" spans="1:3" ht="14.25" customHeight="1" x14ac:dyDescent="0.2">
      <c r="A174" s="19">
        <v>9</v>
      </c>
      <c r="B174" s="20" t="s">
        <v>27</v>
      </c>
      <c r="C174" s="21" t="s">
        <v>45</v>
      </c>
    </row>
    <row r="175" spans="1:3" ht="14.25" customHeight="1" x14ac:dyDescent="0.2">
      <c r="A175" s="19">
        <v>10</v>
      </c>
      <c r="B175" s="20" t="s">
        <v>29</v>
      </c>
      <c r="C175" s="21" t="s">
        <v>124</v>
      </c>
    </row>
    <row r="176" spans="1:3" ht="14.25" customHeight="1" x14ac:dyDescent="0.2">
      <c r="A176" s="19">
        <v>11</v>
      </c>
      <c r="B176" s="20" t="s">
        <v>30</v>
      </c>
      <c r="C176" s="21" t="s">
        <v>125</v>
      </c>
    </row>
    <row r="177" spans="1:3" ht="14.25" customHeight="1" x14ac:dyDescent="0.2">
      <c r="A177" s="19">
        <v>12</v>
      </c>
      <c r="B177" s="20" t="s">
        <v>32</v>
      </c>
      <c r="C177" s="21" t="s">
        <v>122</v>
      </c>
    </row>
    <row r="178" spans="1:3" ht="14.25" customHeight="1" x14ac:dyDescent="0.2">
      <c r="A178" s="19">
        <v>13</v>
      </c>
      <c r="B178" s="20" t="s">
        <v>33</v>
      </c>
      <c r="C178" s="21" t="s">
        <v>109</v>
      </c>
    </row>
    <row r="179" spans="1:3" ht="14.25" customHeight="1" x14ac:dyDescent="0.2">
      <c r="A179" s="19">
        <v>14</v>
      </c>
      <c r="B179" s="20" t="s">
        <v>34</v>
      </c>
      <c r="C179" s="24" t="s">
        <v>110</v>
      </c>
    </row>
    <row r="180" spans="1:3" ht="15" customHeight="1" thickBot="1" x14ac:dyDescent="0.25">
      <c r="A180" s="25">
        <v>15</v>
      </c>
      <c r="B180" s="26" t="s">
        <v>35</v>
      </c>
      <c r="C180" s="27" t="s">
        <v>111</v>
      </c>
    </row>
    <row r="181" spans="1:3" ht="15.75" customHeight="1" x14ac:dyDescent="0.25">
      <c r="A181" s="13"/>
      <c r="B181" s="14"/>
      <c r="C181" s="15"/>
    </row>
    <row r="182" spans="1:3" ht="27.2" customHeight="1" x14ac:dyDescent="0.25">
      <c r="A182" s="16" t="s">
        <v>126</v>
      </c>
      <c r="B182" s="17" t="s">
        <v>9</v>
      </c>
      <c r="C182" s="18" t="s">
        <v>127</v>
      </c>
    </row>
    <row r="183" spans="1:3" ht="30" x14ac:dyDescent="0.2">
      <c r="A183" s="19">
        <v>1</v>
      </c>
      <c r="B183" s="20" t="s">
        <v>11</v>
      </c>
      <c r="C183" s="21" t="s">
        <v>128</v>
      </c>
    </row>
    <row r="184" spans="1:3" ht="14.25" customHeight="1" x14ac:dyDescent="0.2">
      <c r="A184" s="19">
        <v>2</v>
      </c>
      <c r="B184" s="22" t="s">
        <v>13</v>
      </c>
      <c r="C184" s="21" t="s">
        <v>129</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130</v>
      </c>
    </row>
    <row r="191" spans="1:3" ht="14.25" customHeight="1" x14ac:dyDescent="0.2">
      <c r="A191" s="19">
        <v>9</v>
      </c>
      <c r="B191" s="20" t="s">
        <v>27</v>
      </c>
      <c r="C191" s="21" t="s">
        <v>54</v>
      </c>
    </row>
    <row r="192" spans="1:3" ht="14.25" customHeight="1" x14ac:dyDescent="0.2">
      <c r="A192" s="19">
        <v>10</v>
      </c>
      <c r="B192" s="20" t="s">
        <v>29</v>
      </c>
      <c r="C192" s="21" t="s">
        <v>26</v>
      </c>
    </row>
    <row r="193" spans="1:3" ht="14.25" customHeight="1" x14ac:dyDescent="0.2">
      <c r="A193" s="19">
        <v>11</v>
      </c>
      <c r="B193" s="20" t="s">
        <v>30</v>
      </c>
      <c r="C193" s="21" t="s">
        <v>31</v>
      </c>
    </row>
    <row r="194" spans="1:3" ht="14.25" customHeight="1" x14ac:dyDescent="0.2">
      <c r="A194" s="19">
        <v>12</v>
      </c>
      <c r="B194" s="20" t="s">
        <v>32</v>
      </c>
      <c r="C194" s="21" t="s">
        <v>131</v>
      </c>
    </row>
    <row r="195" spans="1:3" ht="14.25" customHeight="1" x14ac:dyDescent="0.2">
      <c r="A195" s="19">
        <v>13</v>
      </c>
      <c r="B195" s="20" t="s">
        <v>33</v>
      </c>
      <c r="C195" s="21" t="s">
        <v>20</v>
      </c>
    </row>
    <row r="196" spans="1:3" ht="14.25" customHeight="1" x14ac:dyDescent="0.2">
      <c r="A196" s="19">
        <v>14</v>
      </c>
      <c r="B196" s="20" t="s">
        <v>34</v>
      </c>
      <c r="C196" s="24" t="s">
        <v>22</v>
      </c>
    </row>
    <row r="197" spans="1:3" ht="15" customHeight="1" thickBot="1" x14ac:dyDescent="0.25">
      <c r="A197" s="25">
        <v>15</v>
      </c>
      <c r="B197" s="26" t="s">
        <v>35</v>
      </c>
      <c r="C197" s="27" t="s">
        <v>24</v>
      </c>
    </row>
    <row r="198" spans="1:3" ht="15.75" customHeight="1" x14ac:dyDescent="0.25">
      <c r="A198" s="13"/>
      <c r="B198" s="14"/>
      <c r="C198" s="15"/>
    </row>
    <row r="199" spans="1:3" ht="27.2" customHeight="1" x14ac:dyDescent="0.25">
      <c r="A199" s="16" t="s">
        <v>132</v>
      </c>
      <c r="B199" s="17" t="s">
        <v>9</v>
      </c>
      <c r="C199" s="18" t="s">
        <v>133</v>
      </c>
    </row>
    <row r="200" spans="1:3" x14ac:dyDescent="0.2">
      <c r="A200" s="19">
        <v>1</v>
      </c>
      <c r="B200" s="20" t="s">
        <v>11</v>
      </c>
      <c r="C200" s="21" t="s">
        <v>50</v>
      </c>
    </row>
    <row r="201" spans="1:3" ht="14.25" customHeight="1" x14ac:dyDescent="0.2">
      <c r="A201" s="19">
        <v>2</v>
      </c>
      <c r="B201" s="22" t="s">
        <v>13</v>
      </c>
      <c r="C201" s="21" t="s">
        <v>51</v>
      </c>
    </row>
    <row r="202" spans="1:3" ht="14.25" customHeight="1" x14ac:dyDescent="0.2">
      <c r="A202" s="19">
        <v>3</v>
      </c>
      <c r="B202" s="22" t="s">
        <v>15</v>
      </c>
      <c r="C202" s="23" t="s">
        <v>40</v>
      </c>
    </row>
    <row r="203" spans="1:3" ht="14.25" customHeight="1" x14ac:dyDescent="0.2">
      <c r="A203" s="19">
        <v>4</v>
      </c>
      <c r="B203" s="20" t="s">
        <v>17</v>
      </c>
      <c r="C203" s="21" t="s">
        <v>134</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135</v>
      </c>
    </row>
    <row r="208" spans="1:3" ht="14.25" customHeight="1" x14ac:dyDescent="0.2">
      <c r="A208" s="19">
        <v>9</v>
      </c>
      <c r="B208" s="20" t="s">
        <v>27</v>
      </c>
      <c r="C208" s="21" t="s">
        <v>54</v>
      </c>
    </row>
    <row r="209" spans="1:4" ht="14.25" customHeight="1" x14ac:dyDescent="0.2">
      <c r="A209" s="19">
        <v>10</v>
      </c>
      <c r="B209" s="20" t="s">
        <v>29</v>
      </c>
      <c r="C209" s="21" t="s">
        <v>136</v>
      </c>
    </row>
    <row r="210" spans="1:4" ht="14.25" customHeight="1" x14ac:dyDescent="0.2">
      <c r="A210" s="19">
        <v>11</v>
      </c>
      <c r="B210" s="20" t="s">
        <v>30</v>
      </c>
      <c r="C210" s="21" t="s">
        <v>56</v>
      </c>
    </row>
    <row r="211" spans="1:4" ht="14.25" customHeight="1" x14ac:dyDescent="0.2">
      <c r="A211" s="19">
        <v>12</v>
      </c>
      <c r="B211" s="20" t="s">
        <v>32</v>
      </c>
      <c r="C211" s="21" t="s">
        <v>137</v>
      </c>
    </row>
    <row r="212" spans="1:4" ht="14.25" customHeight="1" x14ac:dyDescent="0.2">
      <c r="A212" s="19">
        <v>13</v>
      </c>
      <c r="B212" s="20" t="s">
        <v>33</v>
      </c>
      <c r="C212" s="21" t="s">
        <v>20</v>
      </c>
    </row>
    <row r="213" spans="1:4" ht="14.25" customHeight="1" x14ac:dyDescent="0.2">
      <c r="A213" s="19">
        <v>14</v>
      </c>
      <c r="B213" s="20" t="s">
        <v>34</v>
      </c>
      <c r="C213" s="24" t="s">
        <v>22</v>
      </c>
    </row>
    <row r="214" spans="1:4" ht="15" customHeight="1" thickBot="1" x14ac:dyDescent="0.25">
      <c r="A214" s="25">
        <v>15</v>
      </c>
      <c r="B214" s="26" t="s">
        <v>35</v>
      </c>
      <c r="C214" s="27" t="s">
        <v>24</v>
      </c>
    </row>
    <row r="215" spans="1:4" ht="15.75" x14ac:dyDescent="0.25">
      <c r="A215" s="28" t="s">
        <v>138</v>
      </c>
      <c r="B215" s="28"/>
      <c r="C215" s="28" t="s">
        <v>139</v>
      </c>
      <c r="D215"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zoomScaleNormal="75" workbookViewId="0">
      <selection activeCell="B1" sqref="B1:C1"/>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249</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250</v>
      </c>
    </row>
    <row r="9" spans="1:3" ht="15.75" customHeight="1" x14ac:dyDescent="0.2">
      <c r="A9" s="292"/>
      <c r="B9" s="293"/>
      <c r="C9" s="294"/>
    </row>
    <row r="10" spans="1:3" ht="15.75" customHeight="1" thickBot="1" x14ac:dyDescent="0.25">
      <c r="A10" s="295" t="s">
        <v>112</v>
      </c>
      <c r="B10" s="296" t="s">
        <v>251</v>
      </c>
      <c r="C10" s="291"/>
    </row>
    <row r="11" spans="1:3" s="223" customFormat="1" ht="75" customHeight="1" x14ac:dyDescent="0.2">
      <c r="A11" s="297" t="s">
        <v>8</v>
      </c>
      <c r="B11" s="298" t="s">
        <v>252</v>
      </c>
      <c r="C11" s="299" t="s">
        <v>253</v>
      </c>
    </row>
    <row r="12" spans="1:3" s="223" customFormat="1" ht="75" customHeight="1" x14ac:dyDescent="0.2">
      <c r="A12" s="300" t="s">
        <v>36</v>
      </c>
      <c r="B12" s="298" t="s">
        <v>254</v>
      </c>
      <c r="C12" s="301" t="s">
        <v>255</v>
      </c>
    </row>
    <row r="13" spans="1:3" s="223" customFormat="1" ht="30" x14ac:dyDescent="0.2">
      <c r="A13" s="302" t="s">
        <v>48</v>
      </c>
      <c r="B13" s="303" t="s">
        <v>256</v>
      </c>
      <c r="C13" s="304">
        <v>6.9199999999999998E-2</v>
      </c>
    </row>
    <row r="14" spans="1:3" ht="13.5" customHeight="1" thickBot="1" x14ac:dyDescent="0.25">
      <c r="A14" s="305"/>
      <c r="B14" s="306"/>
      <c r="C14" s="307"/>
    </row>
    <row r="15" spans="1:3" s="223" customFormat="1" ht="16.5" customHeight="1" thickBot="1" x14ac:dyDescent="0.25">
      <c r="A15" s="308" t="s">
        <v>257</v>
      </c>
      <c r="B15" s="309" t="s">
        <v>258</v>
      </c>
      <c r="C15" s="310"/>
    </row>
    <row r="16" spans="1:3" s="223" customFormat="1" x14ac:dyDescent="0.2">
      <c r="A16" s="311"/>
      <c r="B16" s="312" t="s">
        <v>259</v>
      </c>
      <c r="C16" s="313"/>
    </row>
    <row r="17" spans="1:3" s="223" customFormat="1" x14ac:dyDescent="0.2">
      <c r="A17" s="314">
        <v>1</v>
      </c>
      <c r="B17" s="298" t="s">
        <v>260</v>
      </c>
      <c r="C17" s="315" t="s">
        <v>261</v>
      </c>
    </row>
    <row r="18" spans="1:3" s="223" customFormat="1" x14ac:dyDescent="0.2">
      <c r="A18" s="314">
        <v>2</v>
      </c>
      <c r="B18" s="316" t="s">
        <v>262</v>
      </c>
      <c r="C18" s="315" t="s">
        <v>263</v>
      </c>
    </row>
    <row r="19" spans="1:3" s="223" customFormat="1" x14ac:dyDescent="0.2">
      <c r="A19" s="314">
        <v>3</v>
      </c>
      <c r="B19" s="316" t="s">
        <v>264</v>
      </c>
      <c r="C19" s="315" t="s">
        <v>265</v>
      </c>
    </row>
    <row r="20" spans="1:3" s="223" customFormat="1" ht="75" customHeight="1" x14ac:dyDescent="0.2">
      <c r="A20" s="314">
        <v>4</v>
      </c>
      <c r="B20" s="316" t="s">
        <v>266</v>
      </c>
      <c r="C20" s="315" t="s">
        <v>253</v>
      </c>
    </row>
    <row r="21" spans="1:3" s="223" customFormat="1" ht="75" customHeight="1" x14ac:dyDescent="0.2">
      <c r="A21" s="314">
        <v>5</v>
      </c>
      <c r="B21" s="316" t="s">
        <v>267</v>
      </c>
      <c r="C21" s="315" t="s">
        <v>255</v>
      </c>
    </row>
    <row r="22" spans="1:3" s="223" customFormat="1" ht="27" customHeight="1" x14ac:dyDescent="0.2">
      <c r="A22" s="317">
        <v>6</v>
      </c>
      <c r="B22" s="316" t="s">
        <v>268</v>
      </c>
      <c r="C22" s="318">
        <v>8.5099999999999995E-2</v>
      </c>
    </row>
    <row r="23" spans="1:3" s="319" customFormat="1" x14ac:dyDescent="0.2">
      <c r="A23" s="320"/>
      <c r="B23" s="321"/>
      <c r="C23" s="322"/>
    </row>
    <row r="24" spans="1:3" s="223" customFormat="1" x14ac:dyDescent="0.2">
      <c r="A24" s="311"/>
      <c r="B24" s="312" t="s">
        <v>259</v>
      </c>
      <c r="C24" s="313"/>
    </row>
    <row r="25" spans="1:3" s="223" customFormat="1" x14ac:dyDescent="0.2">
      <c r="A25" s="314">
        <v>1</v>
      </c>
      <c r="B25" s="298" t="s">
        <v>260</v>
      </c>
      <c r="C25" s="315" t="s">
        <v>269</v>
      </c>
    </row>
    <row r="26" spans="1:3" s="223" customFormat="1" x14ac:dyDescent="0.2">
      <c r="A26" s="314">
        <v>2</v>
      </c>
      <c r="B26" s="316" t="s">
        <v>262</v>
      </c>
      <c r="C26" s="315" t="s">
        <v>263</v>
      </c>
    </row>
    <row r="27" spans="1:3" s="223" customFormat="1" x14ac:dyDescent="0.2">
      <c r="A27" s="314">
        <v>3</v>
      </c>
      <c r="B27" s="316" t="s">
        <v>264</v>
      </c>
      <c r="C27" s="315" t="s">
        <v>265</v>
      </c>
    </row>
    <row r="28" spans="1:3" s="223" customFormat="1" ht="75" customHeight="1" x14ac:dyDescent="0.2">
      <c r="A28" s="314">
        <v>4</v>
      </c>
      <c r="B28" s="316" t="s">
        <v>266</v>
      </c>
      <c r="C28" s="315" t="s">
        <v>253</v>
      </c>
    </row>
    <row r="29" spans="1:3" s="223" customFormat="1" ht="75" customHeight="1" x14ac:dyDescent="0.2">
      <c r="A29" s="314">
        <v>5</v>
      </c>
      <c r="B29" s="316" t="s">
        <v>267</v>
      </c>
      <c r="C29" s="315" t="s">
        <v>255</v>
      </c>
    </row>
    <row r="30" spans="1:3" s="223" customFormat="1" ht="27" customHeight="1" x14ac:dyDescent="0.2">
      <c r="A30" s="317">
        <v>6</v>
      </c>
      <c r="B30" s="316" t="s">
        <v>268</v>
      </c>
      <c r="C30" s="318">
        <v>5.7000000000000002E-2</v>
      </c>
    </row>
    <row r="31" spans="1:3" s="319" customFormat="1" x14ac:dyDescent="0.2">
      <c r="A31" s="320"/>
      <c r="B31" s="321"/>
      <c r="C31" s="322"/>
    </row>
    <row r="32" spans="1:3" s="223" customFormat="1" x14ac:dyDescent="0.2">
      <c r="A32" s="311"/>
      <c r="B32" s="312" t="s">
        <v>259</v>
      </c>
      <c r="C32" s="313"/>
    </row>
    <row r="33" spans="1:3" s="223" customFormat="1" x14ac:dyDescent="0.2">
      <c r="A33" s="314">
        <v>1</v>
      </c>
      <c r="B33" s="298" t="s">
        <v>260</v>
      </c>
      <c r="C33" s="315" t="s">
        <v>270</v>
      </c>
    </row>
    <row r="34" spans="1:3" s="223" customFormat="1" x14ac:dyDescent="0.2">
      <c r="A34" s="314">
        <v>2</v>
      </c>
      <c r="B34" s="316" t="s">
        <v>262</v>
      </c>
      <c r="C34" s="315" t="s">
        <v>271</v>
      </c>
    </row>
    <row r="35" spans="1:3" s="223" customFormat="1" x14ac:dyDescent="0.2">
      <c r="A35" s="314">
        <v>3</v>
      </c>
      <c r="B35" s="316" t="s">
        <v>264</v>
      </c>
      <c r="C35" s="315" t="s">
        <v>265</v>
      </c>
    </row>
    <row r="36" spans="1:3" s="223" customFormat="1" ht="75" customHeight="1" x14ac:dyDescent="0.2">
      <c r="A36" s="314">
        <v>4</v>
      </c>
      <c r="B36" s="316" t="s">
        <v>266</v>
      </c>
      <c r="C36" s="315" t="s">
        <v>253</v>
      </c>
    </row>
    <row r="37" spans="1:3" s="223" customFormat="1" ht="75" customHeight="1" x14ac:dyDescent="0.2">
      <c r="A37" s="314">
        <v>5</v>
      </c>
      <c r="B37" s="316" t="s">
        <v>267</v>
      </c>
      <c r="C37" s="315" t="s">
        <v>255</v>
      </c>
    </row>
    <row r="38" spans="1:3" s="223" customFormat="1" ht="27" customHeight="1" x14ac:dyDescent="0.2">
      <c r="A38" s="317">
        <v>6</v>
      </c>
      <c r="B38" s="316" t="s">
        <v>268</v>
      </c>
      <c r="C38" s="318">
        <v>0</v>
      </c>
    </row>
    <row r="39" spans="1:3" s="319" customFormat="1" x14ac:dyDescent="0.2">
      <c r="A39" s="320"/>
      <c r="B39" s="321"/>
      <c r="C39"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REPORTING&amp;R&amp;10SAINT MARY`S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election activeCell="B5" sqref="B5"/>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205</v>
      </c>
      <c r="D5" s="324"/>
      <c r="E5" s="325"/>
      <c r="F5" s="325"/>
      <c r="G5" s="325"/>
    </row>
    <row r="6" spans="1:7" ht="15.75" customHeight="1" x14ac:dyDescent="0.25">
      <c r="A6" s="323"/>
      <c r="B6" s="323"/>
      <c r="C6" s="2" t="s">
        <v>2</v>
      </c>
      <c r="D6" s="324"/>
      <c r="E6" s="325"/>
      <c r="F6" s="325"/>
      <c r="G6" s="325"/>
    </row>
    <row r="7" spans="1:7" ht="15.75" customHeight="1" x14ac:dyDescent="0.25">
      <c r="A7" s="440" t="s">
        <v>272</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273</v>
      </c>
      <c r="C9" s="328" t="s">
        <v>274</v>
      </c>
      <c r="D9" s="328" t="s">
        <v>275</v>
      </c>
      <c r="E9" s="329" t="s">
        <v>276</v>
      </c>
      <c r="F9" s="330"/>
      <c r="G9" s="330"/>
    </row>
    <row r="10" spans="1:7" ht="15.75" customHeight="1" x14ac:dyDescent="0.25">
      <c r="A10" s="331"/>
      <c r="B10" s="332"/>
      <c r="C10" s="333"/>
      <c r="D10" s="333"/>
      <c r="E10" s="8"/>
      <c r="F10" s="330"/>
      <c r="G10" s="330"/>
    </row>
    <row r="11" spans="1:7" ht="15.75" customHeight="1" x14ac:dyDescent="0.25">
      <c r="A11" s="334" t="s">
        <v>277</v>
      </c>
      <c r="B11" s="335" t="s">
        <v>278</v>
      </c>
      <c r="C11" s="336">
        <v>459283</v>
      </c>
      <c r="D11" s="336">
        <v>139851</v>
      </c>
      <c r="E11" s="337">
        <f>C11+D11</f>
        <v>599134</v>
      </c>
      <c r="F11" s="338"/>
      <c r="G11" s="339"/>
    </row>
    <row r="12" spans="1:7" ht="15.75" customHeight="1" x14ac:dyDescent="0.25">
      <c r="A12" s="487"/>
      <c r="B12" s="488"/>
      <c r="C12" s="488"/>
      <c r="D12" s="488"/>
      <c r="E12" s="489"/>
      <c r="F12" s="338"/>
      <c r="G12" s="339"/>
    </row>
    <row r="13" spans="1:7" ht="15.75" customHeight="1" x14ac:dyDescent="0.25">
      <c r="A13" s="334" t="s">
        <v>279</v>
      </c>
      <c r="B13" s="335" t="s">
        <v>280</v>
      </c>
      <c r="C13" s="336">
        <v>432214</v>
      </c>
      <c r="D13" s="336">
        <v>42948</v>
      </c>
      <c r="E13" s="337">
        <f>C13+D13</f>
        <v>475162</v>
      </c>
      <c r="F13" s="338"/>
      <c r="G13" s="339"/>
    </row>
    <row r="14" spans="1:7" ht="15.75" customHeight="1" x14ac:dyDescent="0.25">
      <c r="A14" s="487"/>
      <c r="B14" s="488"/>
      <c r="C14" s="488"/>
      <c r="D14" s="488"/>
      <c r="E14" s="489"/>
      <c r="F14" s="338"/>
      <c r="G14" s="339"/>
    </row>
    <row r="15" spans="1:7" ht="15.75" customHeight="1" x14ac:dyDescent="0.25">
      <c r="A15" s="334" t="s">
        <v>281</v>
      </c>
      <c r="B15" s="335" t="s">
        <v>282</v>
      </c>
      <c r="C15" s="336">
        <v>309412</v>
      </c>
      <c r="D15" s="336">
        <v>53943</v>
      </c>
      <c r="E15" s="337">
        <f>C15+D15</f>
        <v>363355</v>
      </c>
      <c r="F15" s="338"/>
      <c r="G15" s="339"/>
    </row>
    <row r="16" spans="1:7" ht="15.75" customHeight="1" x14ac:dyDescent="0.25">
      <c r="A16" s="487"/>
      <c r="B16" s="488"/>
      <c r="C16" s="488"/>
      <c r="D16" s="488"/>
      <c r="E16" s="489"/>
      <c r="F16" s="338"/>
      <c r="G16" s="339"/>
    </row>
    <row r="17" spans="1:7" ht="15.75" customHeight="1" x14ac:dyDescent="0.25">
      <c r="A17" s="334" t="s">
        <v>283</v>
      </c>
      <c r="B17" s="335" t="s">
        <v>284</v>
      </c>
      <c r="C17" s="336">
        <v>254187</v>
      </c>
      <c r="D17" s="336">
        <v>39528</v>
      </c>
      <c r="E17" s="337">
        <f>C17+D17</f>
        <v>293715</v>
      </c>
      <c r="F17" s="338"/>
      <c r="G17" s="339"/>
    </row>
    <row r="18" spans="1:7" ht="15.75" customHeight="1" x14ac:dyDescent="0.25">
      <c r="A18" s="487"/>
      <c r="B18" s="488"/>
      <c r="C18" s="488"/>
      <c r="D18" s="488"/>
      <c r="E18" s="489"/>
      <c r="F18" s="338"/>
      <c r="G18" s="339"/>
    </row>
    <row r="19" spans="1:7" ht="15.75" customHeight="1" x14ac:dyDescent="0.25">
      <c r="A19" s="334" t="s">
        <v>285</v>
      </c>
      <c r="B19" s="335" t="s">
        <v>286</v>
      </c>
      <c r="C19" s="336">
        <v>203038</v>
      </c>
      <c r="D19" s="336">
        <v>38078</v>
      </c>
      <c r="E19" s="337">
        <f>C19+D19</f>
        <v>241116</v>
      </c>
      <c r="F19" s="338"/>
      <c r="G19" s="339"/>
    </row>
    <row r="20" spans="1:7" ht="15.75" customHeight="1" x14ac:dyDescent="0.25">
      <c r="A20" s="487"/>
      <c r="B20" s="488"/>
      <c r="C20" s="488"/>
      <c r="D20" s="488"/>
      <c r="E20" s="489"/>
      <c r="F20" s="338"/>
      <c r="G20" s="339"/>
    </row>
    <row r="21" spans="1:7" ht="15.75" customHeight="1" x14ac:dyDescent="0.25">
      <c r="A21" s="334" t="s">
        <v>287</v>
      </c>
      <c r="B21" s="335" t="s">
        <v>288</v>
      </c>
      <c r="C21" s="336">
        <v>205771</v>
      </c>
      <c r="D21" s="336">
        <v>34829</v>
      </c>
      <c r="E21" s="337">
        <f>C21+D21</f>
        <v>240600</v>
      </c>
      <c r="F21" s="338"/>
      <c r="G21" s="339"/>
    </row>
    <row r="22" spans="1:7" ht="15.75" customHeight="1" x14ac:dyDescent="0.25">
      <c r="A22" s="487"/>
      <c r="B22" s="488"/>
      <c r="C22" s="488"/>
      <c r="D22" s="488"/>
      <c r="E22" s="489"/>
      <c r="F22" s="338"/>
      <c r="G22" s="339"/>
    </row>
    <row r="23" spans="1:7" ht="15.75" customHeight="1" x14ac:dyDescent="0.25">
      <c r="A23" s="334" t="s">
        <v>289</v>
      </c>
      <c r="B23" s="335" t="s">
        <v>290</v>
      </c>
      <c r="C23" s="336">
        <v>178287</v>
      </c>
      <c r="D23" s="336">
        <v>23107</v>
      </c>
      <c r="E23" s="337">
        <f>C23+D23</f>
        <v>201394</v>
      </c>
      <c r="F23" s="338"/>
      <c r="G23" s="339"/>
    </row>
    <row r="24" spans="1:7" ht="15.75" customHeight="1" x14ac:dyDescent="0.25">
      <c r="A24" s="487"/>
      <c r="B24" s="488"/>
      <c r="C24" s="488"/>
      <c r="D24" s="488"/>
      <c r="E24" s="489"/>
      <c r="F24" s="338"/>
      <c r="G24" s="339"/>
    </row>
    <row r="25" spans="1:7" ht="15.75" customHeight="1" x14ac:dyDescent="0.25">
      <c r="A25" s="334" t="s">
        <v>291</v>
      </c>
      <c r="B25" s="335" t="s">
        <v>292</v>
      </c>
      <c r="C25" s="336">
        <v>167498</v>
      </c>
      <c r="D25" s="336">
        <v>33675</v>
      </c>
      <c r="E25" s="337">
        <f>C25+D25</f>
        <v>201173</v>
      </c>
      <c r="F25" s="338"/>
      <c r="G25" s="339"/>
    </row>
    <row r="26" spans="1:7" ht="15.75" customHeight="1" x14ac:dyDescent="0.25">
      <c r="A26" s="487"/>
      <c r="B26" s="488"/>
      <c r="C26" s="488"/>
      <c r="D26" s="488"/>
      <c r="E26" s="489"/>
      <c r="F26" s="338"/>
      <c r="G26" s="339"/>
    </row>
    <row r="27" spans="1:7" ht="15.75" customHeight="1" x14ac:dyDescent="0.25">
      <c r="A27" s="334" t="s">
        <v>293</v>
      </c>
      <c r="B27" s="335" t="s">
        <v>294</v>
      </c>
      <c r="C27" s="336">
        <v>180227</v>
      </c>
      <c r="D27" s="336">
        <v>20073</v>
      </c>
      <c r="E27" s="337">
        <f>C27+D27</f>
        <v>200300</v>
      </c>
      <c r="F27" s="338"/>
      <c r="G27" s="339"/>
    </row>
    <row r="28" spans="1:7" ht="15.75" customHeight="1" x14ac:dyDescent="0.25">
      <c r="A28" s="487"/>
      <c r="B28" s="488"/>
      <c r="C28" s="488"/>
      <c r="D28" s="488"/>
      <c r="E28" s="489"/>
      <c r="F28" s="338"/>
      <c r="G28" s="339"/>
    </row>
    <row r="29" spans="1:7" ht="15.75" customHeight="1" x14ac:dyDescent="0.25">
      <c r="A29" s="334" t="s">
        <v>295</v>
      </c>
      <c r="B29" s="335" t="s">
        <v>296</v>
      </c>
      <c r="C29" s="336">
        <v>147141</v>
      </c>
      <c r="D29" s="336">
        <v>31037</v>
      </c>
      <c r="E29" s="337">
        <f>C29+D29</f>
        <v>178178</v>
      </c>
      <c r="F29" s="338"/>
      <c r="G29" s="339"/>
    </row>
    <row r="30" spans="1:7" ht="15.75" customHeight="1" thickBot="1" x14ac:dyDescent="0.3">
      <c r="A30" s="487"/>
      <c r="B30" s="488"/>
      <c r="C30" s="488"/>
      <c r="D30" s="488"/>
      <c r="E30" s="489"/>
      <c r="F30" s="338"/>
      <c r="G30" s="339"/>
    </row>
    <row r="31" spans="1:7" ht="18.75" customHeight="1" thickBot="1" x14ac:dyDescent="0.3">
      <c r="A31" s="340"/>
      <c r="B31" s="341" t="s">
        <v>185</v>
      </c>
      <c r="C31" s="342">
        <f>SUM(C11+C13+C15+C17+C19+C21+C23+C25+C27+C29)</f>
        <v>2537058</v>
      </c>
      <c r="D31" s="342">
        <f>SUM(D11+D13+D15+D17+D19+D21+D23+D25+D27+D29)</f>
        <v>457069</v>
      </c>
      <c r="E31" s="343">
        <f>C31+D31</f>
        <v>2994127</v>
      </c>
      <c r="F31" s="344"/>
      <c r="G31" s="344"/>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REPORTING&amp;R&amp;10SAINT MARY`S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4"/>
  <sheetViews>
    <sheetView zoomScaleNormal="100" workbookViewId="0">
      <selection activeCell="A4" sqref="A4:E4"/>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205</v>
      </c>
      <c r="B3" s="491"/>
      <c r="C3" s="491"/>
      <c r="D3" s="491"/>
      <c r="E3" s="491"/>
    </row>
    <row r="4" spans="1:5" ht="15" customHeight="1" x14ac:dyDescent="0.2">
      <c r="A4" s="491" t="s">
        <v>2</v>
      </c>
      <c r="B4" s="491"/>
      <c r="C4" s="491"/>
      <c r="D4" s="491"/>
      <c r="E4" s="491"/>
    </row>
    <row r="5" spans="1:5" ht="15" customHeight="1" x14ac:dyDescent="0.2">
      <c r="A5" s="492" t="s">
        <v>297</v>
      </c>
      <c r="B5" s="492"/>
      <c r="C5" s="492"/>
      <c r="D5" s="492"/>
      <c r="E5" s="492"/>
    </row>
    <row r="6" spans="1:5" ht="15" customHeight="1" x14ac:dyDescent="0.2">
      <c r="A6" s="492" t="s">
        <v>298</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299</v>
      </c>
      <c r="D9" s="353" t="s">
        <v>300</v>
      </c>
      <c r="E9" s="354" t="s">
        <v>276</v>
      </c>
    </row>
    <row r="10" spans="1:5" s="349" customFormat="1" x14ac:dyDescent="0.2">
      <c r="A10" s="355"/>
      <c r="B10" s="356"/>
      <c r="C10" s="357"/>
      <c r="D10" s="357"/>
      <c r="E10" s="358"/>
    </row>
    <row r="11" spans="1:5" s="349" customFormat="1" x14ac:dyDescent="0.2">
      <c r="A11" s="359" t="s">
        <v>301</v>
      </c>
      <c r="B11" s="360" t="s">
        <v>10</v>
      </c>
      <c r="C11" s="361"/>
      <c r="D11" s="361"/>
      <c r="E11" s="362"/>
    </row>
    <row r="12" spans="1:5" ht="14.25" customHeight="1" x14ac:dyDescent="0.2">
      <c r="A12" s="363">
        <v>1</v>
      </c>
      <c r="B12" s="364" t="s">
        <v>302</v>
      </c>
      <c r="C12" s="365">
        <v>0</v>
      </c>
      <c r="D12" s="365">
        <v>0</v>
      </c>
      <c r="E12" s="365">
        <f>D12+ C12</f>
        <v>0</v>
      </c>
    </row>
    <row r="13" spans="1:5" ht="14.25" customHeight="1" x14ac:dyDescent="0.2">
      <c r="A13" s="363">
        <v>2</v>
      </c>
      <c r="B13" s="364" t="s">
        <v>303</v>
      </c>
      <c r="C13" s="365">
        <v>0</v>
      </c>
      <c r="D13" s="365">
        <v>0</v>
      </c>
      <c r="E13" s="365">
        <f>D13+ C13</f>
        <v>0</v>
      </c>
    </row>
    <row r="14" spans="1:5" x14ac:dyDescent="0.2">
      <c r="A14" s="355"/>
      <c r="B14" s="356"/>
      <c r="C14" s="357"/>
      <c r="D14" s="357"/>
      <c r="E14" s="366"/>
    </row>
    <row r="15" spans="1:5" s="349" customFormat="1" x14ac:dyDescent="0.2">
      <c r="A15" s="359" t="s">
        <v>304</v>
      </c>
      <c r="B15" s="360" t="s">
        <v>37</v>
      </c>
      <c r="C15" s="361"/>
      <c r="D15" s="361"/>
      <c r="E15" s="362"/>
    </row>
    <row r="16" spans="1:5" ht="14.25" customHeight="1" x14ac:dyDescent="0.2">
      <c r="A16" s="363">
        <v>1</v>
      </c>
      <c r="B16" s="364" t="s">
        <v>302</v>
      </c>
      <c r="C16" s="365">
        <v>0</v>
      </c>
      <c r="D16" s="365">
        <v>0</v>
      </c>
      <c r="E16" s="365">
        <f>D16+ C16</f>
        <v>0</v>
      </c>
    </row>
    <row r="17" spans="1:5" ht="14.25" customHeight="1" x14ac:dyDescent="0.2">
      <c r="A17" s="363">
        <v>2</v>
      </c>
      <c r="B17" s="364" t="s">
        <v>303</v>
      </c>
      <c r="C17" s="365">
        <v>0</v>
      </c>
      <c r="D17" s="365">
        <v>0</v>
      </c>
      <c r="E17" s="365">
        <f>D17+ C17</f>
        <v>0</v>
      </c>
    </row>
    <row r="18" spans="1:5" x14ac:dyDescent="0.2">
      <c r="A18" s="355"/>
      <c r="B18" s="356"/>
      <c r="C18" s="357"/>
      <c r="D18" s="357"/>
      <c r="E18" s="366"/>
    </row>
    <row r="19" spans="1:5" s="349" customFormat="1" x14ac:dyDescent="0.2">
      <c r="A19" s="359" t="s">
        <v>305</v>
      </c>
      <c r="B19" s="360" t="s">
        <v>49</v>
      </c>
      <c r="C19" s="361"/>
      <c r="D19" s="361"/>
      <c r="E19" s="362"/>
    </row>
    <row r="20" spans="1:5" ht="14.25" customHeight="1" x14ac:dyDescent="0.2">
      <c r="A20" s="363">
        <v>1</v>
      </c>
      <c r="B20" s="364" t="s">
        <v>302</v>
      </c>
      <c r="C20" s="365">
        <v>0</v>
      </c>
      <c r="D20" s="365">
        <v>0</v>
      </c>
      <c r="E20" s="365">
        <f>D20+ C20</f>
        <v>0</v>
      </c>
    </row>
    <row r="21" spans="1:5" ht="14.25" customHeight="1" x14ac:dyDescent="0.2">
      <c r="A21" s="363">
        <v>2</v>
      </c>
      <c r="B21" s="364" t="s">
        <v>303</v>
      </c>
      <c r="C21" s="365">
        <v>58527</v>
      </c>
      <c r="D21" s="365">
        <v>3827</v>
      </c>
      <c r="E21" s="365">
        <f>D21+ C21</f>
        <v>62354</v>
      </c>
    </row>
    <row r="22" spans="1:5" x14ac:dyDescent="0.2">
      <c r="A22" s="355"/>
      <c r="B22" s="356"/>
      <c r="C22" s="357"/>
      <c r="D22" s="357"/>
      <c r="E22" s="366"/>
    </row>
    <row r="23" spans="1:5" s="349" customFormat="1" x14ac:dyDescent="0.2">
      <c r="A23" s="359" t="s">
        <v>306</v>
      </c>
      <c r="B23" s="360" t="s">
        <v>58</v>
      </c>
      <c r="C23" s="361"/>
      <c r="D23" s="361"/>
      <c r="E23" s="362"/>
    </row>
    <row r="24" spans="1:5" ht="14.25" customHeight="1" x14ac:dyDescent="0.2">
      <c r="A24" s="363">
        <v>1</v>
      </c>
      <c r="B24" s="364" t="s">
        <v>302</v>
      </c>
      <c r="C24" s="365">
        <v>0</v>
      </c>
      <c r="D24" s="365">
        <v>0</v>
      </c>
      <c r="E24" s="365">
        <f>D24+ C24</f>
        <v>0</v>
      </c>
    </row>
    <row r="25" spans="1:5" ht="14.25" customHeight="1" x14ac:dyDescent="0.2">
      <c r="A25" s="363">
        <v>2</v>
      </c>
      <c r="B25" s="364" t="s">
        <v>303</v>
      </c>
      <c r="C25" s="365">
        <v>0</v>
      </c>
      <c r="D25" s="365">
        <v>0</v>
      </c>
      <c r="E25" s="365">
        <f>D25+ C25</f>
        <v>0</v>
      </c>
    </row>
    <row r="26" spans="1:5" x14ac:dyDescent="0.2">
      <c r="A26" s="355"/>
      <c r="B26" s="356"/>
      <c r="C26" s="357"/>
      <c r="D26" s="357"/>
      <c r="E26" s="366"/>
    </row>
    <row r="27" spans="1:5" s="349" customFormat="1" x14ac:dyDescent="0.2">
      <c r="A27" s="359" t="s">
        <v>307</v>
      </c>
      <c r="B27" s="360" t="s">
        <v>71</v>
      </c>
      <c r="C27" s="361"/>
      <c r="D27" s="361"/>
      <c r="E27" s="362"/>
    </row>
    <row r="28" spans="1:5" ht="14.25" customHeight="1" x14ac:dyDescent="0.2">
      <c r="A28" s="363">
        <v>1</v>
      </c>
      <c r="B28" s="364" t="s">
        <v>302</v>
      </c>
      <c r="C28" s="365">
        <v>0</v>
      </c>
      <c r="D28" s="365">
        <v>0</v>
      </c>
      <c r="E28" s="365">
        <f>D28+ C28</f>
        <v>0</v>
      </c>
    </row>
    <row r="29" spans="1:5" ht="14.25" customHeight="1" x14ac:dyDescent="0.2">
      <c r="A29" s="363">
        <v>2</v>
      </c>
      <c r="B29" s="364" t="s">
        <v>303</v>
      </c>
      <c r="C29" s="365">
        <v>0</v>
      </c>
      <c r="D29" s="365">
        <v>0</v>
      </c>
      <c r="E29" s="365">
        <f>D29+ C29</f>
        <v>0</v>
      </c>
    </row>
    <row r="30" spans="1:5" x14ac:dyDescent="0.2">
      <c r="A30" s="355"/>
      <c r="B30" s="356"/>
      <c r="C30" s="357"/>
      <c r="D30" s="357"/>
      <c r="E30" s="366"/>
    </row>
    <row r="31" spans="1:5" s="349" customFormat="1" x14ac:dyDescent="0.2">
      <c r="A31" s="359" t="s">
        <v>308</v>
      </c>
      <c r="B31" s="360" t="s">
        <v>82</v>
      </c>
      <c r="C31" s="361"/>
      <c r="D31" s="361"/>
      <c r="E31" s="362"/>
    </row>
    <row r="32" spans="1:5" ht="14.25" customHeight="1" x14ac:dyDescent="0.2">
      <c r="A32" s="363">
        <v>1</v>
      </c>
      <c r="B32" s="364" t="s">
        <v>302</v>
      </c>
      <c r="C32" s="365">
        <v>0</v>
      </c>
      <c r="D32" s="365">
        <v>0</v>
      </c>
      <c r="E32" s="365">
        <f>D32+ C32</f>
        <v>0</v>
      </c>
    </row>
    <row r="33" spans="1:5" ht="14.25" customHeight="1" x14ac:dyDescent="0.2">
      <c r="A33" s="363">
        <v>2</v>
      </c>
      <c r="B33" s="364" t="s">
        <v>303</v>
      </c>
      <c r="C33" s="365">
        <v>0</v>
      </c>
      <c r="D33" s="365">
        <v>0</v>
      </c>
      <c r="E33" s="365">
        <f>D33+ C33</f>
        <v>0</v>
      </c>
    </row>
    <row r="34" spans="1:5" x14ac:dyDescent="0.2">
      <c r="A34" s="355"/>
      <c r="B34" s="356"/>
      <c r="C34" s="357"/>
      <c r="D34" s="357"/>
      <c r="E34" s="366"/>
    </row>
    <row r="35" spans="1:5" s="349" customFormat="1" x14ac:dyDescent="0.2">
      <c r="A35" s="359" t="s">
        <v>309</v>
      </c>
      <c r="B35" s="360" t="s">
        <v>90</v>
      </c>
      <c r="C35" s="361"/>
      <c r="D35" s="361"/>
      <c r="E35" s="362"/>
    </row>
    <row r="36" spans="1:5" ht="14.25" customHeight="1" x14ac:dyDescent="0.2">
      <c r="A36" s="363">
        <v>1</v>
      </c>
      <c r="B36" s="364" t="s">
        <v>302</v>
      </c>
      <c r="C36" s="365">
        <v>0</v>
      </c>
      <c r="D36" s="365">
        <v>0</v>
      </c>
      <c r="E36" s="365">
        <f>D36+ C36</f>
        <v>0</v>
      </c>
    </row>
    <row r="37" spans="1:5" ht="14.25" customHeight="1" x14ac:dyDescent="0.2">
      <c r="A37" s="363">
        <v>2</v>
      </c>
      <c r="B37" s="364" t="s">
        <v>303</v>
      </c>
      <c r="C37" s="365">
        <v>0</v>
      </c>
      <c r="D37" s="365">
        <v>0</v>
      </c>
      <c r="E37" s="365">
        <f>D37+ C37</f>
        <v>0</v>
      </c>
    </row>
    <row r="38" spans="1:5" x14ac:dyDescent="0.2">
      <c r="A38" s="355"/>
      <c r="B38" s="356"/>
      <c r="C38" s="357"/>
      <c r="D38" s="357"/>
      <c r="E38" s="366"/>
    </row>
    <row r="39" spans="1:5" s="349" customFormat="1" x14ac:dyDescent="0.2">
      <c r="A39" s="359" t="s">
        <v>310</v>
      </c>
      <c r="B39" s="360" t="s">
        <v>98</v>
      </c>
      <c r="C39" s="361"/>
      <c r="D39" s="361"/>
      <c r="E39" s="362"/>
    </row>
    <row r="40" spans="1:5" ht="14.25" customHeight="1" x14ac:dyDescent="0.2">
      <c r="A40" s="363">
        <v>1</v>
      </c>
      <c r="B40" s="364" t="s">
        <v>302</v>
      </c>
      <c r="C40" s="365">
        <v>0</v>
      </c>
      <c r="D40" s="365">
        <v>0</v>
      </c>
      <c r="E40" s="365">
        <f>D40+ C40</f>
        <v>0</v>
      </c>
    </row>
    <row r="41" spans="1:5" ht="14.25" customHeight="1" x14ac:dyDescent="0.2">
      <c r="A41" s="363">
        <v>2</v>
      </c>
      <c r="B41" s="364" t="s">
        <v>303</v>
      </c>
      <c r="C41" s="365">
        <v>0</v>
      </c>
      <c r="D41" s="365">
        <v>0</v>
      </c>
      <c r="E41" s="365">
        <f>D41+ C41</f>
        <v>0</v>
      </c>
    </row>
    <row r="42" spans="1:5" x14ac:dyDescent="0.2">
      <c r="A42" s="355"/>
      <c r="B42" s="356"/>
      <c r="C42" s="357"/>
      <c r="D42" s="357"/>
      <c r="E42" s="366"/>
    </row>
    <row r="43" spans="1:5" s="349" customFormat="1" x14ac:dyDescent="0.2">
      <c r="A43" s="359" t="s">
        <v>311</v>
      </c>
      <c r="B43" s="360" t="s">
        <v>113</v>
      </c>
      <c r="C43" s="361"/>
      <c r="D43" s="361"/>
      <c r="E43" s="362"/>
    </row>
    <row r="44" spans="1:5" ht="14.25" customHeight="1" x14ac:dyDescent="0.2">
      <c r="A44" s="363">
        <v>1</v>
      </c>
      <c r="B44" s="364" t="s">
        <v>302</v>
      </c>
      <c r="C44" s="365">
        <v>0</v>
      </c>
      <c r="D44" s="365">
        <v>0</v>
      </c>
      <c r="E44" s="365">
        <f>D44+ C44</f>
        <v>0</v>
      </c>
    </row>
    <row r="45" spans="1:5" ht="14.25" customHeight="1" x14ac:dyDescent="0.2">
      <c r="A45" s="363">
        <v>2</v>
      </c>
      <c r="B45" s="364" t="s">
        <v>303</v>
      </c>
      <c r="C45" s="365">
        <v>0</v>
      </c>
      <c r="D45" s="365">
        <v>0</v>
      </c>
      <c r="E45" s="365">
        <f>D45+ C45</f>
        <v>0</v>
      </c>
    </row>
    <row r="46" spans="1:5" x14ac:dyDescent="0.2">
      <c r="A46" s="355"/>
      <c r="B46" s="356"/>
      <c r="C46" s="357"/>
      <c r="D46" s="357"/>
      <c r="E46" s="366"/>
    </row>
    <row r="47" spans="1:5" s="349" customFormat="1" x14ac:dyDescent="0.2">
      <c r="A47" s="359" t="s">
        <v>312</v>
      </c>
      <c r="B47" s="360" t="s">
        <v>120</v>
      </c>
      <c r="C47" s="361"/>
      <c r="D47" s="361"/>
      <c r="E47" s="362"/>
    </row>
    <row r="48" spans="1:5" ht="14.25" customHeight="1" x14ac:dyDescent="0.2">
      <c r="A48" s="363">
        <v>1</v>
      </c>
      <c r="B48" s="364" t="s">
        <v>302</v>
      </c>
      <c r="C48" s="365">
        <v>0</v>
      </c>
      <c r="D48" s="365">
        <v>0</v>
      </c>
      <c r="E48" s="365">
        <f>D48+ C48</f>
        <v>0</v>
      </c>
    </row>
    <row r="49" spans="1:6" ht="14.25" customHeight="1" x14ac:dyDescent="0.2">
      <c r="A49" s="363">
        <v>2</v>
      </c>
      <c r="B49" s="364" t="s">
        <v>303</v>
      </c>
      <c r="C49" s="365">
        <v>0</v>
      </c>
      <c r="D49" s="365">
        <v>0</v>
      </c>
      <c r="E49" s="365">
        <f>D49+ C49</f>
        <v>0</v>
      </c>
    </row>
    <row r="50" spans="1:6" x14ac:dyDescent="0.2">
      <c r="A50" s="355"/>
      <c r="B50" s="356"/>
      <c r="C50" s="357"/>
      <c r="D50" s="357"/>
      <c r="E50" s="366"/>
    </row>
    <row r="51" spans="1:6" s="349" customFormat="1" x14ac:dyDescent="0.2">
      <c r="A51" s="359" t="s">
        <v>313</v>
      </c>
      <c r="B51" s="360" t="s">
        <v>127</v>
      </c>
      <c r="C51" s="361"/>
      <c r="D51" s="361"/>
      <c r="E51" s="362"/>
    </row>
    <row r="52" spans="1:6" ht="14.25" customHeight="1" x14ac:dyDescent="0.2">
      <c r="A52" s="363">
        <v>1</v>
      </c>
      <c r="B52" s="364" t="s">
        <v>302</v>
      </c>
      <c r="C52" s="365">
        <v>0</v>
      </c>
      <c r="D52" s="365">
        <v>0</v>
      </c>
      <c r="E52" s="365">
        <f>D52+ C52</f>
        <v>0</v>
      </c>
    </row>
    <row r="53" spans="1:6" ht="14.25" customHeight="1" x14ac:dyDescent="0.2">
      <c r="A53" s="363">
        <v>2</v>
      </c>
      <c r="B53" s="364" t="s">
        <v>303</v>
      </c>
      <c r="C53" s="365">
        <v>0</v>
      </c>
      <c r="D53" s="365">
        <v>0</v>
      </c>
      <c r="E53" s="365">
        <f>D53+ C53</f>
        <v>0</v>
      </c>
    </row>
    <row r="54" spans="1:6" x14ac:dyDescent="0.2">
      <c r="A54" s="355"/>
      <c r="B54" s="356"/>
      <c r="C54" s="357"/>
      <c r="D54" s="357"/>
      <c r="E54" s="366"/>
    </row>
    <row r="55" spans="1:6" s="349" customFormat="1" x14ac:dyDescent="0.2">
      <c r="A55" s="359" t="s">
        <v>314</v>
      </c>
      <c r="B55" s="360" t="s">
        <v>133</v>
      </c>
      <c r="C55" s="361"/>
      <c r="D55" s="361"/>
      <c r="E55" s="362"/>
    </row>
    <row r="56" spans="1:6" ht="14.25" customHeight="1" x14ac:dyDescent="0.2">
      <c r="A56" s="363">
        <v>1</v>
      </c>
      <c r="B56" s="364" t="s">
        <v>302</v>
      </c>
      <c r="C56" s="365">
        <v>0</v>
      </c>
      <c r="D56" s="365">
        <v>0</v>
      </c>
      <c r="E56" s="365">
        <f>D56+ C56</f>
        <v>0</v>
      </c>
    </row>
    <row r="57" spans="1:6" ht="14.25" customHeight="1" x14ac:dyDescent="0.2">
      <c r="A57" s="363">
        <v>2</v>
      </c>
      <c r="B57" s="364" t="s">
        <v>303</v>
      </c>
      <c r="C57" s="365">
        <v>0</v>
      </c>
      <c r="D57" s="365">
        <v>0</v>
      </c>
      <c r="E57" s="365">
        <f>D57+ C57</f>
        <v>0</v>
      </c>
    </row>
    <row r="58" spans="1:6" x14ac:dyDescent="0.2">
      <c r="A58" s="355"/>
      <c r="B58" s="356"/>
      <c r="C58" s="357"/>
      <c r="D58" s="357"/>
      <c r="E58" s="366"/>
    </row>
    <row r="59" spans="1:6" ht="13.5" customHeight="1" x14ac:dyDescent="0.2">
      <c r="A59" s="367"/>
      <c r="B59" s="493"/>
      <c r="C59" s="493"/>
      <c r="D59" s="493"/>
      <c r="E59" s="368"/>
    </row>
    <row r="60" spans="1:6" ht="15" customHeight="1" x14ac:dyDescent="0.2">
      <c r="A60" s="370"/>
      <c r="B60" s="490" t="s">
        <v>315</v>
      </c>
      <c r="C60" s="490"/>
      <c r="D60" s="490"/>
      <c r="E60" s="490"/>
      <c r="F60" s="367"/>
    </row>
    <row r="61" spans="1:6" ht="13.5" customHeight="1" x14ac:dyDescent="0.2">
      <c r="A61" s="370"/>
      <c r="B61" s="369"/>
      <c r="C61" s="369"/>
      <c r="D61" s="369"/>
      <c r="E61" s="369"/>
      <c r="F61" s="367"/>
    </row>
    <row r="62" spans="1:6" ht="26.1" customHeight="1" x14ac:dyDescent="0.2">
      <c r="A62" s="370"/>
      <c r="B62" s="490" t="s">
        <v>316</v>
      </c>
      <c r="C62" s="490"/>
      <c r="D62" s="490"/>
      <c r="E62" s="490"/>
      <c r="F62" s="367"/>
    </row>
    <row r="63" spans="1:6" ht="15" customHeight="1" x14ac:dyDescent="0.2">
      <c r="A63" s="367"/>
      <c r="B63" s="490" t="s">
        <v>317</v>
      </c>
      <c r="C63" s="490"/>
      <c r="D63" s="490"/>
      <c r="E63" s="490"/>
      <c r="F63" s="367"/>
    </row>
    <row r="64" spans="1:6" ht="15" customHeight="1" x14ac:dyDescent="0.2">
      <c r="A64" s="367"/>
      <c r="B64" s="490" t="s">
        <v>318</v>
      </c>
      <c r="C64" s="490"/>
      <c r="D64" s="490"/>
      <c r="E64" s="490"/>
      <c r="F64" s="367"/>
    </row>
  </sheetData>
  <mergeCells count="10">
    <mergeCell ref="B60:E60"/>
    <mergeCell ref="B62:E62"/>
    <mergeCell ref="B63:E63"/>
    <mergeCell ref="B64:E64"/>
    <mergeCell ref="A2:E2"/>
    <mergeCell ref="A3:E3"/>
    <mergeCell ref="A4:E4"/>
    <mergeCell ref="A5:E5"/>
    <mergeCell ref="A6:E6"/>
    <mergeCell ref="B59:D59"/>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A3" sqref="A3:C3"/>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205</v>
      </c>
      <c r="B3" s="444"/>
      <c r="C3" s="444"/>
    </row>
    <row r="4" spans="1:4" ht="15" customHeight="1" x14ac:dyDescent="0.25">
      <c r="A4" s="444" t="s">
        <v>2</v>
      </c>
      <c r="B4" s="444"/>
      <c r="C4" s="444"/>
    </row>
    <row r="5" spans="1:4" ht="15" customHeight="1" x14ac:dyDescent="0.25">
      <c r="A5" s="444" t="s">
        <v>319</v>
      </c>
      <c r="B5" s="444"/>
      <c r="C5" s="444"/>
    </row>
    <row r="6" spans="1:4" ht="15" customHeight="1" x14ac:dyDescent="0.25">
      <c r="A6" s="444" t="s">
        <v>320</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321</v>
      </c>
    </row>
    <row r="10" spans="1:4" ht="15.75" customHeight="1" x14ac:dyDescent="0.25">
      <c r="A10" s="379"/>
      <c r="B10" s="380"/>
      <c r="C10" s="381"/>
    </row>
    <row r="11" spans="1:4" ht="30" customHeight="1" x14ac:dyDescent="0.25">
      <c r="A11" s="382" t="s">
        <v>322</v>
      </c>
      <c r="B11" s="383" t="s">
        <v>323</v>
      </c>
      <c r="C11" s="384"/>
    </row>
    <row r="12" spans="1:4" ht="45" customHeight="1" x14ac:dyDescent="0.2">
      <c r="A12" s="385" t="s">
        <v>324</v>
      </c>
      <c r="B12" s="386" t="s">
        <v>325</v>
      </c>
      <c r="C12" s="387" t="s">
        <v>326</v>
      </c>
    </row>
    <row r="13" spans="1:4" ht="15" customHeight="1" x14ac:dyDescent="0.2">
      <c r="A13" s="388"/>
      <c r="B13" s="389"/>
      <c r="C13" s="390"/>
    </row>
    <row r="14" spans="1:4" ht="30" customHeight="1" x14ac:dyDescent="0.2">
      <c r="A14" s="391" t="s">
        <v>327</v>
      </c>
      <c r="B14" s="392" t="s">
        <v>328</v>
      </c>
      <c r="C14" s="393" t="s">
        <v>326</v>
      </c>
    </row>
    <row r="15" spans="1:4" ht="15" customHeight="1" x14ac:dyDescent="0.2">
      <c r="A15" s="394"/>
      <c r="B15" s="389"/>
      <c r="C15" s="390"/>
    </row>
    <row r="16" spans="1:4" ht="30" customHeight="1" x14ac:dyDescent="0.2">
      <c r="A16" s="391" t="s">
        <v>329</v>
      </c>
      <c r="B16" s="392" t="s">
        <v>330</v>
      </c>
      <c r="C16" s="393" t="s">
        <v>326</v>
      </c>
    </row>
    <row r="17" spans="1:3" ht="15" customHeight="1" x14ac:dyDescent="0.2">
      <c r="A17" s="394"/>
      <c r="B17" s="389"/>
      <c r="C17" s="390"/>
    </row>
    <row r="18" spans="1:3" ht="30" customHeight="1" x14ac:dyDescent="0.2">
      <c r="A18" s="391" t="s">
        <v>331</v>
      </c>
      <c r="B18" s="392" t="s">
        <v>332</v>
      </c>
      <c r="C18" s="393" t="s">
        <v>326</v>
      </c>
    </row>
    <row r="19" spans="1:3" ht="15" customHeight="1" x14ac:dyDescent="0.2">
      <c r="A19" s="395"/>
      <c r="B19" s="396"/>
      <c r="C19" s="390"/>
    </row>
    <row r="20" spans="1:3" ht="30" customHeight="1" x14ac:dyDescent="0.2">
      <c r="A20" s="397" t="s">
        <v>333</v>
      </c>
      <c r="B20" s="398" t="s">
        <v>334</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Normal="75" zoomScaleSheetLayoutView="75" workbookViewId="0">
      <selection activeCell="A3" sqref="A3:F3"/>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205</v>
      </c>
      <c r="B2" s="495"/>
      <c r="C2" s="495"/>
      <c r="D2" s="495"/>
      <c r="E2" s="495"/>
      <c r="F2" s="496"/>
    </row>
    <row r="3" spans="1:6" ht="14.25" customHeight="1" x14ac:dyDescent="0.25">
      <c r="A3" s="462" t="s">
        <v>2</v>
      </c>
      <c r="B3" s="462"/>
      <c r="C3" s="462"/>
      <c r="D3" s="462"/>
      <c r="E3" s="462"/>
      <c r="F3" s="462"/>
    </row>
    <row r="4" spans="1:6" ht="14.25" customHeight="1" x14ac:dyDescent="0.25">
      <c r="A4" s="462" t="s">
        <v>335</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336</v>
      </c>
      <c r="D7" s="402" t="s">
        <v>337</v>
      </c>
      <c r="E7" s="402" t="s">
        <v>189</v>
      </c>
      <c r="F7" s="402" t="s">
        <v>338</v>
      </c>
    </row>
    <row r="8" spans="1:6" ht="15" customHeight="1" x14ac:dyDescent="0.25">
      <c r="A8" s="404" t="s">
        <v>5</v>
      </c>
      <c r="B8" s="405" t="s">
        <v>6</v>
      </c>
      <c r="C8" s="404" t="s">
        <v>189</v>
      </c>
      <c r="D8" s="404" t="s">
        <v>189</v>
      </c>
      <c r="E8" s="404" t="s">
        <v>339</v>
      </c>
      <c r="F8" s="404" t="s">
        <v>339</v>
      </c>
    </row>
    <row r="9" spans="1:6" ht="15" customHeight="1" x14ac:dyDescent="0.25">
      <c r="A9" s="403"/>
      <c r="B9" s="403"/>
      <c r="C9" s="403"/>
      <c r="D9" s="403"/>
      <c r="E9" s="403"/>
      <c r="F9" s="403"/>
    </row>
    <row r="10" spans="1:6" ht="15" customHeight="1" x14ac:dyDescent="0.25">
      <c r="A10" s="404" t="s">
        <v>8</v>
      </c>
      <c r="B10" s="406" t="s">
        <v>340</v>
      </c>
      <c r="C10" s="406"/>
      <c r="D10" s="406"/>
      <c r="E10" s="406"/>
      <c r="F10" s="407"/>
    </row>
    <row r="11" spans="1:6" ht="15" customHeight="1" x14ac:dyDescent="0.25">
      <c r="A11" s="404"/>
      <c r="B11" s="406"/>
      <c r="C11" s="406"/>
      <c r="D11" s="406"/>
      <c r="E11" s="406"/>
      <c r="F11" s="407"/>
    </row>
    <row r="12" spans="1:6" ht="14.25" customHeight="1" x14ac:dyDescent="0.2">
      <c r="A12" s="409" t="s">
        <v>277</v>
      </c>
      <c r="B12" s="410" t="s">
        <v>341</v>
      </c>
      <c r="C12" s="411">
        <v>745</v>
      </c>
      <c r="D12" s="411">
        <v>679</v>
      </c>
      <c r="E12" s="411">
        <f>+D12-C12</f>
        <v>-66</v>
      </c>
      <c r="F12" s="407">
        <f>IF(C12=0,0,E12/C12)</f>
        <v>-8.859060402684564E-2</v>
      </c>
    </row>
    <row r="13" spans="1:6" ht="15" customHeight="1" x14ac:dyDescent="0.25">
      <c r="A13" s="409" t="s">
        <v>279</v>
      </c>
      <c r="B13" s="410" t="s">
        <v>342</v>
      </c>
      <c r="C13" s="411">
        <v>491</v>
      </c>
      <c r="D13" s="411">
        <v>510</v>
      </c>
      <c r="E13" s="411">
        <f>+D13-C13</f>
        <v>19</v>
      </c>
      <c r="F13" s="412">
        <f>IF(C13=0,0,E13/C13)</f>
        <v>3.8696537678207736E-2</v>
      </c>
    </row>
    <row r="14" spans="1:6" ht="15" customHeight="1" x14ac:dyDescent="0.25">
      <c r="A14" s="413"/>
      <c r="B14" s="413"/>
      <c r="C14" s="413"/>
      <c r="D14" s="413"/>
      <c r="E14" s="413"/>
    </row>
    <row r="15" spans="1:6" ht="14.25" customHeight="1" x14ac:dyDescent="0.2">
      <c r="A15" s="409" t="s">
        <v>281</v>
      </c>
      <c r="B15" s="410" t="s">
        <v>343</v>
      </c>
      <c r="C15" s="414">
        <v>493000</v>
      </c>
      <c r="D15" s="414">
        <v>1043954</v>
      </c>
      <c r="E15" s="414">
        <f>+D15-C15</f>
        <v>550954</v>
      </c>
      <c r="F15" s="407">
        <f>IF(C15=0,0,E15/C15)</f>
        <v>1.117553752535497</v>
      </c>
    </row>
    <row r="16" spans="1:6" ht="15" customHeight="1" x14ac:dyDescent="0.25">
      <c r="A16" s="408"/>
      <c r="B16" s="413" t="s">
        <v>344</v>
      </c>
      <c r="C16" s="415">
        <f>IF(C13=0,0,C15/C13)</f>
        <v>1004.0733197556008</v>
      </c>
      <c r="D16" s="415">
        <f>IF(D13=0,0,D15/D13)</f>
        <v>2046.9686274509804</v>
      </c>
      <c r="E16" s="415">
        <f>+D16-C16</f>
        <v>1042.8953076953796</v>
      </c>
      <c r="F16" s="412">
        <f>IF(C16=0,0,E16/C16)</f>
        <v>1.0386644950880961</v>
      </c>
    </row>
    <row r="17" spans="1:6" ht="15" customHeight="1" x14ac:dyDescent="0.25">
      <c r="A17" s="413"/>
      <c r="B17" s="413"/>
      <c r="C17" s="413"/>
      <c r="D17" s="413"/>
      <c r="E17" s="413"/>
      <c r="F17" s="407"/>
    </row>
    <row r="18" spans="1:6" ht="14.25" customHeight="1" x14ac:dyDescent="0.2">
      <c r="A18" s="409" t="s">
        <v>283</v>
      </c>
      <c r="B18" s="410" t="s">
        <v>345</v>
      </c>
      <c r="C18" s="410">
        <v>0.444772</v>
      </c>
      <c r="D18" s="410">
        <v>0.41654999999999998</v>
      </c>
      <c r="E18" s="416">
        <f>+D18-C18</f>
        <v>-2.8222000000000025E-2</v>
      </c>
      <c r="F18" s="407">
        <f>IF(C18=0,0,E18/C18)</f>
        <v>-6.345273533405886E-2</v>
      </c>
    </row>
    <row r="19" spans="1:6" ht="15" customHeight="1" x14ac:dyDescent="0.25">
      <c r="A19" s="408"/>
      <c r="B19" s="413" t="s">
        <v>346</v>
      </c>
      <c r="C19" s="415">
        <f>+C15*C18</f>
        <v>219272.59599999999</v>
      </c>
      <c r="D19" s="415">
        <f>+D15*D18</f>
        <v>434859.03869999998</v>
      </c>
      <c r="E19" s="415">
        <f>+D19-C19</f>
        <v>215586.44269999999</v>
      </c>
      <c r="F19" s="412">
        <f>IF(C19=0,0,E19/C19)</f>
        <v>0.98318917472021905</v>
      </c>
    </row>
    <row r="20" spans="1:6" ht="15" customHeight="1" x14ac:dyDescent="0.25">
      <c r="A20" s="408"/>
      <c r="B20" s="413" t="s">
        <v>347</v>
      </c>
      <c r="C20" s="415">
        <f>IF(C13=0,0,C19/C13)</f>
        <v>446.58369857433809</v>
      </c>
      <c r="D20" s="415">
        <f>IF(D13=0,0,D19/D13)</f>
        <v>852.66478176470582</v>
      </c>
      <c r="E20" s="415">
        <f>+D20-C20</f>
        <v>406.08108319036774</v>
      </c>
      <c r="F20" s="412">
        <f>IF(C20=0,0,E20/C20)</f>
        <v>0.90930565644632833</v>
      </c>
    </row>
    <row r="21" spans="1:6" ht="15" customHeight="1" x14ac:dyDescent="0.25">
      <c r="A21" s="403"/>
      <c r="B21" s="413"/>
      <c r="C21" s="417"/>
      <c r="D21" s="417"/>
      <c r="E21" s="417"/>
      <c r="F21" s="407"/>
    </row>
    <row r="22" spans="1:6" ht="14.25" customHeight="1" x14ac:dyDescent="0.2">
      <c r="A22" s="409" t="s">
        <v>285</v>
      </c>
      <c r="B22" s="410" t="s">
        <v>348</v>
      </c>
      <c r="C22" s="414">
        <v>241570</v>
      </c>
      <c r="D22" s="414">
        <v>584317</v>
      </c>
      <c r="E22" s="414">
        <f>+D22-C22</f>
        <v>342747</v>
      </c>
      <c r="F22" s="407">
        <f>IF(C22=0,0,E22/C22)</f>
        <v>1.4188309806681294</v>
      </c>
    </row>
    <row r="23" spans="1:6" ht="14.25" customHeight="1" x14ac:dyDescent="0.2">
      <c r="A23" s="409" t="s">
        <v>287</v>
      </c>
      <c r="B23" s="410" t="s">
        <v>349</v>
      </c>
      <c r="C23" s="418">
        <v>138040</v>
      </c>
      <c r="D23" s="418">
        <v>184697</v>
      </c>
      <c r="E23" s="418">
        <f>+D23-C23</f>
        <v>46657</v>
      </c>
      <c r="F23" s="407">
        <f>IF(C23=0,0,E23/C23)</f>
        <v>0.337996232975949</v>
      </c>
    </row>
    <row r="24" spans="1:6" ht="14.25" customHeight="1" x14ac:dyDescent="0.2">
      <c r="A24" s="409" t="s">
        <v>289</v>
      </c>
      <c r="B24" s="410" t="s">
        <v>350</v>
      </c>
      <c r="C24" s="418">
        <v>113390</v>
      </c>
      <c r="D24" s="418">
        <v>274940</v>
      </c>
      <c r="E24" s="418">
        <f>+D24-C24</f>
        <v>161550</v>
      </c>
      <c r="F24" s="407">
        <f>IF(C24=0,0,E24/C24)</f>
        <v>1.424728812064556</v>
      </c>
    </row>
    <row r="25" spans="1:6" ht="15" customHeight="1" x14ac:dyDescent="0.25">
      <c r="A25" s="403"/>
      <c r="B25" s="413" t="s">
        <v>343</v>
      </c>
      <c r="C25" s="415">
        <f>+C22+C23+C24</f>
        <v>493000</v>
      </c>
      <c r="D25" s="415">
        <f>+D22+D23+D24</f>
        <v>1043954</v>
      </c>
      <c r="E25" s="415">
        <f>+E22+E23+E24</f>
        <v>550954</v>
      </c>
      <c r="F25" s="412">
        <f>IF(C25=0,0,E25/C25)</f>
        <v>1.117553752535497</v>
      </c>
    </row>
    <row r="26" spans="1:6" ht="15" customHeight="1" x14ac:dyDescent="0.25">
      <c r="A26" s="404"/>
      <c r="B26" s="413"/>
      <c r="C26" s="419"/>
      <c r="D26" s="419"/>
      <c r="E26" s="419"/>
      <c r="F26" s="407"/>
    </row>
    <row r="27" spans="1:6" ht="14.25" customHeight="1" x14ac:dyDescent="0.2">
      <c r="A27" s="409" t="s">
        <v>291</v>
      </c>
      <c r="B27" s="410" t="s">
        <v>351</v>
      </c>
      <c r="C27" s="418">
        <v>79</v>
      </c>
      <c r="D27" s="418">
        <v>220</v>
      </c>
      <c r="E27" s="418">
        <f>+D27-C27</f>
        <v>141</v>
      </c>
      <c r="F27" s="407">
        <f>IF(C27=0,0,E27/C27)</f>
        <v>1.7848101265822784</v>
      </c>
    </row>
    <row r="28" spans="1:6" ht="14.25" customHeight="1" x14ac:dyDescent="0.2">
      <c r="A28" s="409" t="s">
        <v>293</v>
      </c>
      <c r="B28" s="410" t="s">
        <v>352</v>
      </c>
      <c r="C28" s="418">
        <v>23</v>
      </c>
      <c r="D28" s="418">
        <v>28</v>
      </c>
      <c r="E28" s="418">
        <f>+D28-C28</f>
        <v>5</v>
      </c>
      <c r="F28" s="407">
        <f>IF(C28=0,0,E28/C28)</f>
        <v>0.21739130434782608</v>
      </c>
    </row>
    <row r="29" spans="1:6" ht="14.25" customHeight="1" x14ac:dyDescent="0.2">
      <c r="A29" s="409" t="s">
        <v>295</v>
      </c>
      <c r="B29" s="410" t="s">
        <v>353</v>
      </c>
      <c r="C29" s="418">
        <v>176</v>
      </c>
      <c r="D29" s="418">
        <v>179</v>
      </c>
      <c r="E29" s="418">
        <f>+D29-C29</f>
        <v>3</v>
      </c>
      <c r="F29" s="407">
        <f>IF(C29=0,0,E29/C29)</f>
        <v>1.7045454545454544E-2</v>
      </c>
    </row>
    <row r="30" spans="1:6" ht="30" customHeight="1" x14ac:dyDescent="0.2">
      <c r="A30" s="409" t="s">
        <v>354</v>
      </c>
      <c r="B30" s="420" t="s">
        <v>355</v>
      </c>
      <c r="C30" s="418">
        <v>292</v>
      </c>
      <c r="D30" s="418">
        <v>81</v>
      </c>
      <c r="E30" s="418">
        <f>+D30-C30</f>
        <v>-211</v>
      </c>
      <c r="F30" s="407">
        <f>IF(C30=0,0,E30/C30)</f>
        <v>-0.7226027397260274</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356</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36</v>
      </c>
      <c r="B36" s="406" t="s">
        <v>357</v>
      </c>
      <c r="C36" s="403"/>
      <c r="D36" s="403"/>
      <c r="E36" s="403"/>
      <c r="F36" s="403"/>
    </row>
    <row r="37" spans="1:6" ht="15" customHeight="1" x14ac:dyDescent="0.25">
      <c r="A37" s="404"/>
      <c r="B37" s="422"/>
      <c r="C37" s="403"/>
      <c r="D37" s="403"/>
      <c r="E37" s="403"/>
      <c r="F37" s="403"/>
    </row>
    <row r="38" spans="1:6" ht="14.25" customHeight="1" x14ac:dyDescent="0.2">
      <c r="A38" s="409" t="s">
        <v>277</v>
      </c>
      <c r="B38" s="410" t="s">
        <v>341</v>
      </c>
      <c r="C38" s="411">
        <v>0</v>
      </c>
      <c r="D38" s="411">
        <v>0</v>
      </c>
      <c r="E38" s="411">
        <f>+D38-C38</f>
        <v>0</v>
      </c>
      <c r="F38" s="407">
        <f>IF(C38=0,0,E38/C38)</f>
        <v>0</v>
      </c>
    </row>
    <row r="39" spans="1:6" ht="15" customHeight="1" x14ac:dyDescent="0.25">
      <c r="A39" s="409" t="s">
        <v>279</v>
      </c>
      <c r="B39" s="410" t="s">
        <v>342</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281</v>
      </c>
      <c r="B41" s="410" t="s">
        <v>358</v>
      </c>
      <c r="C41" s="414">
        <v>0</v>
      </c>
      <c r="D41" s="414">
        <v>0</v>
      </c>
      <c r="E41" s="414">
        <f>+D41-C41</f>
        <v>0</v>
      </c>
      <c r="F41" s="407">
        <f>IF(C41=0,0,E41/C41)</f>
        <v>0</v>
      </c>
    </row>
    <row r="42" spans="1:6" ht="15" customHeight="1" x14ac:dyDescent="0.25">
      <c r="A42" s="403"/>
      <c r="B42" s="413" t="s">
        <v>344</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283</v>
      </c>
      <c r="B44" s="410" t="s">
        <v>345</v>
      </c>
      <c r="C44" s="410">
        <v>0.44477</v>
      </c>
      <c r="D44" s="410">
        <v>0.41654999999999998</v>
      </c>
      <c r="E44" s="416">
        <f>+D44-C44</f>
        <v>-2.8220000000000023E-2</v>
      </c>
      <c r="F44" s="407">
        <f>IF(C44=0,0,E44/C44)</f>
        <v>-6.3448523956202138E-2</v>
      </c>
    </row>
    <row r="45" spans="1:6" ht="15" customHeight="1" x14ac:dyDescent="0.25">
      <c r="A45" s="403"/>
      <c r="B45" s="413" t="s">
        <v>346</v>
      </c>
      <c r="C45" s="415">
        <f>+C41*C44</f>
        <v>0</v>
      </c>
      <c r="D45" s="415">
        <f>+D41*D44</f>
        <v>0</v>
      </c>
      <c r="E45" s="415">
        <f>+D45-C45</f>
        <v>0</v>
      </c>
      <c r="F45" s="412">
        <f>IF(C45=0,0,E45/C45)</f>
        <v>0</v>
      </c>
    </row>
    <row r="46" spans="1:6" ht="15" customHeight="1" x14ac:dyDescent="0.25">
      <c r="A46" s="403"/>
      <c r="B46" s="413" t="s">
        <v>347</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285</v>
      </c>
      <c r="B48" s="410" t="s">
        <v>359</v>
      </c>
      <c r="C48" s="414">
        <v>0</v>
      </c>
      <c r="D48" s="414">
        <v>0</v>
      </c>
      <c r="E48" s="414">
        <f>+D48-C48</f>
        <v>0</v>
      </c>
      <c r="F48" s="407">
        <f>IF(C48=0,0,E48/C48)</f>
        <v>0</v>
      </c>
    </row>
    <row r="49" spans="1:7" ht="14.25" customHeight="1" x14ac:dyDescent="0.2">
      <c r="A49" s="409" t="s">
        <v>287</v>
      </c>
      <c r="B49" s="410" t="s">
        <v>360</v>
      </c>
      <c r="C49" s="418">
        <v>0</v>
      </c>
      <c r="D49" s="418">
        <v>0</v>
      </c>
      <c r="E49" s="418">
        <f>+D49-C49</f>
        <v>0</v>
      </c>
      <c r="F49" s="407">
        <f>IF(C49=0,0,E49/C49)</f>
        <v>0</v>
      </c>
    </row>
    <row r="50" spans="1:7" ht="14.25" customHeight="1" x14ac:dyDescent="0.2">
      <c r="A50" s="409" t="s">
        <v>289</v>
      </c>
      <c r="B50" s="410" t="s">
        <v>361</v>
      </c>
      <c r="C50" s="418">
        <v>0</v>
      </c>
      <c r="D50" s="418">
        <v>0</v>
      </c>
      <c r="E50" s="418">
        <f>+D50-C50</f>
        <v>0</v>
      </c>
      <c r="F50" s="407">
        <f>IF(C50=0,0,E50/C50)</f>
        <v>0</v>
      </c>
    </row>
    <row r="51" spans="1:7" ht="15" customHeight="1" x14ac:dyDescent="0.25">
      <c r="A51" s="403"/>
      <c r="B51" s="413" t="s">
        <v>358</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291</v>
      </c>
      <c r="B53" s="410" t="s">
        <v>362</v>
      </c>
      <c r="C53" s="418">
        <v>0</v>
      </c>
      <c r="D53" s="418">
        <v>0</v>
      </c>
      <c r="E53" s="418">
        <f>+D53-C53</f>
        <v>0</v>
      </c>
      <c r="F53" s="407">
        <f>IF(C53=0,0,E53/C53)</f>
        <v>0</v>
      </c>
    </row>
    <row r="54" spans="1:7" ht="14.25" customHeight="1" x14ac:dyDescent="0.2">
      <c r="A54" s="409" t="s">
        <v>293</v>
      </c>
      <c r="B54" s="410" t="s">
        <v>363</v>
      </c>
      <c r="C54" s="418">
        <v>0</v>
      </c>
      <c r="D54" s="418">
        <v>0</v>
      </c>
      <c r="E54" s="418">
        <f>+D54-C54</f>
        <v>0</v>
      </c>
      <c r="F54" s="407">
        <f>IF(C54=0,0,E54/C54)</f>
        <v>0</v>
      </c>
    </row>
    <row r="55" spans="1:7" ht="14.25" customHeight="1" x14ac:dyDescent="0.2">
      <c r="A55" s="409" t="s">
        <v>295</v>
      </c>
      <c r="B55" s="410" t="s">
        <v>364</v>
      </c>
      <c r="C55" s="418">
        <v>0</v>
      </c>
      <c r="D55" s="418">
        <v>0</v>
      </c>
      <c r="E55" s="418">
        <f>+D55-C55</f>
        <v>0</v>
      </c>
      <c r="F55" s="407">
        <f>IF(C55=0,0,E55/C55)</f>
        <v>0</v>
      </c>
    </row>
    <row r="56" spans="1:7" ht="30" customHeight="1" x14ac:dyDescent="0.2">
      <c r="A56" s="409" t="s">
        <v>354</v>
      </c>
      <c r="B56" s="420" t="s">
        <v>365</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366</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REPORTING&amp;RSAINT MARY`S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zoomScale="85" zoomScaleNormal="85" workbookViewId="0">
      <selection activeCell="A3" sqref="A3:D3"/>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140</v>
      </c>
      <c r="B5" s="444"/>
      <c r="C5" s="444"/>
      <c r="D5" s="444"/>
    </row>
    <row r="6" spans="1:8" s="33" customFormat="1" ht="16.5" customHeight="1" thickBot="1" x14ac:dyDescent="0.3">
      <c r="A6" s="32"/>
      <c r="B6" s="445"/>
      <c r="C6" s="445"/>
    </row>
    <row r="7" spans="1:8" ht="15.75" customHeight="1" x14ac:dyDescent="0.25">
      <c r="A7" s="36" t="s">
        <v>141</v>
      </c>
      <c r="B7" s="37" t="s">
        <v>142</v>
      </c>
      <c r="C7" s="38" t="s">
        <v>143</v>
      </c>
      <c r="D7" s="39" t="s">
        <v>144</v>
      </c>
      <c r="E7" s="40"/>
      <c r="F7" s="40"/>
      <c r="G7" s="40"/>
      <c r="H7" s="41"/>
    </row>
    <row r="8" spans="1:8" ht="15.75" customHeight="1" x14ac:dyDescent="0.25">
      <c r="A8" s="42"/>
      <c r="B8" s="43"/>
      <c r="C8" s="44" t="s">
        <v>145</v>
      </c>
      <c r="D8" s="45" t="s">
        <v>146</v>
      </c>
    </row>
    <row r="9" spans="1:8" ht="16.5" customHeight="1" thickBot="1" x14ac:dyDescent="0.3">
      <c r="A9" s="46" t="s">
        <v>5</v>
      </c>
      <c r="B9" s="47" t="s">
        <v>9</v>
      </c>
      <c r="C9" s="48" t="s">
        <v>147</v>
      </c>
      <c r="D9" s="49" t="s">
        <v>148</v>
      </c>
    </row>
    <row r="10" spans="1:8" ht="15.75" customHeight="1" x14ac:dyDescent="0.25">
      <c r="A10" s="50"/>
      <c r="B10" s="51"/>
      <c r="C10" s="51"/>
      <c r="D10" s="52"/>
    </row>
    <row r="11" spans="1:8" ht="15.75" x14ac:dyDescent="0.25">
      <c r="A11" s="53" t="s">
        <v>149</v>
      </c>
      <c r="B11" s="54" t="s">
        <v>0</v>
      </c>
      <c r="C11" s="55"/>
      <c r="D11" s="56"/>
    </row>
    <row r="12" spans="1:8" x14ac:dyDescent="0.2">
      <c r="A12" s="57">
        <v>1</v>
      </c>
      <c r="B12" s="41"/>
      <c r="C12" s="58" t="s">
        <v>150</v>
      </c>
      <c r="D12" s="59">
        <v>6754000</v>
      </c>
    </row>
    <row r="13" spans="1:8" x14ac:dyDescent="0.2">
      <c r="A13" s="57">
        <v>2</v>
      </c>
      <c r="B13" s="41"/>
      <c r="C13" s="58" t="s">
        <v>151</v>
      </c>
      <c r="D13" s="59">
        <v>2582000</v>
      </c>
    </row>
    <row r="14" spans="1:8" x14ac:dyDescent="0.2">
      <c r="A14" s="57">
        <v>3</v>
      </c>
      <c r="B14" s="41"/>
      <c r="C14" s="58" t="s">
        <v>152</v>
      </c>
      <c r="D14" s="59">
        <v>0</v>
      </c>
    </row>
    <row r="15" spans="1:8" x14ac:dyDescent="0.2">
      <c r="A15" s="57">
        <v>4</v>
      </c>
      <c r="B15" s="41"/>
      <c r="C15" s="58" t="s">
        <v>153</v>
      </c>
      <c r="D15" s="59">
        <v>14378000</v>
      </c>
    </row>
    <row r="16" spans="1:8" ht="15.75" thickBot="1" x14ac:dyDescent="0.25">
      <c r="A16" s="57">
        <v>5</v>
      </c>
      <c r="B16" s="41"/>
      <c r="C16" s="58" t="s">
        <v>154</v>
      </c>
      <c r="D16" s="59">
        <v>-15828000</v>
      </c>
    </row>
    <row r="17" spans="1:4" ht="16.5" customHeight="1" thickBot="1" x14ac:dyDescent="0.3">
      <c r="A17" s="60"/>
      <c r="B17" s="61"/>
      <c r="C17" s="62" t="s">
        <v>155</v>
      </c>
      <c r="D17" s="63">
        <f>+D16+D15+D14+D13+D12</f>
        <v>7886000</v>
      </c>
    </row>
    <row r="18" spans="1:4" ht="15.75" customHeight="1" x14ac:dyDescent="0.25">
      <c r="A18" s="64"/>
      <c r="B18" s="65"/>
      <c r="C18" s="66"/>
      <c r="D18" s="67"/>
    </row>
    <row r="19" spans="1:4" ht="15.75" x14ac:dyDescent="0.25">
      <c r="A19" s="53" t="s">
        <v>156</v>
      </c>
      <c r="B19" s="54" t="s">
        <v>10</v>
      </c>
      <c r="C19" s="55"/>
      <c r="D19" s="56"/>
    </row>
    <row r="20" spans="1:4" x14ac:dyDescent="0.2">
      <c r="A20" s="57">
        <v>1</v>
      </c>
      <c r="B20" s="41"/>
      <c r="C20" s="58" t="s">
        <v>150</v>
      </c>
      <c r="D20" s="59">
        <v>1890000</v>
      </c>
    </row>
    <row r="21" spans="1:4" x14ac:dyDescent="0.2">
      <c r="A21" s="57">
        <v>2</v>
      </c>
      <c r="B21" s="41"/>
      <c r="C21" s="58" t="s">
        <v>151</v>
      </c>
      <c r="D21" s="59">
        <v>0</v>
      </c>
    </row>
    <row r="22" spans="1:4" x14ac:dyDescent="0.2">
      <c r="A22" s="57">
        <v>3</v>
      </c>
      <c r="B22" s="41"/>
      <c r="C22" s="58" t="s">
        <v>152</v>
      </c>
      <c r="D22" s="59">
        <v>0</v>
      </c>
    </row>
    <row r="23" spans="1:4" x14ac:dyDescent="0.2">
      <c r="A23" s="57">
        <v>4</v>
      </c>
      <c r="B23" s="41"/>
      <c r="C23" s="58" t="s">
        <v>153</v>
      </c>
      <c r="D23" s="59">
        <v>0</v>
      </c>
    </row>
    <row r="24" spans="1:4" ht="15.75" thickBot="1" x14ac:dyDescent="0.25">
      <c r="A24" s="57">
        <v>5</v>
      </c>
      <c r="B24" s="41"/>
      <c r="C24" s="58" t="s">
        <v>154</v>
      </c>
      <c r="D24" s="59">
        <v>-4509000</v>
      </c>
    </row>
    <row r="25" spans="1:4" ht="16.5" customHeight="1" thickBot="1" x14ac:dyDescent="0.3">
      <c r="A25" s="60"/>
      <c r="B25" s="61"/>
      <c r="C25" s="62" t="s">
        <v>155</v>
      </c>
      <c r="D25" s="63">
        <f>+D24+D23+D22+D21+D20</f>
        <v>-2619000</v>
      </c>
    </row>
    <row r="26" spans="1:4" ht="15.75" customHeight="1" x14ac:dyDescent="0.25">
      <c r="A26" s="64"/>
      <c r="B26" s="65"/>
      <c r="C26" s="66"/>
      <c r="D26" s="67"/>
    </row>
    <row r="27" spans="1:4" ht="15.75" x14ac:dyDescent="0.25">
      <c r="A27" s="53" t="s">
        <v>157</v>
      </c>
      <c r="B27" s="54" t="s">
        <v>37</v>
      </c>
      <c r="C27" s="55"/>
      <c r="D27" s="56"/>
    </row>
    <row r="28" spans="1:4" x14ac:dyDescent="0.2">
      <c r="A28" s="57">
        <v>1</v>
      </c>
      <c r="B28" s="41"/>
      <c r="C28" s="58" t="s">
        <v>150</v>
      </c>
      <c r="D28" s="59">
        <v>1667000</v>
      </c>
    </row>
    <row r="29" spans="1:4" x14ac:dyDescent="0.2">
      <c r="A29" s="57">
        <v>2</v>
      </c>
      <c r="B29" s="41"/>
      <c r="C29" s="58" t="s">
        <v>151</v>
      </c>
      <c r="D29" s="59">
        <v>0</v>
      </c>
    </row>
    <row r="30" spans="1:4" x14ac:dyDescent="0.2">
      <c r="A30" s="57">
        <v>3</v>
      </c>
      <c r="B30" s="41"/>
      <c r="C30" s="58" t="s">
        <v>152</v>
      </c>
      <c r="D30" s="59">
        <v>0</v>
      </c>
    </row>
    <row r="31" spans="1:4" x14ac:dyDescent="0.2">
      <c r="A31" s="57">
        <v>4</v>
      </c>
      <c r="B31" s="41"/>
      <c r="C31" s="58" t="s">
        <v>153</v>
      </c>
      <c r="D31" s="59">
        <v>0</v>
      </c>
    </row>
    <row r="32" spans="1:4" ht="15.75" thickBot="1" x14ac:dyDescent="0.25">
      <c r="A32" s="57">
        <v>5</v>
      </c>
      <c r="B32" s="41"/>
      <c r="C32" s="58" t="s">
        <v>154</v>
      </c>
      <c r="D32" s="59">
        <v>0</v>
      </c>
    </row>
    <row r="33" spans="1:4" ht="16.5" customHeight="1" thickBot="1" x14ac:dyDescent="0.3">
      <c r="A33" s="60"/>
      <c r="B33" s="61"/>
      <c r="C33" s="62" t="s">
        <v>155</v>
      </c>
      <c r="D33" s="63">
        <f>+D32+D31+D30+D29+D28</f>
        <v>1667000</v>
      </c>
    </row>
    <row r="34" spans="1:4" ht="15.75" customHeight="1" x14ac:dyDescent="0.25">
      <c r="A34" s="64"/>
      <c r="B34" s="65"/>
      <c r="C34" s="66"/>
      <c r="D34" s="67"/>
    </row>
    <row r="35" spans="1:4" ht="15.75" x14ac:dyDescent="0.25">
      <c r="A35" s="53" t="s">
        <v>158</v>
      </c>
      <c r="B35" s="54" t="s">
        <v>49</v>
      </c>
      <c r="C35" s="55"/>
      <c r="D35" s="56"/>
    </row>
    <row r="36" spans="1:4" x14ac:dyDescent="0.2">
      <c r="A36" s="57">
        <v>1</v>
      </c>
      <c r="B36" s="41"/>
      <c r="C36" s="58" t="s">
        <v>150</v>
      </c>
      <c r="D36" s="59">
        <v>732000</v>
      </c>
    </row>
    <row r="37" spans="1:4" x14ac:dyDescent="0.2">
      <c r="A37" s="57">
        <v>2</v>
      </c>
      <c r="B37" s="41"/>
      <c r="C37" s="58" t="s">
        <v>151</v>
      </c>
      <c r="D37" s="59">
        <v>0</v>
      </c>
    </row>
    <row r="38" spans="1:4" x14ac:dyDescent="0.2">
      <c r="A38" s="57">
        <v>3</v>
      </c>
      <c r="B38" s="41"/>
      <c r="C38" s="58" t="s">
        <v>152</v>
      </c>
      <c r="D38" s="59">
        <v>0</v>
      </c>
    </row>
    <row r="39" spans="1:4" x14ac:dyDescent="0.2">
      <c r="A39" s="57">
        <v>4</v>
      </c>
      <c r="B39" s="41"/>
      <c r="C39" s="58" t="s">
        <v>153</v>
      </c>
      <c r="D39" s="59">
        <v>0</v>
      </c>
    </row>
    <row r="40" spans="1:4" ht="15.75" thickBot="1" x14ac:dyDescent="0.25">
      <c r="A40" s="57">
        <v>5</v>
      </c>
      <c r="B40" s="41"/>
      <c r="C40" s="58" t="s">
        <v>154</v>
      </c>
      <c r="D40" s="59">
        <v>0</v>
      </c>
    </row>
    <row r="41" spans="1:4" ht="16.5" customHeight="1" thickBot="1" x14ac:dyDescent="0.3">
      <c r="A41" s="60"/>
      <c r="B41" s="61"/>
      <c r="C41" s="62" t="s">
        <v>155</v>
      </c>
      <c r="D41" s="63">
        <f>+D40+D39+D38+D37+D36</f>
        <v>732000</v>
      </c>
    </row>
    <row r="42" spans="1:4" ht="15.75" customHeight="1" x14ac:dyDescent="0.25">
      <c r="A42" s="64"/>
      <c r="B42" s="65"/>
      <c r="C42" s="66"/>
      <c r="D42" s="67"/>
    </row>
    <row r="43" spans="1:4" ht="15.75" x14ac:dyDescent="0.25">
      <c r="A43" s="53" t="s">
        <v>159</v>
      </c>
      <c r="B43" s="54" t="s">
        <v>58</v>
      </c>
      <c r="C43" s="55"/>
      <c r="D43" s="56"/>
    </row>
    <row r="44" spans="1:4" x14ac:dyDescent="0.2">
      <c r="A44" s="57">
        <v>1</v>
      </c>
      <c r="B44" s="41"/>
      <c r="C44" s="58" t="s">
        <v>150</v>
      </c>
      <c r="D44" s="59">
        <v>0</v>
      </c>
    </row>
    <row r="45" spans="1:4" x14ac:dyDescent="0.2">
      <c r="A45" s="57">
        <v>2</v>
      </c>
      <c r="B45" s="41"/>
      <c r="C45" s="58" t="s">
        <v>151</v>
      </c>
      <c r="D45" s="59">
        <v>0</v>
      </c>
    </row>
    <row r="46" spans="1:4" x14ac:dyDescent="0.2">
      <c r="A46" s="57">
        <v>3</v>
      </c>
      <c r="B46" s="41"/>
      <c r="C46" s="58" t="s">
        <v>152</v>
      </c>
      <c r="D46" s="59">
        <v>0</v>
      </c>
    </row>
    <row r="47" spans="1:4" x14ac:dyDescent="0.2">
      <c r="A47" s="57">
        <v>4</v>
      </c>
      <c r="B47" s="41"/>
      <c r="C47" s="58" t="s">
        <v>153</v>
      </c>
      <c r="D47" s="59">
        <v>0</v>
      </c>
    </row>
    <row r="48" spans="1:4" ht="15.75" thickBot="1" x14ac:dyDescent="0.25">
      <c r="A48" s="57">
        <v>5</v>
      </c>
      <c r="B48" s="41"/>
      <c r="C48" s="58" t="s">
        <v>154</v>
      </c>
      <c r="D48" s="59">
        <v>0</v>
      </c>
    </row>
    <row r="49" spans="1:4" ht="16.5" customHeight="1" thickBot="1" x14ac:dyDescent="0.3">
      <c r="A49" s="60"/>
      <c r="B49" s="61"/>
      <c r="C49" s="62" t="s">
        <v>155</v>
      </c>
      <c r="D49" s="63">
        <f>+D48+D47+D46+D45+D44</f>
        <v>0</v>
      </c>
    </row>
    <row r="50" spans="1:4" ht="15.75" customHeight="1" x14ac:dyDescent="0.25">
      <c r="A50" s="64"/>
      <c r="B50" s="65"/>
      <c r="C50" s="66"/>
      <c r="D50" s="67"/>
    </row>
    <row r="51" spans="1:4" ht="15.75" x14ac:dyDescent="0.25">
      <c r="A51" s="53" t="s">
        <v>160</v>
      </c>
      <c r="B51" s="54" t="s">
        <v>71</v>
      </c>
      <c r="C51" s="55"/>
      <c r="D51" s="56"/>
    </row>
    <row r="52" spans="1:4" x14ac:dyDescent="0.2">
      <c r="A52" s="57">
        <v>1</v>
      </c>
      <c r="B52" s="41"/>
      <c r="C52" s="58" t="s">
        <v>150</v>
      </c>
      <c r="D52" s="59">
        <v>0</v>
      </c>
    </row>
    <row r="53" spans="1:4" x14ac:dyDescent="0.2">
      <c r="A53" s="57">
        <v>2</v>
      </c>
      <c r="B53" s="41"/>
      <c r="C53" s="58" t="s">
        <v>151</v>
      </c>
      <c r="D53" s="59">
        <v>0</v>
      </c>
    </row>
    <row r="54" spans="1:4" x14ac:dyDescent="0.2">
      <c r="A54" s="57">
        <v>3</v>
      </c>
      <c r="B54" s="41"/>
      <c r="C54" s="58" t="s">
        <v>152</v>
      </c>
      <c r="D54" s="59">
        <v>0</v>
      </c>
    </row>
    <row r="55" spans="1:4" x14ac:dyDescent="0.2">
      <c r="A55" s="57">
        <v>4</v>
      </c>
      <c r="B55" s="41"/>
      <c r="C55" s="58" t="s">
        <v>153</v>
      </c>
      <c r="D55" s="59">
        <v>0</v>
      </c>
    </row>
    <row r="56" spans="1:4" ht="15.75" thickBot="1" x14ac:dyDescent="0.25">
      <c r="A56" s="57">
        <v>5</v>
      </c>
      <c r="B56" s="41"/>
      <c r="C56" s="58" t="s">
        <v>154</v>
      </c>
      <c r="D56" s="59">
        <v>0</v>
      </c>
    </row>
    <row r="57" spans="1:4" ht="16.5" customHeight="1" thickBot="1" x14ac:dyDescent="0.3">
      <c r="A57" s="60"/>
      <c r="B57" s="61"/>
      <c r="C57" s="62" t="s">
        <v>155</v>
      </c>
      <c r="D57" s="63">
        <f>+D56+D55+D54+D53+D52</f>
        <v>0</v>
      </c>
    </row>
    <row r="58" spans="1:4" ht="15.75" customHeight="1" x14ac:dyDescent="0.25">
      <c r="A58" s="64"/>
      <c r="B58" s="65"/>
      <c r="C58" s="66"/>
      <c r="D58" s="67"/>
    </row>
    <row r="59" spans="1:4" ht="15.75" x14ac:dyDescent="0.25">
      <c r="A59" s="53" t="s">
        <v>161</v>
      </c>
      <c r="B59" s="54" t="s">
        <v>82</v>
      </c>
      <c r="C59" s="55"/>
      <c r="D59" s="56"/>
    </row>
    <row r="60" spans="1:4" x14ac:dyDescent="0.2">
      <c r="A60" s="57">
        <v>1</v>
      </c>
      <c r="B60" s="41"/>
      <c r="C60" s="58" t="s">
        <v>150</v>
      </c>
      <c r="D60" s="59">
        <v>0</v>
      </c>
    </row>
    <row r="61" spans="1:4" x14ac:dyDescent="0.2">
      <c r="A61" s="57">
        <v>2</v>
      </c>
      <c r="B61" s="41"/>
      <c r="C61" s="58" t="s">
        <v>151</v>
      </c>
      <c r="D61" s="59">
        <v>0</v>
      </c>
    </row>
    <row r="62" spans="1:4" x14ac:dyDescent="0.2">
      <c r="A62" s="57">
        <v>3</v>
      </c>
      <c r="B62" s="41"/>
      <c r="C62" s="58" t="s">
        <v>152</v>
      </c>
      <c r="D62" s="59">
        <v>0</v>
      </c>
    </row>
    <row r="63" spans="1:4" x14ac:dyDescent="0.2">
      <c r="A63" s="57">
        <v>4</v>
      </c>
      <c r="B63" s="41"/>
      <c r="C63" s="58" t="s">
        <v>153</v>
      </c>
      <c r="D63" s="59">
        <v>0</v>
      </c>
    </row>
    <row r="64" spans="1:4" ht="15.75" thickBot="1" x14ac:dyDescent="0.25">
      <c r="A64" s="57">
        <v>5</v>
      </c>
      <c r="B64" s="41"/>
      <c r="C64" s="58" t="s">
        <v>154</v>
      </c>
      <c r="D64" s="59">
        <v>0</v>
      </c>
    </row>
    <row r="65" spans="1:4" ht="16.5" customHeight="1" thickBot="1" x14ac:dyDescent="0.3">
      <c r="A65" s="60"/>
      <c r="B65" s="61"/>
      <c r="C65" s="62" t="s">
        <v>155</v>
      </c>
      <c r="D65" s="63">
        <f>+D64+D63+D62+D61+D60</f>
        <v>0</v>
      </c>
    </row>
    <row r="66" spans="1:4" ht="15.75" customHeight="1" x14ac:dyDescent="0.25">
      <c r="A66" s="64"/>
      <c r="B66" s="65"/>
      <c r="C66" s="66"/>
      <c r="D66" s="67"/>
    </row>
    <row r="67" spans="1:4" ht="15.75" x14ac:dyDescent="0.25">
      <c r="A67" s="53" t="s">
        <v>162</v>
      </c>
      <c r="B67" s="54" t="s">
        <v>90</v>
      </c>
      <c r="C67" s="55"/>
      <c r="D67" s="56"/>
    </row>
    <row r="68" spans="1:4" x14ac:dyDescent="0.2">
      <c r="A68" s="57">
        <v>1</v>
      </c>
      <c r="B68" s="41"/>
      <c r="C68" s="58" t="s">
        <v>150</v>
      </c>
      <c r="D68" s="59">
        <v>6777000</v>
      </c>
    </row>
    <row r="69" spans="1:4" x14ac:dyDescent="0.2">
      <c r="A69" s="57">
        <v>2</v>
      </c>
      <c r="B69" s="41"/>
      <c r="C69" s="58" t="s">
        <v>151</v>
      </c>
      <c r="D69" s="59">
        <v>0</v>
      </c>
    </row>
    <row r="70" spans="1:4" x14ac:dyDescent="0.2">
      <c r="A70" s="57">
        <v>3</v>
      </c>
      <c r="B70" s="41"/>
      <c r="C70" s="58" t="s">
        <v>152</v>
      </c>
      <c r="D70" s="59">
        <v>0</v>
      </c>
    </row>
    <row r="71" spans="1:4" x14ac:dyDescent="0.2">
      <c r="A71" s="57">
        <v>4</v>
      </c>
      <c r="B71" s="41"/>
      <c r="C71" s="58" t="s">
        <v>153</v>
      </c>
      <c r="D71" s="59">
        <v>0</v>
      </c>
    </row>
    <row r="72" spans="1:4" ht="15.75" thickBot="1" x14ac:dyDescent="0.25">
      <c r="A72" s="57">
        <v>5</v>
      </c>
      <c r="B72" s="41"/>
      <c r="C72" s="58" t="s">
        <v>154</v>
      </c>
      <c r="D72" s="59">
        <v>0</v>
      </c>
    </row>
    <row r="73" spans="1:4" ht="16.5" customHeight="1" thickBot="1" x14ac:dyDescent="0.3">
      <c r="A73" s="60"/>
      <c r="B73" s="61"/>
      <c r="C73" s="62" t="s">
        <v>155</v>
      </c>
      <c r="D73" s="63">
        <f>+D72+D71+D70+D69+D68</f>
        <v>6777000</v>
      </c>
    </row>
    <row r="74" spans="1:4" ht="15.75" customHeight="1" x14ac:dyDescent="0.25">
      <c r="A74" s="64"/>
      <c r="B74" s="65"/>
      <c r="C74" s="66"/>
      <c r="D74" s="67"/>
    </row>
    <row r="75" spans="1:4" ht="15.75" x14ac:dyDescent="0.25">
      <c r="A75" s="53" t="s">
        <v>163</v>
      </c>
      <c r="B75" s="54" t="s">
        <v>98</v>
      </c>
      <c r="C75" s="55"/>
      <c r="D75" s="56"/>
    </row>
    <row r="76" spans="1:4" x14ac:dyDescent="0.2">
      <c r="A76" s="57">
        <v>1</v>
      </c>
      <c r="B76" s="41"/>
      <c r="C76" s="58" t="s">
        <v>150</v>
      </c>
      <c r="D76" s="59">
        <v>0</v>
      </c>
    </row>
    <row r="77" spans="1:4" x14ac:dyDescent="0.2">
      <c r="A77" s="57">
        <v>2</v>
      </c>
      <c r="B77" s="41"/>
      <c r="C77" s="58" t="s">
        <v>151</v>
      </c>
      <c r="D77" s="59">
        <v>0</v>
      </c>
    </row>
    <row r="78" spans="1:4" x14ac:dyDescent="0.2">
      <c r="A78" s="57">
        <v>3</v>
      </c>
      <c r="B78" s="41"/>
      <c r="C78" s="58" t="s">
        <v>152</v>
      </c>
      <c r="D78" s="59">
        <v>0</v>
      </c>
    </row>
    <row r="79" spans="1:4" x14ac:dyDescent="0.2">
      <c r="A79" s="57">
        <v>4</v>
      </c>
      <c r="B79" s="41"/>
      <c r="C79" s="58" t="s">
        <v>153</v>
      </c>
      <c r="D79" s="59">
        <v>0</v>
      </c>
    </row>
    <row r="80" spans="1:4" ht="15.75" thickBot="1" x14ac:dyDescent="0.25">
      <c r="A80" s="57">
        <v>5</v>
      </c>
      <c r="B80" s="41"/>
      <c r="C80" s="58" t="s">
        <v>154</v>
      </c>
      <c r="D80" s="59">
        <v>0</v>
      </c>
    </row>
    <row r="81" spans="1:4" ht="16.5" customHeight="1" thickBot="1" x14ac:dyDescent="0.3">
      <c r="A81" s="60"/>
      <c r="B81" s="61"/>
      <c r="C81" s="62" t="s">
        <v>155</v>
      </c>
      <c r="D81" s="63">
        <f>+D80+D79+D78+D77+D76</f>
        <v>0</v>
      </c>
    </row>
    <row r="82" spans="1:4" ht="15.75" customHeight="1" x14ac:dyDescent="0.25">
      <c r="A82" s="64"/>
      <c r="B82" s="65"/>
      <c r="C82" s="66"/>
      <c r="D82" s="67"/>
    </row>
    <row r="83" spans="1:4" ht="15.75" x14ac:dyDescent="0.25">
      <c r="A83" s="53" t="s">
        <v>164</v>
      </c>
      <c r="B83" s="54" t="s">
        <v>113</v>
      </c>
      <c r="C83" s="55"/>
      <c r="D83" s="56"/>
    </row>
    <row r="84" spans="1:4" x14ac:dyDescent="0.2">
      <c r="A84" s="57">
        <v>1</v>
      </c>
      <c r="B84" s="41"/>
      <c r="C84" s="58" t="s">
        <v>150</v>
      </c>
      <c r="D84" s="59">
        <v>-995000</v>
      </c>
    </row>
    <row r="85" spans="1:4" x14ac:dyDescent="0.2">
      <c r="A85" s="57">
        <v>2</v>
      </c>
      <c r="B85" s="41"/>
      <c r="C85" s="58" t="s">
        <v>151</v>
      </c>
      <c r="D85" s="59">
        <v>0</v>
      </c>
    </row>
    <row r="86" spans="1:4" x14ac:dyDescent="0.2">
      <c r="A86" s="57">
        <v>3</v>
      </c>
      <c r="B86" s="41"/>
      <c r="C86" s="58" t="s">
        <v>152</v>
      </c>
      <c r="D86" s="59">
        <v>0</v>
      </c>
    </row>
    <row r="87" spans="1:4" x14ac:dyDescent="0.2">
      <c r="A87" s="57">
        <v>4</v>
      </c>
      <c r="B87" s="41"/>
      <c r="C87" s="58" t="s">
        <v>153</v>
      </c>
      <c r="D87" s="59">
        <v>0</v>
      </c>
    </row>
    <row r="88" spans="1:4" ht="15.75" thickBot="1" x14ac:dyDescent="0.25">
      <c r="A88" s="57">
        <v>5</v>
      </c>
      <c r="B88" s="41"/>
      <c r="C88" s="58" t="s">
        <v>154</v>
      </c>
      <c r="D88" s="59">
        <v>0</v>
      </c>
    </row>
    <row r="89" spans="1:4" ht="16.5" customHeight="1" thickBot="1" x14ac:dyDescent="0.3">
      <c r="A89" s="60"/>
      <c r="B89" s="61"/>
      <c r="C89" s="62" t="s">
        <v>155</v>
      </c>
      <c r="D89" s="63">
        <f>+D88+D87+D86+D85+D84</f>
        <v>-995000</v>
      </c>
    </row>
    <row r="90" spans="1:4" ht="15.75" customHeight="1" x14ac:dyDescent="0.25">
      <c r="A90" s="64"/>
      <c r="B90" s="65"/>
      <c r="C90" s="66"/>
      <c r="D90" s="67"/>
    </row>
    <row r="91" spans="1:4" ht="15.75" x14ac:dyDescent="0.25">
      <c r="A91" s="53" t="s">
        <v>165</v>
      </c>
      <c r="B91" s="54" t="s">
        <v>120</v>
      </c>
      <c r="C91" s="55"/>
      <c r="D91" s="56"/>
    </row>
    <row r="92" spans="1:4" x14ac:dyDescent="0.2">
      <c r="A92" s="57">
        <v>1</v>
      </c>
      <c r="B92" s="41"/>
      <c r="C92" s="58" t="s">
        <v>150</v>
      </c>
      <c r="D92" s="59">
        <v>7384000</v>
      </c>
    </row>
    <row r="93" spans="1:4" x14ac:dyDescent="0.2">
      <c r="A93" s="57">
        <v>2</v>
      </c>
      <c r="B93" s="41"/>
      <c r="C93" s="58" t="s">
        <v>151</v>
      </c>
      <c r="D93" s="59">
        <v>0</v>
      </c>
    </row>
    <row r="94" spans="1:4" x14ac:dyDescent="0.2">
      <c r="A94" s="57">
        <v>3</v>
      </c>
      <c r="B94" s="41"/>
      <c r="C94" s="58" t="s">
        <v>152</v>
      </c>
      <c r="D94" s="59">
        <v>0</v>
      </c>
    </row>
    <row r="95" spans="1:4" x14ac:dyDescent="0.2">
      <c r="A95" s="57">
        <v>4</v>
      </c>
      <c r="B95" s="41"/>
      <c r="C95" s="58" t="s">
        <v>153</v>
      </c>
      <c r="D95" s="59">
        <v>0</v>
      </c>
    </row>
    <row r="96" spans="1:4" ht="15.75" thickBot="1" x14ac:dyDescent="0.25">
      <c r="A96" s="57">
        <v>5</v>
      </c>
      <c r="B96" s="41"/>
      <c r="C96" s="58" t="s">
        <v>154</v>
      </c>
      <c r="D96" s="59">
        <v>0</v>
      </c>
    </row>
    <row r="97" spans="1:4" ht="16.5" customHeight="1" thickBot="1" x14ac:dyDescent="0.3">
      <c r="A97" s="60"/>
      <c r="B97" s="61"/>
      <c r="C97" s="62" t="s">
        <v>155</v>
      </c>
      <c r="D97" s="63">
        <f>+D96+D95+D94+D93+D92</f>
        <v>7384000</v>
      </c>
    </row>
    <row r="98" spans="1:4" ht="15.75" customHeight="1" x14ac:dyDescent="0.25">
      <c r="A98" s="64"/>
      <c r="B98" s="65"/>
      <c r="C98" s="66"/>
      <c r="D98" s="67"/>
    </row>
    <row r="99" spans="1:4" ht="15.75" x14ac:dyDescent="0.25">
      <c r="A99" s="53" t="s">
        <v>166</v>
      </c>
      <c r="B99" s="54" t="s">
        <v>127</v>
      </c>
      <c r="C99" s="55"/>
      <c r="D99" s="56"/>
    </row>
    <row r="100" spans="1:4" x14ac:dyDescent="0.2">
      <c r="A100" s="57">
        <v>1</v>
      </c>
      <c r="B100" s="41"/>
      <c r="C100" s="58" t="s">
        <v>150</v>
      </c>
      <c r="D100" s="59">
        <v>1556000</v>
      </c>
    </row>
    <row r="101" spans="1:4" x14ac:dyDescent="0.2">
      <c r="A101" s="57">
        <v>2</v>
      </c>
      <c r="B101" s="41"/>
      <c r="C101" s="58" t="s">
        <v>151</v>
      </c>
      <c r="D101" s="59">
        <v>1985000</v>
      </c>
    </row>
    <row r="102" spans="1:4" x14ac:dyDescent="0.2">
      <c r="A102" s="57">
        <v>3</v>
      </c>
      <c r="B102" s="41"/>
      <c r="C102" s="58" t="s">
        <v>152</v>
      </c>
      <c r="D102" s="59">
        <v>0</v>
      </c>
    </row>
    <row r="103" spans="1:4" x14ac:dyDescent="0.2">
      <c r="A103" s="57">
        <v>4</v>
      </c>
      <c r="B103" s="41"/>
      <c r="C103" s="58" t="s">
        <v>153</v>
      </c>
      <c r="D103" s="59">
        <v>968000</v>
      </c>
    </row>
    <row r="104" spans="1:4" ht="15.75" thickBot="1" x14ac:dyDescent="0.25">
      <c r="A104" s="57">
        <v>5</v>
      </c>
      <c r="B104" s="41"/>
      <c r="C104" s="58" t="s">
        <v>154</v>
      </c>
      <c r="D104" s="59">
        <v>0</v>
      </c>
    </row>
    <row r="105" spans="1:4" ht="16.5" customHeight="1" thickBot="1" x14ac:dyDescent="0.3">
      <c r="A105" s="60"/>
      <c r="B105" s="61"/>
      <c r="C105" s="62" t="s">
        <v>155</v>
      </c>
      <c r="D105" s="63">
        <f>+D104+D103+D102+D101+D100</f>
        <v>4509000</v>
      </c>
    </row>
    <row r="106" spans="1:4" ht="15.75" customHeight="1" x14ac:dyDescent="0.25">
      <c r="A106" s="64"/>
      <c r="B106" s="65"/>
      <c r="C106" s="66"/>
      <c r="D106" s="67"/>
    </row>
    <row r="107" spans="1:4" ht="15.75" x14ac:dyDescent="0.25">
      <c r="A107" s="53" t="s">
        <v>167</v>
      </c>
      <c r="B107" s="54" t="s">
        <v>133</v>
      </c>
      <c r="C107" s="55"/>
      <c r="D107" s="56"/>
    </row>
    <row r="108" spans="1:4" x14ac:dyDescent="0.2">
      <c r="A108" s="57">
        <v>1</v>
      </c>
      <c r="B108" s="41"/>
      <c r="C108" s="58" t="s">
        <v>150</v>
      </c>
      <c r="D108" s="59">
        <v>-644000</v>
      </c>
    </row>
    <row r="109" spans="1:4" x14ac:dyDescent="0.2">
      <c r="A109" s="57">
        <v>2</v>
      </c>
      <c r="B109" s="41"/>
      <c r="C109" s="58" t="s">
        <v>151</v>
      </c>
      <c r="D109" s="59">
        <v>0</v>
      </c>
    </row>
    <row r="110" spans="1:4" x14ac:dyDescent="0.2">
      <c r="A110" s="57">
        <v>3</v>
      </c>
      <c r="B110" s="41"/>
      <c r="C110" s="58" t="s">
        <v>152</v>
      </c>
      <c r="D110" s="59">
        <v>0</v>
      </c>
    </row>
    <row r="111" spans="1:4" x14ac:dyDescent="0.2">
      <c r="A111" s="57">
        <v>4</v>
      </c>
      <c r="B111" s="41"/>
      <c r="C111" s="58" t="s">
        <v>153</v>
      </c>
      <c r="D111" s="59">
        <v>0</v>
      </c>
    </row>
    <row r="112" spans="1:4" ht="15.75" thickBot="1" x14ac:dyDescent="0.25">
      <c r="A112" s="57">
        <v>5</v>
      </c>
      <c r="B112" s="41"/>
      <c r="C112" s="58" t="s">
        <v>154</v>
      </c>
      <c r="D112" s="59">
        <v>0</v>
      </c>
    </row>
    <row r="113" spans="1:4" ht="16.5" customHeight="1" thickBot="1" x14ac:dyDescent="0.3">
      <c r="A113" s="60"/>
      <c r="B113" s="61"/>
      <c r="C113" s="62" t="s">
        <v>155</v>
      </c>
      <c r="D113" s="63">
        <f>+D112+D111+D110+D109+D108</f>
        <v>-644000</v>
      </c>
    </row>
    <row r="114" spans="1:4" ht="15.75" customHeight="1" thickBot="1" x14ac:dyDescent="0.3">
      <c r="A114" s="64"/>
      <c r="B114" s="65"/>
      <c r="C114" s="66"/>
      <c r="D114" s="67"/>
    </row>
    <row r="115" spans="1:4" ht="16.5" customHeight="1" thickBot="1" x14ac:dyDescent="0.3">
      <c r="A115" s="68"/>
      <c r="B115" s="69" t="s">
        <v>168</v>
      </c>
      <c r="C115" s="62" t="s">
        <v>169</v>
      </c>
      <c r="D115" s="63">
        <f>+D113-D112+D105-D104+D97-D96+D89-D88+D81-D80+D73-D72+D65-D64+D57-D56+D49-D48+D41-D40+D33-D32+D25-D24+D17-D16</f>
        <v>45034000</v>
      </c>
    </row>
    <row r="116" spans="1:4" ht="16.5" customHeight="1" thickBot="1" x14ac:dyDescent="0.3">
      <c r="A116" s="68"/>
      <c r="B116" s="69" t="s">
        <v>154</v>
      </c>
      <c r="C116" s="62"/>
      <c r="D116" s="63">
        <f>+D112+D104+D96+D88+D80+D72+D64+D56+D48+D40+D32+D24+D16</f>
        <v>-20337000</v>
      </c>
    </row>
    <row r="117" spans="1:4" ht="16.5" customHeight="1" thickBot="1" x14ac:dyDescent="0.3">
      <c r="A117" s="68"/>
      <c r="B117" s="69" t="s">
        <v>170</v>
      </c>
      <c r="C117" s="62" t="s">
        <v>169</v>
      </c>
      <c r="D117" s="63">
        <f>SUM(D115:D116)</f>
        <v>24697000</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zoomScaleNormal="100" workbookViewId="0">
      <selection activeCell="A3" sqref="A3:E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171</v>
      </c>
      <c r="B4" s="444"/>
      <c r="C4" s="444"/>
      <c r="D4" s="444"/>
      <c r="E4" s="444"/>
    </row>
    <row r="5" spans="1:5" ht="16.5" customHeight="1" thickBot="1" x14ac:dyDescent="0.3">
      <c r="A5" s="70"/>
      <c r="B5" s="70"/>
      <c r="C5" s="35"/>
    </row>
    <row r="6" spans="1:5" ht="15.75" customHeight="1" x14ac:dyDescent="0.25">
      <c r="A6" s="71" t="s">
        <v>141</v>
      </c>
      <c r="B6" s="72" t="s">
        <v>142</v>
      </c>
      <c r="C6" s="73" t="s">
        <v>143</v>
      </c>
      <c r="D6" s="73" t="s">
        <v>144</v>
      </c>
      <c r="E6" s="73" t="s">
        <v>172</v>
      </c>
    </row>
    <row r="7" spans="1:5" ht="31.5" customHeight="1" x14ac:dyDescent="0.25">
      <c r="A7" s="74"/>
      <c r="B7" s="75"/>
      <c r="C7" s="76"/>
      <c r="D7" s="77"/>
      <c r="E7" s="78" t="s">
        <v>173</v>
      </c>
    </row>
    <row r="8" spans="1:5" ht="16.5" customHeight="1" thickBot="1" x14ac:dyDescent="0.3">
      <c r="A8" s="79" t="s">
        <v>5</v>
      </c>
      <c r="B8" s="80" t="s">
        <v>9</v>
      </c>
      <c r="C8" s="81" t="s">
        <v>174</v>
      </c>
      <c r="D8" s="81" t="s">
        <v>175</v>
      </c>
      <c r="E8" s="82" t="s">
        <v>176</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177</v>
      </c>
      <c r="D11" s="93" t="s">
        <v>178</v>
      </c>
      <c r="E11" s="94">
        <v>-344227</v>
      </c>
    </row>
    <row r="12" spans="1:5" ht="15.75" thickBot="1" x14ac:dyDescent="0.25">
      <c r="A12" s="95">
        <v>1</v>
      </c>
      <c r="B12" s="96"/>
      <c r="C12" s="97" t="s">
        <v>179</v>
      </c>
      <c r="D12" s="98" t="s">
        <v>180</v>
      </c>
      <c r="E12" s="99">
        <v>-33790</v>
      </c>
    </row>
    <row r="13" spans="1:5" s="31" customFormat="1" ht="16.5" customHeight="1" thickBot="1" x14ac:dyDescent="0.3">
      <c r="A13" s="100"/>
      <c r="B13" s="101"/>
      <c r="C13" s="62" t="s">
        <v>181</v>
      </c>
      <c r="D13" s="102" t="s">
        <v>182</v>
      </c>
      <c r="E13" s="103">
        <f>SUM(E11:E12)</f>
        <v>-378017</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177</v>
      </c>
      <c r="D16" s="93" t="s">
        <v>178</v>
      </c>
      <c r="E16" s="94">
        <v>0</v>
      </c>
    </row>
    <row r="17" spans="1:5" ht="15.75" thickBot="1" x14ac:dyDescent="0.25">
      <c r="A17" s="95"/>
      <c r="B17" s="96"/>
      <c r="C17" s="97" t="s">
        <v>183</v>
      </c>
      <c r="D17" s="98" t="s">
        <v>184</v>
      </c>
      <c r="E17" s="99">
        <v>0</v>
      </c>
    </row>
    <row r="18" spans="1:5" s="31" customFormat="1" ht="16.5" customHeight="1" thickBot="1" x14ac:dyDescent="0.3">
      <c r="A18" s="100"/>
      <c r="B18" s="101"/>
      <c r="C18" s="62" t="s">
        <v>181</v>
      </c>
      <c r="D18" s="102" t="s">
        <v>182</v>
      </c>
      <c r="E18" s="103">
        <f>SUM(E16)</f>
        <v>0</v>
      </c>
    </row>
    <row r="19" spans="1:5" s="31" customFormat="1" x14ac:dyDescent="0.2">
      <c r="A19" s="64"/>
      <c r="B19" s="104"/>
      <c r="C19" s="105"/>
      <c r="D19" s="106"/>
      <c r="E19" s="107"/>
    </row>
    <row r="20" spans="1:5" ht="15.75" customHeight="1" x14ac:dyDescent="0.25">
      <c r="A20" s="87" t="s">
        <v>48</v>
      </c>
      <c r="B20" s="88" t="s">
        <v>49</v>
      </c>
      <c r="C20" s="55"/>
      <c r="D20" s="55"/>
      <c r="E20" s="89"/>
    </row>
    <row r="21" spans="1:5" ht="15.75" customHeight="1" x14ac:dyDescent="0.25">
      <c r="A21" s="90"/>
      <c r="B21" s="91"/>
      <c r="C21" s="92" t="s">
        <v>177</v>
      </c>
      <c r="D21" s="93" t="s">
        <v>178</v>
      </c>
      <c r="E21" s="94">
        <v>0</v>
      </c>
    </row>
    <row r="22" spans="1:5" ht="15.75" thickBot="1" x14ac:dyDescent="0.25">
      <c r="A22" s="95"/>
      <c r="B22" s="96"/>
      <c r="C22" s="97" t="s">
        <v>183</v>
      </c>
      <c r="D22" s="98" t="s">
        <v>184</v>
      </c>
      <c r="E22" s="99">
        <v>0</v>
      </c>
    </row>
    <row r="23" spans="1:5" s="31" customFormat="1" ht="16.5" customHeight="1" thickBot="1" x14ac:dyDescent="0.3">
      <c r="A23" s="100"/>
      <c r="B23" s="101"/>
      <c r="C23" s="62" t="s">
        <v>181</v>
      </c>
      <c r="D23" s="102" t="s">
        <v>182</v>
      </c>
      <c r="E23" s="103">
        <f>SUM(E21)</f>
        <v>0</v>
      </c>
    </row>
    <row r="24" spans="1:5" s="31" customFormat="1" x14ac:dyDescent="0.2">
      <c r="A24" s="64"/>
      <c r="B24" s="104"/>
      <c r="C24" s="105"/>
      <c r="D24" s="106"/>
      <c r="E24" s="107"/>
    </row>
    <row r="25" spans="1:5" ht="15.75" customHeight="1" x14ac:dyDescent="0.25">
      <c r="A25" s="87" t="s">
        <v>57</v>
      </c>
      <c r="B25" s="88" t="s">
        <v>58</v>
      </c>
      <c r="C25" s="55"/>
      <c r="D25" s="55"/>
      <c r="E25" s="89"/>
    </row>
    <row r="26" spans="1:5" ht="15.75" customHeight="1" x14ac:dyDescent="0.25">
      <c r="A26" s="90"/>
      <c r="B26" s="91"/>
      <c r="C26" s="92" t="s">
        <v>177</v>
      </c>
      <c r="D26" s="93" t="s">
        <v>178</v>
      </c>
      <c r="E26" s="94">
        <v>34732</v>
      </c>
    </row>
    <row r="27" spans="1:5" ht="15.75" thickBot="1" x14ac:dyDescent="0.25">
      <c r="A27" s="95">
        <v>1</v>
      </c>
      <c r="B27" s="96"/>
      <c r="C27" s="97" t="s">
        <v>179</v>
      </c>
      <c r="D27" s="98" t="s">
        <v>180</v>
      </c>
      <c r="E27" s="99">
        <v>-16184</v>
      </c>
    </row>
    <row r="28" spans="1:5" s="31" customFormat="1" ht="16.5" customHeight="1" thickBot="1" x14ac:dyDescent="0.3">
      <c r="A28" s="100"/>
      <c r="B28" s="101"/>
      <c r="C28" s="62" t="s">
        <v>181</v>
      </c>
      <c r="D28" s="102" t="s">
        <v>182</v>
      </c>
      <c r="E28" s="103">
        <f>SUM(E26:E27)</f>
        <v>18548</v>
      </c>
    </row>
    <row r="29" spans="1:5" s="31" customFormat="1" x14ac:dyDescent="0.2">
      <c r="A29" s="64"/>
      <c r="B29" s="104"/>
      <c r="C29" s="105"/>
      <c r="D29" s="106"/>
      <c r="E29" s="107"/>
    </row>
    <row r="30" spans="1:5" ht="15.75" customHeight="1" x14ac:dyDescent="0.25">
      <c r="A30" s="87" t="s">
        <v>70</v>
      </c>
      <c r="B30" s="88" t="s">
        <v>71</v>
      </c>
      <c r="C30" s="55"/>
      <c r="D30" s="55"/>
      <c r="E30" s="89"/>
    </row>
    <row r="31" spans="1:5" ht="15.75" customHeight="1" x14ac:dyDescent="0.25">
      <c r="A31" s="90"/>
      <c r="B31" s="91"/>
      <c r="C31" s="92" t="s">
        <v>177</v>
      </c>
      <c r="D31" s="93" t="s">
        <v>178</v>
      </c>
      <c r="E31" s="94">
        <v>2286</v>
      </c>
    </row>
    <row r="32" spans="1:5" ht="15.75" thickBot="1" x14ac:dyDescent="0.25">
      <c r="A32" s="95">
        <v>1</v>
      </c>
      <c r="B32" s="96"/>
      <c r="C32" s="97" t="s">
        <v>179</v>
      </c>
      <c r="D32" s="98" t="s">
        <v>180</v>
      </c>
      <c r="E32" s="99">
        <v>6341</v>
      </c>
    </row>
    <row r="33" spans="1:5" s="31" customFormat="1" ht="16.5" customHeight="1" thickBot="1" x14ac:dyDescent="0.3">
      <c r="A33" s="100"/>
      <c r="B33" s="101"/>
      <c r="C33" s="62" t="s">
        <v>181</v>
      </c>
      <c r="D33" s="102" t="s">
        <v>182</v>
      </c>
      <c r="E33" s="103">
        <f>SUM(E31:E32)</f>
        <v>8627</v>
      </c>
    </row>
    <row r="34" spans="1:5" s="31" customFormat="1" x14ac:dyDescent="0.2">
      <c r="A34" s="64"/>
      <c r="B34" s="104"/>
      <c r="C34" s="105"/>
      <c r="D34" s="106"/>
      <c r="E34" s="107"/>
    </row>
    <row r="35" spans="1:5" ht="15.75" customHeight="1" x14ac:dyDescent="0.25">
      <c r="A35" s="87" t="s">
        <v>81</v>
      </c>
      <c r="B35" s="88" t="s">
        <v>82</v>
      </c>
      <c r="C35" s="55"/>
      <c r="D35" s="55"/>
      <c r="E35" s="89"/>
    </row>
    <row r="36" spans="1:5" ht="15.75" customHeight="1" x14ac:dyDescent="0.25">
      <c r="A36" s="90"/>
      <c r="B36" s="91"/>
      <c r="C36" s="92" t="s">
        <v>177</v>
      </c>
      <c r="D36" s="93" t="s">
        <v>178</v>
      </c>
      <c r="E36" s="94">
        <v>23600</v>
      </c>
    </row>
    <row r="37" spans="1:5" ht="15.75" thickBot="1" x14ac:dyDescent="0.25">
      <c r="A37" s="95">
        <v>1</v>
      </c>
      <c r="B37" s="96"/>
      <c r="C37" s="97" t="s">
        <v>179</v>
      </c>
      <c r="D37" s="98" t="s">
        <v>180</v>
      </c>
      <c r="E37" s="99">
        <v>-17720</v>
      </c>
    </row>
    <row r="38" spans="1:5" s="31" customFormat="1" ht="16.5" customHeight="1" thickBot="1" x14ac:dyDescent="0.3">
      <c r="A38" s="100"/>
      <c r="B38" s="101"/>
      <c r="C38" s="62" t="s">
        <v>181</v>
      </c>
      <c r="D38" s="102" t="s">
        <v>182</v>
      </c>
      <c r="E38" s="103">
        <f>SUM(E36:E37)</f>
        <v>5880</v>
      </c>
    </row>
    <row r="39" spans="1:5" s="31" customFormat="1" x14ac:dyDescent="0.2">
      <c r="A39" s="64"/>
      <c r="B39" s="104"/>
      <c r="C39" s="105"/>
      <c r="D39" s="106"/>
      <c r="E39" s="107"/>
    </row>
    <row r="40" spans="1:5" ht="15.75" customHeight="1" x14ac:dyDescent="0.25">
      <c r="A40" s="87" t="s">
        <v>89</v>
      </c>
      <c r="B40" s="88" t="s">
        <v>90</v>
      </c>
      <c r="C40" s="55"/>
      <c r="D40" s="55"/>
      <c r="E40" s="89"/>
    </row>
    <row r="41" spans="1:5" ht="15.75" customHeight="1" x14ac:dyDescent="0.25">
      <c r="A41" s="90"/>
      <c r="B41" s="91"/>
      <c r="C41" s="92" t="s">
        <v>177</v>
      </c>
      <c r="D41" s="93" t="s">
        <v>178</v>
      </c>
      <c r="E41" s="94">
        <v>1817860</v>
      </c>
    </row>
    <row r="42" spans="1:5" ht="15.75" thickBot="1" x14ac:dyDescent="0.25">
      <c r="A42" s="95"/>
      <c r="B42" s="96"/>
      <c r="C42" s="97" t="s">
        <v>183</v>
      </c>
      <c r="D42" s="98" t="s">
        <v>184</v>
      </c>
      <c r="E42" s="99">
        <v>0</v>
      </c>
    </row>
    <row r="43" spans="1:5" s="31" customFormat="1" ht="16.5" customHeight="1" thickBot="1" x14ac:dyDescent="0.3">
      <c r="A43" s="100"/>
      <c r="B43" s="101"/>
      <c r="C43" s="62" t="s">
        <v>181</v>
      </c>
      <c r="D43" s="102" t="s">
        <v>182</v>
      </c>
      <c r="E43" s="103">
        <f>SUM(E41)</f>
        <v>1817860</v>
      </c>
    </row>
    <row r="44" spans="1:5" s="31" customFormat="1" x14ac:dyDescent="0.2">
      <c r="A44" s="64"/>
      <c r="B44" s="104"/>
      <c r="C44" s="105"/>
      <c r="D44" s="106"/>
      <c r="E44" s="107"/>
    </row>
    <row r="45" spans="1:5" ht="15.75" customHeight="1" x14ac:dyDescent="0.25">
      <c r="A45" s="87" t="s">
        <v>97</v>
      </c>
      <c r="B45" s="88" t="s">
        <v>98</v>
      </c>
      <c r="C45" s="55"/>
      <c r="D45" s="55"/>
      <c r="E45" s="89"/>
    </row>
    <row r="46" spans="1:5" ht="15.75" customHeight="1" x14ac:dyDescent="0.25">
      <c r="A46" s="90"/>
      <c r="B46" s="91"/>
      <c r="C46" s="92" t="s">
        <v>177</v>
      </c>
      <c r="D46" s="93" t="s">
        <v>178</v>
      </c>
      <c r="E46" s="94">
        <v>0</v>
      </c>
    </row>
    <row r="47" spans="1:5" ht="15.75" thickBot="1" x14ac:dyDescent="0.25">
      <c r="A47" s="95"/>
      <c r="B47" s="96"/>
      <c r="C47" s="97" t="s">
        <v>183</v>
      </c>
      <c r="D47" s="98" t="s">
        <v>184</v>
      </c>
      <c r="E47" s="99">
        <v>0</v>
      </c>
    </row>
    <row r="48" spans="1:5" s="31" customFormat="1" ht="16.5" customHeight="1" thickBot="1" x14ac:dyDescent="0.3">
      <c r="A48" s="100"/>
      <c r="B48" s="101"/>
      <c r="C48" s="62" t="s">
        <v>181</v>
      </c>
      <c r="D48" s="102" t="s">
        <v>182</v>
      </c>
      <c r="E48" s="103">
        <f>SUM(E46)</f>
        <v>0</v>
      </c>
    </row>
    <row r="49" spans="1:5" s="31" customFormat="1" x14ac:dyDescent="0.2">
      <c r="A49" s="64"/>
      <c r="B49" s="104"/>
      <c r="C49" s="105"/>
      <c r="D49" s="106"/>
      <c r="E49" s="107"/>
    </row>
    <row r="50" spans="1:5" ht="15.75" customHeight="1" x14ac:dyDescent="0.25">
      <c r="A50" s="87" t="s">
        <v>112</v>
      </c>
      <c r="B50" s="88" t="s">
        <v>113</v>
      </c>
      <c r="C50" s="55"/>
      <c r="D50" s="55"/>
      <c r="E50" s="89"/>
    </row>
    <row r="51" spans="1:5" ht="15.75" customHeight="1" x14ac:dyDescent="0.25">
      <c r="A51" s="90"/>
      <c r="B51" s="91"/>
      <c r="C51" s="92" t="s">
        <v>177</v>
      </c>
      <c r="D51" s="93" t="s">
        <v>178</v>
      </c>
      <c r="E51" s="94">
        <v>326197</v>
      </c>
    </row>
    <row r="52" spans="1:5" ht="15.75" thickBot="1" x14ac:dyDescent="0.25">
      <c r="A52" s="95">
        <v>1</v>
      </c>
      <c r="B52" s="96"/>
      <c r="C52" s="97" t="s">
        <v>179</v>
      </c>
      <c r="D52" s="98" t="s">
        <v>180</v>
      </c>
      <c r="E52" s="99">
        <v>1059677</v>
      </c>
    </row>
    <row r="53" spans="1:5" s="31" customFormat="1" ht="16.5" customHeight="1" thickBot="1" x14ac:dyDescent="0.3">
      <c r="A53" s="100"/>
      <c r="B53" s="101"/>
      <c r="C53" s="62" t="s">
        <v>181</v>
      </c>
      <c r="D53" s="102" t="s">
        <v>182</v>
      </c>
      <c r="E53" s="103">
        <f>SUM(E51:E52)</f>
        <v>1385874</v>
      </c>
    </row>
    <row r="54" spans="1:5" s="31" customFormat="1" x14ac:dyDescent="0.2">
      <c r="A54" s="64"/>
      <c r="B54" s="104"/>
      <c r="C54" s="105"/>
      <c r="D54" s="106"/>
      <c r="E54" s="107"/>
    </row>
    <row r="55" spans="1:5" ht="15.75" customHeight="1" x14ac:dyDescent="0.25">
      <c r="A55" s="87" t="s">
        <v>119</v>
      </c>
      <c r="B55" s="88" t="s">
        <v>120</v>
      </c>
      <c r="C55" s="55"/>
      <c r="D55" s="55"/>
      <c r="E55" s="89"/>
    </row>
    <row r="56" spans="1:5" ht="15.75" customHeight="1" x14ac:dyDescent="0.25">
      <c r="A56" s="90"/>
      <c r="B56" s="91"/>
      <c r="C56" s="92" t="s">
        <v>177</v>
      </c>
      <c r="D56" s="93" t="s">
        <v>178</v>
      </c>
      <c r="E56" s="94">
        <v>1393814</v>
      </c>
    </row>
    <row r="57" spans="1:5" ht="15.75" thickBot="1" x14ac:dyDescent="0.25">
      <c r="A57" s="95">
        <v>1</v>
      </c>
      <c r="B57" s="96"/>
      <c r="C57" s="97" t="s">
        <v>179</v>
      </c>
      <c r="D57" s="98" t="s">
        <v>180</v>
      </c>
      <c r="E57" s="99">
        <v>109945</v>
      </c>
    </row>
    <row r="58" spans="1:5" s="31" customFormat="1" ht="16.5" customHeight="1" thickBot="1" x14ac:dyDescent="0.3">
      <c r="A58" s="100"/>
      <c r="B58" s="101"/>
      <c r="C58" s="62" t="s">
        <v>181</v>
      </c>
      <c r="D58" s="102" t="s">
        <v>182</v>
      </c>
      <c r="E58" s="103">
        <f>SUM(E56:E57)</f>
        <v>1503759</v>
      </c>
    </row>
    <row r="59" spans="1:5" s="31" customFormat="1" x14ac:dyDescent="0.2">
      <c r="A59" s="64"/>
      <c r="B59" s="104"/>
      <c r="C59" s="105"/>
      <c r="D59" s="106"/>
      <c r="E59" s="107"/>
    </row>
    <row r="60" spans="1:5" ht="15.75" customHeight="1" x14ac:dyDescent="0.25">
      <c r="A60" s="87" t="s">
        <v>126</v>
      </c>
      <c r="B60" s="88" t="s">
        <v>127</v>
      </c>
      <c r="C60" s="55"/>
      <c r="D60" s="55"/>
      <c r="E60" s="89"/>
    </row>
    <row r="61" spans="1:5" ht="15.75" customHeight="1" x14ac:dyDescent="0.25">
      <c r="A61" s="90"/>
      <c r="B61" s="91"/>
      <c r="C61" s="92" t="s">
        <v>177</v>
      </c>
      <c r="D61" s="93" t="s">
        <v>178</v>
      </c>
      <c r="E61" s="94">
        <v>24548</v>
      </c>
    </row>
    <row r="62" spans="1:5" ht="15.75" thickBot="1" x14ac:dyDescent="0.25">
      <c r="A62" s="95">
        <v>1</v>
      </c>
      <c r="B62" s="96"/>
      <c r="C62" s="97" t="s">
        <v>179</v>
      </c>
      <c r="D62" s="98" t="s">
        <v>180</v>
      </c>
      <c r="E62" s="99">
        <v>35131</v>
      </c>
    </row>
    <row r="63" spans="1:5" s="31" customFormat="1" ht="16.5" customHeight="1" thickBot="1" x14ac:dyDescent="0.3">
      <c r="A63" s="100"/>
      <c r="B63" s="101"/>
      <c r="C63" s="62" t="s">
        <v>181</v>
      </c>
      <c r="D63" s="102" t="s">
        <v>182</v>
      </c>
      <c r="E63" s="103">
        <f>SUM(E61:E62)</f>
        <v>59679</v>
      </c>
    </row>
    <row r="64" spans="1:5" s="31" customFormat="1" x14ac:dyDescent="0.2">
      <c r="A64" s="64"/>
      <c r="B64" s="104"/>
      <c r="C64" s="105"/>
      <c r="D64" s="106"/>
      <c r="E64" s="107"/>
    </row>
    <row r="65" spans="1:5" ht="15.75" customHeight="1" x14ac:dyDescent="0.25">
      <c r="A65" s="87" t="s">
        <v>132</v>
      </c>
      <c r="B65" s="88" t="s">
        <v>133</v>
      </c>
      <c r="C65" s="55"/>
      <c r="D65" s="55"/>
      <c r="E65" s="89"/>
    </row>
    <row r="66" spans="1:5" ht="15.75" customHeight="1" x14ac:dyDescent="0.25">
      <c r="A66" s="90"/>
      <c r="B66" s="91"/>
      <c r="C66" s="92" t="s">
        <v>177</v>
      </c>
      <c r="D66" s="93" t="s">
        <v>178</v>
      </c>
      <c r="E66" s="94">
        <v>352555</v>
      </c>
    </row>
    <row r="67" spans="1:5" ht="15.75" thickBot="1" x14ac:dyDescent="0.25">
      <c r="A67" s="95">
        <v>1</v>
      </c>
      <c r="B67" s="96"/>
      <c r="C67" s="97" t="s">
        <v>179</v>
      </c>
      <c r="D67" s="98" t="s">
        <v>180</v>
      </c>
      <c r="E67" s="99">
        <v>187556</v>
      </c>
    </row>
    <row r="68" spans="1:5" s="31" customFormat="1" ht="16.5" customHeight="1" thickBot="1" x14ac:dyDescent="0.3">
      <c r="A68" s="100"/>
      <c r="B68" s="101"/>
      <c r="C68" s="62" t="s">
        <v>181</v>
      </c>
      <c r="D68" s="102" t="s">
        <v>182</v>
      </c>
      <c r="E68" s="103">
        <f>SUM(E66:E67)</f>
        <v>540111</v>
      </c>
    </row>
    <row r="69" spans="1:5" s="31" customFormat="1" ht="15.75" thickBot="1" x14ac:dyDescent="0.25">
      <c r="A69" s="64"/>
      <c r="B69" s="104"/>
      <c r="C69" s="105"/>
      <c r="D69" s="106"/>
      <c r="E69" s="107"/>
    </row>
    <row r="70" spans="1:5" s="33" customFormat="1" ht="19.5" customHeight="1" thickBot="1" x14ac:dyDescent="0.3">
      <c r="A70" s="108"/>
      <c r="B70" s="109"/>
      <c r="C70" s="110"/>
      <c r="D70" s="111" t="s">
        <v>185</v>
      </c>
      <c r="E70" s="112">
        <f>+E68+E63+E58+E53+E48+E43+E38+E33+E28+E23+E18+E13</f>
        <v>4962321</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REPORTING&amp;RSAINT MARY`S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zoomScaleNormal="100" workbookViewId="0">
      <selection activeCell="A3" sqref="A3:F3"/>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186</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184</v>
      </c>
      <c r="D8" s="76"/>
      <c r="E8" s="76"/>
      <c r="F8" s="120"/>
    </row>
    <row r="9" spans="1:6" ht="13.5" customHeight="1" thickBot="1" x14ac:dyDescent="0.25">
      <c r="A9" s="121" t="s">
        <v>5</v>
      </c>
      <c r="B9" s="122" t="s">
        <v>187</v>
      </c>
      <c r="C9" s="123" t="s">
        <v>188</v>
      </c>
      <c r="D9" s="123" t="s">
        <v>174</v>
      </c>
      <c r="E9" s="123" t="s">
        <v>175</v>
      </c>
      <c r="F9" s="124" t="s">
        <v>189</v>
      </c>
    </row>
    <row r="10" spans="1:6" s="125" customFormat="1" ht="31.5" x14ac:dyDescent="0.25">
      <c r="A10" s="126"/>
      <c r="B10" s="127"/>
      <c r="C10" s="128"/>
      <c r="D10" s="129" t="s">
        <v>190</v>
      </c>
      <c r="E10" s="130" t="s">
        <v>191</v>
      </c>
      <c r="F10" s="131">
        <v>361149</v>
      </c>
    </row>
    <row r="11" spans="1:6" ht="15.75" x14ac:dyDescent="0.25">
      <c r="A11" s="132" t="s">
        <v>149</v>
      </c>
      <c r="B11" s="133" t="s">
        <v>10</v>
      </c>
      <c r="C11" s="134"/>
      <c r="D11" s="135"/>
      <c r="E11" s="135"/>
      <c r="F11" s="136"/>
    </row>
    <row r="12" spans="1:6" ht="15.75" thickBot="1" x14ac:dyDescent="0.25">
      <c r="A12" s="137"/>
      <c r="B12" s="91"/>
      <c r="C12" s="138" t="s">
        <v>184</v>
      </c>
      <c r="D12" s="138" t="s">
        <v>192</v>
      </c>
      <c r="E12" s="139" t="s">
        <v>184</v>
      </c>
      <c r="F12" s="140">
        <v>0</v>
      </c>
    </row>
    <row r="13" spans="1:6" ht="16.5" thickBot="1" x14ac:dyDescent="0.3">
      <c r="A13" s="141"/>
      <c r="B13" s="142"/>
      <c r="C13" s="143"/>
      <c r="D13" s="144" t="s">
        <v>193</v>
      </c>
      <c r="E13" s="145" t="s">
        <v>194</v>
      </c>
      <c r="F13" s="146">
        <v>0</v>
      </c>
    </row>
    <row r="14" spans="1:6" ht="15.75" x14ac:dyDescent="0.25">
      <c r="A14" s="147"/>
      <c r="B14" s="148"/>
      <c r="C14" s="149"/>
      <c r="D14" s="150"/>
      <c r="E14" s="151"/>
      <c r="F14" s="152"/>
    </row>
    <row r="15" spans="1:6" ht="15.75" x14ac:dyDescent="0.25">
      <c r="A15" s="132" t="s">
        <v>156</v>
      </c>
      <c r="B15" s="133" t="s">
        <v>37</v>
      </c>
      <c r="C15" s="134"/>
      <c r="D15" s="135"/>
      <c r="E15" s="135"/>
      <c r="F15" s="136"/>
    </row>
    <row r="16" spans="1:6" ht="15.75" thickBot="1" x14ac:dyDescent="0.25">
      <c r="A16" s="137"/>
      <c r="B16" s="91"/>
      <c r="C16" s="138" t="s">
        <v>184</v>
      </c>
      <c r="D16" s="138" t="s">
        <v>192</v>
      </c>
      <c r="E16" s="139" t="s">
        <v>184</v>
      </c>
      <c r="F16" s="140">
        <v>0</v>
      </c>
    </row>
    <row r="17" spans="1:6" ht="16.5" thickBot="1" x14ac:dyDescent="0.3">
      <c r="A17" s="141"/>
      <c r="B17" s="142"/>
      <c r="C17" s="143"/>
      <c r="D17" s="144" t="s">
        <v>193</v>
      </c>
      <c r="E17" s="145" t="s">
        <v>194</v>
      </c>
      <c r="F17" s="146">
        <v>0</v>
      </c>
    </row>
    <row r="18" spans="1:6" ht="15.75" x14ac:dyDescent="0.25">
      <c r="A18" s="147"/>
      <c r="B18" s="148"/>
      <c r="C18" s="149"/>
      <c r="D18" s="150"/>
      <c r="E18" s="151"/>
      <c r="F18" s="152"/>
    </row>
    <row r="19" spans="1:6" ht="15.75" x14ac:dyDescent="0.25">
      <c r="A19" s="132" t="s">
        <v>157</v>
      </c>
      <c r="B19" s="133" t="s">
        <v>49</v>
      </c>
      <c r="C19" s="134"/>
      <c r="D19" s="135"/>
      <c r="E19" s="135"/>
      <c r="F19" s="136"/>
    </row>
    <row r="20" spans="1:6" ht="15.75" thickBot="1" x14ac:dyDescent="0.25">
      <c r="A20" s="137"/>
      <c r="B20" s="91"/>
      <c r="C20" s="138" t="s">
        <v>184</v>
      </c>
      <c r="D20" s="138" t="s">
        <v>192</v>
      </c>
      <c r="E20" s="139" t="s">
        <v>184</v>
      </c>
      <c r="F20" s="140">
        <v>0</v>
      </c>
    </row>
    <row r="21" spans="1:6" ht="16.5" thickBot="1" x14ac:dyDescent="0.3">
      <c r="A21" s="141"/>
      <c r="B21" s="142"/>
      <c r="C21" s="143"/>
      <c r="D21" s="144" t="s">
        <v>193</v>
      </c>
      <c r="E21" s="145" t="s">
        <v>194</v>
      </c>
      <c r="F21" s="146">
        <v>0</v>
      </c>
    </row>
    <row r="22" spans="1:6" ht="15.75" x14ac:dyDescent="0.25">
      <c r="A22" s="147"/>
      <c r="B22" s="148"/>
      <c r="C22" s="149"/>
      <c r="D22" s="150"/>
      <c r="E22" s="151"/>
      <c r="F22" s="152"/>
    </row>
    <row r="23" spans="1:6" ht="15.75" x14ac:dyDescent="0.25">
      <c r="A23" s="132" t="s">
        <v>158</v>
      </c>
      <c r="B23" s="133" t="s">
        <v>58</v>
      </c>
      <c r="C23" s="134"/>
      <c r="D23" s="135"/>
      <c r="E23" s="135"/>
      <c r="F23" s="136"/>
    </row>
    <row r="24" spans="1:6" ht="15.75" thickBot="1" x14ac:dyDescent="0.25">
      <c r="A24" s="137"/>
      <c r="B24" s="91"/>
      <c r="C24" s="138" t="s">
        <v>184</v>
      </c>
      <c r="D24" s="138" t="s">
        <v>192</v>
      </c>
      <c r="E24" s="139" t="s">
        <v>184</v>
      </c>
      <c r="F24" s="140">
        <v>0</v>
      </c>
    </row>
    <row r="25" spans="1:6" ht="16.5" thickBot="1" x14ac:dyDescent="0.3">
      <c r="A25" s="141"/>
      <c r="B25" s="142"/>
      <c r="C25" s="143"/>
      <c r="D25" s="144" t="s">
        <v>193</v>
      </c>
      <c r="E25" s="145" t="s">
        <v>194</v>
      </c>
      <c r="F25" s="146">
        <v>0</v>
      </c>
    </row>
    <row r="26" spans="1:6" ht="15.75" x14ac:dyDescent="0.25">
      <c r="A26" s="147"/>
      <c r="B26" s="148"/>
      <c r="C26" s="149"/>
      <c r="D26" s="150"/>
      <c r="E26" s="151"/>
      <c r="F26" s="152"/>
    </row>
    <row r="27" spans="1:6" ht="15.75" x14ac:dyDescent="0.25">
      <c r="A27" s="132" t="s">
        <v>159</v>
      </c>
      <c r="B27" s="133" t="s">
        <v>71</v>
      </c>
      <c r="C27" s="134"/>
      <c r="D27" s="135"/>
      <c r="E27" s="135"/>
      <c r="F27" s="136"/>
    </row>
    <row r="28" spans="1:6" ht="15.75" thickBot="1" x14ac:dyDescent="0.25">
      <c r="A28" s="137">
        <v>1</v>
      </c>
      <c r="B28" s="91"/>
      <c r="C28" s="138" t="s">
        <v>49</v>
      </c>
      <c r="D28" s="138" t="s">
        <v>195</v>
      </c>
      <c r="E28" s="139" t="s">
        <v>196</v>
      </c>
      <c r="F28" s="140">
        <v>28535</v>
      </c>
    </row>
    <row r="29" spans="1:6" ht="16.5" thickBot="1" x14ac:dyDescent="0.3">
      <c r="A29" s="141"/>
      <c r="B29" s="142"/>
      <c r="C29" s="143"/>
      <c r="D29" s="144" t="s">
        <v>193</v>
      </c>
      <c r="E29" s="145" t="s">
        <v>194</v>
      </c>
      <c r="F29" s="146">
        <f>SUM(F28:F28)</f>
        <v>28535</v>
      </c>
    </row>
    <row r="30" spans="1:6" ht="15.75" x14ac:dyDescent="0.25">
      <c r="A30" s="147"/>
      <c r="B30" s="148"/>
      <c r="C30" s="149"/>
      <c r="D30" s="150"/>
      <c r="E30" s="151"/>
      <c r="F30" s="152"/>
    </row>
    <row r="31" spans="1:6" ht="15.75" x14ac:dyDescent="0.25">
      <c r="A31" s="132" t="s">
        <v>160</v>
      </c>
      <c r="B31" s="133" t="s">
        <v>82</v>
      </c>
      <c r="C31" s="134"/>
      <c r="D31" s="135"/>
      <c r="E31" s="135"/>
      <c r="F31" s="136"/>
    </row>
    <row r="32" spans="1:6" ht="15.75" thickBot="1" x14ac:dyDescent="0.25">
      <c r="A32" s="137"/>
      <c r="B32" s="91"/>
      <c r="C32" s="138" t="s">
        <v>184</v>
      </c>
      <c r="D32" s="138" t="s">
        <v>192</v>
      </c>
      <c r="E32" s="139" t="s">
        <v>184</v>
      </c>
      <c r="F32" s="140">
        <v>0</v>
      </c>
    </row>
    <row r="33" spans="1:6" ht="16.5" thickBot="1" x14ac:dyDescent="0.3">
      <c r="A33" s="141"/>
      <c r="B33" s="142"/>
      <c r="C33" s="143"/>
      <c r="D33" s="144" t="s">
        <v>193</v>
      </c>
      <c r="E33" s="145" t="s">
        <v>194</v>
      </c>
      <c r="F33" s="146">
        <v>0</v>
      </c>
    </row>
    <row r="34" spans="1:6" ht="15.75" x14ac:dyDescent="0.25">
      <c r="A34" s="147"/>
      <c r="B34" s="148"/>
      <c r="C34" s="149"/>
      <c r="D34" s="150"/>
      <c r="E34" s="151"/>
      <c r="F34" s="152"/>
    </row>
    <row r="35" spans="1:6" ht="15.75" x14ac:dyDescent="0.25">
      <c r="A35" s="132" t="s">
        <v>161</v>
      </c>
      <c r="B35" s="133" t="s">
        <v>90</v>
      </c>
      <c r="C35" s="134"/>
      <c r="D35" s="135"/>
      <c r="E35" s="135"/>
      <c r="F35" s="136"/>
    </row>
    <row r="36" spans="1:6" ht="15.75" thickBot="1" x14ac:dyDescent="0.25">
      <c r="A36" s="137"/>
      <c r="B36" s="91"/>
      <c r="C36" s="138" t="s">
        <v>184</v>
      </c>
      <c r="D36" s="138" t="s">
        <v>192</v>
      </c>
      <c r="E36" s="139" t="s">
        <v>184</v>
      </c>
      <c r="F36" s="140">
        <v>0</v>
      </c>
    </row>
    <row r="37" spans="1:6" ht="16.5" thickBot="1" x14ac:dyDescent="0.3">
      <c r="A37" s="141"/>
      <c r="B37" s="142"/>
      <c r="C37" s="143"/>
      <c r="D37" s="144" t="s">
        <v>193</v>
      </c>
      <c r="E37" s="145" t="s">
        <v>194</v>
      </c>
      <c r="F37" s="146">
        <v>0</v>
      </c>
    </row>
    <row r="38" spans="1:6" ht="15.75" x14ac:dyDescent="0.25">
      <c r="A38" s="147"/>
      <c r="B38" s="148"/>
      <c r="C38" s="149"/>
      <c r="D38" s="150"/>
      <c r="E38" s="151"/>
      <c r="F38" s="152"/>
    </row>
    <row r="39" spans="1:6" ht="15.75" x14ac:dyDescent="0.25">
      <c r="A39" s="132" t="s">
        <v>162</v>
      </c>
      <c r="B39" s="133" t="s">
        <v>98</v>
      </c>
      <c r="C39" s="134"/>
      <c r="D39" s="135"/>
      <c r="E39" s="135"/>
      <c r="F39" s="136"/>
    </row>
    <row r="40" spans="1:6" ht="15.75" thickBot="1" x14ac:dyDescent="0.25">
      <c r="A40" s="137">
        <v>1</v>
      </c>
      <c r="B40" s="91"/>
      <c r="C40" s="138" t="s">
        <v>120</v>
      </c>
      <c r="D40" s="138" t="s">
        <v>195</v>
      </c>
      <c r="E40" s="139" t="s">
        <v>196</v>
      </c>
      <c r="F40" s="140">
        <v>32682</v>
      </c>
    </row>
    <row r="41" spans="1:6" ht="16.5" thickBot="1" x14ac:dyDescent="0.3">
      <c r="A41" s="141"/>
      <c r="B41" s="142"/>
      <c r="C41" s="143"/>
      <c r="D41" s="144" t="s">
        <v>193</v>
      </c>
      <c r="E41" s="145" t="s">
        <v>194</v>
      </c>
      <c r="F41" s="146">
        <f>SUM(F40:F40)</f>
        <v>32682</v>
      </c>
    </row>
    <row r="42" spans="1:6" ht="15.75" x14ac:dyDescent="0.25">
      <c r="A42" s="147"/>
      <c r="B42" s="148"/>
      <c r="C42" s="149"/>
      <c r="D42" s="150"/>
      <c r="E42" s="151"/>
      <c r="F42" s="152"/>
    </row>
    <row r="43" spans="1:6" ht="15.75" x14ac:dyDescent="0.25">
      <c r="A43" s="132" t="s">
        <v>163</v>
      </c>
      <c r="B43" s="133" t="s">
        <v>113</v>
      </c>
      <c r="C43" s="134"/>
      <c r="D43" s="135"/>
      <c r="E43" s="135"/>
      <c r="F43" s="136"/>
    </row>
    <row r="44" spans="1:6" ht="15.75" thickBot="1" x14ac:dyDescent="0.25">
      <c r="A44" s="137">
        <v>1</v>
      </c>
      <c r="B44" s="91"/>
      <c r="C44" s="138" t="s">
        <v>49</v>
      </c>
      <c r="D44" s="138" t="s">
        <v>195</v>
      </c>
      <c r="E44" s="139" t="s">
        <v>196</v>
      </c>
      <c r="F44" s="140">
        <v>-21113</v>
      </c>
    </row>
    <row r="45" spans="1:6" ht="16.5" thickBot="1" x14ac:dyDescent="0.3">
      <c r="A45" s="141"/>
      <c r="B45" s="142"/>
      <c r="C45" s="143"/>
      <c r="D45" s="144" t="s">
        <v>193</v>
      </c>
      <c r="E45" s="145" t="s">
        <v>194</v>
      </c>
      <c r="F45" s="146">
        <f>SUM(F44:F44)</f>
        <v>-21113</v>
      </c>
    </row>
    <row r="46" spans="1:6" ht="15.75" x14ac:dyDescent="0.25">
      <c r="A46" s="147"/>
      <c r="B46" s="148"/>
      <c r="C46" s="149"/>
      <c r="D46" s="150"/>
      <c r="E46" s="151"/>
      <c r="F46" s="152"/>
    </row>
    <row r="47" spans="1:6" ht="15.75" x14ac:dyDescent="0.25">
      <c r="A47" s="132" t="s">
        <v>164</v>
      </c>
      <c r="B47" s="133" t="s">
        <v>120</v>
      </c>
      <c r="C47" s="134"/>
      <c r="D47" s="135"/>
      <c r="E47" s="135"/>
      <c r="F47" s="136"/>
    </row>
    <row r="48" spans="1:6" ht="15.75" thickBot="1" x14ac:dyDescent="0.25">
      <c r="A48" s="137"/>
      <c r="B48" s="91"/>
      <c r="C48" s="138" t="s">
        <v>184</v>
      </c>
      <c r="D48" s="138" t="s">
        <v>192</v>
      </c>
      <c r="E48" s="139" t="s">
        <v>184</v>
      </c>
      <c r="F48" s="140">
        <v>0</v>
      </c>
    </row>
    <row r="49" spans="1:6" ht="16.5" thickBot="1" x14ac:dyDescent="0.3">
      <c r="A49" s="141"/>
      <c r="B49" s="142"/>
      <c r="C49" s="143"/>
      <c r="D49" s="144" t="s">
        <v>193</v>
      </c>
      <c r="E49" s="145" t="s">
        <v>194</v>
      </c>
      <c r="F49" s="146">
        <v>0</v>
      </c>
    </row>
    <row r="50" spans="1:6" ht="15.75" x14ac:dyDescent="0.25">
      <c r="A50" s="147"/>
      <c r="B50" s="148"/>
      <c r="C50" s="149"/>
      <c r="D50" s="150"/>
      <c r="E50" s="151"/>
      <c r="F50" s="152"/>
    </row>
    <row r="51" spans="1:6" ht="15.75" x14ac:dyDescent="0.25">
      <c r="A51" s="132" t="s">
        <v>165</v>
      </c>
      <c r="B51" s="133" t="s">
        <v>127</v>
      </c>
      <c r="C51" s="134"/>
      <c r="D51" s="135"/>
      <c r="E51" s="135"/>
      <c r="F51" s="136"/>
    </row>
    <row r="52" spans="1:6" ht="15.75" thickBot="1" x14ac:dyDescent="0.25">
      <c r="A52" s="137"/>
      <c r="B52" s="91"/>
      <c r="C52" s="138" t="s">
        <v>184</v>
      </c>
      <c r="D52" s="138" t="s">
        <v>192</v>
      </c>
      <c r="E52" s="139" t="s">
        <v>184</v>
      </c>
      <c r="F52" s="140">
        <v>0</v>
      </c>
    </row>
    <row r="53" spans="1:6" ht="16.5" thickBot="1" x14ac:dyDescent="0.3">
      <c r="A53" s="141"/>
      <c r="B53" s="142"/>
      <c r="C53" s="143"/>
      <c r="D53" s="144" t="s">
        <v>193</v>
      </c>
      <c r="E53" s="145" t="s">
        <v>194</v>
      </c>
      <c r="F53" s="146">
        <v>0</v>
      </c>
    </row>
    <row r="54" spans="1:6" ht="15.75" x14ac:dyDescent="0.25">
      <c r="A54" s="147"/>
      <c r="B54" s="148"/>
      <c r="C54" s="149"/>
      <c r="D54" s="150"/>
      <c r="E54" s="151"/>
      <c r="F54" s="152"/>
    </row>
    <row r="55" spans="1:6" ht="15.75" x14ac:dyDescent="0.25">
      <c r="A55" s="132" t="s">
        <v>166</v>
      </c>
      <c r="B55" s="133" t="s">
        <v>133</v>
      </c>
      <c r="C55" s="134"/>
      <c r="D55" s="135"/>
      <c r="E55" s="135"/>
      <c r="F55" s="136"/>
    </row>
    <row r="56" spans="1:6" ht="15" x14ac:dyDescent="0.2">
      <c r="A56" s="137">
        <v>1</v>
      </c>
      <c r="B56" s="91"/>
      <c r="C56" s="138" t="s">
        <v>49</v>
      </c>
      <c r="D56" s="138" t="s">
        <v>195</v>
      </c>
      <c r="E56" s="139" t="s">
        <v>196</v>
      </c>
      <c r="F56" s="140">
        <v>753</v>
      </c>
    </row>
    <row r="57" spans="1:6" ht="30.75" thickBot="1" x14ac:dyDescent="0.25">
      <c r="A57" s="137">
        <v>2</v>
      </c>
      <c r="B57" s="91"/>
      <c r="C57" s="138" t="s">
        <v>49</v>
      </c>
      <c r="D57" s="138" t="s">
        <v>197</v>
      </c>
      <c r="E57" s="139" t="s">
        <v>196</v>
      </c>
      <c r="F57" s="140">
        <v>33827</v>
      </c>
    </row>
    <row r="58" spans="1:6" ht="16.5" thickBot="1" x14ac:dyDescent="0.3">
      <c r="A58" s="141"/>
      <c r="B58" s="142"/>
      <c r="C58" s="143"/>
      <c r="D58" s="144" t="s">
        <v>193</v>
      </c>
      <c r="E58" s="145" t="s">
        <v>194</v>
      </c>
      <c r="F58" s="146">
        <f>SUM(F56:F57)</f>
        <v>34580</v>
      </c>
    </row>
    <row r="59" spans="1:6" ht="15.75" x14ac:dyDescent="0.25">
      <c r="A59" s="147"/>
      <c r="B59" s="148"/>
      <c r="C59" s="149"/>
      <c r="D59" s="150"/>
      <c r="E59" s="151"/>
      <c r="F59" s="152"/>
    </row>
    <row r="60" spans="1:6" ht="32.25" thickBot="1" x14ac:dyDescent="0.3">
      <c r="A60" s="153"/>
      <c r="B60" s="154"/>
      <c r="C60" s="154"/>
      <c r="D60" s="155" t="s">
        <v>198</v>
      </c>
      <c r="E60" s="156" t="s">
        <v>199</v>
      </c>
      <c r="F60" s="157">
        <f>+F58+F53+F49+F45+F41+F37+F33+F29+F25+F21+F17+F13+F10</f>
        <v>435833</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REPORTING&amp;RSAINT MARY`S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topLeftCell="A2" zoomScaleNormal="100" workbookViewId="0">
      <selection activeCell="A3" sqref="A3:D3"/>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200</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201</v>
      </c>
      <c r="C8" s="165"/>
      <c r="D8" s="166"/>
    </row>
    <row r="9" spans="1:5" ht="14.25" customHeight="1" thickBot="1" x14ac:dyDescent="0.25">
      <c r="A9" s="167" t="s">
        <v>5</v>
      </c>
      <c r="B9" s="168" t="s">
        <v>202</v>
      </c>
      <c r="C9" s="169" t="s">
        <v>189</v>
      </c>
      <c r="D9" s="170" t="s">
        <v>175</v>
      </c>
    </row>
    <row r="10" spans="1:5" ht="15.75" x14ac:dyDescent="0.25">
      <c r="A10" s="171"/>
      <c r="B10" s="86"/>
      <c r="C10" s="172"/>
      <c r="D10" s="173"/>
    </row>
    <row r="11" spans="1:5" x14ac:dyDescent="0.2">
      <c r="A11" s="174" t="s">
        <v>149</v>
      </c>
      <c r="B11" s="175" t="s">
        <v>10</v>
      </c>
      <c r="C11" s="176"/>
      <c r="D11" s="177"/>
    </row>
    <row r="12" spans="1:5" ht="13.5" thickBot="1" x14ac:dyDescent="0.25">
      <c r="A12" s="178">
        <v>0</v>
      </c>
      <c r="B12" s="179" t="s">
        <v>192</v>
      </c>
      <c r="C12" s="180">
        <v>0</v>
      </c>
      <c r="D12" s="181" t="s">
        <v>184</v>
      </c>
    </row>
    <row r="13" spans="1:5" ht="13.5" customHeight="1" thickBot="1" x14ac:dyDescent="0.25">
      <c r="A13" s="182"/>
      <c r="B13" s="183" t="s">
        <v>203</v>
      </c>
      <c r="C13" s="184">
        <v>0</v>
      </c>
      <c r="D13" s="185" t="s">
        <v>194</v>
      </c>
    </row>
    <row r="14" spans="1:5" ht="14.25" customHeight="1" x14ac:dyDescent="0.2">
      <c r="A14" s="186"/>
      <c r="B14" s="187"/>
      <c r="C14" s="188"/>
      <c r="D14" s="189"/>
    </row>
    <row r="15" spans="1:5" x14ac:dyDescent="0.2">
      <c r="A15" s="174" t="s">
        <v>156</v>
      </c>
      <c r="B15" s="175" t="s">
        <v>37</v>
      </c>
      <c r="C15" s="176"/>
      <c r="D15" s="177"/>
    </row>
    <row r="16" spans="1:5" ht="13.5" thickBot="1" x14ac:dyDescent="0.25">
      <c r="A16" s="178">
        <v>0</v>
      </c>
      <c r="B16" s="179" t="s">
        <v>192</v>
      </c>
      <c r="C16" s="180">
        <v>0</v>
      </c>
      <c r="D16" s="181" t="s">
        <v>184</v>
      </c>
    </row>
    <row r="17" spans="1:4" ht="13.5" customHeight="1" thickBot="1" x14ac:dyDescent="0.25">
      <c r="A17" s="182"/>
      <c r="B17" s="183" t="s">
        <v>203</v>
      </c>
      <c r="C17" s="184">
        <v>0</v>
      </c>
      <c r="D17" s="185" t="s">
        <v>194</v>
      </c>
    </row>
    <row r="18" spans="1:4" ht="14.25" customHeight="1" x14ac:dyDescent="0.2">
      <c r="A18" s="186"/>
      <c r="B18" s="187"/>
      <c r="C18" s="188"/>
      <c r="D18" s="189"/>
    </row>
    <row r="19" spans="1:4" x14ac:dyDescent="0.2">
      <c r="A19" s="174" t="s">
        <v>157</v>
      </c>
      <c r="B19" s="175" t="s">
        <v>49</v>
      </c>
      <c r="C19" s="176"/>
      <c r="D19" s="177"/>
    </row>
    <row r="20" spans="1:4" ht="13.5" thickBot="1" x14ac:dyDescent="0.25">
      <c r="A20" s="178">
        <v>0</v>
      </c>
      <c r="B20" s="179" t="s">
        <v>192</v>
      </c>
      <c r="C20" s="180">
        <v>0</v>
      </c>
      <c r="D20" s="181" t="s">
        <v>184</v>
      </c>
    </row>
    <row r="21" spans="1:4" ht="13.5" customHeight="1" thickBot="1" x14ac:dyDescent="0.25">
      <c r="A21" s="182"/>
      <c r="B21" s="183" t="s">
        <v>203</v>
      </c>
      <c r="C21" s="184">
        <v>0</v>
      </c>
      <c r="D21" s="185" t="s">
        <v>194</v>
      </c>
    </row>
    <row r="22" spans="1:4" ht="14.25" customHeight="1" x14ac:dyDescent="0.2">
      <c r="A22" s="186"/>
      <c r="B22" s="187"/>
      <c r="C22" s="188"/>
      <c r="D22" s="189"/>
    </row>
    <row r="23" spans="1:4" x14ac:dyDescent="0.2">
      <c r="A23" s="174" t="s">
        <v>158</v>
      </c>
      <c r="B23" s="175" t="s">
        <v>58</v>
      </c>
      <c r="C23" s="176"/>
      <c r="D23" s="177"/>
    </row>
    <row r="24" spans="1:4" ht="13.5" thickBot="1" x14ac:dyDescent="0.25">
      <c r="A24" s="178">
        <v>0</v>
      </c>
      <c r="B24" s="179" t="s">
        <v>192</v>
      </c>
      <c r="C24" s="180">
        <v>0</v>
      </c>
      <c r="D24" s="181" t="s">
        <v>184</v>
      </c>
    </row>
    <row r="25" spans="1:4" ht="13.5" customHeight="1" thickBot="1" x14ac:dyDescent="0.25">
      <c r="A25" s="182"/>
      <c r="B25" s="183" t="s">
        <v>203</v>
      </c>
      <c r="C25" s="184">
        <v>0</v>
      </c>
      <c r="D25" s="185" t="s">
        <v>194</v>
      </c>
    </row>
    <row r="26" spans="1:4" ht="14.25" customHeight="1" x14ac:dyDescent="0.2">
      <c r="A26" s="186"/>
      <c r="B26" s="187"/>
      <c r="C26" s="188"/>
      <c r="D26" s="189"/>
    </row>
    <row r="27" spans="1:4" x14ac:dyDescent="0.2">
      <c r="A27" s="174" t="s">
        <v>159</v>
      </c>
      <c r="B27" s="175" t="s">
        <v>71</v>
      </c>
      <c r="C27" s="176"/>
      <c r="D27" s="177"/>
    </row>
    <row r="28" spans="1:4" ht="13.5" thickBot="1" x14ac:dyDescent="0.25">
      <c r="A28" s="178">
        <v>0</v>
      </c>
      <c r="B28" s="179" t="s">
        <v>192</v>
      </c>
      <c r="C28" s="180">
        <v>0</v>
      </c>
      <c r="D28" s="181" t="s">
        <v>184</v>
      </c>
    </row>
    <row r="29" spans="1:4" ht="13.5" customHeight="1" thickBot="1" x14ac:dyDescent="0.25">
      <c r="A29" s="182"/>
      <c r="B29" s="183" t="s">
        <v>203</v>
      </c>
      <c r="C29" s="184">
        <v>0</v>
      </c>
      <c r="D29" s="185" t="s">
        <v>194</v>
      </c>
    </row>
    <row r="30" spans="1:4" ht="14.25" customHeight="1" x14ac:dyDescent="0.2">
      <c r="A30" s="186"/>
      <c r="B30" s="187"/>
      <c r="C30" s="188"/>
      <c r="D30" s="189"/>
    </row>
    <row r="31" spans="1:4" x14ac:dyDescent="0.2">
      <c r="A31" s="174" t="s">
        <v>160</v>
      </c>
      <c r="B31" s="175" t="s">
        <v>82</v>
      </c>
      <c r="C31" s="176"/>
      <c r="D31" s="177"/>
    </row>
    <row r="32" spans="1:4" ht="13.5" thickBot="1" x14ac:dyDescent="0.25">
      <c r="A32" s="178">
        <v>0</v>
      </c>
      <c r="B32" s="179" t="s">
        <v>192</v>
      </c>
      <c r="C32" s="180">
        <v>0</v>
      </c>
      <c r="D32" s="181" t="s">
        <v>184</v>
      </c>
    </row>
    <row r="33" spans="1:4" ht="13.5" customHeight="1" thickBot="1" x14ac:dyDescent="0.25">
      <c r="A33" s="182"/>
      <c r="B33" s="183" t="s">
        <v>203</v>
      </c>
      <c r="C33" s="184">
        <v>0</v>
      </c>
      <c r="D33" s="185" t="s">
        <v>194</v>
      </c>
    </row>
    <row r="34" spans="1:4" ht="14.25" customHeight="1" x14ac:dyDescent="0.2">
      <c r="A34" s="186"/>
      <c r="B34" s="187"/>
      <c r="C34" s="188"/>
      <c r="D34" s="189"/>
    </row>
    <row r="35" spans="1:4" x14ac:dyDescent="0.2">
      <c r="A35" s="174" t="s">
        <v>161</v>
      </c>
      <c r="B35" s="175" t="s">
        <v>90</v>
      </c>
      <c r="C35" s="176"/>
      <c r="D35" s="177"/>
    </row>
    <row r="36" spans="1:4" ht="13.5" thickBot="1" x14ac:dyDescent="0.25">
      <c r="A36" s="178">
        <v>0</v>
      </c>
      <c r="B36" s="179" t="s">
        <v>192</v>
      </c>
      <c r="C36" s="180">
        <v>0</v>
      </c>
      <c r="D36" s="181" t="s">
        <v>184</v>
      </c>
    </row>
    <row r="37" spans="1:4" ht="13.5" customHeight="1" thickBot="1" x14ac:dyDescent="0.25">
      <c r="A37" s="182"/>
      <c r="B37" s="183" t="s">
        <v>203</v>
      </c>
      <c r="C37" s="184">
        <v>0</v>
      </c>
      <c r="D37" s="185" t="s">
        <v>194</v>
      </c>
    </row>
    <row r="38" spans="1:4" ht="14.25" customHeight="1" x14ac:dyDescent="0.2">
      <c r="A38" s="186"/>
      <c r="B38" s="187"/>
      <c r="C38" s="188"/>
      <c r="D38" s="189"/>
    </row>
    <row r="39" spans="1:4" x14ac:dyDescent="0.2">
      <c r="A39" s="174" t="s">
        <v>162</v>
      </c>
      <c r="B39" s="175" t="s">
        <v>98</v>
      </c>
      <c r="C39" s="176"/>
      <c r="D39" s="177"/>
    </row>
    <row r="40" spans="1:4" ht="13.5" thickBot="1" x14ac:dyDescent="0.25">
      <c r="A40" s="178">
        <v>0</v>
      </c>
      <c r="B40" s="179" t="s">
        <v>192</v>
      </c>
      <c r="C40" s="180">
        <v>0</v>
      </c>
      <c r="D40" s="181" t="s">
        <v>184</v>
      </c>
    </row>
    <row r="41" spans="1:4" ht="13.5" customHeight="1" thickBot="1" x14ac:dyDescent="0.25">
      <c r="A41" s="182"/>
      <c r="B41" s="183" t="s">
        <v>203</v>
      </c>
      <c r="C41" s="184">
        <v>0</v>
      </c>
      <c r="D41" s="185" t="s">
        <v>194</v>
      </c>
    </row>
    <row r="42" spans="1:4" ht="14.25" customHeight="1" x14ac:dyDescent="0.2">
      <c r="A42" s="186"/>
      <c r="B42" s="187"/>
      <c r="C42" s="188"/>
      <c r="D42" s="189"/>
    </row>
    <row r="43" spans="1:4" x14ac:dyDescent="0.2">
      <c r="A43" s="174" t="s">
        <v>163</v>
      </c>
      <c r="B43" s="175" t="s">
        <v>113</v>
      </c>
      <c r="C43" s="176"/>
      <c r="D43" s="177"/>
    </row>
    <row r="44" spans="1:4" ht="13.5" thickBot="1" x14ac:dyDescent="0.25">
      <c r="A44" s="178">
        <v>0</v>
      </c>
      <c r="B44" s="179" t="s">
        <v>192</v>
      </c>
      <c r="C44" s="180">
        <v>0</v>
      </c>
      <c r="D44" s="181" t="s">
        <v>184</v>
      </c>
    </row>
    <row r="45" spans="1:4" ht="13.5" customHeight="1" thickBot="1" x14ac:dyDescent="0.25">
      <c r="A45" s="182"/>
      <c r="B45" s="183" t="s">
        <v>203</v>
      </c>
      <c r="C45" s="184">
        <v>0</v>
      </c>
      <c r="D45" s="185" t="s">
        <v>194</v>
      </c>
    </row>
    <row r="46" spans="1:4" ht="14.25" customHeight="1" x14ac:dyDescent="0.2">
      <c r="A46" s="186"/>
      <c r="B46" s="187"/>
      <c r="C46" s="188"/>
      <c r="D46" s="189"/>
    </row>
    <row r="47" spans="1:4" x14ac:dyDescent="0.2">
      <c r="A47" s="174" t="s">
        <v>164</v>
      </c>
      <c r="B47" s="175" t="s">
        <v>120</v>
      </c>
      <c r="C47" s="176"/>
      <c r="D47" s="177"/>
    </row>
    <row r="48" spans="1:4" ht="13.5" thickBot="1" x14ac:dyDescent="0.25">
      <c r="A48" s="178">
        <v>0</v>
      </c>
      <c r="B48" s="179" t="s">
        <v>192</v>
      </c>
      <c r="C48" s="180">
        <v>0</v>
      </c>
      <c r="D48" s="181" t="s">
        <v>184</v>
      </c>
    </row>
    <row r="49" spans="1:4" ht="13.5" customHeight="1" thickBot="1" x14ac:dyDescent="0.25">
      <c r="A49" s="182"/>
      <c r="B49" s="183" t="s">
        <v>203</v>
      </c>
      <c r="C49" s="184">
        <v>0</v>
      </c>
      <c r="D49" s="185" t="s">
        <v>194</v>
      </c>
    </row>
    <row r="50" spans="1:4" ht="14.25" customHeight="1" x14ac:dyDescent="0.2">
      <c r="A50" s="186"/>
      <c r="B50" s="187"/>
      <c r="C50" s="188"/>
      <c r="D50" s="189"/>
    </row>
    <row r="51" spans="1:4" x14ac:dyDescent="0.2">
      <c r="A51" s="174" t="s">
        <v>165</v>
      </c>
      <c r="B51" s="175" t="s">
        <v>127</v>
      </c>
      <c r="C51" s="176"/>
      <c r="D51" s="177"/>
    </row>
    <row r="52" spans="1:4" ht="13.5" thickBot="1" x14ac:dyDescent="0.25">
      <c r="A52" s="178">
        <v>0</v>
      </c>
      <c r="B52" s="179" t="s">
        <v>192</v>
      </c>
      <c r="C52" s="180">
        <v>0</v>
      </c>
      <c r="D52" s="181" t="s">
        <v>184</v>
      </c>
    </row>
    <row r="53" spans="1:4" ht="13.5" customHeight="1" thickBot="1" x14ac:dyDescent="0.25">
      <c r="A53" s="182"/>
      <c r="B53" s="183" t="s">
        <v>203</v>
      </c>
      <c r="C53" s="184">
        <v>0</v>
      </c>
      <c r="D53" s="185" t="s">
        <v>194</v>
      </c>
    </row>
    <row r="54" spans="1:4" ht="14.25" customHeight="1" x14ac:dyDescent="0.2">
      <c r="A54" s="186"/>
      <c r="B54" s="187"/>
      <c r="C54" s="188"/>
      <c r="D54" s="189"/>
    </row>
    <row r="55" spans="1:4" x14ac:dyDescent="0.2">
      <c r="A55" s="174" t="s">
        <v>166</v>
      </c>
      <c r="B55" s="175" t="s">
        <v>133</v>
      </c>
      <c r="C55" s="176"/>
      <c r="D55" s="177"/>
    </row>
    <row r="56" spans="1:4" ht="13.5" thickBot="1" x14ac:dyDescent="0.25">
      <c r="A56" s="178">
        <v>0</v>
      </c>
      <c r="B56" s="179" t="s">
        <v>192</v>
      </c>
      <c r="C56" s="180">
        <v>0</v>
      </c>
      <c r="D56" s="181" t="s">
        <v>184</v>
      </c>
    </row>
    <row r="57" spans="1:4" ht="13.5" customHeight="1" thickBot="1" x14ac:dyDescent="0.25">
      <c r="A57" s="182"/>
      <c r="B57" s="183" t="s">
        <v>203</v>
      </c>
      <c r="C57" s="184">
        <v>0</v>
      </c>
      <c r="D57" s="185" t="s">
        <v>194</v>
      </c>
    </row>
    <row r="58" spans="1:4" ht="14.25" customHeight="1" thickBot="1" x14ac:dyDescent="0.25">
      <c r="A58" s="186"/>
      <c r="B58" s="187"/>
      <c r="C58" s="188"/>
      <c r="D58" s="189"/>
    </row>
    <row r="59" spans="1:4" ht="13.5" customHeight="1" thickBot="1" x14ac:dyDescent="0.25">
      <c r="B59" s="190" t="s">
        <v>204</v>
      </c>
      <c r="C59" s="191">
        <f>+C57+C53+C49+C45+C41+C37+C33+C29+C25+C21+C17+C13</f>
        <v>0</v>
      </c>
      <c r="D59" s="185" t="s">
        <v>199</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topLeftCell="A2" zoomScaleNormal="100" workbookViewId="0">
      <selection activeCell="A4" sqref="A4:D4"/>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205</v>
      </c>
      <c r="B3" s="447"/>
      <c r="C3" s="447"/>
      <c r="D3" s="447"/>
    </row>
    <row r="4" spans="1:4" x14ac:dyDescent="0.2">
      <c r="A4" s="447" t="s">
        <v>2</v>
      </c>
      <c r="B4" s="447"/>
      <c r="C4" s="447"/>
      <c r="D4" s="447"/>
    </row>
    <row r="5" spans="1:4" x14ac:dyDescent="0.2">
      <c r="A5" s="447" t="s">
        <v>206</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201</v>
      </c>
      <c r="C8" s="195"/>
      <c r="D8" s="196"/>
    </row>
    <row r="9" spans="1:4" ht="14.25" customHeight="1" thickBot="1" x14ac:dyDescent="0.25">
      <c r="A9" s="121" t="s">
        <v>5</v>
      </c>
      <c r="B9" s="123" t="s">
        <v>207</v>
      </c>
      <c r="C9" s="197" t="s">
        <v>189</v>
      </c>
      <c r="D9" s="124" t="s">
        <v>208</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192</v>
      </c>
      <c r="C12" s="202">
        <v>0</v>
      </c>
      <c r="D12" s="203" t="s">
        <v>209</v>
      </c>
    </row>
    <row r="13" spans="1:4" ht="13.5" customHeight="1" thickBot="1" x14ac:dyDescent="0.25">
      <c r="A13" s="204"/>
      <c r="B13" s="205" t="s">
        <v>155</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192</v>
      </c>
      <c r="C16" s="202">
        <v>0</v>
      </c>
      <c r="D16" s="203" t="s">
        <v>209</v>
      </c>
    </row>
    <row r="17" spans="1:4" ht="13.5" customHeight="1" thickBot="1" x14ac:dyDescent="0.25">
      <c r="A17" s="204"/>
      <c r="B17" s="205" t="s">
        <v>155</v>
      </c>
      <c r="C17" s="206">
        <v>0</v>
      </c>
      <c r="D17" s="207"/>
    </row>
    <row r="18" spans="1:4" ht="14.25" customHeight="1" x14ac:dyDescent="0.2">
      <c r="A18" s="208"/>
      <c r="B18" s="209"/>
      <c r="C18" s="210"/>
      <c r="D18" s="211"/>
    </row>
    <row r="19" spans="1:4" ht="15.75" customHeight="1" x14ac:dyDescent="0.2">
      <c r="A19" s="198" t="s">
        <v>48</v>
      </c>
      <c r="B19" s="175" t="s">
        <v>49</v>
      </c>
      <c r="C19" s="173"/>
      <c r="D19" s="199"/>
    </row>
    <row r="20" spans="1:4" ht="13.5" thickBot="1" x14ac:dyDescent="0.25">
      <c r="A20" s="200">
        <v>0</v>
      </c>
      <c r="B20" s="201" t="s">
        <v>192</v>
      </c>
      <c r="C20" s="202">
        <v>0</v>
      </c>
      <c r="D20" s="203" t="s">
        <v>209</v>
      </c>
    </row>
    <row r="21" spans="1:4" ht="13.5" customHeight="1" thickBot="1" x14ac:dyDescent="0.25">
      <c r="A21" s="204"/>
      <c r="B21" s="205" t="s">
        <v>155</v>
      </c>
      <c r="C21" s="206">
        <v>0</v>
      </c>
      <c r="D21" s="207"/>
    </row>
    <row r="22" spans="1:4" ht="14.25" customHeight="1" x14ac:dyDescent="0.2">
      <c r="A22" s="208"/>
      <c r="B22" s="209"/>
      <c r="C22" s="210"/>
      <c r="D22" s="211"/>
    </row>
    <row r="23" spans="1:4" ht="15.75" customHeight="1" x14ac:dyDescent="0.2">
      <c r="A23" s="198" t="s">
        <v>57</v>
      </c>
      <c r="B23" s="175" t="s">
        <v>58</v>
      </c>
      <c r="C23" s="173"/>
      <c r="D23" s="199"/>
    </row>
    <row r="24" spans="1:4" ht="13.5" thickBot="1" x14ac:dyDescent="0.25">
      <c r="A24" s="200">
        <v>0</v>
      </c>
      <c r="B24" s="201" t="s">
        <v>192</v>
      </c>
      <c r="C24" s="202">
        <v>0</v>
      </c>
      <c r="D24" s="203" t="s">
        <v>209</v>
      </c>
    </row>
    <row r="25" spans="1:4" ht="13.5" customHeight="1" thickBot="1" x14ac:dyDescent="0.25">
      <c r="A25" s="204"/>
      <c r="B25" s="205" t="s">
        <v>155</v>
      </c>
      <c r="C25" s="206">
        <v>0</v>
      </c>
      <c r="D25" s="207"/>
    </row>
    <row r="26" spans="1:4" ht="14.25" customHeight="1" x14ac:dyDescent="0.2">
      <c r="A26" s="208"/>
      <c r="B26" s="209"/>
      <c r="C26" s="210"/>
      <c r="D26" s="211"/>
    </row>
    <row r="27" spans="1:4" ht="15.75" customHeight="1" x14ac:dyDescent="0.2">
      <c r="A27" s="198" t="s">
        <v>70</v>
      </c>
      <c r="B27" s="175" t="s">
        <v>71</v>
      </c>
      <c r="C27" s="173"/>
      <c r="D27" s="199"/>
    </row>
    <row r="28" spans="1:4" ht="13.5" thickBot="1" x14ac:dyDescent="0.25">
      <c r="A28" s="200">
        <v>0</v>
      </c>
      <c r="B28" s="201" t="s">
        <v>192</v>
      </c>
      <c r="C28" s="202">
        <v>0</v>
      </c>
      <c r="D28" s="203" t="s">
        <v>209</v>
      </c>
    </row>
    <row r="29" spans="1:4" ht="13.5" customHeight="1" thickBot="1" x14ac:dyDescent="0.25">
      <c r="A29" s="204"/>
      <c r="B29" s="205" t="s">
        <v>155</v>
      </c>
      <c r="C29" s="206">
        <v>0</v>
      </c>
      <c r="D29" s="207"/>
    </row>
    <row r="30" spans="1:4" ht="14.25" customHeight="1" x14ac:dyDescent="0.2">
      <c r="A30" s="208"/>
      <c r="B30" s="209"/>
      <c r="C30" s="210"/>
      <c r="D30" s="211"/>
    </row>
    <row r="31" spans="1:4" ht="15.75" customHeight="1" x14ac:dyDescent="0.2">
      <c r="A31" s="198" t="s">
        <v>81</v>
      </c>
      <c r="B31" s="175" t="s">
        <v>82</v>
      </c>
      <c r="C31" s="173"/>
      <c r="D31" s="199"/>
    </row>
    <row r="32" spans="1:4" ht="13.5" thickBot="1" x14ac:dyDescent="0.25">
      <c r="A32" s="200">
        <v>0</v>
      </c>
      <c r="B32" s="201" t="s">
        <v>192</v>
      </c>
      <c r="C32" s="202">
        <v>0</v>
      </c>
      <c r="D32" s="203" t="s">
        <v>209</v>
      </c>
    </row>
    <row r="33" spans="1:4" ht="13.5" customHeight="1" thickBot="1" x14ac:dyDescent="0.25">
      <c r="A33" s="204"/>
      <c r="B33" s="205" t="s">
        <v>155</v>
      </c>
      <c r="C33" s="206">
        <v>0</v>
      </c>
      <c r="D33" s="207"/>
    </row>
    <row r="34" spans="1:4" ht="14.25" customHeight="1" x14ac:dyDescent="0.2">
      <c r="A34" s="208"/>
      <c r="B34" s="209"/>
      <c r="C34" s="210"/>
      <c r="D34" s="211"/>
    </row>
    <row r="35" spans="1:4" ht="15.75" customHeight="1" x14ac:dyDescent="0.2">
      <c r="A35" s="198" t="s">
        <v>89</v>
      </c>
      <c r="B35" s="175" t="s">
        <v>90</v>
      </c>
      <c r="C35" s="173"/>
      <c r="D35" s="199"/>
    </row>
    <row r="36" spans="1:4" ht="13.5" thickBot="1" x14ac:dyDescent="0.25">
      <c r="A36" s="200">
        <v>0</v>
      </c>
      <c r="B36" s="201" t="s">
        <v>192</v>
      </c>
      <c r="C36" s="202">
        <v>0</v>
      </c>
      <c r="D36" s="203" t="s">
        <v>209</v>
      </c>
    </row>
    <row r="37" spans="1:4" ht="13.5" customHeight="1" thickBot="1" x14ac:dyDescent="0.25">
      <c r="A37" s="204"/>
      <c r="B37" s="205" t="s">
        <v>155</v>
      </c>
      <c r="C37" s="206">
        <v>0</v>
      </c>
      <c r="D37" s="207"/>
    </row>
    <row r="38" spans="1:4" ht="14.25" customHeight="1" x14ac:dyDescent="0.2">
      <c r="A38" s="208"/>
      <c r="B38" s="209"/>
      <c r="C38" s="210"/>
      <c r="D38" s="211"/>
    </row>
    <row r="39" spans="1:4" ht="15.75" customHeight="1" x14ac:dyDescent="0.2">
      <c r="A39" s="198" t="s">
        <v>97</v>
      </c>
      <c r="B39" s="175" t="s">
        <v>98</v>
      </c>
      <c r="C39" s="173"/>
      <c r="D39" s="199"/>
    </row>
    <row r="40" spans="1:4" ht="13.5" thickBot="1" x14ac:dyDescent="0.25">
      <c r="A40" s="200">
        <v>0</v>
      </c>
      <c r="B40" s="201" t="s">
        <v>192</v>
      </c>
      <c r="C40" s="202">
        <v>0</v>
      </c>
      <c r="D40" s="203" t="s">
        <v>209</v>
      </c>
    </row>
    <row r="41" spans="1:4" ht="13.5" customHeight="1" thickBot="1" x14ac:dyDescent="0.25">
      <c r="A41" s="204"/>
      <c r="B41" s="205" t="s">
        <v>155</v>
      </c>
      <c r="C41" s="206">
        <v>0</v>
      </c>
      <c r="D41" s="207"/>
    </row>
    <row r="42" spans="1:4" ht="14.25" customHeight="1" x14ac:dyDescent="0.2">
      <c r="A42" s="208"/>
      <c r="B42" s="209"/>
      <c r="C42" s="210"/>
      <c r="D42" s="211"/>
    </row>
    <row r="43" spans="1:4" ht="15.75" customHeight="1" x14ac:dyDescent="0.2">
      <c r="A43" s="198" t="s">
        <v>112</v>
      </c>
      <c r="B43" s="175" t="s">
        <v>113</v>
      </c>
      <c r="C43" s="173"/>
      <c r="D43" s="199"/>
    </row>
    <row r="44" spans="1:4" ht="13.5" thickBot="1" x14ac:dyDescent="0.25">
      <c r="A44" s="200">
        <v>0</v>
      </c>
      <c r="B44" s="201" t="s">
        <v>192</v>
      </c>
      <c r="C44" s="202">
        <v>0</v>
      </c>
      <c r="D44" s="203" t="s">
        <v>209</v>
      </c>
    </row>
    <row r="45" spans="1:4" ht="13.5" customHeight="1" thickBot="1" x14ac:dyDescent="0.25">
      <c r="A45" s="204"/>
      <c r="B45" s="205" t="s">
        <v>155</v>
      </c>
      <c r="C45" s="206">
        <v>0</v>
      </c>
      <c r="D45" s="207"/>
    </row>
    <row r="46" spans="1:4" ht="14.25" customHeight="1" x14ac:dyDescent="0.2">
      <c r="A46" s="208"/>
      <c r="B46" s="209"/>
      <c r="C46" s="210"/>
      <c r="D46" s="211"/>
    </row>
    <row r="47" spans="1:4" ht="15.75" customHeight="1" x14ac:dyDescent="0.2">
      <c r="A47" s="198" t="s">
        <v>119</v>
      </c>
      <c r="B47" s="175" t="s">
        <v>120</v>
      </c>
      <c r="C47" s="173"/>
      <c r="D47" s="199"/>
    </row>
    <row r="48" spans="1:4" ht="13.5" thickBot="1" x14ac:dyDescent="0.25">
      <c r="A48" s="200">
        <v>0</v>
      </c>
      <c r="B48" s="201" t="s">
        <v>192</v>
      </c>
      <c r="C48" s="202">
        <v>0</v>
      </c>
      <c r="D48" s="203" t="s">
        <v>209</v>
      </c>
    </row>
    <row r="49" spans="1:4" ht="13.5" customHeight="1" thickBot="1" x14ac:dyDescent="0.25">
      <c r="A49" s="204"/>
      <c r="B49" s="205" t="s">
        <v>155</v>
      </c>
      <c r="C49" s="206">
        <v>0</v>
      </c>
      <c r="D49" s="207"/>
    </row>
    <row r="50" spans="1:4" ht="14.25" customHeight="1" x14ac:dyDescent="0.2">
      <c r="A50" s="208"/>
      <c r="B50" s="209"/>
      <c r="C50" s="210"/>
      <c r="D50" s="211"/>
    </row>
    <row r="51" spans="1:4" ht="15.75" customHeight="1" x14ac:dyDescent="0.2">
      <c r="A51" s="198" t="s">
        <v>126</v>
      </c>
      <c r="B51" s="175" t="s">
        <v>127</v>
      </c>
      <c r="C51" s="173"/>
      <c r="D51" s="199"/>
    </row>
    <row r="52" spans="1:4" ht="13.5" thickBot="1" x14ac:dyDescent="0.25">
      <c r="A52" s="200">
        <v>0</v>
      </c>
      <c r="B52" s="201" t="s">
        <v>192</v>
      </c>
      <c r="C52" s="202">
        <v>0</v>
      </c>
      <c r="D52" s="203" t="s">
        <v>209</v>
      </c>
    </row>
    <row r="53" spans="1:4" ht="13.5" customHeight="1" thickBot="1" x14ac:dyDescent="0.25">
      <c r="A53" s="204"/>
      <c r="B53" s="205" t="s">
        <v>155</v>
      </c>
      <c r="C53" s="206">
        <v>0</v>
      </c>
      <c r="D53" s="207"/>
    </row>
    <row r="54" spans="1:4" ht="14.25" customHeight="1" x14ac:dyDescent="0.2">
      <c r="A54" s="208"/>
      <c r="B54" s="209"/>
      <c r="C54" s="210"/>
      <c r="D54" s="211"/>
    </row>
    <row r="55" spans="1:4" ht="15.75" customHeight="1" x14ac:dyDescent="0.2">
      <c r="A55" s="198" t="s">
        <v>132</v>
      </c>
      <c r="B55" s="175" t="s">
        <v>133</v>
      </c>
      <c r="C55" s="173"/>
      <c r="D55" s="199"/>
    </row>
    <row r="56" spans="1:4" ht="13.5" thickBot="1" x14ac:dyDescent="0.25">
      <c r="A56" s="200">
        <v>0</v>
      </c>
      <c r="B56" s="201" t="s">
        <v>192</v>
      </c>
      <c r="C56" s="202">
        <v>0</v>
      </c>
      <c r="D56" s="203" t="s">
        <v>209</v>
      </c>
    </row>
    <row r="57" spans="1:4" ht="13.5" customHeight="1" thickBot="1" x14ac:dyDescent="0.25">
      <c r="A57" s="204"/>
      <c r="B57" s="205" t="s">
        <v>155</v>
      </c>
      <c r="C57" s="206">
        <v>0</v>
      </c>
      <c r="D57" s="207"/>
    </row>
    <row r="58" spans="1:4" ht="14.25" customHeight="1" x14ac:dyDescent="0.2">
      <c r="A58" s="208"/>
      <c r="B58" s="209"/>
      <c r="C58" s="210"/>
      <c r="D58" s="211"/>
    </row>
    <row r="59" spans="1:4" ht="13.5" customHeight="1" thickBot="1" x14ac:dyDescent="0.25">
      <c r="A59" s="212"/>
      <c r="B59" s="213" t="s">
        <v>185</v>
      </c>
      <c r="C59" s="214">
        <f>+C57+C53+C49+C45+C41+C37+C33+C29+C25+C21+C17+C13</f>
        <v>0</v>
      </c>
      <c r="D59"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REPORTING&amp;RSAINT MARY`S HOSPITAL</oddHeader>
    <oddFooter>&amp;LREPORT 8&amp;C&amp;P OF &amp;N&amp;R&amp;D,&amp;T</oddFooter>
  </headerFooter>
  <rowBreaks count="1" manualBreakCount="1">
    <brk id="50"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election activeCell="A4" sqref="A4:F4"/>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210</v>
      </c>
      <c r="B5" s="451"/>
      <c r="C5" s="451"/>
      <c r="D5" s="451"/>
      <c r="E5" s="451"/>
      <c r="F5" s="451"/>
    </row>
    <row r="6" spans="1:6" s="216" customFormat="1" x14ac:dyDescent="0.2">
      <c r="A6" s="451" t="s">
        <v>211</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212</v>
      </c>
      <c r="D9" s="227" t="s">
        <v>213</v>
      </c>
      <c r="E9" s="228" t="s">
        <v>214</v>
      </c>
      <c r="F9" s="229" t="s">
        <v>215</v>
      </c>
    </row>
    <row r="10" spans="1:6" x14ac:dyDescent="0.2">
      <c r="A10" s="230"/>
      <c r="B10" s="231"/>
      <c r="C10" s="232"/>
      <c r="D10" s="233"/>
      <c r="E10" s="173"/>
      <c r="F10" s="172"/>
    </row>
    <row r="11" spans="1:6" ht="13.5" customHeight="1" thickBot="1" x14ac:dyDescent="0.25">
      <c r="A11" s="167" t="s">
        <v>8</v>
      </c>
      <c r="B11" s="234" t="s">
        <v>216</v>
      </c>
      <c r="C11" s="235"/>
      <c r="D11" s="235"/>
      <c r="E11" s="235"/>
      <c r="F11" s="236"/>
    </row>
    <row r="12" spans="1:6" ht="15.75" customHeight="1" x14ac:dyDescent="0.2">
      <c r="A12" s="237"/>
      <c r="B12" s="238" t="s">
        <v>217</v>
      </c>
      <c r="C12" s="239">
        <v>0</v>
      </c>
      <c r="D12" s="239">
        <v>0</v>
      </c>
      <c r="E12" s="239">
        <f t="shared" ref="E12:E18" si="0">D12-C12</f>
        <v>0</v>
      </c>
      <c r="F12" s="240">
        <f t="shared" ref="F12:F18" si="1">IF(C12=0,0,E12/C12)</f>
        <v>0</v>
      </c>
    </row>
    <row r="13" spans="1:6" x14ac:dyDescent="0.2">
      <c r="A13" s="241">
        <v>1</v>
      </c>
      <c r="B13" s="242" t="s">
        <v>218</v>
      </c>
      <c r="C13" s="243">
        <v>0</v>
      </c>
      <c r="D13" s="243">
        <v>0</v>
      </c>
      <c r="E13" s="243">
        <f t="shared" si="0"/>
        <v>0</v>
      </c>
      <c r="F13" s="244">
        <f t="shared" si="1"/>
        <v>0</v>
      </c>
    </row>
    <row r="14" spans="1:6" x14ac:dyDescent="0.2">
      <c r="A14" s="241">
        <v>2</v>
      </c>
      <c r="B14" s="242" t="s">
        <v>219</v>
      </c>
      <c r="C14" s="243">
        <v>0</v>
      </c>
      <c r="D14" s="243">
        <v>0</v>
      </c>
      <c r="E14" s="243">
        <f t="shared" si="0"/>
        <v>0</v>
      </c>
      <c r="F14" s="244">
        <f t="shared" si="1"/>
        <v>0</v>
      </c>
    </row>
    <row r="15" spans="1:6" x14ac:dyDescent="0.2">
      <c r="A15" s="241">
        <v>3</v>
      </c>
      <c r="B15" s="242" t="s">
        <v>220</v>
      </c>
      <c r="C15" s="243">
        <v>0</v>
      </c>
      <c r="D15" s="243">
        <v>0</v>
      </c>
      <c r="E15" s="243">
        <f t="shared" si="0"/>
        <v>0</v>
      </c>
      <c r="F15" s="244">
        <f t="shared" si="1"/>
        <v>0</v>
      </c>
    </row>
    <row r="16" spans="1:6" x14ac:dyDescent="0.2">
      <c r="A16" s="241">
        <v>4</v>
      </c>
      <c r="B16" s="242" t="s">
        <v>221</v>
      </c>
      <c r="C16" s="243">
        <v>0</v>
      </c>
      <c r="D16" s="243">
        <v>0</v>
      </c>
      <c r="E16" s="243">
        <f t="shared" si="0"/>
        <v>0</v>
      </c>
      <c r="F16" s="244">
        <f t="shared" si="1"/>
        <v>0</v>
      </c>
    </row>
    <row r="17" spans="1:6" ht="15.75" x14ac:dyDescent="0.25">
      <c r="A17" s="132"/>
      <c r="B17" s="245" t="s">
        <v>222</v>
      </c>
      <c r="C17" s="246">
        <f>C12+(C13+C14-C15+C16)</f>
        <v>0</v>
      </c>
      <c r="D17" s="246">
        <f>D12+(D13+D14-D15+D16)</f>
        <v>0</v>
      </c>
      <c r="E17" s="246">
        <f t="shared" si="0"/>
        <v>0</v>
      </c>
      <c r="F17" s="247">
        <f t="shared" si="1"/>
        <v>0</v>
      </c>
    </row>
    <row r="18" spans="1:6" x14ac:dyDescent="0.2">
      <c r="A18" s="248">
        <v>5</v>
      </c>
      <c r="B18" s="249" t="s">
        <v>223</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224</v>
      </c>
      <c r="C20" s="235"/>
      <c r="D20" s="235"/>
      <c r="E20" s="235"/>
      <c r="F20" s="236"/>
    </row>
    <row r="21" spans="1:6" ht="15.75" customHeight="1" x14ac:dyDescent="0.2">
      <c r="A21" s="237"/>
      <c r="B21" s="238" t="s">
        <v>217</v>
      </c>
      <c r="C21" s="239">
        <v>0</v>
      </c>
      <c r="D21" s="239">
        <v>0</v>
      </c>
      <c r="E21" s="239">
        <f t="shared" ref="E21:E27" si="2">D21-C21</f>
        <v>0</v>
      </c>
      <c r="F21" s="240">
        <f t="shared" ref="F21:F27" si="3">IF(C21=0,0,E21/C21)</f>
        <v>0</v>
      </c>
    </row>
    <row r="22" spans="1:6" x14ac:dyDescent="0.2">
      <c r="A22" s="241">
        <v>1</v>
      </c>
      <c r="B22" s="242" t="s">
        <v>218</v>
      </c>
      <c r="C22" s="243">
        <v>0</v>
      </c>
      <c r="D22" s="243">
        <v>0</v>
      </c>
      <c r="E22" s="243">
        <f t="shared" si="2"/>
        <v>0</v>
      </c>
      <c r="F22" s="244">
        <f t="shared" si="3"/>
        <v>0</v>
      </c>
    </row>
    <row r="23" spans="1:6" x14ac:dyDescent="0.2">
      <c r="A23" s="241">
        <v>2</v>
      </c>
      <c r="B23" s="242" t="s">
        <v>219</v>
      </c>
      <c r="C23" s="243">
        <v>0</v>
      </c>
      <c r="D23" s="243">
        <v>0</v>
      </c>
      <c r="E23" s="243">
        <f t="shared" si="2"/>
        <v>0</v>
      </c>
      <c r="F23" s="244">
        <f t="shared" si="3"/>
        <v>0</v>
      </c>
    </row>
    <row r="24" spans="1:6" x14ac:dyDescent="0.2">
      <c r="A24" s="241">
        <v>3</v>
      </c>
      <c r="B24" s="242" t="s">
        <v>220</v>
      </c>
      <c r="C24" s="243">
        <v>0</v>
      </c>
      <c r="D24" s="243">
        <v>0</v>
      </c>
      <c r="E24" s="243">
        <f t="shared" si="2"/>
        <v>0</v>
      </c>
      <c r="F24" s="244">
        <f t="shared" si="3"/>
        <v>0</v>
      </c>
    </row>
    <row r="25" spans="1:6" x14ac:dyDescent="0.2">
      <c r="A25" s="241">
        <v>4</v>
      </c>
      <c r="B25" s="242" t="s">
        <v>221</v>
      </c>
      <c r="C25" s="243">
        <v>0</v>
      </c>
      <c r="D25" s="243">
        <v>0</v>
      </c>
      <c r="E25" s="243">
        <f t="shared" si="2"/>
        <v>0</v>
      </c>
      <c r="F25" s="244">
        <f t="shared" si="3"/>
        <v>0</v>
      </c>
    </row>
    <row r="26" spans="1:6" ht="15.75" x14ac:dyDescent="0.25">
      <c r="A26" s="132"/>
      <c r="B26" s="245" t="s">
        <v>222</v>
      </c>
      <c r="C26" s="246">
        <f>C21+(C22+C23-C24+C25)</f>
        <v>0</v>
      </c>
      <c r="D26" s="246">
        <f>D21+(D22+D23-D24+D25)</f>
        <v>0</v>
      </c>
      <c r="E26" s="246">
        <f t="shared" si="2"/>
        <v>0</v>
      </c>
      <c r="F26" s="247">
        <f t="shared" si="3"/>
        <v>0</v>
      </c>
    </row>
    <row r="27" spans="1:6" x14ac:dyDescent="0.2">
      <c r="A27" s="248">
        <v>5</v>
      </c>
      <c r="B27" s="249" t="s">
        <v>223</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48</v>
      </c>
      <c r="B29" s="234" t="s">
        <v>225</v>
      </c>
      <c r="C29" s="235"/>
      <c r="D29" s="235"/>
      <c r="E29" s="235"/>
      <c r="F29" s="236"/>
    </row>
    <row r="30" spans="1:6" ht="15.75" customHeight="1" x14ac:dyDescent="0.2">
      <c r="A30" s="237"/>
      <c r="B30" s="238" t="s">
        <v>217</v>
      </c>
      <c r="C30" s="239">
        <v>0</v>
      </c>
      <c r="D30" s="239">
        <v>0</v>
      </c>
      <c r="E30" s="239">
        <f t="shared" ref="E30:E36" si="4">D30-C30</f>
        <v>0</v>
      </c>
      <c r="F30" s="240">
        <f t="shared" ref="F30:F36" si="5">IF(C30=0,0,E30/C30)</f>
        <v>0</v>
      </c>
    </row>
    <row r="31" spans="1:6" x14ac:dyDescent="0.2">
      <c r="A31" s="241">
        <v>1</v>
      </c>
      <c r="B31" s="242" t="s">
        <v>218</v>
      </c>
      <c r="C31" s="243">
        <v>0</v>
      </c>
      <c r="D31" s="243">
        <v>0</v>
      </c>
      <c r="E31" s="243">
        <f t="shared" si="4"/>
        <v>0</v>
      </c>
      <c r="F31" s="244">
        <f t="shared" si="5"/>
        <v>0</v>
      </c>
    </row>
    <row r="32" spans="1:6" x14ac:dyDescent="0.2">
      <c r="A32" s="241">
        <v>2</v>
      </c>
      <c r="B32" s="242" t="s">
        <v>219</v>
      </c>
      <c r="C32" s="243">
        <v>0</v>
      </c>
      <c r="D32" s="243">
        <v>0</v>
      </c>
      <c r="E32" s="243">
        <f t="shared" si="4"/>
        <v>0</v>
      </c>
      <c r="F32" s="244">
        <f t="shared" si="5"/>
        <v>0</v>
      </c>
    </row>
    <row r="33" spans="1:6" x14ac:dyDescent="0.2">
      <c r="A33" s="241">
        <v>3</v>
      </c>
      <c r="B33" s="242" t="s">
        <v>220</v>
      </c>
      <c r="C33" s="243">
        <v>0</v>
      </c>
      <c r="D33" s="243">
        <v>0</v>
      </c>
      <c r="E33" s="243">
        <f t="shared" si="4"/>
        <v>0</v>
      </c>
      <c r="F33" s="244">
        <f t="shared" si="5"/>
        <v>0</v>
      </c>
    </row>
    <row r="34" spans="1:6" x14ac:dyDescent="0.2">
      <c r="A34" s="241">
        <v>4</v>
      </c>
      <c r="B34" s="242" t="s">
        <v>221</v>
      </c>
      <c r="C34" s="243">
        <v>0</v>
      </c>
      <c r="D34" s="243">
        <v>0</v>
      </c>
      <c r="E34" s="243">
        <f t="shared" si="4"/>
        <v>0</v>
      </c>
      <c r="F34" s="244">
        <f t="shared" si="5"/>
        <v>0</v>
      </c>
    </row>
    <row r="35" spans="1:6" ht="15.75" x14ac:dyDescent="0.25">
      <c r="A35" s="132"/>
      <c r="B35" s="245" t="s">
        <v>222</v>
      </c>
      <c r="C35" s="246">
        <f>C30+(C31+C32-C33+C34)</f>
        <v>0</v>
      </c>
      <c r="D35" s="246">
        <f>D30+(D31+D32-D33+D34)</f>
        <v>0</v>
      </c>
      <c r="E35" s="246">
        <f t="shared" si="4"/>
        <v>0</v>
      </c>
      <c r="F35" s="247">
        <f t="shared" si="5"/>
        <v>0</v>
      </c>
    </row>
    <row r="36" spans="1:6" x14ac:dyDescent="0.2">
      <c r="A36" s="248">
        <v>5</v>
      </c>
      <c r="B36" s="249" t="s">
        <v>223</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REPORTING&amp;R&amp;10SAINT MARY`S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Normal="75" zoomScaleSheetLayoutView="75" workbookViewId="0">
      <selection activeCell="A3" sqref="A3:C3"/>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226</v>
      </c>
      <c r="B4" s="462"/>
      <c r="C4" s="463"/>
    </row>
    <row r="5" spans="1:4" ht="16.350000000000001" customHeight="1" thickBot="1" x14ac:dyDescent="0.3">
      <c r="A5" s="464"/>
      <c r="B5" s="465"/>
      <c r="C5" s="466"/>
    </row>
    <row r="6" spans="1:4" ht="16.350000000000001" customHeight="1" thickBot="1" x14ac:dyDescent="0.3">
      <c r="A6" s="467" t="s">
        <v>227</v>
      </c>
      <c r="B6" s="468"/>
      <c r="C6" s="469"/>
    </row>
    <row r="7" spans="1:4" ht="16.350000000000001" customHeight="1" thickBot="1" x14ac:dyDescent="0.3">
      <c r="A7" s="259">
        <v>-1</v>
      </c>
      <c r="B7" s="260">
        <v>-2</v>
      </c>
      <c r="C7" s="260">
        <v>-3</v>
      </c>
    </row>
    <row r="8" spans="1:4" ht="16.350000000000001" customHeight="1" thickBot="1" x14ac:dyDescent="0.3">
      <c r="A8" s="261" t="s">
        <v>228</v>
      </c>
      <c r="B8" s="262" t="s">
        <v>229</v>
      </c>
      <c r="C8" s="263" t="s">
        <v>230</v>
      </c>
    </row>
    <row r="9" spans="1:4" s="264" customFormat="1" ht="16.350000000000001" customHeight="1" x14ac:dyDescent="0.25">
      <c r="A9" s="452" t="s">
        <v>231</v>
      </c>
      <c r="B9" s="453"/>
      <c r="C9" s="265">
        <v>0</v>
      </c>
    </row>
    <row r="10" spans="1:4" s="264" customFormat="1" ht="16.350000000000001" customHeight="1" x14ac:dyDescent="0.25">
      <c r="A10" s="454" t="s">
        <v>232</v>
      </c>
      <c r="B10" s="455"/>
      <c r="C10" s="265">
        <v>0</v>
      </c>
      <c r="D10" s="266"/>
    </row>
    <row r="11" spans="1:4" s="264" customFormat="1" ht="16.350000000000001" customHeight="1" thickBot="1" x14ac:dyDescent="0.3">
      <c r="A11" s="456" t="s">
        <v>233</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234</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REPORTING&amp;RSAINT MARY`S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Normal="75" zoomScaleSheetLayoutView="75" workbookViewId="0">
      <selection activeCell="A3" sqref="A3:F3"/>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235</v>
      </c>
      <c r="B5" s="462"/>
      <c r="C5" s="462"/>
      <c r="D5" s="462"/>
      <c r="E5" s="462"/>
      <c r="F5" s="463"/>
    </row>
    <row r="6" spans="1:6" ht="16.5" customHeight="1" thickBot="1" x14ac:dyDescent="0.3">
      <c r="A6" s="473"/>
      <c r="B6" s="474"/>
      <c r="C6" s="474"/>
      <c r="D6" s="474"/>
      <c r="E6" s="474"/>
      <c r="F6" s="475"/>
    </row>
    <row r="7" spans="1:6" ht="16.5" customHeight="1" thickBot="1" x14ac:dyDescent="0.3">
      <c r="A7" s="480" t="s">
        <v>236</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237</v>
      </c>
      <c r="B9" s="276" t="s">
        <v>238</v>
      </c>
      <c r="C9" s="277" t="s">
        <v>239</v>
      </c>
      <c r="D9" s="277" t="s">
        <v>240</v>
      </c>
      <c r="E9" s="277" t="s">
        <v>241</v>
      </c>
      <c r="F9" s="278" t="s">
        <v>242</v>
      </c>
    </row>
    <row r="10" spans="1:6" ht="15" customHeight="1" x14ac:dyDescent="0.25">
      <c r="A10" s="279"/>
      <c r="B10" s="280"/>
      <c r="C10" s="281"/>
      <c r="D10" s="281"/>
      <c r="E10" s="281"/>
      <c r="F10" s="282"/>
    </row>
    <row r="11" spans="1:6" ht="15" customHeight="1" x14ac:dyDescent="0.25">
      <c r="A11" s="283" t="s">
        <v>143</v>
      </c>
      <c r="B11" s="482" t="s">
        <v>243</v>
      </c>
      <c r="C11" s="483"/>
      <c r="D11" s="483"/>
      <c r="E11" s="483"/>
      <c r="F11" s="483"/>
    </row>
    <row r="12" spans="1:6" ht="15" customHeight="1" x14ac:dyDescent="0.25">
      <c r="A12" s="476"/>
      <c r="B12" s="477"/>
      <c r="C12" s="477"/>
      <c r="D12" s="477"/>
      <c r="E12" s="477"/>
      <c r="F12" s="477"/>
    </row>
    <row r="13" spans="1:6" ht="15" customHeight="1" x14ac:dyDescent="0.25">
      <c r="A13" s="283" t="s">
        <v>144</v>
      </c>
      <c r="B13" s="484" t="s">
        <v>244</v>
      </c>
      <c r="C13" s="485"/>
      <c r="D13" s="485"/>
      <c r="E13" s="485"/>
      <c r="F13" s="485"/>
    </row>
    <row r="14" spans="1:6" ht="15" customHeight="1" x14ac:dyDescent="0.25">
      <c r="A14" s="476"/>
      <c r="B14" s="477"/>
      <c r="C14" s="477"/>
      <c r="D14" s="477"/>
      <c r="E14" s="477"/>
      <c r="F14" s="477"/>
    </row>
    <row r="15" spans="1:6" ht="15" customHeight="1" x14ac:dyDescent="0.25">
      <c r="A15" s="283" t="s">
        <v>172</v>
      </c>
      <c r="B15" s="484" t="s">
        <v>245</v>
      </c>
      <c r="C15" s="485"/>
      <c r="D15" s="485"/>
      <c r="E15" s="485"/>
      <c r="F15" s="485"/>
    </row>
    <row r="16" spans="1:6" ht="15" customHeight="1" x14ac:dyDescent="0.25">
      <c r="A16" s="476"/>
      <c r="B16" s="477"/>
      <c r="C16" s="477"/>
      <c r="D16" s="477"/>
      <c r="E16" s="477"/>
      <c r="F16" s="477"/>
    </row>
    <row r="17" spans="1:6" ht="15" customHeight="1" x14ac:dyDescent="0.25">
      <c r="A17" s="283" t="s">
        <v>246</v>
      </c>
      <c r="B17" s="478" t="s">
        <v>247</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248</v>
      </c>
      <c r="C19" s="287">
        <v>0</v>
      </c>
      <c r="D19" s="287">
        <v>0</v>
      </c>
      <c r="E19" s="287">
        <v>0</v>
      </c>
      <c r="F19" s="287">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REPORTING&amp;RSAINT MARY`S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2011-08-08T15:47:45Z</dcterms:modified>
</cp:coreProperties>
</file>