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Report_17A!$A$13:$C$443</definedName>
    <definedName name="_xlnm.Print_Area" localSheetId="8">Report_17B!$A$10:$F$51</definedName>
    <definedName name="_xlnm.Print_Area" localSheetId="9">Report_18!$A$9:$C$31</definedName>
    <definedName name="_xlnm.Print_Area" localSheetId="10">Report_19!$A$10:$E$31</definedName>
    <definedName name="_xlnm.Print_Area" localSheetId="0">Report_20!$A$11:$C$147</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Report_5!$A$10:$D$85</definedName>
    <definedName name="_xlnm.Print_Area" localSheetId="2">Report_6!$A$10:$E$57</definedName>
    <definedName name="_xlnm.Print_Area" localSheetId="3">Report_6A!$A$10:$F$44</definedName>
    <definedName name="_xlnm.Print_Area" localSheetId="4">Report_7!$A$10:$D$43</definedName>
    <definedName name="_xlnm.Print_Area" localSheetId="5">Report_8!$A$10:$D$46</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E50" i="14"/>
  <c r="F50" i="14" s="1"/>
  <c r="E49" i="14"/>
  <c r="F49" i="14" s="1"/>
  <c r="E48" i="14"/>
  <c r="E51" i="14" s="1"/>
  <c r="F51" i="14" s="1"/>
  <c r="D45" i="14"/>
  <c r="E45" i="14" s="1"/>
  <c r="F45" i="14" s="1"/>
  <c r="C45" i="14"/>
  <c r="E44" i="14"/>
  <c r="F44" i="14" s="1"/>
  <c r="D42" i="14"/>
  <c r="C42" i="14"/>
  <c r="E41" i="14"/>
  <c r="F41" i="14"/>
  <c r="E39" i="14"/>
  <c r="F39" i="14" s="1"/>
  <c r="E38" i="14"/>
  <c r="F38" i="14" s="1"/>
  <c r="E30" i="14"/>
  <c r="F30" i="14" s="1"/>
  <c r="E29" i="14"/>
  <c r="F29" i="14"/>
  <c r="E28" i="14"/>
  <c r="F28" i="14" s="1"/>
  <c r="E27" i="14"/>
  <c r="F27" i="14" s="1"/>
  <c r="D25" i="14"/>
  <c r="C25" i="14"/>
  <c r="E24" i="14"/>
  <c r="F24" i="14" s="1"/>
  <c r="E23" i="14"/>
  <c r="F23" i="14"/>
  <c r="E22" i="14"/>
  <c r="F22" i="14" s="1"/>
  <c r="D19" i="14"/>
  <c r="D20" i="14" s="1"/>
  <c r="C19" i="14"/>
  <c r="E18" i="14"/>
  <c r="F18" i="14" s="1"/>
  <c r="D16" i="14"/>
  <c r="C16" i="14"/>
  <c r="E15" i="14"/>
  <c r="F15" i="14" s="1"/>
  <c r="E13" i="14"/>
  <c r="F13" i="14" s="1"/>
  <c r="E12" i="14"/>
  <c r="F12" i="14" s="1"/>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51" i="9"/>
  <c r="E51" i="9"/>
  <c r="D51" i="9"/>
  <c r="C51" i="9"/>
  <c r="C441" i="8"/>
  <c r="F36" i="7"/>
  <c r="E36" i="7"/>
  <c r="D35" i="7"/>
  <c r="C35" i="7"/>
  <c r="F35" i="7" s="1"/>
  <c r="F34" i="7"/>
  <c r="E34" i="7"/>
  <c r="F33" i="7"/>
  <c r="E33" i="7"/>
  <c r="F32" i="7"/>
  <c r="E32" i="7"/>
  <c r="F31" i="7"/>
  <c r="E31" i="7"/>
  <c r="F30" i="7"/>
  <c r="E30" i="7"/>
  <c r="E27" i="7"/>
  <c r="F27" i="7" s="1"/>
  <c r="D26" i="7"/>
  <c r="C26" i="7"/>
  <c r="E25" i="7"/>
  <c r="F25" i="7" s="1"/>
  <c r="E24" i="7"/>
  <c r="F24" i="7" s="1"/>
  <c r="E23" i="7"/>
  <c r="F23" i="7" s="1"/>
  <c r="F22" i="7"/>
  <c r="E22" i="7"/>
  <c r="E21" i="7"/>
  <c r="F21" i="7" s="1"/>
  <c r="F18" i="7"/>
  <c r="E18" i="7"/>
  <c r="D17" i="7"/>
  <c r="C17" i="7"/>
  <c r="F17" i="7" s="1"/>
  <c r="F16" i="7"/>
  <c r="E16" i="7"/>
  <c r="F15" i="7"/>
  <c r="E15" i="7"/>
  <c r="F14" i="7"/>
  <c r="E14" i="7"/>
  <c r="F13" i="7"/>
  <c r="E13" i="7"/>
  <c r="F12" i="7"/>
  <c r="E12" i="7"/>
  <c r="C37" i="6"/>
  <c r="C29" i="6"/>
  <c r="C43" i="6" s="1"/>
  <c r="C25" i="6"/>
  <c r="C43" i="5"/>
  <c r="F13" i="4"/>
  <c r="F43" i="4" s="1"/>
  <c r="E54" i="3"/>
  <c r="E49" i="3"/>
  <c r="E42" i="3"/>
  <c r="E36" i="3"/>
  <c r="E31" i="3"/>
  <c r="E24" i="3"/>
  <c r="E19" i="3"/>
  <c r="E14" i="3"/>
  <c r="D84" i="2"/>
  <c r="D81" i="2"/>
  <c r="D73" i="2"/>
  <c r="D65" i="2"/>
  <c r="D57" i="2"/>
  <c r="D49" i="2"/>
  <c r="D41" i="2"/>
  <c r="D33" i="2"/>
  <c r="D25" i="2"/>
  <c r="D17" i="2"/>
  <c r="D46" i="14"/>
  <c r="C46" i="14"/>
  <c r="E46" i="14" l="1"/>
  <c r="F46" i="14" s="1"/>
  <c r="E56" i="3"/>
  <c r="F48" i="14"/>
  <c r="D83" i="2"/>
  <c r="D85" i="2" s="1"/>
  <c r="E16" i="14"/>
  <c r="F16" i="14" s="1"/>
  <c r="E42" i="14"/>
  <c r="F42" i="14" s="1"/>
  <c r="E17" i="7"/>
  <c r="E26" i="7"/>
  <c r="F26" i="7" s="1"/>
  <c r="E35" i="7"/>
  <c r="E19" i="14"/>
  <c r="F19" i="14" s="1"/>
  <c r="C20" i="14"/>
  <c r="E25" i="14"/>
  <c r="F25" i="14" s="1"/>
  <c r="F20" i="14" l="1"/>
  <c r="E20" i="14"/>
</calcChain>
</file>

<file path=xl/sharedStrings.xml><?xml version="1.0" encoding="utf-8"?>
<sst xmlns="http://schemas.openxmlformats.org/spreadsheetml/2006/main" count="1810" uniqueCount="809">
  <si>
    <t>MIDDLESEX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</si>
  <si>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</si>
  <si>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</si>
  <si>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</si>
  <si>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</si>
  <si>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</si>
  <si>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</si>
  <si>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</si>
  <si>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</si>
  <si>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</si>
  <si>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MIDDLESEX HEALTH SYSTEM, INC.</t>
  </si>
  <si>
    <t>Affiliate Description</t>
  </si>
  <si>
    <t>PARENT CORPORATION `TO SUPPORT, ENCOURAGE, PROMOTE AND ASSIST THE DEVELOPMENT OF COMPREHENSIVE, INTEGRATED HEALTH-CARE-RELATED SERVICES FOR THE ADVANCEMENT OF THE HEALTH AND WELL-BEING OF THE COMMUNITY.</t>
  </si>
  <si>
    <t xml:space="preserve">Affiliate type of service </t>
  </si>
  <si>
    <t>Parent Corporation</t>
  </si>
  <si>
    <t>Tax Status</t>
  </si>
  <si>
    <t>Not for Profit</t>
  </si>
  <si>
    <t>Street Address</t>
  </si>
  <si>
    <t>28 CRESCENT STREET</t>
  </si>
  <si>
    <t xml:space="preserve">Town </t>
  </si>
  <si>
    <t>Middletown</t>
  </si>
  <si>
    <t>State</t>
  </si>
  <si>
    <t>Connecticut</t>
  </si>
  <si>
    <t>Zip Code</t>
  </si>
  <si>
    <t xml:space="preserve">06457 - </t>
  </si>
  <si>
    <t>CEO Name</t>
  </si>
  <si>
    <t>Vincent G. Capece, Jr.</t>
  </si>
  <si>
    <t>CEO Title</t>
  </si>
  <si>
    <t>PRESIDENT/CEO</t>
  </si>
  <si>
    <t>CT Agent Name</t>
  </si>
  <si>
    <t>CT Agent Company</t>
  </si>
  <si>
    <t>c/o Middlesex Hospital</t>
  </si>
  <si>
    <t>CT Agent Company Street Address</t>
  </si>
  <si>
    <t xml:space="preserve">CT Agent Town </t>
  </si>
  <si>
    <t>CT Agent State</t>
  </si>
  <si>
    <t>CT Agent Zip Code</t>
  </si>
  <si>
    <t>B.</t>
  </si>
  <si>
    <t>HARTFORD-MIDDLESEX CLINICAL SYSTEM, LLC</t>
  </si>
  <si>
    <t>JOINT VENTURE TO ENGAGE IN ACTIVITIES IN FURTHERANCE OF THE CHARITABLE PURPOSES OF HARTFORD AND MIDDLESEX HOSPITALS AND THEIR RESPECTIVE HEALTH SYSTEMS.</t>
  </si>
  <si>
    <t>Affilate Support Services</t>
  </si>
  <si>
    <t>For Profit</t>
  </si>
  <si>
    <t>80 SEYMOUR STREET</t>
  </si>
  <si>
    <t>Hartford</t>
  </si>
  <si>
    <t xml:space="preserve">06102 - </t>
  </si>
  <si>
    <t>ARTHUR MCDOWELL, M.D.</t>
  </si>
  <si>
    <t>CHAIRMAN</t>
  </si>
  <si>
    <t>Winship Service Corp</t>
  </si>
  <si>
    <t>C/O SHIPMAN &amp; GOODWIN LLP,</t>
  </si>
  <si>
    <t>One American Row</t>
  </si>
  <si>
    <t>06103 - 1919</t>
  </si>
  <si>
    <t>C.</t>
  </si>
  <si>
    <t>INTEGRATED RESOURCES FOR THE MIDDLESEX AREA, L.L.C.</t>
  </si>
  <si>
    <t>MEDICAL MANAGEMENT, MARKETING, EDUCATION, COMMUNICATIONS AND MANAGED CARE CONTRACTING FOR THE BENEFIT OF COMMUNITY, CUSTOMERS AND MEMBERS.</t>
  </si>
  <si>
    <t>Other HealthCare Svcs(Specify)</t>
  </si>
  <si>
    <t>CEO</t>
  </si>
  <si>
    <t>Middlesex Hospital</t>
  </si>
  <si>
    <t>D.</t>
  </si>
  <si>
    <t>MHS PRIMARY CARE, INC.</t>
  </si>
  <si>
    <t>PHYSICIANS SERVICES TO PROMOTE HEALTH BY ACQUIRING AND OPERATING MEDICAL PRACTICES AND PARTICIPATING IN MANAGED CARE ARRANGEMENTS.</t>
  </si>
  <si>
    <t>Medical Practices</t>
  </si>
  <si>
    <t>E.</t>
  </si>
  <si>
    <t>MIDDLESEX CENTER FOR ADVANCED ORTHOPEDIC SURGERY, LLC</t>
  </si>
  <si>
    <t>A LIMITED LIABILTY CORPORATION OWNING AND OPERATING A FREE-STANDING ORTHOPEDIC AMBULATORY SURGERY SERVICES.</t>
  </si>
  <si>
    <t>Ambulatory/OP Surgery Center</t>
  </si>
  <si>
    <t>510 Saybrook Rd.</t>
  </si>
  <si>
    <t>Bethany Bozzuto</t>
  </si>
  <si>
    <t>Administrator</t>
  </si>
  <si>
    <t>Michele M. Volpe</t>
  </si>
  <si>
    <t>Bernstein, Volpe, &amp; McKeon, PC</t>
  </si>
  <si>
    <t>105 Court Street, 3RD FL</t>
  </si>
  <si>
    <t>New Haven</t>
  </si>
  <si>
    <t xml:space="preserve">06443 - </t>
  </si>
  <si>
    <t>F.</t>
  </si>
  <si>
    <t>MIDDLESEX HEALTH RESOURCES, INC.</t>
  </si>
  <si>
    <t>ENGAGE IN A REAL ESTATE BUSINESS FOR PURPOSES OF HOLDING REAL ESTATE NOT DIRECTLY INVOLVED IN HEALTH CARE AND INVEST IN FOR-PROFIT HEALTH CARE RELATED VENTURES.</t>
  </si>
  <si>
    <t>Real Estate</t>
  </si>
  <si>
    <t>G.</t>
  </si>
  <si>
    <t>MIDDLESEX HEALTH SERVICES, INC.</t>
  </si>
  <si>
    <t>ASSISTED LIVING FACILITY TO BENEFIT, ASSIST AND FURTHER THE PURPOSES OF THE MIDDLESEX HEALTH SYSTEM, MIDDLESEX HOSPITAL, &amp; OTHER HEALTH CARE OR COMMUNITY SERVICE ORGANIZATIONS AS SHALL BE CONTROLLED BY MIDDLESEX HEALTH SYSTEM.</t>
  </si>
  <si>
    <t>Care for the Aged</t>
  </si>
  <si>
    <t>H.</t>
  </si>
  <si>
    <t>MIDDLESEX HOSPITAL FOUNDATION, INC.</t>
  </si>
  <si>
    <t>Solicit gifts, grants and contributions, hold invest, manage and use assets received from Middlesex Hospital and make grants, gifts and contributions out of assets or annual new income to carry out the purposes of Middlesex Hospital.</t>
  </si>
  <si>
    <t>Foundation</t>
  </si>
  <si>
    <t>28 Crescent Street</t>
  </si>
  <si>
    <t>President/CEO</t>
  </si>
  <si>
    <t>MCR&amp;P Service Corp</t>
  </si>
  <si>
    <t>C/O Murtha Cullina LLP</t>
  </si>
  <si>
    <t>City Place One, 85 Asylum Street</t>
  </si>
  <si>
    <t>06103 - 3469</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</si>
  <si>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</si>
  <si>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</si>
  <si>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</si>
  <si>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</si>
  <si>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</si>
  <si>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</si>
  <si>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</si>
  <si>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</si>
  <si>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</si>
  <si>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</si>
  <si>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</si>
  <si>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</si>
  <si>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</si>
  <si>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</si>
  <si>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</si>
  <si>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</si>
  <si>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</si>
  <si>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</si>
  <si>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</si>
  <si>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</si>
  <si>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</si>
  <si>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</si>
  <si>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</si>
  <si>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</si>
  <si>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</si>
  <si>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</si>
  <si>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</si>
  <si>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</si>
  <si>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</si>
  <si>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</si>
  <si>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</si>
  <si>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</si>
  <si>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</si>
  <si>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</si>
  <si>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</si>
  <si>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</si>
  <si>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</si>
  <si>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Capital Contribution                   </t>
  </si>
  <si>
    <t xml:space="preserve">09/30/2011                     </t>
  </si>
  <si>
    <t xml:space="preserve">Net Asset Transfer                   </t>
  </si>
  <si>
    <t>Ending Unconsolidated Intercompany Balance:</t>
  </si>
  <si>
    <t>9/30/2011  </t>
  </si>
  <si>
    <t>Nothing to Report  </t>
  </si>
  <si>
    <t/>
  </si>
  <si>
    <t xml:space="preserve">Purchase of Goods &amp; services                   </t>
  </si>
  <si>
    <t xml:space="preserve">Sale of Services                   </t>
  </si>
  <si>
    <t xml:space="preserve">Payment to Hospital                   </t>
  </si>
  <si>
    <t xml:space="preserve">09/22/2011                     </t>
  </si>
  <si>
    <t xml:space="preserve">CHEFA Bond Interest                   </t>
  </si>
  <si>
    <t>Grand Total:</t>
  </si>
  <si>
    <t>REPORT 6A - TRANSACTIONS BETWEEN HOSPITAL AFFILIATES OR RELATED CORPORATIONS</t>
  </si>
  <si>
    <t>AFFILIATE TRANSFERRING FUNDS</t>
  </si>
  <si>
    <t>AFFILIATE RECEIVING FUNDS</t>
  </si>
  <si>
    <t>AMOUNT</t>
  </si>
  <si>
    <t>Beginning Unconsolidated Intercompany Balance</t>
  </si>
  <si>
    <t>10/01/2010</t>
  </si>
  <si>
    <t>Capital Contribution</t>
  </si>
  <si>
    <t>09/30/2011</t>
  </si>
  <si>
    <t xml:space="preserve">Total: </t>
  </si>
  <si>
    <t>9/30/2011</t>
  </si>
  <si>
    <t>Nothing to Report</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</si>
  <si>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</si>
  <si>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</si>
  <si>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</si>
  <si>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</si>
  <si>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</si>
  <si>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</si>
  <si>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</si>
  <si>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</si>
  <si>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</si>
  <si>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</si>
  <si>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</si>
  <si>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</si>
  <si>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Bank Promissory Note for the fit out of new physician office in Durham.</t>
  </si>
  <si>
    <t>5</t>
  </si>
  <si>
    <t>Guarantee 50% of bank promissory notes for construction and equipment.</t>
  </si>
  <si>
    <t>20</t>
  </si>
  <si>
    <t>Guarantee of Connecticut Health &amp; Education Authority (CHEFA) revenue bonds, Middlesex Hospital Issue, Series N, to refinance construction loan for assisted living facility.</t>
  </si>
  <si>
    <t>16</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</si>
  <si>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</si>
  <si>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</si>
  <si>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</si>
  <si>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</si>
  <si>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</si>
  <si>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</si>
  <si>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</si>
  <si>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</si>
  <si>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</si>
  <si>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</si>
  <si>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</si>
  <si>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</si>
  <si>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</si>
  <si>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</si>
  <si>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</si>
  <si>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</si>
  <si>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</si>
  <si>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</si>
  <si>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</si>
  <si>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</si>
  <si>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</si>
  <si>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</si>
  <si>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</si>
  <si>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</si>
  <si>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</si>
  <si>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BENNETT, HANNAH R.</t>
  </si>
  <si>
    <t>2</t>
  </si>
  <si>
    <t>BRAINERD, FLORIOLA H.</t>
  </si>
  <si>
    <t>3</t>
  </si>
  <si>
    <t>4</t>
  </si>
  <si>
    <t>6</t>
  </si>
  <si>
    <t>7</t>
  </si>
  <si>
    <t>8</t>
  </si>
  <si>
    <t>9</t>
  </si>
  <si>
    <t>10</t>
  </si>
  <si>
    <t>11</t>
  </si>
  <si>
    <t>12</t>
  </si>
  <si>
    <t>13</t>
  </si>
  <si>
    <t>14</t>
  </si>
  <si>
    <t>15</t>
  </si>
  <si>
    <t>17</t>
  </si>
  <si>
    <t>18</t>
  </si>
  <si>
    <t>19</t>
  </si>
  <si>
    <t>21</t>
  </si>
  <si>
    <t>22</t>
  </si>
  <si>
    <t>23</t>
  </si>
  <si>
    <t>24</t>
  </si>
  <si>
    <t>BURR, ELLEN &amp; NEHEMIAH</t>
  </si>
  <si>
    <t>25</t>
  </si>
  <si>
    <t>CASEY, WILLIAM B.</t>
  </si>
  <si>
    <t>26</t>
  </si>
  <si>
    <t>27</t>
  </si>
  <si>
    <t>28</t>
  </si>
  <si>
    <t>29</t>
  </si>
  <si>
    <t>30</t>
  </si>
  <si>
    <t>31</t>
  </si>
  <si>
    <t>32</t>
  </si>
  <si>
    <t>33</t>
  </si>
  <si>
    <t>34</t>
  </si>
  <si>
    <t>35</t>
  </si>
  <si>
    <t>CHAMPLIN, HENRY LAY &amp; LOUISE MCKNIGHT</t>
  </si>
  <si>
    <t>36</t>
  </si>
  <si>
    <t>37</t>
  </si>
  <si>
    <t>38</t>
  </si>
  <si>
    <t>39</t>
  </si>
  <si>
    <t>40</t>
  </si>
  <si>
    <t>41</t>
  </si>
  <si>
    <t>42</t>
  </si>
  <si>
    <t>43</t>
  </si>
  <si>
    <t>44</t>
  </si>
  <si>
    <t>45</t>
  </si>
  <si>
    <t>CHAPMAN, CHARLES &amp; DENCY</t>
  </si>
  <si>
    <t>46</t>
  </si>
  <si>
    <t>CHENEY, GEORGE A.</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</si>
  <si>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</si>
  <si>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</si>
  <si>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</si>
  <si>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</si>
  <si>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</si>
  <si>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</si>
  <si>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</si>
  <si>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</si>
  <si>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</si>
  <si>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</si>
  <si>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</si>
  <si>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</si>
  <si>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</si>
  <si>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</si>
  <si>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</si>
  <si>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</si>
  <si>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</si>
  <si>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</si>
  <si>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</si>
  <si>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</si>
  <si>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</si>
  <si>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</si>
  <si>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</si>
  <si>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</si>
  <si>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</si>
  <si>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</si>
  <si>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</si>
  <si>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</si>
  <si>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</si>
  <si>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</si>
  <si>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</si>
  <si>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</si>
  <si>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</si>
  <si>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</si>
  <si>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</si>
  <si>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</si>
  <si>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</si>
  <si>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</si>
  <si>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CHRISTIAN ENDEAVOR</t>
  </si>
  <si>
    <t>85</t>
  </si>
  <si>
    <t>ELWYN T. CLARK</t>
  </si>
  <si>
    <t>86</t>
  </si>
  <si>
    <t>87</t>
  </si>
  <si>
    <t>COMSTOCK &amp; TIFFANY</t>
  </si>
  <si>
    <t>88</t>
  </si>
  <si>
    <t>89</t>
  </si>
  <si>
    <t>90</t>
  </si>
  <si>
    <t>91</t>
  </si>
  <si>
    <t>92</t>
  </si>
  <si>
    <t>93</t>
  </si>
  <si>
    <t>94</t>
  </si>
  <si>
    <t>95</t>
  </si>
  <si>
    <t>96</t>
  </si>
  <si>
    <t>97</t>
  </si>
  <si>
    <t>98</t>
  </si>
  <si>
    <t>99</t>
  </si>
  <si>
    <t>100</t>
  </si>
  <si>
    <t>101</t>
  </si>
  <si>
    <t>102</t>
  </si>
  <si>
    <t>103</t>
  </si>
  <si>
    <t>104</t>
  </si>
  <si>
    <t>105</t>
  </si>
  <si>
    <t>106</t>
  </si>
  <si>
    <t>107</t>
  </si>
  <si>
    <t>108</t>
  </si>
  <si>
    <t>109</t>
  </si>
  <si>
    <t>COOPER, SARAH E.</t>
  </si>
  <si>
    <t>110</t>
  </si>
  <si>
    <t>111</t>
  </si>
  <si>
    <t>EDGERTON, FRANCIS D.</t>
  </si>
  <si>
    <t>112</t>
  </si>
  <si>
    <t>113</t>
  </si>
  <si>
    <t>114</t>
  </si>
  <si>
    <t>115</t>
  </si>
  <si>
    <t>116</t>
  </si>
  <si>
    <t>117</t>
  </si>
  <si>
    <t>118</t>
  </si>
  <si>
    <t>119</t>
  </si>
  <si>
    <t>120</t>
  </si>
  <si>
    <t>121</t>
  </si>
  <si>
    <t>122</t>
  </si>
  <si>
    <t>123</t>
  </si>
  <si>
    <t>124</t>
  </si>
  <si>
    <t>125</t>
  </si>
  <si>
    <t>126</t>
  </si>
  <si>
    <t>127</t>
  </si>
  <si>
    <t>128</t>
  </si>
  <si>
    <t>129</t>
  </si>
  <si>
    <t>130</t>
  </si>
  <si>
    <t>131</t>
  </si>
  <si>
    <t>FISHER, WILLIAM</t>
  </si>
  <si>
    <t>132</t>
  </si>
  <si>
    <t>133</t>
  </si>
  <si>
    <t>134</t>
  </si>
  <si>
    <t>135</t>
  </si>
  <si>
    <t>136</t>
  </si>
  <si>
    <t>137</t>
  </si>
  <si>
    <t>138</t>
  </si>
  <si>
    <t>139</t>
  </si>
  <si>
    <t>140</t>
  </si>
  <si>
    <t>141</t>
  </si>
  <si>
    <t>142</t>
  </si>
  <si>
    <t>GOFFE, PRATT</t>
  </si>
  <si>
    <t>143</t>
  </si>
  <si>
    <t>GRANNISS, JOHN H.</t>
  </si>
  <si>
    <t>144</t>
  </si>
  <si>
    <t>145</t>
  </si>
  <si>
    <t>146</t>
  </si>
  <si>
    <t>147</t>
  </si>
  <si>
    <t>148</t>
  </si>
  <si>
    <t>149</t>
  </si>
  <si>
    <t>150</t>
  </si>
  <si>
    <t>151</t>
  </si>
  <si>
    <t>152</t>
  </si>
  <si>
    <t>153</t>
  </si>
  <si>
    <t>154</t>
  </si>
  <si>
    <t>155</t>
  </si>
  <si>
    <t>HAZEN, DR. MINOR C.</t>
  </si>
  <si>
    <t>156</t>
  </si>
  <si>
    <t>157</t>
  </si>
  <si>
    <t>158</t>
  </si>
  <si>
    <t>159</t>
  </si>
  <si>
    <t>160</t>
  </si>
  <si>
    <t>161</t>
  </si>
  <si>
    <t>162</t>
  </si>
  <si>
    <t>HUBBARD, MARGARET S.</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</si>
  <si>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</si>
  <si>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</si>
  <si>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</si>
  <si>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</si>
  <si>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</si>
  <si>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</si>
  <si>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</si>
  <si>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</si>
  <si>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</si>
  <si>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</si>
  <si>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</si>
  <si>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</si>
  <si>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</si>
  <si>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</si>
  <si>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</si>
  <si>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</si>
  <si>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</si>
  <si>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</si>
  <si>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</si>
  <si>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</si>
  <si>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</si>
  <si>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</si>
  <si>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</si>
  <si>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</si>
  <si>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</si>
  <si>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</si>
  <si>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</si>
  <si>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</si>
  <si>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</si>
  <si>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</si>
  <si>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</si>
  <si>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</si>
  <si>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</si>
  <si>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</si>
  <si>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</si>
  <si>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</si>
  <si>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</si>
  <si>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</si>
  <si>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</si>
  <si>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</si>
  <si>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</si>
  <si>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</si>
  <si>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</si>
  <si>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</si>
  <si>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</si>
  <si>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</si>
  <si>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</si>
  <si>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</si>
  <si>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</si>
  <si>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</si>
  <si>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</si>
  <si>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</si>
  <si>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</si>
  <si>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</si>
  <si>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</si>
  <si>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</si>
  <si>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</si>
  <si>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</si>
  <si>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</si>
  <si>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</si>
  <si>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</si>
  <si>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</si>
  <si>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</si>
  <si>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</si>
  <si>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</si>
  <si>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</si>
  <si>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</si>
  <si>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</si>
  <si>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</si>
  <si>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</si>
  <si>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</si>
  <si>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</si>
  <si>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</si>
  <si>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</si>
  <si>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</si>
  <si>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</si>
  <si>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</si>
  <si>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</si>
  <si>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</si>
  <si>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</si>
  <si>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</si>
  <si>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</si>
  <si>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</si>
  <si>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</si>
  <si>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</si>
  <si>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</si>
  <si>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</si>
  <si>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</si>
  <si>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</si>
  <si>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</si>
  <si>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</si>
  <si>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</si>
  <si>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</si>
  <si>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</si>
  <si>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</si>
  <si>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</si>
  <si>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</si>
  <si>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</si>
  <si>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</si>
  <si>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</si>
  <si>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</si>
  <si>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</si>
  <si>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</si>
  <si>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</si>
  <si>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</si>
  <si>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</si>
  <si>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</si>
  <si>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</si>
  <si>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</si>
  <si>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</si>
  <si>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</si>
  <si>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</si>
  <si>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</si>
  <si>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</si>
  <si>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</si>
  <si>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</si>
  <si>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</si>
  <si>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</si>
  <si>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</si>
  <si>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</si>
  <si>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</si>
  <si>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</si>
  <si>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</si>
  <si>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</si>
  <si>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</si>
  <si>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</si>
  <si>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</si>
  <si>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</si>
  <si>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</si>
  <si>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</si>
  <si>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</si>
  <si>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</si>
  <si>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</si>
  <si>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</si>
  <si>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</si>
  <si>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</si>
  <si>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</si>
  <si>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</si>
  <si>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</si>
  <si>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</si>
  <si>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</si>
  <si>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</si>
  <si>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</si>
  <si>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</si>
  <si>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</si>
  <si>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NEFF, CHARLES H.</t>
  </si>
  <si>
    <t>308</t>
  </si>
  <si>
    <t>309</t>
  </si>
  <si>
    <t>310</t>
  </si>
  <si>
    <t>311</t>
  </si>
  <si>
    <t>312</t>
  </si>
  <si>
    <t>313</t>
  </si>
  <si>
    <t>314</t>
  </si>
  <si>
    <t>315</t>
  </si>
  <si>
    <t>316</t>
  </si>
  <si>
    <t>NETTLETON, JOSEPHINE</t>
  </si>
  <si>
    <t>317</t>
  </si>
  <si>
    <t>318</t>
  </si>
  <si>
    <t>319</t>
  </si>
  <si>
    <t>320</t>
  </si>
  <si>
    <t>321</t>
  </si>
  <si>
    <t>322</t>
  </si>
  <si>
    <t>323</t>
  </si>
  <si>
    <t>324</t>
  </si>
  <si>
    <t>325</t>
  </si>
  <si>
    <t>326</t>
  </si>
  <si>
    <t>327</t>
  </si>
  <si>
    <t>328</t>
  </si>
  <si>
    <t>329</t>
  </si>
  <si>
    <t>PALMER, ISAAC E.</t>
  </si>
  <si>
    <t>330</t>
  </si>
  <si>
    <t>331</t>
  </si>
  <si>
    <t>332</t>
  </si>
  <si>
    <t>333</t>
  </si>
  <si>
    <t>334</t>
  </si>
  <si>
    <t>335</t>
  </si>
  <si>
    <t>336</t>
  </si>
  <si>
    <t>337</t>
  </si>
  <si>
    <t>338</t>
  </si>
  <si>
    <t>339</t>
  </si>
  <si>
    <t>340</t>
  </si>
  <si>
    <t>341</t>
  </si>
  <si>
    <t>342</t>
  </si>
  <si>
    <t>343</t>
  </si>
  <si>
    <t>344</t>
  </si>
  <si>
    <t>345</t>
  </si>
  <si>
    <t>346</t>
  </si>
  <si>
    <t>347</t>
  </si>
  <si>
    <t>PIKE, CHARLES J.</t>
  </si>
  <si>
    <t>348</t>
  </si>
  <si>
    <t>349</t>
  </si>
  <si>
    <t>350</t>
  </si>
  <si>
    <t>351</t>
  </si>
  <si>
    <t>PIKE, ELIZABETH E.</t>
  </si>
  <si>
    <t>352</t>
  </si>
  <si>
    <t>353</t>
  </si>
  <si>
    <t>PIKE, GORDON</t>
  </si>
  <si>
    <t>354</t>
  </si>
  <si>
    <t>355</t>
  </si>
  <si>
    <t>356</t>
  </si>
  <si>
    <t>357</t>
  </si>
  <si>
    <t>358</t>
  </si>
  <si>
    <t>359</t>
  </si>
  <si>
    <t>360</t>
  </si>
  <si>
    <t>361</t>
  </si>
  <si>
    <t>362</t>
  </si>
  <si>
    <t>363</t>
  </si>
  <si>
    <t>PIKE, GRACE</t>
  </si>
  <si>
    <t>364</t>
  </si>
  <si>
    <t>365</t>
  </si>
  <si>
    <t>366</t>
  </si>
  <si>
    <t>367</t>
  </si>
  <si>
    <t>368</t>
  </si>
  <si>
    <t>369</t>
  </si>
  <si>
    <t>370</t>
  </si>
  <si>
    <t>371</t>
  </si>
  <si>
    <t>PIKE, ROBERT G.</t>
  </si>
  <si>
    <t>372</t>
  </si>
  <si>
    <t>373</t>
  </si>
  <si>
    <t>374</t>
  </si>
  <si>
    <t>375</t>
  </si>
  <si>
    <t>376</t>
  </si>
  <si>
    <t>377</t>
  </si>
  <si>
    <t>378</t>
  </si>
  <si>
    <t>379</t>
  </si>
  <si>
    <t>380</t>
  </si>
  <si>
    <t>381</t>
  </si>
  <si>
    <t>382</t>
  </si>
  <si>
    <t>383</t>
  </si>
  <si>
    <t>384</t>
  </si>
  <si>
    <t>385</t>
  </si>
  <si>
    <t>386</t>
  </si>
  <si>
    <t>387</t>
  </si>
  <si>
    <t>PRATT, LUCY CAROLINE</t>
  </si>
  <si>
    <t>388</t>
  </si>
  <si>
    <t>389</t>
  </si>
  <si>
    <t>390</t>
  </si>
  <si>
    <t>TOWNSEND</t>
  </si>
  <si>
    <t>391</t>
  </si>
  <si>
    <t>392</t>
  </si>
  <si>
    <t>393</t>
  </si>
  <si>
    <t>394</t>
  </si>
  <si>
    <t>395</t>
  </si>
  <si>
    <t>396</t>
  </si>
  <si>
    <t>397</t>
  </si>
  <si>
    <t>398</t>
  </si>
  <si>
    <t>399</t>
  </si>
  <si>
    <t>400</t>
  </si>
  <si>
    <t>401</t>
  </si>
  <si>
    <t>402</t>
  </si>
  <si>
    <t>403</t>
  </si>
  <si>
    <t>404</t>
  </si>
  <si>
    <t>405</t>
  </si>
  <si>
    <t>VINAL, AMELIA H.</t>
  </si>
  <si>
    <t>406</t>
  </si>
  <si>
    <t>407</t>
  </si>
  <si>
    <t>408</t>
  </si>
  <si>
    <t>409</t>
  </si>
  <si>
    <t>410</t>
  </si>
  <si>
    <t>411</t>
  </si>
  <si>
    <t>412</t>
  </si>
  <si>
    <t>413</t>
  </si>
  <si>
    <t>414</t>
  </si>
  <si>
    <t>WILLIAMS, EZRA H. &amp; MARY DICKINSON</t>
  </si>
  <si>
    <t>415</t>
  </si>
  <si>
    <t>416</t>
  </si>
  <si>
    <t>417</t>
  </si>
  <si>
    <t>418</t>
  </si>
  <si>
    <t>WILLIAMS, NETHANIEL A.</t>
  </si>
  <si>
    <t>419</t>
  </si>
  <si>
    <t>420</t>
  </si>
  <si>
    <t>421</t>
  </si>
  <si>
    <t>422</t>
  </si>
  <si>
    <t>423</t>
  </si>
  <si>
    <t>424</t>
  </si>
  <si>
    <t>425</t>
  </si>
  <si>
    <t>426</t>
  </si>
  <si>
    <t>427</t>
  </si>
  <si>
    <t>428</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</si>
  <si>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</si>
  <si>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</si>
  <si>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</si>
  <si>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</si>
  <si>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</si>
  <si>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</si>
  <si>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</si>
  <si>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</si>
  <si>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</si>
  <si>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</si>
  <si>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</si>
  <si>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</si>
  <si>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</si>
  <si>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</si>
  <si>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Hannah R. Bennett</t>
  </si>
  <si>
    <t>Floriola Hull Branerd</t>
  </si>
  <si>
    <t>Ellen &amp; Nehemiah Burr Memorial</t>
  </si>
  <si>
    <t>William B. Casey</t>
  </si>
  <si>
    <t>Henry Lay Champlin &amp; Louise McKnight Champlin</t>
  </si>
  <si>
    <t>Charles &amp; Dency Chapman</t>
  </si>
  <si>
    <t>Elwin T. Clark</t>
  </si>
  <si>
    <t>Sarah A. Cooper</t>
  </si>
  <si>
    <t>Francis D. Edgerton</t>
  </si>
  <si>
    <t>Christian Endeavor</t>
  </si>
  <si>
    <t>William C. Fisher</t>
  </si>
  <si>
    <t>Pratt Goffe</t>
  </si>
  <si>
    <t>John H. Granniss</t>
  </si>
  <si>
    <t>Dr. Minor Comstock Hazen</t>
  </si>
  <si>
    <t>Margaret S. Hubbard</t>
  </si>
  <si>
    <t>Charles H. Neff</t>
  </si>
  <si>
    <t>Josephine Nettleton</t>
  </si>
  <si>
    <t>Isaac Emerson Palmer</t>
  </si>
  <si>
    <t>Charles J. Pike</t>
  </si>
  <si>
    <t>Elizabeth E. Pike</t>
  </si>
  <si>
    <t>Gordon Pike</t>
  </si>
  <si>
    <t>Grace S. Pike</t>
  </si>
  <si>
    <t>Robert G. Pike</t>
  </si>
  <si>
    <t>Lucy Caroline Gratt</t>
  </si>
  <si>
    <t>Henry P. Ryan &amp; Bertha I. Ryan</t>
  </si>
  <si>
    <t>Comstock &amp; Tiffany</t>
  </si>
  <si>
    <t>Townsend</t>
  </si>
  <si>
    <t>M. Amelia H. Vinal</t>
  </si>
  <si>
    <t>Nethaniel A. Williams</t>
  </si>
  <si>
    <t>Ezra H. Williams &amp; Mary Dickinson Williams</t>
  </si>
  <si>
    <t>George A. Cheney</t>
  </si>
  <si>
    <t>Middlesex Hospital Free Bed Fund</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</si>
  <si>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</si>
  <si>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</si>
  <si>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</si>
  <si>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</si>
  <si>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</si>
  <si>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</si>
  <si>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Refer to collection agent description. The Hospital uses one collection agent (policy A) and one attorney (Policy B).</t>
  </si>
  <si>
    <t>Hospital's processes and policies for compensating a Collection Agent for services rendered</t>
  </si>
  <si>
    <t>Refer to individual collection agent description</t>
  </si>
  <si>
    <t>Total Recovery Rate on accounts assigned (excluding Medicare accounts) to Collection Agents</t>
  </si>
  <si>
    <t>II.</t>
  </si>
  <si>
    <t>SPECIFIC COLLECTION AGENT INFORMATION</t>
  </si>
  <si>
    <t xml:space="preserve">Collection Agent </t>
  </si>
  <si>
    <t>Collection Agent Name</t>
  </si>
  <si>
    <t>TCORS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</si>
  <si>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</si>
  <si>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</si>
  <si>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</si>
  <si>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</si>
  <si>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</si>
  <si>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Refer to Hardcopy Submission</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</si>
  <si>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</si>
  <si>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</si>
  <si>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MEDCONN COLLECTION AGENCY LLC</t>
  </si>
  <si>
    <t>Collection Agency</t>
  </si>
  <si>
    <t>REPORT 19 - SALARIES AND FRINGE BENEFITS OF THE TEN HIGHEST PAID HOSPITAL POSITIONS</t>
  </si>
  <si>
    <t>POSITION TITLE</t>
  </si>
  <si>
    <t>SALARY</t>
  </si>
  <si>
    <t>FRINGE BENEFITS</t>
  </si>
  <si>
    <t>TOTAL</t>
  </si>
  <si>
    <t>1.</t>
  </si>
  <si>
    <t>2.</t>
  </si>
  <si>
    <t>Vp, Clinical Affairs</t>
  </si>
  <si>
    <t>3.</t>
  </si>
  <si>
    <t>Chairman, Emergency Medicine</t>
  </si>
  <si>
    <t>4.</t>
  </si>
  <si>
    <t>VP, Finance/CFO/Treasurer</t>
  </si>
  <si>
    <t>5.</t>
  </si>
  <si>
    <t>VP, Operations</t>
  </si>
  <si>
    <t>6.</t>
  </si>
  <si>
    <t>Physician, Emergency Dept</t>
  </si>
  <si>
    <t>7.</t>
  </si>
  <si>
    <t>Clinical Director of Infectious Disease</t>
  </si>
  <si>
    <t>8.</t>
  </si>
  <si>
    <t>Chief, Dept of Medicine &amp; Secretary</t>
  </si>
  <si>
    <t>9.</t>
  </si>
  <si>
    <t>Former President/CEO</t>
  </si>
  <si>
    <t>10.</t>
  </si>
  <si>
    <t>Medical Director, Emergency Dept</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</si>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</sst>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zoomScaleNormal="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45"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48</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49</v>
      </c>
    </row>
    <row r="45" spans="1:3" ht="15.75" customHeight="1" x14ac:dyDescent="0.25">
      <c r="A45" s="13"/>
      <c r="B45" s="14"/>
      <c r="C45" s="15"/>
    </row>
    <row r="46" spans="1:3" ht="27.2" customHeight="1" x14ac:dyDescent="0.25">
      <c r="A46" s="16" t="s">
        <v>50</v>
      </c>
      <c r="B46" s="17" t="s">
        <v>9</v>
      </c>
      <c r="C46" s="18" t="s">
        <v>51</v>
      </c>
    </row>
    <row r="47" spans="1:3" ht="45"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40</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56</v>
      </c>
      <c r="B63" s="17" t="s">
        <v>9</v>
      </c>
      <c r="C63" s="18" t="s">
        <v>57</v>
      </c>
    </row>
    <row r="64" spans="1:3" ht="45"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40</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60</v>
      </c>
      <c r="B80" s="17" t="s">
        <v>9</v>
      </c>
      <c r="C80" s="18" t="s">
        <v>61</v>
      </c>
    </row>
    <row r="81" spans="1:3" ht="30"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40</v>
      </c>
    </row>
    <row r="84" spans="1:3" ht="14.25" customHeight="1" x14ac:dyDescent="0.2">
      <c r="A84" s="19">
        <v>4</v>
      </c>
      <c r="B84" s="20" t="s">
        <v>17</v>
      </c>
      <c r="C84" s="21" t="s">
        <v>64</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67</v>
      </c>
    </row>
    <row r="91" spans="1:3" ht="14.25" customHeight="1" x14ac:dyDescent="0.2">
      <c r="A91" s="19">
        <v>11</v>
      </c>
      <c r="B91" s="20" t="s">
        <v>30</v>
      </c>
      <c r="C91" s="21" t="s">
        <v>68</v>
      </c>
    </row>
    <row r="92" spans="1:3" ht="14.25" customHeight="1" x14ac:dyDescent="0.2">
      <c r="A92" s="19">
        <v>12</v>
      </c>
      <c r="B92" s="20" t="s">
        <v>32</v>
      </c>
      <c r="C92" s="21" t="s">
        <v>69</v>
      </c>
    </row>
    <row r="93" spans="1:3" ht="14.25" customHeight="1" x14ac:dyDescent="0.2">
      <c r="A93" s="19">
        <v>13</v>
      </c>
      <c r="B93" s="20" t="s">
        <v>33</v>
      </c>
      <c r="C93" s="21" t="s">
        <v>70</v>
      </c>
    </row>
    <row r="94" spans="1:3" ht="14.25" customHeight="1" x14ac:dyDescent="0.2">
      <c r="A94" s="19">
        <v>14</v>
      </c>
      <c r="B94" s="20" t="s">
        <v>34</v>
      </c>
      <c r="C94" s="24" t="s">
        <v>22</v>
      </c>
    </row>
    <row r="95" spans="1:3" ht="15" customHeight="1" thickBot="1" x14ac:dyDescent="0.25">
      <c r="A95" s="25">
        <v>15</v>
      </c>
      <c r="B95" s="26" t="s">
        <v>35</v>
      </c>
      <c r="C95" s="27" t="s">
        <v>71</v>
      </c>
    </row>
    <row r="96" spans="1:3" ht="15.75" customHeight="1" x14ac:dyDescent="0.25">
      <c r="A96" s="13"/>
      <c r="B96" s="14"/>
      <c r="C96" s="15"/>
    </row>
    <row r="97" spans="1:3" ht="27.2" customHeight="1" x14ac:dyDescent="0.25">
      <c r="A97" s="16" t="s">
        <v>72</v>
      </c>
      <c r="B97" s="17" t="s">
        <v>9</v>
      </c>
      <c r="C97" s="18" t="s">
        <v>73</v>
      </c>
    </row>
    <row r="98" spans="1:3" ht="45"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40</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76</v>
      </c>
      <c r="B114" s="17" t="s">
        <v>9</v>
      </c>
      <c r="C114" s="18" t="s">
        <v>77</v>
      </c>
    </row>
    <row r="115" spans="1:3" ht="60"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80</v>
      </c>
      <c r="B131" s="17" t="s">
        <v>9</v>
      </c>
      <c r="C131" s="18" t="s">
        <v>81</v>
      </c>
    </row>
    <row r="132" spans="1:3" ht="45"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16</v>
      </c>
    </row>
    <row r="135" spans="1:3" ht="14.25" customHeight="1" x14ac:dyDescent="0.2">
      <c r="A135" s="19">
        <v>4</v>
      </c>
      <c r="B135" s="20" t="s">
        <v>17</v>
      </c>
      <c r="C135" s="21" t="s">
        <v>84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85</v>
      </c>
    </row>
    <row r="141" spans="1:3" ht="14.25" customHeight="1" x14ac:dyDescent="0.2">
      <c r="A141" s="19">
        <v>10</v>
      </c>
      <c r="B141" s="20" t="s">
        <v>29</v>
      </c>
      <c r="C141" s="21" t="s">
        <v>86</v>
      </c>
    </row>
    <row r="142" spans="1:3" ht="14.25" customHeight="1" x14ac:dyDescent="0.2">
      <c r="A142" s="19">
        <v>11</v>
      </c>
      <c r="B142" s="20" t="s">
        <v>30</v>
      </c>
      <c r="C142" s="21" t="s">
        <v>87</v>
      </c>
    </row>
    <row r="143" spans="1:3" ht="14.25" customHeight="1" x14ac:dyDescent="0.2">
      <c r="A143" s="19">
        <v>12</v>
      </c>
      <c r="B143" s="20" t="s">
        <v>32</v>
      </c>
      <c r="C143" s="21" t="s">
        <v>88</v>
      </c>
    </row>
    <row r="144" spans="1:3" ht="14.25" customHeight="1" x14ac:dyDescent="0.2">
      <c r="A144" s="19">
        <v>13</v>
      </c>
      <c r="B144" s="20" t="s">
        <v>33</v>
      </c>
      <c r="C144" s="21" t="s">
        <v>42</v>
      </c>
    </row>
    <row r="145" spans="1:4" ht="14.25" customHeight="1" x14ac:dyDescent="0.2">
      <c r="A145" s="19">
        <v>14</v>
      </c>
      <c r="B145" s="20" t="s">
        <v>34</v>
      </c>
      <c r="C145" s="24" t="s">
        <v>22</v>
      </c>
    </row>
    <row r="146" spans="1:4" ht="15" customHeight="1" thickBot="1" x14ac:dyDescent="0.25">
      <c r="A146" s="25">
        <v>15</v>
      </c>
      <c r="B146" s="26" t="s">
        <v>35</v>
      </c>
      <c r="C146" s="27" t="s">
        <v>89</v>
      </c>
    </row>
    <row r="147" spans="1:4" ht="15.75" x14ac:dyDescent="0.25">
      <c r="A147" s="28" t="s">
        <v>90</v>
      </c>
      <c r="B147" s="28"/>
      <c r="C147" s="28" t="s">
        <v>91</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20&amp;C&amp;P OF &amp;N&amp;R&amp;D,&amp;T</oddFooter>
  </headerFooter>
  <rowBreaks count="1" manualBreakCount="1">
    <brk id="11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695</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696</v>
      </c>
    </row>
    <row r="9" spans="1:3" ht="15.75" customHeight="1" x14ac:dyDescent="0.2">
      <c r="A9" s="299"/>
      <c r="B9" s="300"/>
      <c r="C9" s="301"/>
    </row>
    <row r="10" spans="1:3" ht="15.75" customHeight="1" thickBot="1" x14ac:dyDescent="0.25">
      <c r="A10" s="302" t="s">
        <v>697</v>
      </c>
      <c r="B10" s="303" t="s">
        <v>698</v>
      </c>
      <c r="C10" s="298"/>
    </row>
    <row r="11" spans="1:3" s="223" customFormat="1" ht="75" customHeight="1" x14ac:dyDescent="0.2">
      <c r="A11" s="304" t="s">
        <v>8</v>
      </c>
      <c r="B11" s="305" t="s">
        <v>699</v>
      </c>
      <c r="C11" s="306" t="s">
        <v>700</v>
      </c>
    </row>
    <row r="12" spans="1:3" s="223" customFormat="1" ht="75" customHeight="1" x14ac:dyDescent="0.2">
      <c r="A12" s="307" t="s">
        <v>36</v>
      </c>
      <c r="B12" s="305" t="s">
        <v>701</v>
      </c>
      <c r="C12" s="308" t="s">
        <v>702</v>
      </c>
    </row>
    <row r="13" spans="1:3" s="223" customFormat="1" ht="30" x14ac:dyDescent="0.2">
      <c r="A13" s="309" t="s">
        <v>50</v>
      </c>
      <c r="B13" s="310" t="s">
        <v>703</v>
      </c>
      <c r="C13" s="311">
        <v>0.19489999999999999</v>
      </c>
    </row>
    <row r="14" spans="1:3" ht="13.5" customHeight="1" thickBot="1" x14ac:dyDescent="0.25">
      <c r="A14" s="312"/>
      <c r="B14" s="313"/>
      <c r="C14" s="314"/>
    </row>
    <row r="15" spans="1:3" s="223" customFormat="1" ht="16.5" customHeight="1" thickBot="1" x14ac:dyDescent="0.25">
      <c r="A15" s="315" t="s">
        <v>704</v>
      </c>
      <c r="B15" s="316" t="s">
        <v>705</v>
      </c>
      <c r="C15" s="317"/>
    </row>
    <row r="16" spans="1:3" s="223" customFormat="1" x14ac:dyDescent="0.2">
      <c r="A16" s="318"/>
      <c r="B16" s="319" t="s">
        <v>706</v>
      </c>
      <c r="C16" s="320"/>
    </row>
    <row r="17" spans="1:3" s="223" customFormat="1" x14ac:dyDescent="0.2">
      <c r="A17" s="321">
        <v>1</v>
      </c>
      <c r="B17" s="305" t="s">
        <v>707</v>
      </c>
      <c r="C17" s="322" t="s">
        <v>708</v>
      </c>
    </row>
    <row r="18" spans="1:3" s="223" customFormat="1" x14ac:dyDescent="0.2">
      <c r="A18" s="321">
        <v>2</v>
      </c>
      <c r="B18" s="323" t="s">
        <v>709</v>
      </c>
      <c r="C18" s="322" t="s">
        <v>710</v>
      </c>
    </row>
    <row r="19" spans="1:3" s="223" customFormat="1" x14ac:dyDescent="0.2">
      <c r="A19" s="321">
        <v>3</v>
      </c>
      <c r="B19" s="323" t="s">
        <v>711</v>
      </c>
      <c r="C19" s="322" t="s">
        <v>712</v>
      </c>
    </row>
    <row r="20" spans="1:3" s="223" customFormat="1" ht="75" customHeight="1" x14ac:dyDescent="0.2">
      <c r="A20" s="321">
        <v>4</v>
      </c>
      <c r="B20" s="323" t="s">
        <v>713</v>
      </c>
      <c r="C20" s="322" t="s">
        <v>714</v>
      </c>
    </row>
    <row r="21" spans="1:3" s="223" customFormat="1" ht="75" customHeight="1" x14ac:dyDescent="0.2">
      <c r="A21" s="321">
        <v>5</v>
      </c>
      <c r="B21" s="323" t="s">
        <v>715</v>
      </c>
      <c r="C21" s="322" t="s">
        <v>714</v>
      </c>
    </row>
    <row r="22" spans="1:3" s="223" customFormat="1" ht="27" customHeight="1" x14ac:dyDescent="0.2">
      <c r="A22" s="324">
        <v>6</v>
      </c>
      <c r="B22" s="323" t="s">
        <v>716</v>
      </c>
      <c r="C22" s="325">
        <v>0.4</v>
      </c>
    </row>
    <row r="23" spans="1:3" s="326" customFormat="1" x14ac:dyDescent="0.2">
      <c r="A23" s="327"/>
      <c r="B23" s="328"/>
      <c r="C23" s="329"/>
    </row>
    <row r="24" spans="1:3" s="223" customFormat="1" x14ac:dyDescent="0.2">
      <c r="A24" s="318"/>
      <c r="B24" s="319" t="s">
        <v>706</v>
      </c>
      <c r="C24" s="320"/>
    </row>
    <row r="25" spans="1:3" s="223" customFormat="1" x14ac:dyDescent="0.2">
      <c r="A25" s="321">
        <v>1</v>
      </c>
      <c r="B25" s="305" t="s">
        <v>707</v>
      </c>
      <c r="C25" s="322" t="s">
        <v>717</v>
      </c>
    </row>
    <row r="26" spans="1:3" s="223" customFormat="1" x14ac:dyDescent="0.2">
      <c r="A26" s="321">
        <v>2</v>
      </c>
      <c r="B26" s="323" t="s">
        <v>709</v>
      </c>
      <c r="C26" s="322" t="s">
        <v>718</v>
      </c>
    </row>
    <row r="27" spans="1:3" s="223" customFormat="1" x14ac:dyDescent="0.2">
      <c r="A27" s="321">
        <v>3</v>
      </c>
      <c r="B27" s="323" t="s">
        <v>711</v>
      </c>
      <c r="C27" s="322" t="s">
        <v>712</v>
      </c>
    </row>
    <row r="28" spans="1:3" s="223" customFormat="1" ht="75" customHeight="1" x14ac:dyDescent="0.2">
      <c r="A28" s="321">
        <v>4</v>
      </c>
      <c r="B28" s="323" t="s">
        <v>713</v>
      </c>
      <c r="C28" s="322" t="s">
        <v>714</v>
      </c>
    </row>
    <row r="29" spans="1:3" s="223" customFormat="1" ht="75" customHeight="1" x14ac:dyDescent="0.2">
      <c r="A29" s="321">
        <v>5</v>
      </c>
      <c r="B29" s="323" t="s">
        <v>715</v>
      </c>
      <c r="C29" s="322" t="s">
        <v>714</v>
      </c>
    </row>
    <row r="30" spans="1:3" s="223" customFormat="1" ht="27" customHeight="1" x14ac:dyDescent="0.2">
      <c r="A30" s="324">
        <v>6</v>
      </c>
      <c r="B30" s="323" t="s">
        <v>716</v>
      </c>
      <c r="C30" s="325">
        <v>0.1865</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88" orientation="landscape" horizontalDpi="1200" verticalDpi="1200" r:id="rId1"/>
  <headerFooter>
    <oddHeader>&amp;L&amp;10OFFICE OF HEALTH CARE ACCESS&amp;C&amp;10ANNUAL REPORTING&amp;R&amp;10MIDDLESEX HOSPITAL</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158</v>
      </c>
      <c r="D5" s="331"/>
      <c r="E5" s="332"/>
      <c r="F5" s="332"/>
      <c r="G5" s="332"/>
    </row>
    <row r="6" spans="1:7" ht="15.75" customHeight="1" x14ac:dyDescent="0.25">
      <c r="A6" s="330"/>
      <c r="B6" s="330"/>
      <c r="C6" s="2" t="s">
        <v>2</v>
      </c>
      <c r="D6" s="331"/>
      <c r="E6" s="332"/>
      <c r="F6" s="332"/>
      <c r="G6" s="332"/>
    </row>
    <row r="7" spans="1:7" ht="15.75" customHeight="1" x14ac:dyDescent="0.25">
      <c r="A7" s="447" t="s">
        <v>719</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720</v>
      </c>
      <c r="C9" s="335" t="s">
        <v>721</v>
      </c>
      <c r="D9" s="335" t="s">
        <v>722</v>
      </c>
      <c r="E9" s="336" t="s">
        <v>723</v>
      </c>
      <c r="F9" s="337"/>
      <c r="G9" s="337"/>
    </row>
    <row r="10" spans="1:7" ht="15.75" customHeight="1" x14ac:dyDescent="0.25">
      <c r="A10" s="338"/>
      <c r="B10" s="339"/>
      <c r="C10" s="340"/>
      <c r="D10" s="340"/>
      <c r="E10" s="8"/>
      <c r="F10" s="337"/>
      <c r="G10" s="337"/>
    </row>
    <row r="11" spans="1:7" ht="15.75" customHeight="1" x14ac:dyDescent="0.25">
      <c r="A11" s="341" t="s">
        <v>724</v>
      </c>
      <c r="B11" s="342" t="s">
        <v>85</v>
      </c>
      <c r="C11" s="343">
        <v>510682</v>
      </c>
      <c r="D11" s="343">
        <v>344868</v>
      </c>
      <c r="E11" s="344">
        <f>C11+D11</f>
        <v>855550</v>
      </c>
      <c r="F11" s="345"/>
      <c r="G11" s="346"/>
    </row>
    <row r="12" spans="1:7" ht="15.75" customHeight="1" x14ac:dyDescent="0.25">
      <c r="A12" s="494"/>
      <c r="B12" s="495"/>
      <c r="C12" s="495"/>
      <c r="D12" s="495"/>
      <c r="E12" s="496"/>
      <c r="F12" s="345"/>
      <c r="G12" s="346"/>
    </row>
    <row r="13" spans="1:7" ht="15.75" customHeight="1" x14ac:dyDescent="0.25">
      <c r="A13" s="341" t="s">
        <v>725</v>
      </c>
      <c r="B13" s="342" t="s">
        <v>726</v>
      </c>
      <c r="C13" s="343">
        <v>367422</v>
      </c>
      <c r="D13" s="343">
        <v>160170</v>
      </c>
      <c r="E13" s="344">
        <f>C13+D13</f>
        <v>527592</v>
      </c>
      <c r="F13" s="345"/>
      <c r="G13" s="346"/>
    </row>
    <row r="14" spans="1:7" ht="15.75" customHeight="1" x14ac:dyDescent="0.25">
      <c r="A14" s="494"/>
      <c r="B14" s="495"/>
      <c r="C14" s="495"/>
      <c r="D14" s="495"/>
      <c r="E14" s="496"/>
      <c r="F14" s="345"/>
      <c r="G14" s="346"/>
    </row>
    <row r="15" spans="1:7" ht="15.75" customHeight="1" x14ac:dyDescent="0.25">
      <c r="A15" s="341" t="s">
        <v>727</v>
      </c>
      <c r="B15" s="342" t="s">
        <v>728</v>
      </c>
      <c r="C15" s="343">
        <v>373011</v>
      </c>
      <c r="D15" s="343">
        <v>85350</v>
      </c>
      <c r="E15" s="344">
        <f>C15+D15</f>
        <v>458361</v>
      </c>
      <c r="F15" s="345"/>
      <c r="G15" s="346"/>
    </row>
    <row r="16" spans="1:7" ht="15.75" customHeight="1" x14ac:dyDescent="0.25">
      <c r="A16" s="494"/>
      <c r="B16" s="495"/>
      <c r="C16" s="495"/>
      <c r="D16" s="495"/>
      <c r="E16" s="496"/>
      <c r="F16" s="345"/>
      <c r="G16" s="346"/>
    </row>
    <row r="17" spans="1:7" ht="15.75" customHeight="1" x14ac:dyDescent="0.25">
      <c r="A17" s="341" t="s">
        <v>729</v>
      </c>
      <c r="B17" s="342" t="s">
        <v>730</v>
      </c>
      <c r="C17" s="343">
        <v>315246</v>
      </c>
      <c r="D17" s="343">
        <v>128595</v>
      </c>
      <c r="E17" s="344">
        <f>C17+D17</f>
        <v>443841</v>
      </c>
      <c r="F17" s="345"/>
      <c r="G17" s="346"/>
    </row>
    <row r="18" spans="1:7" ht="15.75" customHeight="1" x14ac:dyDescent="0.25">
      <c r="A18" s="494"/>
      <c r="B18" s="495"/>
      <c r="C18" s="495"/>
      <c r="D18" s="495"/>
      <c r="E18" s="496"/>
      <c r="F18" s="345"/>
      <c r="G18" s="346"/>
    </row>
    <row r="19" spans="1:7" ht="15.75" customHeight="1" x14ac:dyDescent="0.25">
      <c r="A19" s="341" t="s">
        <v>731</v>
      </c>
      <c r="B19" s="342" t="s">
        <v>732</v>
      </c>
      <c r="C19" s="343">
        <v>222181</v>
      </c>
      <c r="D19" s="343">
        <v>215095</v>
      </c>
      <c r="E19" s="344">
        <f>C19+D19</f>
        <v>437276</v>
      </c>
      <c r="F19" s="345"/>
      <c r="G19" s="346"/>
    </row>
    <row r="20" spans="1:7" ht="15.75" customHeight="1" x14ac:dyDescent="0.25">
      <c r="A20" s="494"/>
      <c r="B20" s="495"/>
      <c r="C20" s="495"/>
      <c r="D20" s="495"/>
      <c r="E20" s="496"/>
      <c r="F20" s="345"/>
      <c r="G20" s="346"/>
    </row>
    <row r="21" spans="1:7" ht="15.75" customHeight="1" x14ac:dyDescent="0.25">
      <c r="A21" s="341" t="s">
        <v>733</v>
      </c>
      <c r="B21" s="342" t="s">
        <v>734</v>
      </c>
      <c r="C21" s="343">
        <v>350631</v>
      </c>
      <c r="D21" s="343">
        <v>62202</v>
      </c>
      <c r="E21" s="344">
        <f>C21+D21</f>
        <v>412833</v>
      </c>
      <c r="F21" s="345"/>
      <c r="G21" s="346"/>
    </row>
    <row r="22" spans="1:7" ht="15.75" customHeight="1" x14ac:dyDescent="0.25">
      <c r="A22" s="494"/>
      <c r="B22" s="495"/>
      <c r="C22" s="495"/>
      <c r="D22" s="495"/>
      <c r="E22" s="496"/>
      <c r="F22" s="345"/>
      <c r="G22" s="346"/>
    </row>
    <row r="23" spans="1:7" ht="15.75" customHeight="1" x14ac:dyDescent="0.25">
      <c r="A23" s="341" t="s">
        <v>735</v>
      </c>
      <c r="B23" s="342" t="s">
        <v>736</v>
      </c>
      <c r="C23" s="343">
        <v>339402</v>
      </c>
      <c r="D23" s="343">
        <v>57818</v>
      </c>
      <c r="E23" s="344">
        <f>C23+D23</f>
        <v>397220</v>
      </c>
      <c r="F23" s="345"/>
      <c r="G23" s="346"/>
    </row>
    <row r="24" spans="1:7" ht="15.75" customHeight="1" x14ac:dyDescent="0.25">
      <c r="A24" s="494"/>
      <c r="B24" s="495"/>
      <c r="C24" s="495"/>
      <c r="D24" s="495"/>
      <c r="E24" s="496"/>
      <c r="F24" s="345"/>
      <c r="G24" s="346"/>
    </row>
    <row r="25" spans="1:7" ht="15.75" customHeight="1" x14ac:dyDescent="0.25">
      <c r="A25" s="341" t="s">
        <v>737</v>
      </c>
      <c r="B25" s="342" t="s">
        <v>738</v>
      </c>
      <c r="C25" s="343">
        <v>332878</v>
      </c>
      <c r="D25" s="343">
        <v>59046</v>
      </c>
      <c r="E25" s="344">
        <f>C25+D25</f>
        <v>391924</v>
      </c>
      <c r="F25" s="345"/>
      <c r="G25" s="346"/>
    </row>
    <row r="26" spans="1:7" ht="15.75" customHeight="1" x14ac:dyDescent="0.25">
      <c r="A26" s="494"/>
      <c r="B26" s="495"/>
      <c r="C26" s="495"/>
      <c r="D26" s="495"/>
      <c r="E26" s="496"/>
      <c r="F26" s="345"/>
      <c r="G26" s="346"/>
    </row>
    <row r="27" spans="1:7" ht="15.75" customHeight="1" x14ac:dyDescent="0.25">
      <c r="A27" s="341" t="s">
        <v>739</v>
      </c>
      <c r="B27" s="342" t="s">
        <v>740</v>
      </c>
      <c r="C27" s="343">
        <v>0</v>
      </c>
      <c r="D27" s="343">
        <v>390210</v>
      </c>
      <c r="E27" s="344">
        <f>C27+D27</f>
        <v>390210</v>
      </c>
      <c r="F27" s="345"/>
      <c r="G27" s="346"/>
    </row>
    <row r="28" spans="1:7" ht="15.75" customHeight="1" x14ac:dyDescent="0.25">
      <c r="A28" s="494"/>
      <c r="B28" s="495"/>
      <c r="C28" s="495"/>
      <c r="D28" s="495"/>
      <c r="E28" s="496"/>
      <c r="F28" s="345"/>
      <c r="G28" s="346"/>
    </row>
    <row r="29" spans="1:7" ht="15.75" customHeight="1" x14ac:dyDescent="0.25">
      <c r="A29" s="341" t="s">
        <v>741</v>
      </c>
      <c r="B29" s="342" t="s">
        <v>742</v>
      </c>
      <c r="C29" s="343">
        <v>325651</v>
      </c>
      <c r="D29" s="343">
        <v>59510</v>
      </c>
      <c r="E29" s="344">
        <f>C29+D29</f>
        <v>385161</v>
      </c>
      <c r="F29" s="345"/>
      <c r="G29" s="346"/>
    </row>
    <row r="30" spans="1:7" ht="15.75" customHeight="1" thickBot="1" x14ac:dyDescent="0.3">
      <c r="A30" s="494"/>
      <c r="B30" s="495"/>
      <c r="C30" s="495"/>
      <c r="D30" s="495"/>
      <c r="E30" s="496"/>
      <c r="F30" s="345"/>
      <c r="G30" s="346"/>
    </row>
    <row r="31" spans="1:7" ht="18.75" customHeight="1" thickBot="1" x14ac:dyDescent="0.3">
      <c r="A31" s="347"/>
      <c r="B31" s="348" t="s">
        <v>139</v>
      </c>
      <c r="C31" s="349">
        <f>SUM(C11+C13+C15+C17+C19+C21+C23+C25+C27+C29)</f>
        <v>3137104</v>
      </c>
      <c r="D31" s="349">
        <f>SUM(D11+D13+D15+D17+D19+D21+D23+D25+D27+D29)</f>
        <v>1562864</v>
      </c>
      <c r="E31" s="350">
        <f>C31+D31</f>
        <v>4699968</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REPORTING&amp;R&amp;10MIDDLESEX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158</v>
      </c>
      <c r="B3" s="498"/>
      <c r="C3" s="498"/>
      <c r="D3" s="498"/>
      <c r="E3" s="498"/>
    </row>
    <row r="4" spans="1:5" ht="15" customHeight="1" x14ac:dyDescent="0.2">
      <c r="A4" s="498" t="s">
        <v>2</v>
      </c>
      <c r="B4" s="498"/>
      <c r="C4" s="498"/>
      <c r="D4" s="498"/>
      <c r="E4" s="498"/>
    </row>
    <row r="5" spans="1:5" ht="15" customHeight="1" x14ac:dyDescent="0.2">
      <c r="A5" s="499" t="s">
        <v>743</v>
      </c>
      <c r="B5" s="499"/>
      <c r="C5" s="499"/>
      <c r="D5" s="499"/>
      <c r="E5" s="499"/>
    </row>
    <row r="6" spans="1:5" ht="15" customHeight="1" x14ac:dyDescent="0.2">
      <c r="A6" s="499" t="s">
        <v>744</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745</v>
      </c>
      <c r="D9" s="360" t="s">
        <v>746</v>
      </c>
      <c r="E9" s="361" t="s">
        <v>723</v>
      </c>
    </row>
    <row r="10" spans="1:5" s="356" customFormat="1" x14ac:dyDescent="0.2">
      <c r="A10" s="362"/>
      <c r="B10" s="363"/>
      <c r="C10" s="364"/>
      <c r="D10" s="364"/>
      <c r="E10" s="365"/>
    </row>
    <row r="11" spans="1:5" s="356" customFormat="1" x14ac:dyDescent="0.2">
      <c r="A11" s="366" t="s">
        <v>747</v>
      </c>
      <c r="B11" s="367" t="s">
        <v>10</v>
      </c>
      <c r="C11" s="368"/>
      <c r="D11" s="368"/>
      <c r="E11" s="369"/>
    </row>
    <row r="12" spans="1:5" ht="14.25" customHeight="1" x14ac:dyDescent="0.2">
      <c r="A12" s="370">
        <v>1</v>
      </c>
      <c r="B12" s="371" t="s">
        <v>748</v>
      </c>
      <c r="C12" s="372">
        <v>0</v>
      </c>
      <c r="D12" s="372">
        <v>0</v>
      </c>
      <c r="E12" s="372">
        <f>D12+ C12</f>
        <v>0</v>
      </c>
    </row>
    <row r="13" spans="1:5" ht="14.25" customHeight="1" x14ac:dyDescent="0.2">
      <c r="A13" s="370">
        <v>2</v>
      </c>
      <c r="B13" s="371" t="s">
        <v>749</v>
      </c>
      <c r="C13" s="372">
        <v>0</v>
      </c>
      <c r="D13" s="372">
        <v>0</v>
      </c>
      <c r="E13" s="372">
        <f>D13+ C13</f>
        <v>0</v>
      </c>
    </row>
    <row r="14" spans="1:5" x14ac:dyDescent="0.2">
      <c r="A14" s="362"/>
      <c r="B14" s="363"/>
      <c r="C14" s="364"/>
      <c r="D14" s="364"/>
      <c r="E14" s="373"/>
    </row>
    <row r="15" spans="1:5" s="356" customFormat="1" x14ac:dyDescent="0.2">
      <c r="A15" s="366" t="s">
        <v>750</v>
      </c>
      <c r="B15" s="367" t="s">
        <v>37</v>
      </c>
      <c r="C15" s="368"/>
      <c r="D15" s="368"/>
      <c r="E15" s="369"/>
    </row>
    <row r="16" spans="1:5" ht="14.25" customHeight="1" x14ac:dyDescent="0.2">
      <c r="A16" s="370">
        <v>1</v>
      </c>
      <c r="B16" s="371" t="s">
        <v>748</v>
      </c>
      <c r="C16" s="372">
        <v>0</v>
      </c>
      <c r="D16" s="372">
        <v>0</v>
      </c>
      <c r="E16" s="372">
        <f>D16+ C16</f>
        <v>0</v>
      </c>
    </row>
    <row r="17" spans="1:5" ht="14.25" customHeight="1" x14ac:dyDescent="0.2">
      <c r="A17" s="370">
        <v>2</v>
      </c>
      <c r="B17" s="371" t="s">
        <v>749</v>
      </c>
      <c r="C17" s="372">
        <v>0</v>
      </c>
      <c r="D17" s="372">
        <v>0</v>
      </c>
      <c r="E17" s="372">
        <f>D17+ C17</f>
        <v>0</v>
      </c>
    </row>
    <row r="18" spans="1:5" x14ac:dyDescent="0.2">
      <c r="A18" s="362"/>
      <c r="B18" s="363"/>
      <c r="C18" s="364"/>
      <c r="D18" s="364"/>
      <c r="E18" s="373"/>
    </row>
    <row r="19" spans="1:5" s="356" customFormat="1" x14ac:dyDescent="0.2">
      <c r="A19" s="366" t="s">
        <v>751</v>
      </c>
      <c r="B19" s="367" t="s">
        <v>51</v>
      </c>
      <c r="C19" s="368"/>
      <c r="D19" s="368"/>
      <c r="E19" s="369"/>
    </row>
    <row r="20" spans="1:5" ht="14.25" customHeight="1" x14ac:dyDescent="0.2">
      <c r="A20" s="370">
        <v>1</v>
      </c>
      <c r="B20" s="371" t="s">
        <v>748</v>
      </c>
      <c r="C20" s="372">
        <v>0</v>
      </c>
      <c r="D20" s="372">
        <v>0</v>
      </c>
      <c r="E20" s="372">
        <f>D20+ C20</f>
        <v>0</v>
      </c>
    </row>
    <row r="21" spans="1:5" ht="14.25" customHeight="1" x14ac:dyDescent="0.2">
      <c r="A21" s="370">
        <v>2</v>
      </c>
      <c r="B21" s="371" t="s">
        <v>749</v>
      </c>
      <c r="C21" s="372">
        <v>0</v>
      </c>
      <c r="D21" s="372">
        <v>0</v>
      </c>
      <c r="E21" s="372">
        <f>D21+ C21</f>
        <v>0</v>
      </c>
    </row>
    <row r="22" spans="1:5" x14ac:dyDescent="0.2">
      <c r="A22" s="362"/>
      <c r="B22" s="363"/>
      <c r="C22" s="364"/>
      <c r="D22" s="364"/>
      <c r="E22" s="373"/>
    </row>
    <row r="23" spans="1:5" s="356" customFormat="1" x14ac:dyDescent="0.2">
      <c r="A23" s="366" t="s">
        <v>752</v>
      </c>
      <c r="B23" s="367" t="s">
        <v>57</v>
      </c>
      <c r="C23" s="368"/>
      <c r="D23" s="368"/>
      <c r="E23" s="369"/>
    </row>
    <row r="24" spans="1:5" ht="14.25" customHeight="1" x14ac:dyDescent="0.2">
      <c r="A24" s="370">
        <v>1</v>
      </c>
      <c r="B24" s="371" t="s">
        <v>748</v>
      </c>
      <c r="C24" s="372">
        <v>0</v>
      </c>
      <c r="D24" s="372">
        <v>0</v>
      </c>
      <c r="E24" s="372">
        <f>D24+ C24</f>
        <v>0</v>
      </c>
    </row>
    <row r="25" spans="1:5" ht="14.25" customHeight="1" x14ac:dyDescent="0.2">
      <c r="A25" s="370">
        <v>2</v>
      </c>
      <c r="B25" s="371" t="s">
        <v>749</v>
      </c>
      <c r="C25" s="372">
        <v>0</v>
      </c>
      <c r="D25" s="372">
        <v>0</v>
      </c>
      <c r="E25" s="372">
        <f>D25+ C25</f>
        <v>0</v>
      </c>
    </row>
    <row r="26" spans="1:5" x14ac:dyDescent="0.2">
      <c r="A26" s="362"/>
      <c r="B26" s="363"/>
      <c r="C26" s="364"/>
      <c r="D26" s="364"/>
      <c r="E26" s="373"/>
    </row>
    <row r="27" spans="1:5" s="356" customFormat="1" x14ac:dyDescent="0.2">
      <c r="A27" s="366" t="s">
        <v>753</v>
      </c>
      <c r="B27" s="367" t="s">
        <v>61</v>
      </c>
      <c r="C27" s="368"/>
      <c r="D27" s="368"/>
      <c r="E27" s="369"/>
    </row>
    <row r="28" spans="1:5" ht="14.25" customHeight="1" x14ac:dyDescent="0.2">
      <c r="A28" s="370">
        <v>1</v>
      </c>
      <c r="B28" s="371" t="s">
        <v>748</v>
      </c>
      <c r="C28" s="372">
        <v>0</v>
      </c>
      <c r="D28" s="372">
        <v>0</v>
      </c>
      <c r="E28" s="372">
        <f>D28+ C28</f>
        <v>0</v>
      </c>
    </row>
    <row r="29" spans="1:5" ht="14.25" customHeight="1" x14ac:dyDescent="0.2">
      <c r="A29" s="370">
        <v>2</v>
      </c>
      <c r="B29" s="371" t="s">
        <v>749</v>
      </c>
      <c r="C29" s="372">
        <v>0</v>
      </c>
      <c r="D29" s="372">
        <v>0</v>
      </c>
      <c r="E29" s="372">
        <f>D29+ C29</f>
        <v>0</v>
      </c>
    </row>
    <row r="30" spans="1:5" x14ac:dyDescent="0.2">
      <c r="A30" s="362"/>
      <c r="B30" s="363"/>
      <c r="C30" s="364"/>
      <c r="D30" s="364"/>
      <c r="E30" s="373"/>
    </row>
    <row r="31" spans="1:5" s="356" customFormat="1" x14ac:dyDescent="0.2">
      <c r="A31" s="366" t="s">
        <v>754</v>
      </c>
      <c r="B31" s="367" t="s">
        <v>73</v>
      </c>
      <c r="C31" s="368"/>
      <c r="D31" s="368"/>
      <c r="E31" s="369"/>
    </row>
    <row r="32" spans="1:5" ht="14.25" customHeight="1" x14ac:dyDescent="0.2">
      <c r="A32" s="370">
        <v>1</v>
      </c>
      <c r="B32" s="371" t="s">
        <v>748</v>
      </c>
      <c r="C32" s="372">
        <v>0</v>
      </c>
      <c r="D32" s="372">
        <v>0</v>
      </c>
      <c r="E32" s="372">
        <f>D32+ C32</f>
        <v>0</v>
      </c>
    </row>
    <row r="33" spans="1:6" ht="14.25" customHeight="1" x14ac:dyDescent="0.2">
      <c r="A33" s="370">
        <v>2</v>
      </c>
      <c r="B33" s="371" t="s">
        <v>749</v>
      </c>
      <c r="C33" s="372">
        <v>0</v>
      </c>
      <c r="D33" s="372">
        <v>0</v>
      </c>
      <c r="E33" s="372">
        <f>D33+ C33</f>
        <v>0</v>
      </c>
    </row>
    <row r="34" spans="1:6" x14ac:dyDescent="0.2">
      <c r="A34" s="362"/>
      <c r="B34" s="363"/>
      <c r="C34" s="364"/>
      <c r="D34" s="364"/>
      <c r="E34" s="373"/>
    </row>
    <row r="35" spans="1:6" s="356" customFormat="1" x14ac:dyDescent="0.2">
      <c r="A35" s="366" t="s">
        <v>755</v>
      </c>
      <c r="B35" s="367" t="s">
        <v>77</v>
      </c>
      <c r="C35" s="368"/>
      <c r="D35" s="368"/>
      <c r="E35" s="369"/>
    </row>
    <row r="36" spans="1:6" ht="14.25" customHeight="1" x14ac:dyDescent="0.2">
      <c r="A36" s="370">
        <v>1</v>
      </c>
      <c r="B36" s="371" t="s">
        <v>748</v>
      </c>
      <c r="C36" s="372">
        <v>0</v>
      </c>
      <c r="D36" s="372">
        <v>0</v>
      </c>
      <c r="E36" s="372">
        <f>D36+ C36</f>
        <v>0</v>
      </c>
    </row>
    <row r="37" spans="1:6" ht="14.25" customHeight="1" x14ac:dyDescent="0.2">
      <c r="A37" s="370">
        <v>2</v>
      </c>
      <c r="B37" s="371" t="s">
        <v>749</v>
      </c>
      <c r="C37" s="372">
        <v>0</v>
      </c>
      <c r="D37" s="372">
        <v>0</v>
      </c>
      <c r="E37" s="372">
        <f>D37+ C37</f>
        <v>0</v>
      </c>
    </row>
    <row r="38" spans="1:6" x14ac:dyDescent="0.2">
      <c r="A38" s="362"/>
      <c r="B38" s="363"/>
      <c r="C38" s="364"/>
      <c r="D38" s="364"/>
      <c r="E38" s="373"/>
    </row>
    <row r="39" spans="1:6" s="356" customFormat="1" x14ac:dyDescent="0.2">
      <c r="A39" s="366" t="s">
        <v>756</v>
      </c>
      <c r="B39" s="367" t="s">
        <v>81</v>
      </c>
      <c r="C39" s="368"/>
      <c r="D39" s="368"/>
      <c r="E39" s="369"/>
    </row>
    <row r="40" spans="1:6" ht="14.25" customHeight="1" x14ac:dyDescent="0.2">
      <c r="A40" s="370">
        <v>1</v>
      </c>
      <c r="B40" s="371" t="s">
        <v>748</v>
      </c>
      <c r="C40" s="372">
        <v>0</v>
      </c>
      <c r="D40" s="372">
        <v>0</v>
      </c>
      <c r="E40" s="372">
        <f>D40+ C40</f>
        <v>0</v>
      </c>
    </row>
    <row r="41" spans="1:6" ht="14.25" customHeight="1" x14ac:dyDescent="0.2">
      <c r="A41" s="370">
        <v>2</v>
      </c>
      <c r="B41" s="371" t="s">
        <v>749</v>
      </c>
      <c r="C41" s="372">
        <v>0</v>
      </c>
      <c r="D41" s="372">
        <v>0</v>
      </c>
      <c r="E41" s="372">
        <f>D41+ C41</f>
        <v>0</v>
      </c>
    </row>
    <row r="42" spans="1:6" x14ac:dyDescent="0.2">
      <c r="A42" s="362"/>
      <c r="B42" s="363"/>
      <c r="C42" s="364"/>
      <c r="D42" s="364"/>
      <c r="E42" s="373"/>
    </row>
    <row r="43" spans="1:6" ht="13.5" customHeight="1" x14ac:dyDescent="0.2">
      <c r="A43" s="374"/>
      <c r="B43" s="500"/>
      <c r="C43" s="500"/>
      <c r="D43" s="500"/>
      <c r="E43" s="375"/>
    </row>
    <row r="44" spans="1:6" ht="15" customHeight="1" x14ac:dyDescent="0.2">
      <c r="A44" s="377"/>
      <c r="B44" s="497" t="s">
        <v>757</v>
      </c>
      <c r="C44" s="497"/>
      <c r="D44" s="497"/>
      <c r="E44" s="497"/>
      <c r="F44" s="374"/>
    </row>
    <row r="45" spans="1:6" ht="13.5" customHeight="1" x14ac:dyDescent="0.2">
      <c r="A45" s="377"/>
      <c r="B45" s="376"/>
      <c r="C45" s="376"/>
      <c r="D45" s="376"/>
      <c r="E45" s="376"/>
      <c r="F45" s="374"/>
    </row>
    <row r="46" spans="1:6" ht="26.1" customHeight="1" x14ac:dyDescent="0.2">
      <c r="A46" s="377"/>
      <c r="B46" s="497" t="s">
        <v>758</v>
      </c>
      <c r="C46" s="497"/>
      <c r="D46" s="497"/>
      <c r="E46" s="497"/>
      <c r="F46" s="374"/>
    </row>
    <row r="47" spans="1:6" ht="15" customHeight="1" x14ac:dyDescent="0.2">
      <c r="A47" s="374"/>
      <c r="B47" s="497" t="s">
        <v>759</v>
      </c>
      <c r="C47" s="497"/>
      <c r="D47" s="497"/>
      <c r="E47" s="497"/>
      <c r="F47" s="374"/>
    </row>
    <row r="48" spans="1:6" ht="15" customHeight="1" x14ac:dyDescent="0.2">
      <c r="A48" s="374"/>
      <c r="B48" s="497" t="s">
        <v>760</v>
      </c>
      <c r="C48" s="497"/>
      <c r="D48" s="497"/>
      <c r="E48" s="497"/>
      <c r="F48" s="374"/>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2" t="s">
        <v>0</v>
      </c>
      <c r="B2" s="452"/>
      <c r="C2" s="452"/>
    </row>
    <row r="3" spans="1:4" ht="15" customHeight="1" x14ac:dyDescent="0.25">
      <c r="A3" s="452" t="s">
        <v>158</v>
      </c>
      <c r="B3" s="452"/>
      <c r="C3" s="452"/>
    </row>
    <row r="4" spans="1:4" ht="15" customHeight="1" x14ac:dyDescent="0.25">
      <c r="A4" s="452" t="s">
        <v>2</v>
      </c>
      <c r="B4" s="452"/>
      <c r="C4" s="452"/>
    </row>
    <row r="5" spans="1:4" ht="15" customHeight="1" x14ac:dyDescent="0.25">
      <c r="A5" s="452" t="s">
        <v>761</v>
      </c>
      <c r="B5" s="452"/>
      <c r="C5" s="452"/>
    </row>
    <row r="6" spans="1:4" ht="15" customHeight="1" x14ac:dyDescent="0.25">
      <c r="A6" s="452" t="s">
        <v>762</v>
      </c>
      <c r="B6" s="452"/>
      <c r="C6" s="452"/>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763</v>
      </c>
    </row>
    <row r="10" spans="1:4" ht="15.75" customHeight="1" x14ac:dyDescent="0.25">
      <c r="A10" s="386"/>
      <c r="B10" s="387"/>
      <c r="C10" s="388"/>
    </row>
    <row r="11" spans="1:4" ht="30" customHeight="1" x14ac:dyDescent="0.25">
      <c r="A11" s="389" t="s">
        <v>764</v>
      </c>
      <c r="B11" s="390" t="s">
        <v>765</v>
      </c>
      <c r="C11" s="391"/>
    </row>
    <row r="12" spans="1:4" ht="45" customHeight="1" x14ac:dyDescent="0.2">
      <c r="A12" s="392" t="s">
        <v>766</v>
      </c>
      <c r="B12" s="393" t="s">
        <v>767</v>
      </c>
      <c r="C12" s="394" t="s">
        <v>768</v>
      </c>
    </row>
    <row r="13" spans="1:4" ht="15" customHeight="1" x14ac:dyDescent="0.2">
      <c r="A13" s="395"/>
      <c r="B13" s="396"/>
      <c r="C13" s="397"/>
    </row>
    <row r="14" spans="1:4" ht="30" customHeight="1" x14ac:dyDescent="0.2">
      <c r="A14" s="398" t="s">
        <v>769</v>
      </c>
      <c r="B14" s="399" t="s">
        <v>770</v>
      </c>
      <c r="C14" s="400" t="s">
        <v>768</v>
      </c>
    </row>
    <row r="15" spans="1:4" ht="15" customHeight="1" x14ac:dyDescent="0.2">
      <c r="A15" s="401"/>
      <c r="B15" s="396"/>
      <c r="C15" s="397"/>
    </row>
    <row r="16" spans="1:4" ht="30" customHeight="1" x14ac:dyDescent="0.2">
      <c r="A16" s="398" t="s">
        <v>771</v>
      </c>
      <c r="B16" s="399" t="s">
        <v>772</v>
      </c>
      <c r="C16" s="400" t="s">
        <v>768</v>
      </c>
    </row>
    <row r="17" spans="1:3" ht="15" customHeight="1" x14ac:dyDescent="0.2">
      <c r="A17" s="401"/>
      <c r="B17" s="396"/>
      <c r="C17" s="397"/>
    </row>
    <row r="18" spans="1:3" ht="30" customHeight="1" x14ac:dyDescent="0.2">
      <c r="A18" s="398" t="s">
        <v>773</v>
      </c>
      <c r="B18" s="399" t="s">
        <v>774</v>
      </c>
      <c r="C18" s="400" t="s">
        <v>768</v>
      </c>
    </row>
    <row r="19" spans="1:3" ht="15" customHeight="1" x14ac:dyDescent="0.2">
      <c r="A19" s="402"/>
      <c r="B19" s="403"/>
      <c r="C19" s="397"/>
    </row>
    <row r="20" spans="1:3" ht="30" customHeight="1" x14ac:dyDescent="0.2">
      <c r="A20" s="404" t="s">
        <v>775</v>
      </c>
      <c r="B20" s="405" t="s">
        <v>776</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158</v>
      </c>
      <c r="B2" s="502"/>
      <c r="C2" s="502"/>
      <c r="D2" s="502"/>
      <c r="E2" s="502"/>
      <c r="F2" s="503"/>
    </row>
    <row r="3" spans="1:6" ht="14.25" customHeight="1" x14ac:dyDescent="0.25">
      <c r="A3" s="469" t="s">
        <v>2</v>
      </c>
      <c r="B3" s="469"/>
      <c r="C3" s="469"/>
      <c r="D3" s="469"/>
      <c r="E3" s="469"/>
      <c r="F3" s="469"/>
    </row>
    <row r="4" spans="1:6" ht="14.25" customHeight="1" x14ac:dyDescent="0.25">
      <c r="A4" s="469" t="s">
        <v>777</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778</v>
      </c>
      <c r="D7" s="409" t="s">
        <v>779</v>
      </c>
      <c r="E7" s="409" t="s">
        <v>143</v>
      </c>
      <c r="F7" s="409" t="s">
        <v>780</v>
      </c>
    </row>
    <row r="8" spans="1:6" ht="15" customHeight="1" x14ac:dyDescent="0.25">
      <c r="A8" s="411" t="s">
        <v>5</v>
      </c>
      <c r="B8" s="412" t="s">
        <v>6</v>
      </c>
      <c r="C8" s="411" t="s">
        <v>143</v>
      </c>
      <c r="D8" s="411" t="s">
        <v>143</v>
      </c>
      <c r="E8" s="411" t="s">
        <v>781</v>
      </c>
      <c r="F8" s="411" t="s">
        <v>781</v>
      </c>
    </row>
    <row r="9" spans="1:6" ht="15" customHeight="1" x14ac:dyDescent="0.25">
      <c r="A9" s="410"/>
      <c r="B9" s="410"/>
      <c r="C9" s="410"/>
      <c r="D9" s="410"/>
      <c r="E9" s="410"/>
      <c r="F9" s="410"/>
    </row>
    <row r="10" spans="1:6" ht="15" customHeight="1" x14ac:dyDescent="0.25">
      <c r="A10" s="411" t="s">
        <v>8</v>
      </c>
      <c r="B10" s="413" t="s">
        <v>782</v>
      </c>
      <c r="C10" s="413"/>
      <c r="D10" s="413"/>
      <c r="E10" s="413"/>
      <c r="F10" s="414"/>
    </row>
    <row r="11" spans="1:6" ht="15" customHeight="1" x14ac:dyDescent="0.25">
      <c r="A11" s="411"/>
      <c r="B11" s="413"/>
      <c r="C11" s="413"/>
      <c r="D11" s="413"/>
      <c r="E11" s="413"/>
      <c r="F11" s="414"/>
    </row>
    <row r="12" spans="1:6" ht="14.25" customHeight="1" x14ac:dyDescent="0.2">
      <c r="A12" s="416" t="s">
        <v>724</v>
      </c>
      <c r="B12" s="417" t="s">
        <v>783</v>
      </c>
      <c r="C12" s="418">
        <v>3190</v>
      </c>
      <c r="D12" s="418">
        <v>3302</v>
      </c>
      <c r="E12" s="418">
        <f>+D12-C12</f>
        <v>112</v>
      </c>
      <c r="F12" s="414">
        <f>IF(C12=0,0,E12/C12)</f>
        <v>3.5109717868338559E-2</v>
      </c>
    </row>
    <row r="13" spans="1:6" ht="15" customHeight="1" x14ac:dyDescent="0.25">
      <c r="A13" s="416" t="s">
        <v>725</v>
      </c>
      <c r="B13" s="417" t="s">
        <v>784</v>
      </c>
      <c r="C13" s="418">
        <v>2316</v>
      </c>
      <c r="D13" s="418">
        <v>1679</v>
      </c>
      <c r="E13" s="418">
        <f>+D13-C13</f>
        <v>-637</v>
      </c>
      <c r="F13" s="419">
        <f>IF(C13=0,0,E13/C13)</f>
        <v>-0.27504317789291882</v>
      </c>
    </row>
    <row r="14" spans="1:6" ht="15" customHeight="1" x14ac:dyDescent="0.25">
      <c r="A14" s="420"/>
      <c r="B14" s="420"/>
      <c r="C14" s="420"/>
      <c r="D14" s="420"/>
      <c r="E14" s="420"/>
    </row>
    <row r="15" spans="1:6" ht="14.25" customHeight="1" x14ac:dyDescent="0.2">
      <c r="A15" s="416" t="s">
        <v>727</v>
      </c>
      <c r="B15" s="417" t="s">
        <v>785</v>
      </c>
      <c r="C15" s="421">
        <v>9520361</v>
      </c>
      <c r="D15" s="421">
        <v>6856093</v>
      </c>
      <c r="E15" s="421">
        <f>+D15-C15</f>
        <v>-2664268</v>
      </c>
      <c r="F15" s="414">
        <f>IF(C15=0,0,E15/C15)</f>
        <v>-0.2798494720945981</v>
      </c>
    </row>
    <row r="16" spans="1:6" ht="15" customHeight="1" x14ac:dyDescent="0.25">
      <c r="A16" s="415"/>
      <c r="B16" s="420" t="s">
        <v>786</v>
      </c>
      <c r="C16" s="422">
        <f>IF(C13=0,0,C15/C13)</f>
        <v>4110.6912780656303</v>
      </c>
      <c r="D16" s="422">
        <f>IF(D13=0,0,D15/D13)</f>
        <v>4083.4383561643835</v>
      </c>
      <c r="E16" s="422">
        <f>+D16-C16</f>
        <v>-27.252921901246737</v>
      </c>
      <c r="F16" s="419">
        <f>IF(C16=0,0,E16/C16)</f>
        <v>-6.6297661531203953E-3</v>
      </c>
    </row>
    <row r="17" spans="1:6" ht="15" customHeight="1" x14ac:dyDescent="0.25">
      <c r="A17" s="420"/>
      <c r="B17" s="420"/>
      <c r="C17" s="420"/>
      <c r="D17" s="420"/>
      <c r="E17" s="420"/>
      <c r="F17" s="414"/>
    </row>
    <row r="18" spans="1:6" ht="14.25" customHeight="1" x14ac:dyDescent="0.2">
      <c r="A18" s="416" t="s">
        <v>729</v>
      </c>
      <c r="B18" s="417" t="s">
        <v>787</v>
      </c>
      <c r="C18" s="417">
        <v>0.35856900000000003</v>
      </c>
      <c r="D18" s="417">
        <v>0.33030999999999999</v>
      </c>
      <c r="E18" s="423">
        <f>+D18-C18</f>
        <v>-2.8259000000000034E-2</v>
      </c>
      <c r="F18" s="414">
        <f>IF(C18=0,0,E18/C18)</f>
        <v>-7.8810493935616385E-2</v>
      </c>
    </row>
    <row r="19" spans="1:6" ht="15" customHeight="1" x14ac:dyDescent="0.25">
      <c r="A19" s="415"/>
      <c r="B19" s="420" t="s">
        <v>788</v>
      </c>
      <c r="C19" s="422">
        <f>+C15*C18</f>
        <v>3413706.3234090004</v>
      </c>
      <c r="D19" s="422">
        <f>+D15*D18</f>
        <v>2264636.07883</v>
      </c>
      <c r="E19" s="422">
        <f>+D19-C19</f>
        <v>-1149070.2445790004</v>
      </c>
      <c r="F19" s="419">
        <f>IF(C19=0,0,E19/C19)</f>
        <v>-0.33660489090681772</v>
      </c>
    </row>
    <row r="20" spans="1:6" ht="15" customHeight="1" x14ac:dyDescent="0.25">
      <c r="A20" s="415"/>
      <c r="B20" s="420" t="s">
        <v>789</v>
      </c>
      <c r="C20" s="422">
        <f>IF(C13=0,0,C19/C13)</f>
        <v>1473.9664608847152</v>
      </c>
      <c r="D20" s="422">
        <f>IF(D13=0,0,D19/D13)</f>
        <v>1348.8005234246575</v>
      </c>
      <c r="E20" s="422">
        <f>+D20-C20</f>
        <v>-125.16593746005765</v>
      </c>
      <c r="F20" s="419">
        <f>IF(C20=0,0,E20/C20)</f>
        <v>-8.4917764943531759E-2</v>
      </c>
    </row>
    <row r="21" spans="1:6" ht="15" customHeight="1" x14ac:dyDescent="0.25">
      <c r="A21" s="410"/>
      <c r="B21" s="420"/>
      <c r="C21" s="424"/>
      <c r="D21" s="424"/>
      <c r="E21" s="424"/>
      <c r="F21" s="414"/>
    </row>
    <row r="22" spans="1:6" ht="14.25" customHeight="1" x14ac:dyDescent="0.2">
      <c r="A22" s="416" t="s">
        <v>731</v>
      </c>
      <c r="B22" s="417" t="s">
        <v>790</v>
      </c>
      <c r="C22" s="421">
        <v>4079617</v>
      </c>
      <c r="D22" s="421">
        <v>1923666</v>
      </c>
      <c r="E22" s="421">
        <f>+D22-C22</f>
        <v>-2155951</v>
      </c>
      <c r="F22" s="414">
        <f>IF(C22=0,0,E22/C22)</f>
        <v>-0.52846897147452809</v>
      </c>
    </row>
    <row r="23" spans="1:6" ht="14.25" customHeight="1" x14ac:dyDescent="0.2">
      <c r="A23" s="416" t="s">
        <v>733</v>
      </c>
      <c r="B23" s="417" t="s">
        <v>791</v>
      </c>
      <c r="C23" s="425">
        <v>2814601</v>
      </c>
      <c r="D23" s="425">
        <v>2328923</v>
      </c>
      <c r="E23" s="425">
        <f>+D23-C23</f>
        <v>-485678</v>
      </c>
      <c r="F23" s="414">
        <f>IF(C23=0,0,E23/C23)</f>
        <v>-0.17255660749072427</v>
      </c>
    </row>
    <row r="24" spans="1:6" ht="14.25" customHeight="1" x14ac:dyDescent="0.2">
      <c r="A24" s="416" t="s">
        <v>735</v>
      </c>
      <c r="B24" s="417" t="s">
        <v>792</v>
      </c>
      <c r="C24" s="425">
        <v>2626143</v>
      </c>
      <c r="D24" s="425">
        <v>2603504</v>
      </c>
      <c r="E24" s="425">
        <f>+D24-C24</f>
        <v>-22639</v>
      </c>
      <c r="F24" s="414">
        <f>IF(C24=0,0,E24/C24)</f>
        <v>-8.6206272849574453E-3</v>
      </c>
    </row>
    <row r="25" spans="1:6" ht="15" customHeight="1" x14ac:dyDescent="0.25">
      <c r="A25" s="410"/>
      <c r="B25" s="420" t="s">
        <v>785</v>
      </c>
      <c r="C25" s="422">
        <f>+C22+C23+C24</f>
        <v>9520361</v>
      </c>
      <c r="D25" s="422">
        <f>+D22+D23+D24</f>
        <v>6856093</v>
      </c>
      <c r="E25" s="422">
        <f>+E22+E23+E24</f>
        <v>-2664268</v>
      </c>
      <c r="F25" s="419">
        <f>IF(C25=0,0,E25/C25)</f>
        <v>-0.2798494720945981</v>
      </c>
    </row>
    <row r="26" spans="1:6" ht="15" customHeight="1" x14ac:dyDescent="0.25">
      <c r="A26" s="411"/>
      <c r="B26" s="420"/>
      <c r="C26" s="426"/>
      <c r="D26" s="426"/>
      <c r="E26" s="426"/>
      <c r="F26" s="414"/>
    </row>
    <row r="27" spans="1:6" ht="14.25" customHeight="1" x14ac:dyDescent="0.2">
      <c r="A27" s="416" t="s">
        <v>737</v>
      </c>
      <c r="B27" s="417" t="s">
        <v>793</v>
      </c>
      <c r="C27" s="425">
        <v>561</v>
      </c>
      <c r="D27" s="425">
        <v>268</v>
      </c>
      <c r="E27" s="425">
        <f>+D27-C27</f>
        <v>-293</v>
      </c>
      <c r="F27" s="414">
        <f>IF(C27=0,0,E27/C27)</f>
        <v>-0.5222816399286988</v>
      </c>
    </row>
    <row r="28" spans="1:6" ht="14.25" customHeight="1" x14ac:dyDescent="0.2">
      <c r="A28" s="416" t="s">
        <v>739</v>
      </c>
      <c r="B28" s="417" t="s">
        <v>794</v>
      </c>
      <c r="C28" s="425">
        <v>134</v>
      </c>
      <c r="D28" s="425">
        <v>60</v>
      </c>
      <c r="E28" s="425">
        <f>+D28-C28</f>
        <v>-74</v>
      </c>
      <c r="F28" s="414">
        <f>IF(C28=0,0,E28/C28)</f>
        <v>-0.55223880597014929</v>
      </c>
    </row>
    <row r="29" spans="1:6" ht="14.25" customHeight="1" x14ac:dyDescent="0.2">
      <c r="A29" s="416" t="s">
        <v>741</v>
      </c>
      <c r="B29" s="417" t="s">
        <v>795</v>
      </c>
      <c r="C29" s="425">
        <v>1331</v>
      </c>
      <c r="D29" s="425">
        <v>1010</v>
      </c>
      <c r="E29" s="425">
        <f>+D29-C29</f>
        <v>-321</v>
      </c>
      <c r="F29" s="414">
        <f>IF(C29=0,0,E29/C29)</f>
        <v>-0.24117205108940645</v>
      </c>
    </row>
    <row r="30" spans="1:6" ht="30" customHeight="1" x14ac:dyDescent="0.2">
      <c r="A30" s="416" t="s">
        <v>796</v>
      </c>
      <c r="B30" s="427" t="s">
        <v>797</v>
      </c>
      <c r="C30" s="425">
        <v>1858</v>
      </c>
      <c r="D30" s="425">
        <v>1068</v>
      </c>
      <c r="E30" s="425">
        <f>+D30-C30</f>
        <v>-790</v>
      </c>
      <c r="F30" s="414">
        <f>IF(C30=0,0,E30/C30)</f>
        <v>-0.42518837459634012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798</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799</v>
      </c>
      <c r="C36" s="410"/>
      <c r="D36" s="410"/>
      <c r="E36" s="410"/>
      <c r="F36" s="410"/>
    </row>
    <row r="37" spans="1:6" ht="15" customHeight="1" x14ac:dyDescent="0.25">
      <c r="A37" s="411"/>
      <c r="B37" s="429"/>
      <c r="C37" s="410"/>
      <c r="D37" s="410"/>
      <c r="E37" s="410"/>
      <c r="F37" s="410"/>
    </row>
    <row r="38" spans="1:6" ht="14.25" customHeight="1" x14ac:dyDescent="0.2">
      <c r="A38" s="416" t="s">
        <v>724</v>
      </c>
      <c r="B38" s="417" t="s">
        <v>783</v>
      </c>
      <c r="C38" s="418">
        <v>3190</v>
      </c>
      <c r="D38" s="418">
        <v>3302</v>
      </c>
      <c r="E38" s="418">
        <f>+D38-C38</f>
        <v>112</v>
      </c>
      <c r="F38" s="414">
        <f>IF(C38=0,0,E38/C38)</f>
        <v>3.5109717868338559E-2</v>
      </c>
    </row>
    <row r="39" spans="1:6" ht="15" customHeight="1" x14ac:dyDescent="0.25">
      <c r="A39" s="416" t="s">
        <v>725</v>
      </c>
      <c r="B39" s="417" t="s">
        <v>784</v>
      </c>
      <c r="C39" s="418">
        <v>429</v>
      </c>
      <c r="D39" s="418">
        <v>428</v>
      </c>
      <c r="E39" s="418">
        <f>+D39-C39</f>
        <v>-1</v>
      </c>
      <c r="F39" s="419">
        <f>IF(C39=0,0,E39/C39)</f>
        <v>-2.331002331002331E-3</v>
      </c>
    </row>
    <row r="40" spans="1:6" ht="15" customHeight="1" x14ac:dyDescent="0.25">
      <c r="A40" s="417"/>
      <c r="B40" s="417"/>
      <c r="C40" s="420"/>
      <c r="D40" s="420"/>
      <c r="E40" s="420"/>
    </row>
    <row r="41" spans="1:6" ht="14.25" customHeight="1" x14ac:dyDescent="0.2">
      <c r="A41" s="416" t="s">
        <v>727</v>
      </c>
      <c r="B41" s="417" t="s">
        <v>800</v>
      </c>
      <c r="C41" s="421">
        <v>56281</v>
      </c>
      <c r="D41" s="421">
        <v>77466</v>
      </c>
      <c r="E41" s="421">
        <f>+D41-C41</f>
        <v>21185</v>
      </c>
      <c r="F41" s="414">
        <f>IF(C41=0,0,E41/C41)</f>
        <v>0.37641477585686112</v>
      </c>
    </row>
    <row r="42" spans="1:6" ht="15" customHeight="1" x14ac:dyDescent="0.25">
      <c r="A42" s="410"/>
      <c r="B42" s="420" t="s">
        <v>786</v>
      </c>
      <c r="C42" s="422">
        <f>IF(C39=0,0,C41/C39)</f>
        <v>131.19114219114221</v>
      </c>
      <c r="D42" s="422">
        <f>IF(D39=0,0,D41/D39)</f>
        <v>180.99532710280374</v>
      </c>
      <c r="E42" s="422">
        <f>+D42-C42</f>
        <v>49.804184911661537</v>
      </c>
      <c r="F42" s="419">
        <f>IF(C42=0,0,E42/C42)</f>
        <v>0.37963069823035833</v>
      </c>
    </row>
    <row r="43" spans="1:6" ht="15" customHeight="1" x14ac:dyDescent="0.25">
      <c r="A43" s="420"/>
      <c r="B43" s="420"/>
      <c r="C43" s="420"/>
      <c r="D43" s="420"/>
      <c r="E43" s="420"/>
      <c r="F43" s="414"/>
    </row>
    <row r="44" spans="1:6" ht="14.25" customHeight="1" x14ac:dyDescent="0.2">
      <c r="A44" s="416" t="s">
        <v>729</v>
      </c>
      <c r="B44" s="417" t="s">
        <v>787</v>
      </c>
      <c r="C44" s="417">
        <v>0.35856900000000003</v>
      </c>
      <c r="D44" s="417">
        <v>0.33030999999999999</v>
      </c>
      <c r="E44" s="423">
        <f>+D44-C44</f>
        <v>-2.8259000000000034E-2</v>
      </c>
      <c r="F44" s="414">
        <f>IF(C44=0,0,E44/C44)</f>
        <v>-7.8810493935616385E-2</v>
      </c>
    </row>
    <row r="45" spans="1:6" ht="15" customHeight="1" x14ac:dyDescent="0.25">
      <c r="A45" s="410"/>
      <c r="B45" s="420" t="s">
        <v>788</v>
      </c>
      <c r="C45" s="422">
        <f>+C41*C44</f>
        <v>20180.621889000002</v>
      </c>
      <c r="D45" s="422">
        <f>+D41*D44</f>
        <v>25587.794460000001</v>
      </c>
      <c r="E45" s="422">
        <f>+D45-C45</f>
        <v>5407.1725709999992</v>
      </c>
      <c r="F45" s="419">
        <f>IF(C45=0,0,E45/C45)</f>
        <v>0.2679388475113012</v>
      </c>
    </row>
    <row r="46" spans="1:6" ht="15" customHeight="1" x14ac:dyDescent="0.25">
      <c r="A46" s="410"/>
      <c r="B46" s="420" t="s">
        <v>789</v>
      </c>
      <c r="C46" s="422">
        <f>IF(C39=0,0,C45/C39)</f>
        <v>47.041076664335669</v>
      </c>
      <c r="D46" s="422">
        <f>IF(D39=0,0,D45/D39)</f>
        <v>59.784566495327105</v>
      </c>
      <c r="E46" s="422">
        <f>+D46-C46</f>
        <v>12.743489830991436</v>
      </c>
      <c r="F46" s="419">
        <f>IF(C46=0,0,E46/C46)</f>
        <v>0.27090132145408463</v>
      </c>
    </row>
    <row r="47" spans="1:6" ht="15" customHeight="1" x14ac:dyDescent="0.25">
      <c r="A47" s="411"/>
      <c r="B47" s="429"/>
      <c r="C47" s="410"/>
      <c r="D47" s="410"/>
      <c r="E47" s="410"/>
      <c r="F47" s="419"/>
    </row>
    <row r="48" spans="1:6" ht="14.25" customHeight="1" x14ac:dyDescent="0.2">
      <c r="A48" s="416" t="s">
        <v>731</v>
      </c>
      <c r="B48" s="417" t="s">
        <v>801</v>
      </c>
      <c r="C48" s="421">
        <v>11264</v>
      </c>
      <c r="D48" s="421">
        <v>7186</v>
      </c>
      <c r="E48" s="421">
        <f>+D48-C48</f>
        <v>-4078</v>
      </c>
      <c r="F48" s="414">
        <f>IF(C48=0,0,E48/C48)</f>
        <v>-0.36203835227272729</v>
      </c>
    </row>
    <row r="49" spans="1:7" ht="14.25" customHeight="1" x14ac:dyDescent="0.2">
      <c r="A49" s="416" t="s">
        <v>733</v>
      </c>
      <c r="B49" s="417" t="s">
        <v>802</v>
      </c>
      <c r="C49" s="425">
        <v>16414</v>
      </c>
      <c r="D49" s="425">
        <v>24322</v>
      </c>
      <c r="E49" s="425">
        <f>+D49-C49</f>
        <v>7908</v>
      </c>
      <c r="F49" s="414">
        <f>IF(C49=0,0,E49/C49)</f>
        <v>0.48178384306080174</v>
      </c>
    </row>
    <row r="50" spans="1:7" ht="14.25" customHeight="1" x14ac:dyDescent="0.2">
      <c r="A50" s="416" t="s">
        <v>735</v>
      </c>
      <c r="B50" s="417" t="s">
        <v>803</v>
      </c>
      <c r="C50" s="425">
        <v>28603</v>
      </c>
      <c r="D50" s="425">
        <v>45958</v>
      </c>
      <c r="E50" s="425">
        <f>+D50-C50</f>
        <v>17355</v>
      </c>
      <c r="F50" s="414">
        <f>IF(C50=0,0,E50/C50)</f>
        <v>0.60675453623745756</v>
      </c>
    </row>
    <row r="51" spans="1:7" ht="15" customHeight="1" x14ac:dyDescent="0.25">
      <c r="A51" s="410"/>
      <c r="B51" s="420" t="s">
        <v>800</v>
      </c>
      <c r="C51" s="422">
        <f>+C48+C49+C50</f>
        <v>56281</v>
      </c>
      <c r="D51" s="422">
        <f>+D48+D49+D50</f>
        <v>77466</v>
      </c>
      <c r="E51" s="422">
        <f>+E48+E49+E50</f>
        <v>21185</v>
      </c>
      <c r="F51" s="419">
        <f>IF(C51=0,0,E51/C51)</f>
        <v>0.37641477585686112</v>
      </c>
    </row>
    <row r="52" spans="1:7" ht="15" customHeight="1" x14ac:dyDescent="0.25">
      <c r="A52" s="411"/>
      <c r="B52" s="420"/>
      <c r="C52" s="426"/>
      <c r="D52" s="426"/>
      <c r="E52" s="426"/>
      <c r="F52" s="414"/>
    </row>
    <row r="53" spans="1:7" ht="14.25" customHeight="1" x14ac:dyDescent="0.2">
      <c r="A53" s="416" t="s">
        <v>737</v>
      </c>
      <c r="B53" s="417" t="s">
        <v>804</v>
      </c>
      <c r="C53" s="425">
        <v>2</v>
      </c>
      <c r="D53" s="425">
        <v>1</v>
      </c>
      <c r="E53" s="425">
        <f>+D53-C53</f>
        <v>-1</v>
      </c>
      <c r="F53" s="414">
        <f>IF(C53=0,0,E53/C53)</f>
        <v>-0.5</v>
      </c>
    </row>
    <row r="54" spans="1:7" ht="14.25" customHeight="1" x14ac:dyDescent="0.2">
      <c r="A54" s="416" t="s">
        <v>739</v>
      </c>
      <c r="B54" s="417" t="s">
        <v>805</v>
      </c>
      <c r="C54" s="425">
        <v>1</v>
      </c>
      <c r="D54" s="425">
        <v>0</v>
      </c>
      <c r="E54" s="425">
        <f>+D54-C54</f>
        <v>-1</v>
      </c>
      <c r="F54" s="414">
        <f>IF(C54=0,0,E54/C54)</f>
        <v>-1</v>
      </c>
    </row>
    <row r="55" spans="1:7" ht="14.25" customHeight="1" x14ac:dyDescent="0.2">
      <c r="A55" s="416" t="s">
        <v>741</v>
      </c>
      <c r="B55" s="417" t="s">
        <v>806</v>
      </c>
      <c r="C55" s="425">
        <v>17</v>
      </c>
      <c r="D55" s="425">
        <v>12</v>
      </c>
      <c r="E55" s="425">
        <f>+D55-C55</f>
        <v>-5</v>
      </c>
      <c r="F55" s="414">
        <f>IF(C55=0,0,E55/C55)</f>
        <v>-0.29411764705882354</v>
      </c>
    </row>
    <row r="56" spans="1:7" ht="30" customHeight="1" x14ac:dyDescent="0.2">
      <c r="A56" s="416" t="s">
        <v>796</v>
      </c>
      <c r="B56" s="427" t="s">
        <v>807</v>
      </c>
      <c r="C56" s="425">
        <v>39</v>
      </c>
      <c r="D56" s="425">
        <v>19</v>
      </c>
      <c r="E56" s="425">
        <f>+D56-C56</f>
        <v>-20</v>
      </c>
      <c r="F56" s="414">
        <f>IF(C56=0,0,E56/C56)</f>
        <v>-0.51282051282051277</v>
      </c>
    </row>
    <row r="57" spans="1:7" ht="15" customHeight="1" x14ac:dyDescent="0.25">
      <c r="A57" s="430"/>
      <c r="B57" s="258"/>
      <c r="C57" s="258"/>
      <c r="D57" s="258"/>
      <c r="E57" s="258"/>
      <c r="F57" s="431"/>
    </row>
    <row r="58" spans="1:7" ht="15" customHeight="1" x14ac:dyDescent="0.25">
      <c r="A58" s="429" t="s">
        <v>808</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REPORTING&amp;RMIDDLESEX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zoomScaleNormal="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1"/>
      <c r="C1" s="451"/>
    </row>
    <row r="2" spans="1:8" s="33" customFormat="1" ht="15.75" customHeight="1" x14ac:dyDescent="0.25">
      <c r="A2" s="452" t="s">
        <v>0</v>
      </c>
      <c r="B2" s="452"/>
      <c r="C2" s="452"/>
      <c r="D2" s="452"/>
    </row>
    <row r="3" spans="1:8" s="33" customFormat="1" ht="15.75" customHeight="1" x14ac:dyDescent="0.25">
      <c r="A3" s="452" t="s">
        <v>1</v>
      </c>
      <c r="B3" s="452"/>
      <c r="C3" s="452"/>
      <c r="D3" s="452"/>
    </row>
    <row r="4" spans="1:8" s="33" customFormat="1" ht="15.75" customHeight="1" x14ac:dyDescent="0.25">
      <c r="A4" s="452" t="s">
        <v>2</v>
      </c>
      <c r="B4" s="452"/>
      <c r="C4" s="452"/>
      <c r="D4" s="452"/>
    </row>
    <row r="5" spans="1:8" s="33" customFormat="1" ht="15.75" customHeight="1" x14ac:dyDescent="0.25">
      <c r="A5" s="452" t="s">
        <v>92</v>
      </c>
      <c r="B5" s="452"/>
      <c r="C5" s="452"/>
      <c r="D5" s="452"/>
    </row>
    <row r="6" spans="1:8" s="33" customFormat="1" ht="16.5" customHeight="1" thickBot="1" x14ac:dyDescent="0.3">
      <c r="A6" s="32"/>
      <c r="B6" s="450"/>
      <c r="C6" s="450"/>
    </row>
    <row r="7" spans="1:8" ht="15.75" customHeight="1" x14ac:dyDescent="0.25">
      <c r="A7" s="36" t="s">
        <v>93</v>
      </c>
      <c r="B7" s="37" t="s">
        <v>94</v>
      </c>
      <c r="C7" s="38" t="s">
        <v>95</v>
      </c>
      <c r="D7" s="39" t="s">
        <v>96</v>
      </c>
      <c r="E7" s="40"/>
      <c r="F7" s="40"/>
      <c r="G7" s="40"/>
      <c r="H7" s="41"/>
    </row>
    <row r="8" spans="1:8" ht="15.75" customHeight="1" x14ac:dyDescent="0.25">
      <c r="A8" s="42"/>
      <c r="B8" s="43"/>
      <c r="C8" s="44" t="s">
        <v>97</v>
      </c>
      <c r="D8" s="45" t="s">
        <v>98</v>
      </c>
    </row>
    <row r="9" spans="1:8" ht="16.5" customHeight="1" thickBot="1" x14ac:dyDescent="0.3">
      <c r="A9" s="46" t="s">
        <v>5</v>
      </c>
      <c r="B9" s="47" t="s">
        <v>9</v>
      </c>
      <c r="C9" s="48" t="s">
        <v>99</v>
      </c>
      <c r="D9" s="49" t="s">
        <v>100</v>
      </c>
    </row>
    <row r="10" spans="1:8" ht="15.75" customHeight="1" x14ac:dyDescent="0.25">
      <c r="A10" s="50"/>
      <c r="B10" s="51"/>
      <c r="C10" s="51"/>
      <c r="D10" s="52"/>
    </row>
    <row r="11" spans="1:8" ht="15.75" x14ac:dyDescent="0.25">
      <c r="A11" s="53" t="s">
        <v>101</v>
      </c>
      <c r="B11" s="54" t="s">
        <v>0</v>
      </c>
      <c r="C11" s="55"/>
      <c r="D11" s="56"/>
    </row>
    <row r="12" spans="1:8" x14ac:dyDescent="0.2">
      <c r="A12" s="57">
        <v>1</v>
      </c>
      <c r="B12" s="41"/>
      <c r="C12" s="58" t="s">
        <v>102</v>
      </c>
      <c r="D12" s="59">
        <v>47447349</v>
      </c>
    </row>
    <row r="13" spans="1:8" x14ac:dyDescent="0.2">
      <c r="A13" s="57">
        <v>2</v>
      </c>
      <c r="B13" s="41"/>
      <c r="C13" s="58" t="s">
        <v>103</v>
      </c>
      <c r="D13" s="59">
        <v>6258995</v>
      </c>
    </row>
    <row r="14" spans="1:8" x14ac:dyDescent="0.2">
      <c r="A14" s="57">
        <v>3</v>
      </c>
      <c r="B14" s="41"/>
      <c r="C14" s="58" t="s">
        <v>104</v>
      </c>
      <c r="D14" s="59">
        <v>77485375</v>
      </c>
    </row>
    <row r="15" spans="1:8" x14ac:dyDescent="0.2">
      <c r="A15" s="57">
        <v>4</v>
      </c>
      <c r="B15" s="41"/>
      <c r="C15" s="58" t="s">
        <v>105</v>
      </c>
      <c r="D15" s="59">
        <v>6880191</v>
      </c>
    </row>
    <row r="16" spans="1:8" ht="15.75" thickBot="1" x14ac:dyDescent="0.25">
      <c r="A16" s="57">
        <v>5</v>
      </c>
      <c r="B16" s="41"/>
      <c r="C16" s="58" t="s">
        <v>106</v>
      </c>
      <c r="D16" s="59">
        <v>0</v>
      </c>
    </row>
    <row r="17" spans="1:4" ht="16.5" customHeight="1" thickBot="1" x14ac:dyDescent="0.3">
      <c r="A17" s="60"/>
      <c r="B17" s="61"/>
      <c r="C17" s="62" t="s">
        <v>107</v>
      </c>
      <c r="D17" s="63">
        <f>+D16+D15+D14+D13+D12</f>
        <v>138071910</v>
      </c>
    </row>
    <row r="18" spans="1:4" ht="15.75" customHeight="1" x14ac:dyDescent="0.25">
      <c r="A18" s="64"/>
      <c r="B18" s="65"/>
      <c r="C18" s="66"/>
      <c r="D18" s="67"/>
    </row>
    <row r="19" spans="1:4" ht="15.75" x14ac:dyDescent="0.25">
      <c r="A19" s="53" t="s">
        <v>108</v>
      </c>
      <c r="B19" s="54" t="s">
        <v>10</v>
      </c>
      <c r="C19" s="55"/>
      <c r="D19" s="56"/>
    </row>
    <row r="20" spans="1:4" x14ac:dyDescent="0.2">
      <c r="A20" s="57">
        <v>1</v>
      </c>
      <c r="B20" s="41"/>
      <c r="C20" s="58" t="s">
        <v>102</v>
      </c>
      <c r="D20" s="59">
        <v>14591</v>
      </c>
    </row>
    <row r="21" spans="1:4" x14ac:dyDescent="0.2">
      <c r="A21" s="57">
        <v>2</v>
      </c>
      <c r="B21" s="41"/>
      <c r="C21" s="58" t="s">
        <v>103</v>
      </c>
      <c r="D21" s="59">
        <v>0</v>
      </c>
    </row>
    <row r="22" spans="1:4" x14ac:dyDescent="0.2">
      <c r="A22" s="57">
        <v>3</v>
      </c>
      <c r="B22" s="41"/>
      <c r="C22" s="58" t="s">
        <v>104</v>
      </c>
      <c r="D22" s="59">
        <v>0</v>
      </c>
    </row>
    <row r="23" spans="1:4" x14ac:dyDescent="0.2">
      <c r="A23" s="57">
        <v>4</v>
      </c>
      <c r="B23" s="41"/>
      <c r="C23" s="58" t="s">
        <v>105</v>
      </c>
      <c r="D23" s="59">
        <v>0</v>
      </c>
    </row>
    <row r="24" spans="1:4" ht="15.75" thickBot="1" x14ac:dyDescent="0.25">
      <c r="A24" s="57">
        <v>5</v>
      </c>
      <c r="B24" s="41"/>
      <c r="C24" s="58" t="s">
        <v>106</v>
      </c>
      <c r="D24" s="59">
        <v>0</v>
      </c>
    </row>
    <row r="25" spans="1:4" ht="16.5" customHeight="1" thickBot="1" x14ac:dyDescent="0.3">
      <c r="A25" s="60"/>
      <c r="B25" s="61"/>
      <c r="C25" s="62" t="s">
        <v>107</v>
      </c>
      <c r="D25" s="63">
        <f>+D24+D23+D22+D21+D20</f>
        <v>14591</v>
      </c>
    </row>
    <row r="26" spans="1:4" ht="15.75" customHeight="1" x14ac:dyDescent="0.25">
      <c r="A26" s="64"/>
      <c r="B26" s="65"/>
      <c r="C26" s="66"/>
      <c r="D26" s="67"/>
    </row>
    <row r="27" spans="1:4" ht="15.75" x14ac:dyDescent="0.25">
      <c r="A27" s="53" t="s">
        <v>109</v>
      </c>
      <c r="B27" s="54" t="s">
        <v>37</v>
      </c>
      <c r="C27" s="55"/>
      <c r="D27" s="56"/>
    </row>
    <row r="28" spans="1:4" x14ac:dyDescent="0.2">
      <c r="A28" s="57">
        <v>1</v>
      </c>
      <c r="B28" s="41"/>
      <c r="C28" s="58" t="s">
        <v>102</v>
      </c>
      <c r="D28" s="59">
        <v>0</v>
      </c>
    </row>
    <row r="29" spans="1:4" x14ac:dyDescent="0.2">
      <c r="A29" s="57">
        <v>2</v>
      </c>
      <c r="B29" s="41"/>
      <c r="C29" s="58" t="s">
        <v>103</v>
      </c>
      <c r="D29" s="59">
        <v>0</v>
      </c>
    </row>
    <row r="30" spans="1:4" x14ac:dyDescent="0.2">
      <c r="A30" s="57">
        <v>3</v>
      </c>
      <c r="B30" s="41"/>
      <c r="C30" s="58" t="s">
        <v>104</v>
      </c>
      <c r="D30" s="59">
        <v>0</v>
      </c>
    </row>
    <row r="31" spans="1:4" x14ac:dyDescent="0.2">
      <c r="A31" s="57">
        <v>4</v>
      </c>
      <c r="B31" s="41"/>
      <c r="C31" s="58" t="s">
        <v>105</v>
      </c>
      <c r="D31" s="59">
        <v>0</v>
      </c>
    </row>
    <row r="32" spans="1:4" ht="15.75" thickBot="1" x14ac:dyDescent="0.25">
      <c r="A32" s="57">
        <v>5</v>
      </c>
      <c r="B32" s="41"/>
      <c r="C32" s="58" t="s">
        <v>106</v>
      </c>
      <c r="D32" s="59">
        <v>0</v>
      </c>
    </row>
    <row r="33" spans="1:4" ht="16.5" customHeight="1" thickBot="1" x14ac:dyDescent="0.3">
      <c r="A33" s="60"/>
      <c r="B33" s="61"/>
      <c r="C33" s="62" t="s">
        <v>107</v>
      </c>
      <c r="D33" s="63">
        <f>+D32+D31+D30+D29+D28</f>
        <v>0</v>
      </c>
    </row>
    <row r="34" spans="1:4" ht="15.75" customHeight="1" x14ac:dyDescent="0.25">
      <c r="A34" s="64"/>
      <c r="B34" s="65"/>
      <c r="C34" s="66"/>
      <c r="D34" s="67"/>
    </row>
    <row r="35" spans="1:4" ht="31.5" x14ac:dyDescent="0.25">
      <c r="A35" s="53" t="s">
        <v>110</v>
      </c>
      <c r="B35" s="54" t="s">
        <v>51</v>
      </c>
      <c r="C35" s="55"/>
      <c r="D35" s="56"/>
    </row>
    <row r="36" spans="1:4" x14ac:dyDescent="0.2">
      <c r="A36" s="57">
        <v>1</v>
      </c>
      <c r="B36" s="41"/>
      <c r="C36" s="58" t="s">
        <v>102</v>
      </c>
      <c r="D36" s="59">
        <v>0</v>
      </c>
    </row>
    <row r="37" spans="1:4" x14ac:dyDescent="0.2">
      <c r="A37" s="57">
        <v>2</v>
      </c>
      <c r="B37" s="41"/>
      <c r="C37" s="58" t="s">
        <v>103</v>
      </c>
      <c r="D37" s="59">
        <v>0</v>
      </c>
    </row>
    <row r="38" spans="1:4" x14ac:dyDescent="0.2">
      <c r="A38" s="57">
        <v>3</v>
      </c>
      <c r="B38" s="41"/>
      <c r="C38" s="58" t="s">
        <v>104</v>
      </c>
      <c r="D38" s="59">
        <v>0</v>
      </c>
    </row>
    <row r="39" spans="1:4" x14ac:dyDescent="0.2">
      <c r="A39" s="57">
        <v>4</v>
      </c>
      <c r="B39" s="41"/>
      <c r="C39" s="58" t="s">
        <v>105</v>
      </c>
      <c r="D39" s="59">
        <v>0</v>
      </c>
    </row>
    <row r="40" spans="1:4" ht="15.75" thickBot="1" x14ac:dyDescent="0.25">
      <c r="A40" s="57">
        <v>5</v>
      </c>
      <c r="B40" s="41"/>
      <c r="C40" s="58" t="s">
        <v>106</v>
      </c>
      <c r="D40" s="59">
        <v>0</v>
      </c>
    </row>
    <row r="41" spans="1:4" ht="16.5" customHeight="1" thickBot="1" x14ac:dyDescent="0.3">
      <c r="A41" s="60"/>
      <c r="B41" s="61"/>
      <c r="C41" s="62" t="s">
        <v>107</v>
      </c>
      <c r="D41" s="63">
        <f>+D40+D39+D38+D37+D36</f>
        <v>0</v>
      </c>
    </row>
    <row r="42" spans="1:4" ht="15.75" customHeight="1" x14ac:dyDescent="0.25">
      <c r="A42" s="64"/>
      <c r="B42" s="65"/>
      <c r="C42" s="66"/>
      <c r="D42" s="67"/>
    </row>
    <row r="43" spans="1:4" ht="15.75" x14ac:dyDescent="0.25">
      <c r="A43" s="53" t="s">
        <v>111</v>
      </c>
      <c r="B43" s="54" t="s">
        <v>57</v>
      </c>
      <c r="C43" s="55"/>
      <c r="D43" s="56"/>
    </row>
    <row r="44" spans="1:4" x14ac:dyDescent="0.2">
      <c r="A44" s="57">
        <v>1</v>
      </c>
      <c r="B44" s="41"/>
      <c r="C44" s="58" t="s">
        <v>102</v>
      </c>
      <c r="D44" s="59">
        <v>1221736</v>
      </c>
    </row>
    <row r="45" spans="1:4" x14ac:dyDescent="0.2">
      <c r="A45" s="57">
        <v>2</v>
      </c>
      <c r="B45" s="41"/>
      <c r="C45" s="58" t="s">
        <v>103</v>
      </c>
      <c r="D45" s="59">
        <v>0</v>
      </c>
    </row>
    <row r="46" spans="1:4" x14ac:dyDescent="0.2">
      <c r="A46" s="57">
        <v>3</v>
      </c>
      <c r="B46" s="41"/>
      <c r="C46" s="58" t="s">
        <v>104</v>
      </c>
      <c r="D46" s="59">
        <v>0</v>
      </c>
    </row>
    <row r="47" spans="1:4" x14ac:dyDescent="0.2">
      <c r="A47" s="57">
        <v>4</v>
      </c>
      <c r="B47" s="41"/>
      <c r="C47" s="58" t="s">
        <v>105</v>
      </c>
      <c r="D47" s="59">
        <v>0</v>
      </c>
    </row>
    <row r="48" spans="1:4" ht="15.75" thickBot="1" x14ac:dyDescent="0.25">
      <c r="A48" s="57">
        <v>5</v>
      </c>
      <c r="B48" s="41"/>
      <c r="C48" s="58" t="s">
        <v>106</v>
      </c>
      <c r="D48" s="59">
        <v>0</v>
      </c>
    </row>
    <row r="49" spans="1:4" ht="16.5" customHeight="1" thickBot="1" x14ac:dyDescent="0.3">
      <c r="A49" s="60"/>
      <c r="B49" s="61"/>
      <c r="C49" s="62" t="s">
        <v>107</v>
      </c>
      <c r="D49" s="63">
        <f>+D48+D47+D46+D45+D44</f>
        <v>1221736</v>
      </c>
    </row>
    <row r="50" spans="1:4" ht="15.75" customHeight="1" x14ac:dyDescent="0.25">
      <c r="A50" s="64"/>
      <c r="B50" s="65"/>
      <c r="C50" s="66"/>
      <c r="D50" s="67"/>
    </row>
    <row r="51" spans="1:4" ht="31.5" x14ac:dyDescent="0.25">
      <c r="A51" s="53" t="s">
        <v>112</v>
      </c>
      <c r="B51" s="54" t="s">
        <v>61</v>
      </c>
      <c r="C51" s="55"/>
      <c r="D51" s="56"/>
    </row>
    <row r="52" spans="1:4" x14ac:dyDescent="0.2">
      <c r="A52" s="57">
        <v>1</v>
      </c>
      <c r="B52" s="41"/>
      <c r="C52" s="58" t="s">
        <v>102</v>
      </c>
      <c r="D52" s="59">
        <v>0</v>
      </c>
    </row>
    <row r="53" spans="1:4" x14ac:dyDescent="0.2">
      <c r="A53" s="57">
        <v>2</v>
      </c>
      <c r="B53" s="41"/>
      <c r="C53" s="58" t="s">
        <v>103</v>
      </c>
      <c r="D53" s="59">
        <v>0</v>
      </c>
    </row>
    <row r="54" spans="1:4" x14ac:dyDescent="0.2">
      <c r="A54" s="57">
        <v>3</v>
      </c>
      <c r="B54" s="41"/>
      <c r="C54" s="58" t="s">
        <v>104</v>
      </c>
      <c r="D54" s="59">
        <v>0</v>
      </c>
    </row>
    <row r="55" spans="1:4" x14ac:dyDescent="0.2">
      <c r="A55" s="57">
        <v>4</v>
      </c>
      <c r="B55" s="41"/>
      <c r="C55" s="58" t="s">
        <v>105</v>
      </c>
      <c r="D55" s="59">
        <v>0</v>
      </c>
    </row>
    <row r="56" spans="1:4" ht="15.75" thickBot="1" x14ac:dyDescent="0.25">
      <c r="A56" s="57">
        <v>5</v>
      </c>
      <c r="B56" s="41"/>
      <c r="C56" s="58" t="s">
        <v>106</v>
      </c>
      <c r="D56" s="59">
        <v>0</v>
      </c>
    </row>
    <row r="57" spans="1:4" ht="16.5" customHeight="1" thickBot="1" x14ac:dyDescent="0.3">
      <c r="A57" s="60"/>
      <c r="B57" s="61"/>
      <c r="C57" s="62" t="s">
        <v>107</v>
      </c>
      <c r="D57" s="63">
        <f>+D56+D55+D54+D53+D52</f>
        <v>0</v>
      </c>
    </row>
    <row r="58" spans="1:4" ht="15.75" customHeight="1" x14ac:dyDescent="0.25">
      <c r="A58" s="64"/>
      <c r="B58" s="65"/>
      <c r="C58" s="66"/>
      <c r="D58" s="67"/>
    </row>
    <row r="59" spans="1:4" ht="15.75" x14ac:dyDescent="0.25">
      <c r="A59" s="53" t="s">
        <v>113</v>
      </c>
      <c r="B59" s="54" t="s">
        <v>73</v>
      </c>
      <c r="C59" s="55"/>
      <c r="D59" s="56"/>
    </row>
    <row r="60" spans="1:4" x14ac:dyDescent="0.2">
      <c r="A60" s="57">
        <v>1</v>
      </c>
      <c r="B60" s="41"/>
      <c r="C60" s="58" t="s">
        <v>102</v>
      </c>
      <c r="D60" s="59">
        <v>3943490</v>
      </c>
    </row>
    <row r="61" spans="1:4" x14ac:dyDescent="0.2">
      <c r="A61" s="57">
        <v>2</v>
      </c>
      <c r="B61" s="41"/>
      <c r="C61" s="58" t="s">
        <v>103</v>
      </c>
      <c r="D61" s="59">
        <v>0</v>
      </c>
    </row>
    <row r="62" spans="1:4" x14ac:dyDescent="0.2">
      <c r="A62" s="57">
        <v>3</v>
      </c>
      <c r="B62" s="41"/>
      <c r="C62" s="58" t="s">
        <v>104</v>
      </c>
      <c r="D62" s="59">
        <v>0</v>
      </c>
    </row>
    <row r="63" spans="1:4" x14ac:dyDescent="0.2">
      <c r="A63" s="57">
        <v>4</v>
      </c>
      <c r="B63" s="41"/>
      <c r="C63" s="58" t="s">
        <v>105</v>
      </c>
      <c r="D63" s="59">
        <v>0</v>
      </c>
    </row>
    <row r="64" spans="1:4" ht="15.75" thickBot="1" x14ac:dyDescent="0.25">
      <c r="A64" s="57">
        <v>5</v>
      </c>
      <c r="B64" s="41"/>
      <c r="C64" s="58" t="s">
        <v>106</v>
      </c>
      <c r="D64" s="59">
        <v>0</v>
      </c>
    </row>
    <row r="65" spans="1:4" ht="16.5" customHeight="1" thickBot="1" x14ac:dyDescent="0.3">
      <c r="A65" s="60"/>
      <c r="B65" s="61"/>
      <c r="C65" s="62" t="s">
        <v>107</v>
      </c>
      <c r="D65" s="63">
        <f>+D64+D63+D62+D61+D60</f>
        <v>3943490</v>
      </c>
    </row>
    <row r="66" spans="1:4" ht="15.75" customHeight="1" x14ac:dyDescent="0.25">
      <c r="A66" s="64"/>
      <c r="B66" s="65"/>
      <c r="C66" s="66"/>
      <c r="D66" s="67"/>
    </row>
    <row r="67" spans="1:4" ht="15.75" x14ac:dyDescent="0.25">
      <c r="A67" s="53" t="s">
        <v>114</v>
      </c>
      <c r="B67" s="54" t="s">
        <v>77</v>
      </c>
      <c r="C67" s="55"/>
      <c r="D67" s="56"/>
    </row>
    <row r="68" spans="1:4" x14ac:dyDescent="0.2">
      <c r="A68" s="57">
        <v>1</v>
      </c>
      <c r="B68" s="41"/>
      <c r="C68" s="58" t="s">
        <v>102</v>
      </c>
      <c r="D68" s="59">
        <v>247564</v>
      </c>
    </row>
    <row r="69" spans="1:4" x14ac:dyDescent="0.2">
      <c r="A69" s="57">
        <v>2</v>
      </c>
      <c r="B69" s="41"/>
      <c r="C69" s="58" t="s">
        <v>103</v>
      </c>
      <c r="D69" s="59">
        <v>44130</v>
      </c>
    </row>
    <row r="70" spans="1:4" x14ac:dyDescent="0.2">
      <c r="A70" s="57">
        <v>3</v>
      </c>
      <c r="B70" s="41"/>
      <c r="C70" s="58" t="s">
        <v>104</v>
      </c>
      <c r="D70" s="59">
        <v>0</v>
      </c>
    </row>
    <row r="71" spans="1:4" x14ac:dyDescent="0.2">
      <c r="A71" s="57">
        <v>4</v>
      </c>
      <c r="B71" s="41"/>
      <c r="C71" s="58" t="s">
        <v>105</v>
      </c>
      <c r="D71" s="59">
        <v>0</v>
      </c>
    </row>
    <row r="72" spans="1:4" ht="15.75" thickBot="1" x14ac:dyDescent="0.25">
      <c r="A72" s="57">
        <v>5</v>
      </c>
      <c r="B72" s="41"/>
      <c r="C72" s="58" t="s">
        <v>106</v>
      </c>
      <c r="D72" s="59">
        <v>0</v>
      </c>
    </row>
    <row r="73" spans="1:4" ht="16.5" customHeight="1" thickBot="1" x14ac:dyDescent="0.3">
      <c r="A73" s="60"/>
      <c r="B73" s="61"/>
      <c r="C73" s="62" t="s">
        <v>107</v>
      </c>
      <c r="D73" s="63">
        <f>+D72+D71+D70+D69+D68</f>
        <v>291694</v>
      </c>
    </row>
    <row r="74" spans="1:4" ht="15.75" customHeight="1" x14ac:dyDescent="0.25">
      <c r="A74" s="64"/>
      <c r="B74" s="65"/>
      <c r="C74" s="66"/>
      <c r="D74" s="67"/>
    </row>
    <row r="75" spans="1:4" ht="15.75" x14ac:dyDescent="0.25">
      <c r="A75" s="53" t="s">
        <v>115</v>
      </c>
      <c r="B75" s="54" t="s">
        <v>81</v>
      </c>
      <c r="C75" s="55"/>
      <c r="D75" s="56"/>
    </row>
    <row r="76" spans="1:4" x14ac:dyDescent="0.2">
      <c r="A76" s="57">
        <v>1</v>
      </c>
      <c r="B76" s="41"/>
      <c r="C76" s="58" t="s">
        <v>102</v>
      </c>
      <c r="D76" s="59">
        <v>0</v>
      </c>
    </row>
    <row r="77" spans="1:4" x14ac:dyDescent="0.2">
      <c r="A77" s="57">
        <v>2</v>
      </c>
      <c r="B77" s="41"/>
      <c r="C77" s="58" t="s">
        <v>103</v>
      </c>
      <c r="D77" s="59">
        <v>0</v>
      </c>
    </row>
    <row r="78" spans="1:4" x14ac:dyDescent="0.2">
      <c r="A78" s="57">
        <v>3</v>
      </c>
      <c r="B78" s="41"/>
      <c r="C78" s="58" t="s">
        <v>104</v>
      </c>
      <c r="D78" s="59">
        <v>0</v>
      </c>
    </row>
    <row r="79" spans="1:4" x14ac:dyDescent="0.2">
      <c r="A79" s="57">
        <v>4</v>
      </c>
      <c r="B79" s="41"/>
      <c r="C79" s="58" t="s">
        <v>105</v>
      </c>
      <c r="D79" s="59">
        <v>0</v>
      </c>
    </row>
    <row r="80" spans="1:4" ht="15.75" thickBot="1" x14ac:dyDescent="0.25">
      <c r="A80" s="57">
        <v>5</v>
      </c>
      <c r="B80" s="41"/>
      <c r="C80" s="58" t="s">
        <v>106</v>
      </c>
      <c r="D80" s="59">
        <v>0</v>
      </c>
    </row>
    <row r="81" spans="1:4" ht="16.5" customHeight="1" thickBot="1" x14ac:dyDescent="0.3">
      <c r="A81" s="60"/>
      <c r="B81" s="61"/>
      <c r="C81" s="62" t="s">
        <v>107</v>
      </c>
      <c r="D81" s="63">
        <f>+D80+D79+D78+D77+D76</f>
        <v>0</v>
      </c>
    </row>
    <row r="82" spans="1:4" ht="15.75" customHeight="1" thickBot="1" x14ac:dyDescent="0.3">
      <c r="A82" s="64"/>
      <c r="B82" s="65"/>
      <c r="C82" s="66"/>
      <c r="D82" s="67"/>
    </row>
    <row r="83" spans="1:4" ht="16.5" customHeight="1" thickBot="1" x14ac:dyDescent="0.3">
      <c r="A83" s="68"/>
      <c r="B83" s="69" t="s">
        <v>116</v>
      </c>
      <c r="C83" s="62" t="s">
        <v>117</v>
      </c>
      <c r="D83" s="63">
        <f>+D81-D80+D73-D72+D65-D64+D57-D56+D49-D48+D41-D40+D33-D32+D25-D24+D17-D16</f>
        <v>143543421</v>
      </c>
    </row>
    <row r="84" spans="1:4" ht="16.5" customHeight="1" thickBot="1" x14ac:dyDescent="0.3">
      <c r="A84" s="68"/>
      <c r="B84" s="69" t="s">
        <v>106</v>
      </c>
      <c r="C84" s="62"/>
      <c r="D84" s="63">
        <f>+D80+D72+D64+D56+D48+D40+D32+D24+D16</f>
        <v>0</v>
      </c>
    </row>
    <row r="85" spans="1:4" ht="16.5" customHeight="1" thickBot="1" x14ac:dyDescent="0.3">
      <c r="A85" s="68"/>
      <c r="B85" s="69" t="s">
        <v>118</v>
      </c>
      <c r="C85" s="62" t="s">
        <v>117</v>
      </c>
      <c r="D85" s="63">
        <f>SUM(D83:D84)</f>
        <v>143543421</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zoomScaleNormal="10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119</v>
      </c>
      <c r="B4" s="452"/>
      <c r="C4" s="452"/>
      <c r="D4" s="452"/>
      <c r="E4" s="452"/>
    </row>
    <row r="5" spans="1:5" ht="16.5" customHeight="1" thickBot="1" x14ac:dyDescent="0.3">
      <c r="A5" s="70"/>
      <c r="B5" s="70"/>
      <c r="C5" s="35"/>
    </row>
    <row r="6" spans="1:5" ht="15.75" customHeight="1" x14ac:dyDescent="0.25">
      <c r="A6" s="71" t="s">
        <v>93</v>
      </c>
      <c r="B6" s="72" t="s">
        <v>94</v>
      </c>
      <c r="C6" s="73" t="s">
        <v>95</v>
      </c>
      <c r="D6" s="73" t="s">
        <v>96</v>
      </c>
      <c r="E6" s="73" t="s">
        <v>120</v>
      </c>
    </row>
    <row r="7" spans="1:5" ht="31.5" customHeight="1" x14ac:dyDescent="0.25">
      <c r="A7" s="74"/>
      <c r="B7" s="75"/>
      <c r="C7" s="76"/>
      <c r="D7" s="77"/>
      <c r="E7" s="78" t="s">
        <v>121</v>
      </c>
    </row>
    <row r="8" spans="1:5" ht="16.5" customHeight="1" thickBot="1" x14ac:dyDescent="0.3">
      <c r="A8" s="79" t="s">
        <v>5</v>
      </c>
      <c r="B8" s="80" t="s">
        <v>9</v>
      </c>
      <c r="C8" s="81" t="s">
        <v>122</v>
      </c>
      <c r="D8" s="81" t="s">
        <v>123</v>
      </c>
      <c r="E8" s="82" t="s">
        <v>124</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125</v>
      </c>
      <c r="D11" s="93" t="s">
        <v>126</v>
      </c>
      <c r="E11" s="94">
        <v>0</v>
      </c>
    </row>
    <row r="12" spans="1:5" x14ac:dyDescent="0.2">
      <c r="A12" s="95">
        <v>1</v>
      </c>
      <c r="B12" s="96"/>
      <c r="C12" s="97" t="s">
        <v>127</v>
      </c>
      <c r="D12" s="98" t="s">
        <v>128</v>
      </c>
      <c r="E12" s="99">
        <v>3398253</v>
      </c>
    </row>
    <row r="13" spans="1:5" ht="15.75" thickBot="1" x14ac:dyDescent="0.25">
      <c r="A13" s="95">
        <v>2</v>
      </c>
      <c r="B13" s="96"/>
      <c r="C13" s="97" t="s">
        <v>129</v>
      </c>
      <c r="D13" s="98" t="s">
        <v>128</v>
      </c>
      <c r="E13" s="99">
        <v>-3398253</v>
      </c>
    </row>
    <row r="14" spans="1:5" s="31" customFormat="1" ht="16.5" customHeight="1" thickBot="1" x14ac:dyDescent="0.3">
      <c r="A14" s="100"/>
      <c r="B14" s="101"/>
      <c r="C14" s="62" t="s">
        <v>130</v>
      </c>
      <c r="D14" s="102" t="s">
        <v>131</v>
      </c>
      <c r="E14" s="103">
        <f>SUM(E11:E13)</f>
        <v>0</v>
      </c>
    </row>
    <row r="15" spans="1:5" s="31" customFormat="1" x14ac:dyDescent="0.2">
      <c r="A15" s="64"/>
      <c r="B15" s="104"/>
      <c r="C15" s="105"/>
      <c r="D15" s="106"/>
      <c r="E15" s="107"/>
    </row>
    <row r="16" spans="1:5" ht="15.75" customHeight="1" x14ac:dyDescent="0.25">
      <c r="A16" s="87" t="s">
        <v>36</v>
      </c>
      <c r="B16" s="88" t="s">
        <v>37</v>
      </c>
      <c r="C16" s="55"/>
      <c r="D16" s="55"/>
      <c r="E16" s="89"/>
    </row>
    <row r="17" spans="1:5" ht="15.75" customHeight="1" x14ac:dyDescent="0.25">
      <c r="A17" s="90"/>
      <c r="B17" s="91"/>
      <c r="C17" s="92" t="s">
        <v>125</v>
      </c>
      <c r="D17" s="93" t="s">
        <v>126</v>
      </c>
      <c r="E17" s="94">
        <v>0</v>
      </c>
    </row>
    <row r="18" spans="1:5" ht="15.75" thickBot="1" x14ac:dyDescent="0.25">
      <c r="A18" s="95"/>
      <c r="B18" s="96"/>
      <c r="C18" s="97" t="s">
        <v>132</v>
      </c>
      <c r="D18" s="98" t="s">
        <v>133</v>
      </c>
      <c r="E18" s="99">
        <v>0</v>
      </c>
    </row>
    <row r="19" spans="1:5" s="31" customFormat="1" ht="16.5" customHeight="1" thickBot="1" x14ac:dyDescent="0.3">
      <c r="A19" s="100"/>
      <c r="B19" s="101"/>
      <c r="C19" s="62" t="s">
        <v>130</v>
      </c>
      <c r="D19" s="102" t="s">
        <v>131</v>
      </c>
      <c r="E19" s="103">
        <f>SUM(E17)</f>
        <v>0</v>
      </c>
    </row>
    <row r="20" spans="1:5" s="31" customFormat="1" x14ac:dyDescent="0.2">
      <c r="A20" s="64"/>
      <c r="B20" s="104"/>
      <c r="C20" s="105"/>
      <c r="D20" s="106"/>
      <c r="E20" s="107"/>
    </row>
    <row r="21" spans="1:5" ht="15.75" customHeight="1" x14ac:dyDescent="0.25">
      <c r="A21" s="87" t="s">
        <v>50</v>
      </c>
      <c r="B21" s="88" t="s">
        <v>51</v>
      </c>
      <c r="C21" s="55"/>
      <c r="D21" s="55"/>
      <c r="E21" s="89"/>
    </row>
    <row r="22" spans="1:5" ht="15.75" customHeight="1" x14ac:dyDescent="0.25">
      <c r="A22" s="90"/>
      <c r="B22" s="91"/>
      <c r="C22" s="92" t="s">
        <v>125</v>
      </c>
      <c r="D22" s="93" t="s">
        <v>126</v>
      </c>
      <c r="E22" s="94">
        <v>0</v>
      </c>
    </row>
    <row r="23" spans="1:5" ht="15.75" thickBot="1" x14ac:dyDescent="0.25">
      <c r="A23" s="95"/>
      <c r="B23" s="96"/>
      <c r="C23" s="97" t="s">
        <v>132</v>
      </c>
      <c r="D23" s="98" t="s">
        <v>133</v>
      </c>
      <c r="E23" s="99">
        <v>0</v>
      </c>
    </row>
    <row r="24" spans="1:5" s="31" customFormat="1" ht="16.5" customHeight="1" thickBot="1" x14ac:dyDescent="0.3">
      <c r="A24" s="100"/>
      <c r="B24" s="101"/>
      <c r="C24" s="62" t="s">
        <v>130</v>
      </c>
      <c r="D24" s="102" t="s">
        <v>131</v>
      </c>
      <c r="E24" s="103">
        <f>SUM(E22)</f>
        <v>0</v>
      </c>
    </row>
    <row r="25" spans="1:5" s="31" customFormat="1" x14ac:dyDescent="0.2">
      <c r="A25" s="64"/>
      <c r="B25" s="104"/>
      <c r="C25" s="105"/>
      <c r="D25" s="106"/>
      <c r="E25" s="107"/>
    </row>
    <row r="26" spans="1:5" ht="15.75" customHeight="1" x14ac:dyDescent="0.25">
      <c r="A26" s="87" t="s">
        <v>56</v>
      </c>
      <c r="B26" s="88" t="s">
        <v>57</v>
      </c>
      <c r="C26" s="55"/>
      <c r="D26" s="55"/>
      <c r="E26" s="89"/>
    </row>
    <row r="27" spans="1:5" ht="15.75" customHeight="1" x14ac:dyDescent="0.25">
      <c r="A27" s="90"/>
      <c r="B27" s="91"/>
      <c r="C27" s="92" t="s">
        <v>125</v>
      </c>
      <c r="D27" s="93" t="s">
        <v>126</v>
      </c>
      <c r="E27" s="94">
        <v>898778</v>
      </c>
    </row>
    <row r="28" spans="1:5" x14ac:dyDescent="0.2">
      <c r="A28" s="95">
        <v>1</v>
      </c>
      <c r="B28" s="96"/>
      <c r="C28" s="97" t="s">
        <v>134</v>
      </c>
      <c r="D28" s="98" t="s">
        <v>128</v>
      </c>
      <c r="E28" s="99">
        <v>1723935</v>
      </c>
    </row>
    <row r="29" spans="1:5" x14ac:dyDescent="0.2">
      <c r="A29" s="95">
        <v>2</v>
      </c>
      <c r="B29" s="96"/>
      <c r="C29" s="97" t="s">
        <v>135</v>
      </c>
      <c r="D29" s="98" t="s">
        <v>128</v>
      </c>
      <c r="E29" s="99">
        <v>-14667</v>
      </c>
    </row>
    <row r="30" spans="1:5" ht="15.75" thickBot="1" x14ac:dyDescent="0.25">
      <c r="A30" s="95">
        <v>3</v>
      </c>
      <c r="B30" s="96"/>
      <c r="C30" s="97" t="s">
        <v>136</v>
      </c>
      <c r="D30" s="98" t="s">
        <v>128</v>
      </c>
      <c r="E30" s="99">
        <v>-2550000</v>
      </c>
    </row>
    <row r="31" spans="1:5" s="31" customFormat="1" ht="16.5" customHeight="1" thickBot="1" x14ac:dyDescent="0.3">
      <c r="A31" s="100"/>
      <c r="B31" s="101"/>
      <c r="C31" s="62" t="s">
        <v>130</v>
      </c>
      <c r="D31" s="102" t="s">
        <v>131</v>
      </c>
      <c r="E31" s="103">
        <f>SUM(E27:E30)</f>
        <v>58046</v>
      </c>
    </row>
    <row r="32" spans="1:5" s="31" customFormat="1" x14ac:dyDescent="0.2">
      <c r="A32" s="64"/>
      <c r="B32" s="104"/>
      <c r="C32" s="105"/>
      <c r="D32" s="106"/>
      <c r="E32" s="107"/>
    </row>
    <row r="33" spans="1:5" ht="15.75" customHeight="1" x14ac:dyDescent="0.25">
      <c r="A33" s="87" t="s">
        <v>60</v>
      </c>
      <c r="B33" s="88" t="s">
        <v>61</v>
      </c>
      <c r="C33" s="55"/>
      <c r="D33" s="55"/>
      <c r="E33" s="89"/>
    </row>
    <row r="34" spans="1:5" ht="15.75" customHeight="1" x14ac:dyDescent="0.25">
      <c r="A34" s="90"/>
      <c r="B34" s="91"/>
      <c r="C34" s="92" t="s">
        <v>125</v>
      </c>
      <c r="D34" s="93" t="s">
        <v>126</v>
      </c>
      <c r="E34" s="94">
        <v>0</v>
      </c>
    </row>
    <row r="35" spans="1:5" ht="15.75" thickBot="1" x14ac:dyDescent="0.25">
      <c r="A35" s="95"/>
      <c r="B35" s="96"/>
      <c r="C35" s="97" t="s">
        <v>132</v>
      </c>
      <c r="D35" s="98" t="s">
        <v>133</v>
      </c>
      <c r="E35" s="99">
        <v>0</v>
      </c>
    </row>
    <row r="36" spans="1:5" s="31" customFormat="1" ht="16.5" customHeight="1" thickBot="1" x14ac:dyDescent="0.3">
      <c r="A36" s="100"/>
      <c r="B36" s="101"/>
      <c r="C36" s="62" t="s">
        <v>130</v>
      </c>
      <c r="D36" s="102" t="s">
        <v>131</v>
      </c>
      <c r="E36" s="103">
        <f>SUM(E34)</f>
        <v>0</v>
      </c>
    </row>
    <row r="37" spans="1:5" s="31" customFormat="1" x14ac:dyDescent="0.2">
      <c r="A37" s="64"/>
      <c r="B37" s="104"/>
      <c r="C37" s="105"/>
      <c r="D37" s="106"/>
      <c r="E37" s="107"/>
    </row>
    <row r="38" spans="1:5" ht="15.75" customHeight="1" x14ac:dyDescent="0.25">
      <c r="A38" s="87" t="s">
        <v>72</v>
      </c>
      <c r="B38" s="88" t="s">
        <v>73</v>
      </c>
      <c r="C38" s="55"/>
      <c r="D38" s="55"/>
      <c r="E38" s="89"/>
    </row>
    <row r="39" spans="1:5" ht="15.75" customHeight="1" x14ac:dyDescent="0.25">
      <c r="A39" s="90"/>
      <c r="B39" s="91"/>
      <c r="C39" s="92" t="s">
        <v>125</v>
      </c>
      <c r="D39" s="93" t="s">
        <v>126</v>
      </c>
      <c r="E39" s="94">
        <v>3220</v>
      </c>
    </row>
    <row r="40" spans="1:5" x14ac:dyDescent="0.2">
      <c r="A40" s="95">
        <v>1</v>
      </c>
      <c r="B40" s="96"/>
      <c r="C40" s="97" t="s">
        <v>134</v>
      </c>
      <c r="D40" s="98" t="s">
        <v>128</v>
      </c>
      <c r="E40" s="99">
        <v>64168</v>
      </c>
    </row>
    <row r="41" spans="1:5" ht="15.75" thickBot="1" x14ac:dyDescent="0.25">
      <c r="A41" s="95">
        <v>2</v>
      </c>
      <c r="B41" s="96"/>
      <c r="C41" s="97" t="s">
        <v>136</v>
      </c>
      <c r="D41" s="98" t="s">
        <v>137</v>
      </c>
      <c r="E41" s="99">
        <v>-47760</v>
      </c>
    </row>
    <row r="42" spans="1:5" s="31" customFormat="1" ht="16.5" customHeight="1" thickBot="1" x14ac:dyDescent="0.3">
      <c r="A42" s="100"/>
      <c r="B42" s="101"/>
      <c r="C42" s="62" t="s">
        <v>130</v>
      </c>
      <c r="D42" s="102" t="s">
        <v>131</v>
      </c>
      <c r="E42" s="103">
        <f>SUM(E39:E41)</f>
        <v>19628</v>
      </c>
    </row>
    <row r="43" spans="1:5" s="31" customFormat="1" x14ac:dyDescent="0.2">
      <c r="A43" s="64"/>
      <c r="B43" s="104"/>
      <c r="C43" s="105"/>
      <c r="D43" s="106"/>
      <c r="E43" s="107"/>
    </row>
    <row r="44" spans="1:5" ht="15.75" customHeight="1" x14ac:dyDescent="0.25">
      <c r="A44" s="87" t="s">
        <v>76</v>
      </c>
      <c r="B44" s="88" t="s">
        <v>77</v>
      </c>
      <c r="C44" s="55"/>
      <c r="D44" s="55"/>
      <c r="E44" s="89"/>
    </row>
    <row r="45" spans="1:5" ht="15.75" customHeight="1" x14ac:dyDescent="0.25">
      <c r="A45" s="90"/>
      <c r="B45" s="91"/>
      <c r="C45" s="92" t="s">
        <v>125</v>
      </c>
      <c r="D45" s="93" t="s">
        <v>126</v>
      </c>
      <c r="E45" s="94">
        <v>5993</v>
      </c>
    </row>
    <row r="46" spans="1:5" x14ac:dyDescent="0.2">
      <c r="A46" s="95">
        <v>1</v>
      </c>
      <c r="B46" s="96"/>
      <c r="C46" s="97" t="s">
        <v>138</v>
      </c>
      <c r="D46" s="98" t="s">
        <v>128</v>
      </c>
      <c r="E46" s="99">
        <v>565601</v>
      </c>
    </row>
    <row r="47" spans="1:5" x14ac:dyDescent="0.2">
      <c r="A47" s="95">
        <v>2</v>
      </c>
      <c r="B47" s="96"/>
      <c r="C47" s="97" t="s">
        <v>134</v>
      </c>
      <c r="D47" s="98" t="s">
        <v>128</v>
      </c>
      <c r="E47" s="99">
        <v>1757229</v>
      </c>
    </row>
    <row r="48" spans="1:5" ht="15.75" thickBot="1" x14ac:dyDescent="0.25">
      <c r="A48" s="95">
        <v>3</v>
      </c>
      <c r="B48" s="96"/>
      <c r="C48" s="97" t="s">
        <v>136</v>
      </c>
      <c r="D48" s="98" t="s">
        <v>128</v>
      </c>
      <c r="E48" s="99">
        <v>-2296131</v>
      </c>
    </row>
    <row r="49" spans="1:5" s="31" customFormat="1" ht="16.5" customHeight="1" thickBot="1" x14ac:dyDescent="0.3">
      <c r="A49" s="100"/>
      <c r="B49" s="101"/>
      <c r="C49" s="62" t="s">
        <v>130</v>
      </c>
      <c r="D49" s="102" t="s">
        <v>131</v>
      </c>
      <c r="E49" s="103">
        <f>SUM(E45:E48)</f>
        <v>32692</v>
      </c>
    </row>
    <row r="50" spans="1:5" s="31" customFormat="1" x14ac:dyDescent="0.2">
      <c r="A50" s="64"/>
      <c r="B50" s="104"/>
      <c r="C50" s="105"/>
      <c r="D50" s="106"/>
      <c r="E50" s="107"/>
    </row>
    <row r="51" spans="1:5" ht="15.75" customHeight="1" x14ac:dyDescent="0.25">
      <c r="A51" s="87" t="s">
        <v>80</v>
      </c>
      <c r="B51" s="88" t="s">
        <v>81</v>
      </c>
      <c r="C51" s="55"/>
      <c r="D51" s="55"/>
      <c r="E51" s="89"/>
    </row>
    <row r="52" spans="1:5" ht="15.75" customHeight="1" x14ac:dyDescent="0.25">
      <c r="A52" s="90"/>
      <c r="B52" s="91"/>
      <c r="C52" s="92" t="s">
        <v>125</v>
      </c>
      <c r="D52" s="93" t="s">
        <v>126</v>
      </c>
      <c r="E52" s="94">
        <v>0</v>
      </c>
    </row>
    <row r="53" spans="1:5" ht="15.75" thickBot="1" x14ac:dyDescent="0.25">
      <c r="A53" s="95"/>
      <c r="B53" s="96"/>
      <c r="C53" s="97" t="s">
        <v>132</v>
      </c>
      <c r="D53" s="98" t="s">
        <v>133</v>
      </c>
      <c r="E53" s="99">
        <v>0</v>
      </c>
    </row>
    <row r="54" spans="1:5" s="31" customFormat="1" ht="16.5" customHeight="1" thickBot="1" x14ac:dyDescent="0.3">
      <c r="A54" s="100"/>
      <c r="B54" s="101"/>
      <c r="C54" s="62" t="s">
        <v>130</v>
      </c>
      <c r="D54" s="102" t="s">
        <v>131</v>
      </c>
      <c r="E54" s="103">
        <f>SUM(E52)</f>
        <v>0</v>
      </c>
    </row>
    <row r="55" spans="1:5" s="31" customFormat="1" ht="15.75" thickBot="1" x14ac:dyDescent="0.25">
      <c r="A55" s="64"/>
      <c r="B55" s="104"/>
      <c r="C55" s="105"/>
      <c r="D55" s="106"/>
      <c r="E55" s="107"/>
    </row>
    <row r="56" spans="1:5" s="33" customFormat="1" ht="19.5" customHeight="1" thickBot="1" x14ac:dyDescent="0.3">
      <c r="A56" s="108"/>
      <c r="B56" s="109"/>
      <c r="C56" s="110"/>
      <c r="D56" s="111" t="s">
        <v>139</v>
      </c>
      <c r="E56" s="112">
        <f>+E54+E49+E42+E36+E31+E24+E19+E14</f>
        <v>110366</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REPORTING&amp;RMIDDLESEX HOSPITAL</oddHeader>
    <oddFooter>&amp;LREPORT 6&amp;C&amp;P OF &amp;N&amp;R&amp;D, &amp;T</oddFooter>
  </headerFooter>
  <rowBreaks count="1" manualBreakCount="1">
    <brk id="4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Normal="100"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140</v>
      </c>
      <c r="B5" s="455"/>
      <c r="C5" s="455"/>
      <c r="D5" s="455"/>
      <c r="E5" s="455"/>
      <c r="F5" s="455"/>
    </row>
    <row r="6" spans="1:6" ht="13.5" customHeight="1" thickBot="1" x14ac:dyDescent="0.25">
      <c r="B6" s="453"/>
      <c r="C6" s="453"/>
      <c r="D6" s="453"/>
      <c r="E6" s="116"/>
    </row>
    <row r="7" spans="1:6" ht="15.75" x14ac:dyDescent="0.25">
      <c r="A7" s="117">
        <v>-1</v>
      </c>
      <c r="B7" s="118">
        <v>-2</v>
      </c>
      <c r="C7" s="118">
        <v>-3</v>
      </c>
      <c r="D7" s="118">
        <v>-4</v>
      </c>
      <c r="E7" s="118">
        <v>-5</v>
      </c>
      <c r="F7" s="119">
        <v>-6</v>
      </c>
    </row>
    <row r="8" spans="1:6" ht="20.45" customHeight="1" x14ac:dyDescent="0.25">
      <c r="A8" s="87"/>
      <c r="B8" s="76"/>
      <c r="C8" s="76" t="s">
        <v>133</v>
      </c>
      <c r="D8" s="76"/>
      <c r="E8" s="76"/>
      <c r="F8" s="120"/>
    </row>
    <row r="9" spans="1:6" ht="13.5" customHeight="1" thickBot="1" x14ac:dyDescent="0.25">
      <c r="A9" s="121" t="s">
        <v>5</v>
      </c>
      <c r="B9" s="122" t="s">
        <v>141</v>
      </c>
      <c r="C9" s="123" t="s">
        <v>142</v>
      </c>
      <c r="D9" s="123" t="s">
        <v>122</v>
      </c>
      <c r="E9" s="123" t="s">
        <v>123</v>
      </c>
      <c r="F9" s="124" t="s">
        <v>143</v>
      </c>
    </row>
    <row r="10" spans="1:6" s="125" customFormat="1" ht="31.5" x14ac:dyDescent="0.25">
      <c r="A10" s="126"/>
      <c r="B10" s="127"/>
      <c r="C10" s="128"/>
      <c r="D10" s="129" t="s">
        <v>144</v>
      </c>
      <c r="E10" s="130" t="s">
        <v>145</v>
      </c>
      <c r="F10" s="131">
        <v>8277222</v>
      </c>
    </row>
    <row r="11" spans="1:6" ht="15.75" x14ac:dyDescent="0.25">
      <c r="A11" s="132" t="s">
        <v>101</v>
      </c>
      <c r="B11" s="133" t="s">
        <v>10</v>
      </c>
      <c r="C11" s="134"/>
      <c r="D11" s="135"/>
      <c r="E11" s="135"/>
      <c r="F11" s="136"/>
    </row>
    <row r="12" spans="1:6" ht="15.75" thickBot="1" x14ac:dyDescent="0.25">
      <c r="A12" s="137">
        <v>1</v>
      </c>
      <c r="B12" s="91"/>
      <c r="C12" s="138" t="s">
        <v>57</v>
      </c>
      <c r="D12" s="138" t="s">
        <v>146</v>
      </c>
      <c r="E12" s="139" t="s">
        <v>147</v>
      </c>
      <c r="F12" s="140">
        <v>3398253</v>
      </c>
    </row>
    <row r="13" spans="1:6" ht="16.5" thickBot="1" x14ac:dyDescent="0.3">
      <c r="A13" s="141"/>
      <c r="B13" s="142"/>
      <c r="C13" s="143"/>
      <c r="D13" s="144" t="s">
        <v>148</v>
      </c>
      <c r="E13" s="145" t="s">
        <v>149</v>
      </c>
      <c r="F13" s="146">
        <f>SUM(F12:F12)</f>
        <v>3398253</v>
      </c>
    </row>
    <row r="14" spans="1:6" ht="15.75" x14ac:dyDescent="0.25">
      <c r="A14" s="147"/>
      <c r="B14" s="148"/>
      <c r="C14" s="149"/>
      <c r="D14" s="150"/>
      <c r="E14" s="151"/>
      <c r="F14" s="152"/>
    </row>
    <row r="15" spans="1:6" ht="15.75" x14ac:dyDescent="0.25">
      <c r="A15" s="132" t="s">
        <v>108</v>
      </c>
      <c r="B15" s="133" t="s">
        <v>37</v>
      </c>
      <c r="C15" s="134"/>
      <c r="D15" s="135"/>
      <c r="E15" s="135"/>
      <c r="F15" s="136"/>
    </row>
    <row r="16" spans="1:6" ht="15.75" thickBot="1" x14ac:dyDescent="0.25">
      <c r="A16" s="137"/>
      <c r="B16" s="91"/>
      <c r="C16" s="138" t="s">
        <v>133</v>
      </c>
      <c r="D16" s="138" t="s">
        <v>150</v>
      </c>
      <c r="E16" s="139" t="s">
        <v>133</v>
      </c>
      <c r="F16" s="140">
        <v>0</v>
      </c>
    </row>
    <row r="17" spans="1:6" ht="16.5" thickBot="1" x14ac:dyDescent="0.3">
      <c r="A17" s="141"/>
      <c r="B17" s="142"/>
      <c r="C17" s="143"/>
      <c r="D17" s="144" t="s">
        <v>148</v>
      </c>
      <c r="E17" s="145" t="s">
        <v>149</v>
      </c>
      <c r="F17" s="146">
        <v>0</v>
      </c>
    </row>
    <row r="18" spans="1:6" ht="15.75" x14ac:dyDescent="0.25">
      <c r="A18" s="147"/>
      <c r="B18" s="148"/>
      <c r="C18" s="149"/>
      <c r="D18" s="150"/>
      <c r="E18" s="151"/>
      <c r="F18" s="152"/>
    </row>
    <row r="19" spans="1:6" ht="15.75" x14ac:dyDescent="0.25">
      <c r="A19" s="132" t="s">
        <v>109</v>
      </c>
      <c r="B19" s="133" t="s">
        <v>51</v>
      </c>
      <c r="C19" s="134"/>
      <c r="D19" s="135"/>
      <c r="E19" s="135"/>
      <c r="F19" s="136"/>
    </row>
    <row r="20" spans="1:6" ht="15.75" thickBot="1" x14ac:dyDescent="0.25">
      <c r="A20" s="137"/>
      <c r="B20" s="91"/>
      <c r="C20" s="138" t="s">
        <v>133</v>
      </c>
      <c r="D20" s="138" t="s">
        <v>150</v>
      </c>
      <c r="E20" s="139" t="s">
        <v>133</v>
      </c>
      <c r="F20" s="140">
        <v>0</v>
      </c>
    </row>
    <row r="21" spans="1:6" ht="16.5" thickBot="1" x14ac:dyDescent="0.3">
      <c r="A21" s="141"/>
      <c r="B21" s="142"/>
      <c r="C21" s="143"/>
      <c r="D21" s="144" t="s">
        <v>148</v>
      </c>
      <c r="E21" s="145" t="s">
        <v>149</v>
      </c>
      <c r="F21" s="146">
        <v>0</v>
      </c>
    </row>
    <row r="22" spans="1:6" ht="15.75" x14ac:dyDescent="0.25">
      <c r="A22" s="147"/>
      <c r="B22" s="148"/>
      <c r="C22" s="149"/>
      <c r="D22" s="150"/>
      <c r="E22" s="151"/>
      <c r="F22" s="152"/>
    </row>
    <row r="23" spans="1:6" ht="15.75" x14ac:dyDescent="0.25">
      <c r="A23" s="132" t="s">
        <v>110</v>
      </c>
      <c r="B23" s="133" t="s">
        <v>57</v>
      </c>
      <c r="C23" s="134"/>
      <c r="D23" s="135"/>
      <c r="E23" s="135"/>
      <c r="F23" s="136"/>
    </row>
    <row r="24" spans="1:6" ht="15.75" thickBot="1" x14ac:dyDescent="0.25">
      <c r="A24" s="137"/>
      <c r="B24" s="91"/>
      <c r="C24" s="138" t="s">
        <v>133</v>
      </c>
      <c r="D24" s="138" t="s">
        <v>150</v>
      </c>
      <c r="E24" s="139" t="s">
        <v>133</v>
      </c>
      <c r="F24" s="140">
        <v>0</v>
      </c>
    </row>
    <row r="25" spans="1:6" ht="16.5" thickBot="1" x14ac:dyDescent="0.3">
      <c r="A25" s="141"/>
      <c r="B25" s="142"/>
      <c r="C25" s="143"/>
      <c r="D25" s="144" t="s">
        <v>148</v>
      </c>
      <c r="E25" s="145" t="s">
        <v>149</v>
      </c>
      <c r="F25" s="146">
        <v>0</v>
      </c>
    </row>
    <row r="26" spans="1:6" ht="15.75" x14ac:dyDescent="0.25">
      <c r="A26" s="147"/>
      <c r="B26" s="148"/>
      <c r="C26" s="149"/>
      <c r="D26" s="150"/>
      <c r="E26" s="151"/>
      <c r="F26" s="152"/>
    </row>
    <row r="27" spans="1:6" ht="15.75" x14ac:dyDescent="0.25">
      <c r="A27" s="132" t="s">
        <v>111</v>
      </c>
      <c r="B27" s="133" t="s">
        <v>61</v>
      </c>
      <c r="C27" s="134"/>
      <c r="D27" s="135"/>
      <c r="E27" s="135"/>
      <c r="F27" s="136"/>
    </row>
    <row r="28" spans="1:6" ht="15.75" thickBot="1" x14ac:dyDescent="0.25">
      <c r="A28" s="137"/>
      <c r="B28" s="91"/>
      <c r="C28" s="138" t="s">
        <v>133</v>
      </c>
      <c r="D28" s="138" t="s">
        <v>150</v>
      </c>
      <c r="E28" s="139" t="s">
        <v>133</v>
      </c>
      <c r="F28" s="140">
        <v>0</v>
      </c>
    </row>
    <row r="29" spans="1:6" ht="16.5" thickBot="1" x14ac:dyDescent="0.3">
      <c r="A29" s="141"/>
      <c r="B29" s="142"/>
      <c r="C29" s="143"/>
      <c r="D29" s="144" t="s">
        <v>148</v>
      </c>
      <c r="E29" s="145" t="s">
        <v>149</v>
      </c>
      <c r="F29" s="146">
        <v>0</v>
      </c>
    </row>
    <row r="30" spans="1:6" ht="15.75" x14ac:dyDescent="0.25">
      <c r="A30" s="147"/>
      <c r="B30" s="148"/>
      <c r="C30" s="149"/>
      <c r="D30" s="150"/>
      <c r="E30" s="151"/>
      <c r="F30" s="152"/>
    </row>
    <row r="31" spans="1:6" ht="15.75" x14ac:dyDescent="0.25">
      <c r="A31" s="132" t="s">
        <v>112</v>
      </c>
      <c r="B31" s="133" t="s">
        <v>73</v>
      </c>
      <c r="C31" s="134"/>
      <c r="D31" s="135"/>
      <c r="E31" s="135"/>
      <c r="F31" s="136"/>
    </row>
    <row r="32" spans="1:6" ht="15.75" thickBot="1" x14ac:dyDescent="0.25">
      <c r="A32" s="137"/>
      <c r="B32" s="91"/>
      <c r="C32" s="138" t="s">
        <v>133</v>
      </c>
      <c r="D32" s="138" t="s">
        <v>150</v>
      </c>
      <c r="E32" s="139" t="s">
        <v>133</v>
      </c>
      <c r="F32" s="140">
        <v>0</v>
      </c>
    </row>
    <row r="33" spans="1:6" ht="16.5" thickBot="1" x14ac:dyDescent="0.3">
      <c r="A33" s="141"/>
      <c r="B33" s="142"/>
      <c r="C33" s="143"/>
      <c r="D33" s="144" t="s">
        <v>148</v>
      </c>
      <c r="E33" s="145" t="s">
        <v>149</v>
      </c>
      <c r="F33" s="146">
        <v>0</v>
      </c>
    </row>
    <row r="34" spans="1:6" ht="15.75" x14ac:dyDescent="0.25">
      <c r="A34" s="147"/>
      <c r="B34" s="148"/>
      <c r="C34" s="149"/>
      <c r="D34" s="150"/>
      <c r="E34" s="151"/>
      <c r="F34" s="152"/>
    </row>
    <row r="35" spans="1:6" ht="15.75" x14ac:dyDescent="0.25">
      <c r="A35" s="132" t="s">
        <v>113</v>
      </c>
      <c r="B35" s="133" t="s">
        <v>77</v>
      </c>
      <c r="C35" s="134"/>
      <c r="D35" s="135"/>
      <c r="E35" s="135"/>
      <c r="F35" s="136"/>
    </row>
    <row r="36" spans="1:6" ht="15.75" thickBot="1" x14ac:dyDescent="0.25">
      <c r="A36" s="137"/>
      <c r="B36" s="91"/>
      <c r="C36" s="138" t="s">
        <v>133</v>
      </c>
      <c r="D36" s="138" t="s">
        <v>150</v>
      </c>
      <c r="E36" s="139" t="s">
        <v>133</v>
      </c>
      <c r="F36" s="140">
        <v>0</v>
      </c>
    </row>
    <row r="37" spans="1:6" ht="16.5" thickBot="1" x14ac:dyDescent="0.3">
      <c r="A37" s="141"/>
      <c r="B37" s="142"/>
      <c r="C37" s="143"/>
      <c r="D37" s="144" t="s">
        <v>148</v>
      </c>
      <c r="E37" s="145" t="s">
        <v>149</v>
      </c>
      <c r="F37" s="146">
        <v>0</v>
      </c>
    </row>
    <row r="38" spans="1:6" ht="15.75" x14ac:dyDescent="0.25">
      <c r="A38" s="147"/>
      <c r="B38" s="148"/>
      <c r="C38" s="149"/>
      <c r="D38" s="150"/>
      <c r="E38" s="151"/>
      <c r="F38" s="152"/>
    </row>
    <row r="39" spans="1:6" ht="15.75" x14ac:dyDescent="0.25">
      <c r="A39" s="132" t="s">
        <v>114</v>
      </c>
      <c r="B39" s="133" t="s">
        <v>81</v>
      </c>
      <c r="C39" s="134"/>
      <c r="D39" s="135"/>
      <c r="E39" s="135"/>
      <c r="F39" s="136"/>
    </row>
    <row r="40" spans="1:6" ht="15.75" thickBot="1" x14ac:dyDescent="0.25">
      <c r="A40" s="137"/>
      <c r="B40" s="91"/>
      <c r="C40" s="138" t="s">
        <v>133</v>
      </c>
      <c r="D40" s="138" t="s">
        <v>150</v>
      </c>
      <c r="E40" s="139" t="s">
        <v>133</v>
      </c>
      <c r="F40" s="140">
        <v>0</v>
      </c>
    </row>
    <row r="41" spans="1:6" ht="16.5" thickBot="1" x14ac:dyDescent="0.3">
      <c r="A41" s="141"/>
      <c r="B41" s="142"/>
      <c r="C41" s="143"/>
      <c r="D41" s="144" t="s">
        <v>148</v>
      </c>
      <c r="E41" s="145" t="s">
        <v>149</v>
      </c>
      <c r="F41" s="146">
        <v>0</v>
      </c>
    </row>
    <row r="42" spans="1:6" ht="15.75" x14ac:dyDescent="0.25">
      <c r="A42" s="147"/>
      <c r="B42" s="148"/>
      <c r="C42" s="149"/>
      <c r="D42" s="150"/>
      <c r="E42" s="151"/>
      <c r="F42" s="152"/>
    </row>
    <row r="43" spans="1:6" ht="32.25" thickBot="1" x14ac:dyDescent="0.3">
      <c r="A43" s="153"/>
      <c r="B43" s="154"/>
      <c r="C43" s="154"/>
      <c r="D43" s="155" t="s">
        <v>151</v>
      </c>
      <c r="E43" s="156" t="s">
        <v>152</v>
      </c>
      <c r="F43" s="157">
        <f>+F41+F37+F33+F29+F25+F21+F17+F13+F10</f>
        <v>11675475</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REPORTING&amp;RMIDDLESEX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153</v>
      </c>
      <c r="B5" s="455"/>
      <c r="C5" s="455"/>
      <c r="D5" s="455"/>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154</v>
      </c>
      <c r="C8" s="165"/>
      <c r="D8" s="166"/>
    </row>
    <row r="9" spans="1:5" ht="14.25" customHeight="1" thickBot="1" x14ac:dyDescent="0.25">
      <c r="A9" s="167" t="s">
        <v>5</v>
      </c>
      <c r="B9" s="168" t="s">
        <v>155</v>
      </c>
      <c r="C9" s="169" t="s">
        <v>143</v>
      </c>
      <c r="D9" s="170" t="s">
        <v>123</v>
      </c>
    </row>
    <row r="10" spans="1:5" ht="15.75" x14ac:dyDescent="0.25">
      <c r="A10" s="171"/>
      <c r="B10" s="86"/>
      <c r="C10" s="172"/>
      <c r="D10" s="173"/>
    </row>
    <row r="11" spans="1:5" x14ac:dyDescent="0.2">
      <c r="A11" s="174" t="s">
        <v>101</v>
      </c>
      <c r="B11" s="175" t="s">
        <v>10</v>
      </c>
      <c r="C11" s="176"/>
      <c r="D11" s="177"/>
    </row>
    <row r="12" spans="1:5" ht="13.5" thickBot="1" x14ac:dyDescent="0.25">
      <c r="A12" s="178">
        <v>0</v>
      </c>
      <c r="B12" s="179" t="s">
        <v>150</v>
      </c>
      <c r="C12" s="180">
        <v>0</v>
      </c>
      <c r="D12" s="181" t="s">
        <v>133</v>
      </c>
    </row>
    <row r="13" spans="1:5" ht="13.5" customHeight="1" thickBot="1" x14ac:dyDescent="0.25">
      <c r="A13" s="182"/>
      <c r="B13" s="183" t="s">
        <v>156</v>
      </c>
      <c r="C13" s="184">
        <v>0</v>
      </c>
      <c r="D13" s="185" t="s">
        <v>149</v>
      </c>
    </row>
    <row r="14" spans="1:5" ht="14.25" customHeight="1" x14ac:dyDescent="0.2">
      <c r="A14" s="186"/>
      <c r="B14" s="187"/>
      <c r="C14" s="188"/>
      <c r="D14" s="189"/>
    </row>
    <row r="15" spans="1:5" x14ac:dyDescent="0.2">
      <c r="A15" s="174" t="s">
        <v>108</v>
      </c>
      <c r="B15" s="175" t="s">
        <v>37</v>
      </c>
      <c r="C15" s="176"/>
      <c r="D15" s="177"/>
    </row>
    <row r="16" spans="1:5" ht="13.5" thickBot="1" x14ac:dyDescent="0.25">
      <c r="A16" s="178">
        <v>0</v>
      </c>
      <c r="B16" s="179" t="s">
        <v>150</v>
      </c>
      <c r="C16" s="180">
        <v>0</v>
      </c>
      <c r="D16" s="181" t="s">
        <v>133</v>
      </c>
    </row>
    <row r="17" spans="1:4" ht="13.5" customHeight="1" thickBot="1" x14ac:dyDescent="0.25">
      <c r="A17" s="182"/>
      <c r="B17" s="183" t="s">
        <v>156</v>
      </c>
      <c r="C17" s="184">
        <v>0</v>
      </c>
      <c r="D17" s="185" t="s">
        <v>149</v>
      </c>
    </row>
    <row r="18" spans="1:4" ht="14.25" customHeight="1" x14ac:dyDescent="0.2">
      <c r="A18" s="186"/>
      <c r="B18" s="187"/>
      <c r="C18" s="188"/>
      <c r="D18" s="189"/>
    </row>
    <row r="19" spans="1:4" x14ac:dyDescent="0.2">
      <c r="A19" s="174" t="s">
        <v>109</v>
      </c>
      <c r="B19" s="175" t="s">
        <v>51</v>
      </c>
      <c r="C19" s="176"/>
      <c r="D19" s="177"/>
    </row>
    <row r="20" spans="1:4" ht="13.5" thickBot="1" x14ac:dyDescent="0.25">
      <c r="A20" s="178">
        <v>0</v>
      </c>
      <c r="B20" s="179" t="s">
        <v>150</v>
      </c>
      <c r="C20" s="180">
        <v>0</v>
      </c>
      <c r="D20" s="181" t="s">
        <v>133</v>
      </c>
    </row>
    <row r="21" spans="1:4" ht="13.5" customHeight="1" thickBot="1" x14ac:dyDescent="0.25">
      <c r="A21" s="182"/>
      <c r="B21" s="183" t="s">
        <v>156</v>
      </c>
      <c r="C21" s="184">
        <v>0</v>
      </c>
      <c r="D21" s="185" t="s">
        <v>149</v>
      </c>
    </row>
    <row r="22" spans="1:4" ht="14.25" customHeight="1" x14ac:dyDescent="0.2">
      <c r="A22" s="186"/>
      <c r="B22" s="187"/>
      <c r="C22" s="188"/>
      <c r="D22" s="189"/>
    </row>
    <row r="23" spans="1:4" x14ac:dyDescent="0.2">
      <c r="A23" s="174" t="s">
        <v>110</v>
      </c>
      <c r="B23" s="175" t="s">
        <v>57</v>
      </c>
      <c r="C23" s="176"/>
      <c r="D23" s="177"/>
    </row>
    <row r="24" spans="1:4" ht="13.5" thickBot="1" x14ac:dyDescent="0.25">
      <c r="A24" s="178">
        <v>0</v>
      </c>
      <c r="B24" s="179" t="s">
        <v>150</v>
      </c>
      <c r="C24" s="180">
        <v>0</v>
      </c>
      <c r="D24" s="181" t="s">
        <v>133</v>
      </c>
    </row>
    <row r="25" spans="1:4" ht="13.5" customHeight="1" thickBot="1" x14ac:dyDescent="0.25">
      <c r="A25" s="182"/>
      <c r="B25" s="183" t="s">
        <v>156</v>
      </c>
      <c r="C25" s="184">
        <v>0</v>
      </c>
      <c r="D25" s="185" t="s">
        <v>149</v>
      </c>
    </row>
    <row r="26" spans="1:4" ht="14.25" customHeight="1" x14ac:dyDescent="0.2">
      <c r="A26" s="186"/>
      <c r="B26" s="187"/>
      <c r="C26" s="188"/>
      <c r="D26" s="189"/>
    </row>
    <row r="27" spans="1:4" x14ac:dyDescent="0.2">
      <c r="A27" s="174" t="s">
        <v>111</v>
      </c>
      <c r="B27" s="175" t="s">
        <v>61</v>
      </c>
      <c r="C27" s="176"/>
      <c r="D27" s="177"/>
    </row>
    <row r="28" spans="1:4" ht="13.5" thickBot="1" x14ac:dyDescent="0.25">
      <c r="A28" s="178">
        <v>0</v>
      </c>
      <c r="B28" s="179" t="s">
        <v>150</v>
      </c>
      <c r="C28" s="180">
        <v>0</v>
      </c>
      <c r="D28" s="181" t="s">
        <v>133</v>
      </c>
    </row>
    <row r="29" spans="1:4" ht="13.5" customHeight="1" thickBot="1" x14ac:dyDescent="0.25">
      <c r="A29" s="182"/>
      <c r="B29" s="183" t="s">
        <v>156</v>
      </c>
      <c r="C29" s="184">
        <v>0</v>
      </c>
      <c r="D29" s="185" t="s">
        <v>149</v>
      </c>
    </row>
    <row r="30" spans="1:4" ht="14.25" customHeight="1" x14ac:dyDescent="0.2">
      <c r="A30" s="186"/>
      <c r="B30" s="187"/>
      <c r="C30" s="188"/>
      <c r="D30" s="189"/>
    </row>
    <row r="31" spans="1:4" x14ac:dyDescent="0.2">
      <c r="A31" s="174" t="s">
        <v>112</v>
      </c>
      <c r="B31" s="175" t="s">
        <v>73</v>
      </c>
      <c r="C31" s="176"/>
      <c r="D31" s="177"/>
    </row>
    <row r="32" spans="1:4" ht="13.5" thickBot="1" x14ac:dyDescent="0.25">
      <c r="A32" s="178">
        <v>0</v>
      </c>
      <c r="B32" s="179" t="s">
        <v>150</v>
      </c>
      <c r="C32" s="180">
        <v>0</v>
      </c>
      <c r="D32" s="181" t="s">
        <v>133</v>
      </c>
    </row>
    <row r="33" spans="1:4" ht="13.5" customHeight="1" thickBot="1" x14ac:dyDescent="0.25">
      <c r="A33" s="182"/>
      <c r="B33" s="183" t="s">
        <v>156</v>
      </c>
      <c r="C33" s="184">
        <v>0</v>
      </c>
      <c r="D33" s="185" t="s">
        <v>149</v>
      </c>
    </row>
    <row r="34" spans="1:4" ht="14.25" customHeight="1" x14ac:dyDescent="0.2">
      <c r="A34" s="186"/>
      <c r="B34" s="187"/>
      <c r="C34" s="188"/>
      <c r="D34" s="189"/>
    </row>
    <row r="35" spans="1:4" x14ac:dyDescent="0.2">
      <c r="A35" s="174" t="s">
        <v>113</v>
      </c>
      <c r="B35" s="175" t="s">
        <v>77</v>
      </c>
      <c r="C35" s="176"/>
      <c r="D35" s="177"/>
    </row>
    <row r="36" spans="1:4" ht="13.5" thickBot="1" x14ac:dyDescent="0.25">
      <c r="A36" s="178">
        <v>0</v>
      </c>
      <c r="B36" s="179" t="s">
        <v>150</v>
      </c>
      <c r="C36" s="180">
        <v>0</v>
      </c>
      <c r="D36" s="181" t="s">
        <v>133</v>
      </c>
    </row>
    <row r="37" spans="1:4" ht="13.5" customHeight="1" thickBot="1" x14ac:dyDescent="0.25">
      <c r="A37" s="182"/>
      <c r="B37" s="183" t="s">
        <v>156</v>
      </c>
      <c r="C37" s="184">
        <v>0</v>
      </c>
      <c r="D37" s="185" t="s">
        <v>149</v>
      </c>
    </row>
    <row r="38" spans="1:4" ht="14.25" customHeight="1" x14ac:dyDescent="0.2">
      <c r="A38" s="186"/>
      <c r="B38" s="187"/>
      <c r="C38" s="188"/>
      <c r="D38" s="189"/>
    </row>
    <row r="39" spans="1:4" x14ac:dyDescent="0.2">
      <c r="A39" s="174" t="s">
        <v>114</v>
      </c>
      <c r="B39" s="175" t="s">
        <v>81</v>
      </c>
      <c r="C39" s="176"/>
      <c r="D39" s="177"/>
    </row>
    <row r="40" spans="1:4" ht="13.5" thickBot="1" x14ac:dyDescent="0.25">
      <c r="A40" s="178">
        <v>0</v>
      </c>
      <c r="B40" s="179" t="s">
        <v>150</v>
      </c>
      <c r="C40" s="180">
        <v>0</v>
      </c>
      <c r="D40" s="181" t="s">
        <v>133</v>
      </c>
    </row>
    <row r="41" spans="1:4" ht="13.5" customHeight="1" thickBot="1" x14ac:dyDescent="0.25">
      <c r="A41" s="182"/>
      <c r="B41" s="183" t="s">
        <v>156</v>
      </c>
      <c r="C41" s="184">
        <v>0</v>
      </c>
      <c r="D41" s="185" t="s">
        <v>149</v>
      </c>
    </row>
    <row r="42" spans="1:4" ht="14.25" customHeight="1" thickBot="1" x14ac:dyDescent="0.25">
      <c r="A42" s="186"/>
      <c r="B42" s="187"/>
      <c r="C42" s="188"/>
      <c r="D42" s="189"/>
    </row>
    <row r="43" spans="1:4" ht="13.5" customHeight="1" thickBot="1" x14ac:dyDescent="0.25">
      <c r="B43" s="190" t="s">
        <v>157</v>
      </c>
      <c r="C43" s="191">
        <f>+C41+C37+C33+C29+C25+C21+C17+C13</f>
        <v>0</v>
      </c>
      <c r="D43" s="185" t="s">
        <v>152</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REPORTING&amp;RMIDDLESEX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5" t="s">
        <v>0</v>
      </c>
      <c r="B2" s="455"/>
      <c r="C2" s="455"/>
      <c r="D2" s="455"/>
    </row>
    <row r="3" spans="1:4" x14ac:dyDescent="0.2">
      <c r="A3" s="455" t="s">
        <v>158</v>
      </c>
      <c r="B3" s="455"/>
      <c r="C3" s="455"/>
      <c r="D3" s="455"/>
    </row>
    <row r="4" spans="1:4" x14ac:dyDescent="0.2">
      <c r="A4" s="455" t="s">
        <v>2</v>
      </c>
      <c r="B4" s="455"/>
      <c r="C4" s="455"/>
      <c r="D4" s="455"/>
    </row>
    <row r="5" spans="1:4" x14ac:dyDescent="0.2">
      <c r="A5" s="455" t="s">
        <v>159</v>
      </c>
      <c r="B5" s="455"/>
      <c r="C5" s="455"/>
      <c r="D5" s="455"/>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154</v>
      </c>
      <c r="C8" s="195"/>
      <c r="D8" s="196"/>
    </row>
    <row r="9" spans="1:4" ht="14.25" customHeight="1" thickBot="1" x14ac:dyDescent="0.25">
      <c r="A9" s="121" t="s">
        <v>5</v>
      </c>
      <c r="B9" s="123" t="s">
        <v>160</v>
      </c>
      <c r="C9" s="197" t="s">
        <v>143</v>
      </c>
      <c r="D9" s="124" t="s">
        <v>161</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150</v>
      </c>
      <c r="C12" s="202">
        <v>0</v>
      </c>
      <c r="D12" s="203" t="s">
        <v>162</v>
      </c>
    </row>
    <row r="13" spans="1:4" ht="13.5" customHeight="1" thickBot="1" x14ac:dyDescent="0.25">
      <c r="A13" s="204"/>
      <c r="B13" s="205" t="s">
        <v>107</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150</v>
      </c>
      <c r="C16" s="202">
        <v>0</v>
      </c>
      <c r="D16" s="203" t="s">
        <v>162</v>
      </c>
    </row>
    <row r="17" spans="1:4" ht="13.5" customHeight="1" thickBot="1" x14ac:dyDescent="0.25">
      <c r="A17" s="204"/>
      <c r="B17" s="205" t="s">
        <v>107</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150</v>
      </c>
      <c r="C20" s="202">
        <v>0</v>
      </c>
      <c r="D20" s="203" t="s">
        <v>162</v>
      </c>
    </row>
    <row r="21" spans="1:4" ht="13.5" customHeight="1" thickBot="1" x14ac:dyDescent="0.25">
      <c r="A21" s="204"/>
      <c r="B21" s="205" t="s">
        <v>107</v>
      </c>
      <c r="C21" s="206">
        <v>0</v>
      </c>
      <c r="D21" s="207"/>
    </row>
    <row r="22" spans="1:4" ht="14.25" customHeight="1" x14ac:dyDescent="0.2">
      <c r="A22" s="208"/>
      <c r="B22" s="209"/>
      <c r="C22" s="210"/>
      <c r="D22" s="211"/>
    </row>
    <row r="23" spans="1:4" ht="15.75" customHeight="1" x14ac:dyDescent="0.2">
      <c r="A23" s="198" t="s">
        <v>56</v>
      </c>
      <c r="B23" s="175" t="s">
        <v>57</v>
      </c>
      <c r="C23" s="173"/>
      <c r="D23" s="199"/>
    </row>
    <row r="24" spans="1:4" ht="13.5" thickBot="1" x14ac:dyDescent="0.25">
      <c r="A24" s="200">
        <v>1</v>
      </c>
      <c r="B24" s="201" t="s">
        <v>163</v>
      </c>
      <c r="C24" s="202">
        <v>300000</v>
      </c>
      <c r="D24" s="203" t="s">
        <v>164</v>
      </c>
    </row>
    <row r="25" spans="1:4" ht="13.5" customHeight="1" thickBot="1" x14ac:dyDescent="0.25">
      <c r="A25" s="204"/>
      <c r="B25" s="205" t="s">
        <v>107</v>
      </c>
      <c r="C25" s="206">
        <f>SUM(C24:C24)</f>
        <v>300000</v>
      </c>
      <c r="D25" s="207"/>
    </row>
    <row r="26" spans="1:4" ht="14.25" customHeight="1" x14ac:dyDescent="0.2">
      <c r="A26" s="208"/>
      <c r="B26" s="209"/>
      <c r="C26" s="210"/>
      <c r="D26" s="211"/>
    </row>
    <row r="27" spans="1:4" ht="15.75" customHeight="1" x14ac:dyDescent="0.2">
      <c r="A27" s="198" t="s">
        <v>60</v>
      </c>
      <c r="B27" s="175" t="s">
        <v>61</v>
      </c>
      <c r="C27" s="173"/>
      <c r="D27" s="199"/>
    </row>
    <row r="28" spans="1:4" ht="13.5" thickBot="1" x14ac:dyDescent="0.25">
      <c r="A28" s="200">
        <v>1</v>
      </c>
      <c r="B28" s="201" t="s">
        <v>165</v>
      </c>
      <c r="C28" s="202">
        <v>3975000</v>
      </c>
      <c r="D28" s="203" t="s">
        <v>166</v>
      </c>
    </row>
    <row r="29" spans="1:4" ht="13.5" customHeight="1" thickBot="1" x14ac:dyDescent="0.25">
      <c r="A29" s="204"/>
      <c r="B29" s="205" t="s">
        <v>107</v>
      </c>
      <c r="C29" s="206">
        <f>SUM(C28:C28)</f>
        <v>3975000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150</v>
      </c>
      <c r="C32" s="202">
        <v>0</v>
      </c>
      <c r="D32" s="203" t="s">
        <v>162</v>
      </c>
    </row>
    <row r="33" spans="1:4" ht="13.5" customHeight="1" thickBot="1" x14ac:dyDescent="0.25">
      <c r="A33" s="204"/>
      <c r="B33" s="205" t="s">
        <v>107</v>
      </c>
      <c r="C33" s="206">
        <v>0</v>
      </c>
      <c r="D33" s="207"/>
    </row>
    <row r="34" spans="1:4" ht="14.25" customHeight="1" x14ac:dyDescent="0.2">
      <c r="A34" s="208"/>
      <c r="B34" s="209"/>
      <c r="C34" s="210"/>
      <c r="D34" s="211"/>
    </row>
    <row r="35" spans="1:4" ht="15.75" customHeight="1" x14ac:dyDescent="0.2">
      <c r="A35" s="198" t="s">
        <v>76</v>
      </c>
      <c r="B35" s="175" t="s">
        <v>77</v>
      </c>
      <c r="C35" s="173"/>
      <c r="D35" s="199"/>
    </row>
    <row r="36" spans="1:4" ht="26.25" thickBot="1" x14ac:dyDescent="0.25">
      <c r="A36" s="200">
        <v>1</v>
      </c>
      <c r="B36" s="201" t="s">
        <v>167</v>
      </c>
      <c r="C36" s="202">
        <v>5430000</v>
      </c>
      <c r="D36" s="203" t="s">
        <v>168</v>
      </c>
    </row>
    <row r="37" spans="1:4" ht="13.5" customHeight="1" thickBot="1" x14ac:dyDescent="0.25">
      <c r="A37" s="204"/>
      <c r="B37" s="205" t="s">
        <v>107</v>
      </c>
      <c r="C37" s="206">
        <f>SUM(C36:C36)</f>
        <v>5430000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150</v>
      </c>
      <c r="C40" s="202">
        <v>0</v>
      </c>
      <c r="D40" s="203" t="s">
        <v>162</v>
      </c>
    </row>
    <row r="41" spans="1:4" ht="13.5" customHeight="1" thickBot="1" x14ac:dyDescent="0.25">
      <c r="A41" s="204"/>
      <c r="B41" s="205" t="s">
        <v>107</v>
      </c>
      <c r="C41" s="206">
        <v>0</v>
      </c>
      <c r="D41" s="207"/>
    </row>
    <row r="42" spans="1:4" ht="14.25" customHeight="1" x14ac:dyDescent="0.2">
      <c r="A42" s="208"/>
      <c r="B42" s="209"/>
      <c r="C42" s="210"/>
      <c r="D42" s="211"/>
    </row>
    <row r="43" spans="1:4" ht="13.5" customHeight="1" thickBot="1" x14ac:dyDescent="0.25">
      <c r="A43" s="212"/>
      <c r="B43" s="213" t="s">
        <v>139</v>
      </c>
      <c r="C43" s="214">
        <f>+C41+C37+C33+C29+C25+C21+C17+C13</f>
        <v>9705000</v>
      </c>
      <c r="D4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REPORTING&amp;RMIDDLESEX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169</v>
      </c>
      <c r="B5" s="458"/>
      <c r="C5" s="458"/>
      <c r="D5" s="458"/>
      <c r="E5" s="458"/>
      <c r="F5" s="458"/>
    </row>
    <row r="6" spans="1:6" s="216" customFormat="1" x14ac:dyDescent="0.2">
      <c r="A6" s="458" t="s">
        <v>170</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171</v>
      </c>
      <c r="D9" s="227" t="s">
        <v>172</v>
      </c>
      <c r="E9" s="228" t="s">
        <v>173</v>
      </c>
      <c r="F9" s="229" t="s">
        <v>174</v>
      </c>
    </row>
    <row r="10" spans="1:6" x14ac:dyDescent="0.2">
      <c r="A10" s="230"/>
      <c r="B10" s="231"/>
      <c r="C10" s="232"/>
      <c r="D10" s="233"/>
      <c r="E10" s="173"/>
      <c r="F10" s="172"/>
    </row>
    <row r="11" spans="1:6" ht="13.5" customHeight="1" thickBot="1" x14ac:dyDescent="0.25">
      <c r="A11" s="167" t="s">
        <v>8</v>
      </c>
      <c r="B11" s="234" t="s">
        <v>175</v>
      </c>
      <c r="C11" s="235"/>
      <c r="D11" s="235"/>
      <c r="E11" s="235"/>
      <c r="F11" s="236"/>
    </row>
    <row r="12" spans="1:6" ht="15.75" customHeight="1" x14ac:dyDescent="0.2">
      <c r="A12" s="237"/>
      <c r="B12" s="238" t="s">
        <v>176</v>
      </c>
      <c r="C12" s="239">
        <v>0</v>
      </c>
      <c r="D12" s="239">
        <v>0</v>
      </c>
      <c r="E12" s="239">
        <f t="shared" ref="E12:E18" si="0">D12-C12</f>
        <v>0</v>
      </c>
      <c r="F12" s="240">
        <f t="shared" ref="F12:F18" si="1">IF(C12=0,0,E12/C12)</f>
        <v>0</v>
      </c>
    </row>
    <row r="13" spans="1:6" x14ac:dyDescent="0.2">
      <c r="A13" s="241">
        <v>1</v>
      </c>
      <c r="B13" s="242" t="s">
        <v>177</v>
      </c>
      <c r="C13" s="243">
        <v>0</v>
      </c>
      <c r="D13" s="243">
        <v>0</v>
      </c>
      <c r="E13" s="243">
        <f t="shared" si="0"/>
        <v>0</v>
      </c>
      <c r="F13" s="244">
        <f t="shared" si="1"/>
        <v>0</v>
      </c>
    </row>
    <row r="14" spans="1:6" x14ac:dyDescent="0.2">
      <c r="A14" s="241">
        <v>2</v>
      </c>
      <c r="B14" s="242" t="s">
        <v>178</v>
      </c>
      <c r="C14" s="243">
        <v>0</v>
      </c>
      <c r="D14" s="243">
        <v>0</v>
      </c>
      <c r="E14" s="243">
        <f t="shared" si="0"/>
        <v>0</v>
      </c>
      <c r="F14" s="244">
        <f t="shared" si="1"/>
        <v>0</v>
      </c>
    </row>
    <row r="15" spans="1:6" x14ac:dyDescent="0.2">
      <c r="A15" s="241">
        <v>3</v>
      </c>
      <c r="B15" s="242" t="s">
        <v>179</v>
      </c>
      <c r="C15" s="243">
        <v>0</v>
      </c>
      <c r="D15" s="243">
        <v>0</v>
      </c>
      <c r="E15" s="243">
        <f t="shared" si="0"/>
        <v>0</v>
      </c>
      <c r="F15" s="244">
        <f t="shared" si="1"/>
        <v>0</v>
      </c>
    </row>
    <row r="16" spans="1:6" x14ac:dyDescent="0.2">
      <c r="A16" s="241">
        <v>4</v>
      </c>
      <c r="B16" s="242" t="s">
        <v>180</v>
      </c>
      <c r="C16" s="243">
        <v>0</v>
      </c>
      <c r="D16" s="243">
        <v>0</v>
      </c>
      <c r="E16" s="243">
        <f t="shared" si="0"/>
        <v>0</v>
      </c>
      <c r="F16" s="244">
        <f t="shared" si="1"/>
        <v>0</v>
      </c>
    </row>
    <row r="17" spans="1:6" ht="15.75" x14ac:dyDescent="0.25">
      <c r="A17" s="132"/>
      <c r="B17" s="245" t="s">
        <v>181</v>
      </c>
      <c r="C17" s="246">
        <f>C12+(C13+C14-C15+C16)</f>
        <v>0</v>
      </c>
      <c r="D17" s="246">
        <f>D12+(D13+D14-D15+D16)</f>
        <v>0</v>
      </c>
      <c r="E17" s="246">
        <f t="shared" si="0"/>
        <v>0</v>
      </c>
      <c r="F17" s="247">
        <f t="shared" si="1"/>
        <v>0</v>
      </c>
    </row>
    <row r="18" spans="1:6" x14ac:dyDescent="0.2">
      <c r="A18" s="248">
        <v>5</v>
      </c>
      <c r="B18" s="249" t="s">
        <v>182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183</v>
      </c>
      <c r="C20" s="235"/>
      <c r="D20" s="235"/>
      <c r="E20" s="235"/>
      <c r="F20" s="236"/>
    </row>
    <row r="21" spans="1:6" ht="15.75" customHeight="1" x14ac:dyDescent="0.2">
      <c r="A21" s="237"/>
      <c r="B21" s="238" t="s">
        <v>176</v>
      </c>
      <c r="C21" s="239">
        <v>1641292.72</v>
      </c>
      <c r="D21" s="239">
        <v>1753863.46</v>
      </c>
      <c r="E21" s="239">
        <f t="shared" ref="E21:E27" si="2">D21-C21</f>
        <v>112570.73999999999</v>
      </c>
      <c r="F21" s="240">
        <f t="shared" ref="F21:F27" si="3">IF(C21=0,0,E21/C21)</f>
        <v>6.858663212738797E-2</v>
      </c>
    </row>
    <row r="22" spans="1:6" x14ac:dyDescent="0.2">
      <c r="A22" s="241">
        <v>1</v>
      </c>
      <c r="B22" s="242" t="s">
        <v>177</v>
      </c>
      <c r="C22" s="243">
        <v>0</v>
      </c>
      <c r="D22" s="243">
        <v>0</v>
      </c>
      <c r="E22" s="243">
        <f t="shared" si="2"/>
        <v>0</v>
      </c>
      <c r="F22" s="244">
        <f t="shared" si="3"/>
        <v>0</v>
      </c>
    </row>
    <row r="23" spans="1:6" x14ac:dyDescent="0.2">
      <c r="A23" s="241">
        <v>2</v>
      </c>
      <c r="B23" s="242" t="s">
        <v>178</v>
      </c>
      <c r="C23" s="243">
        <v>53668.5</v>
      </c>
      <c r="D23" s="243">
        <v>84638.55</v>
      </c>
      <c r="E23" s="243">
        <f t="shared" si="2"/>
        <v>30970.050000000003</v>
      </c>
      <c r="F23" s="244">
        <f t="shared" si="3"/>
        <v>0.57706196372173624</v>
      </c>
    </row>
    <row r="24" spans="1:6" x14ac:dyDescent="0.2">
      <c r="A24" s="241">
        <v>3</v>
      </c>
      <c r="B24" s="242" t="s">
        <v>179</v>
      </c>
      <c r="C24" s="243">
        <v>56281.41</v>
      </c>
      <c r="D24" s="243">
        <v>77466.28</v>
      </c>
      <c r="E24" s="243">
        <f t="shared" si="2"/>
        <v>21184.869999999995</v>
      </c>
      <c r="F24" s="244">
        <f t="shared" si="3"/>
        <v>0.37640972392127336</v>
      </c>
    </row>
    <row r="25" spans="1:6" x14ac:dyDescent="0.2">
      <c r="A25" s="241">
        <v>4</v>
      </c>
      <c r="B25" s="242" t="s">
        <v>180</v>
      </c>
      <c r="C25" s="243">
        <v>115183.65</v>
      </c>
      <c r="D25" s="243">
        <v>-77374.63</v>
      </c>
      <c r="E25" s="243">
        <f t="shared" si="2"/>
        <v>-192558.28</v>
      </c>
      <c r="F25" s="244">
        <f t="shared" si="3"/>
        <v>-1.6717501138399418</v>
      </c>
    </row>
    <row r="26" spans="1:6" ht="15.75" x14ac:dyDescent="0.25">
      <c r="A26" s="132"/>
      <c r="B26" s="245" t="s">
        <v>181</v>
      </c>
      <c r="C26" s="246">
        <f>C21+(C22+C23-C24+C25)</f>
        <v>1753863.46</v>
      </c>
      <c r="D26" s="246">
        <f>D21+(D22+D23-D24+D25)</f>
        <v>1683661.0999999999</v>
      </c>
      <c r="E26" s="246">
        <f t="shared" si="2"/>
        <v>-70202.360000000102</v>
      </c>
      <c r="F26" s="247">
        <f t="shared" si="3"/>
        <v>-4.0027266432701727E-2</v>
      </c>
    </row>
    <row r="27" spans="1:6" x14ac:dyDescent="0.2">
      <c r="A27" s="248">
        <v>5</v>
      </c>
      <c r="B27" s="249" t="s">
        <v>182</v>
      </c>
      <c r="C27" s="250">
        <v>50000</v>
      </c>
      <c r="D27" s="250">
        <v>60000</v>
      </c>
      <c r="E27" s="250">
        <f t="shared" si="2"/>
        <v>10000</v>
      </c>
      <c r="F27" s="251">
        <f t="shared" si="3"/>
        <v>0.2</v>
      </c>
    </row>
    <row r="28" spans="1:6" ht="13.5" customHeight="1" x14ac:dyDescent="0.2">
      <c r="A28" s="252"/>
      <c r="B28" s="253"/>
      <c r="C28" s="254"/>
      <c r="D28" s="254"/>
      <c r="E28" s="254"/>
      <c r="F28" s="255"/>
    </row>
    <row r="29" spans="1:6" ht="13.5" customHeight="1" thickBot="1" x14ac:dyDescent="0.25">
      <c r="A29" s="167" t="s">
        <v>50</v>
      </c>
      <c r="B29" s="234" t="s">
        <v>184</v>
      </c>
      <c r="C29" s="235"/>
      <c r="D29" s="235"/>
      <c r="E29" s="235"/>
      <c r="F29" s="236"/>
    </row>
    <row r="30" spans="1:6" ht="15.75" customHeight="1" x14ac:dyDescent="0.2">
      <c r="A30" s="237"/>
      <c r="B30" s="238" t="s">
        <v>176</v>
      </c>
      <c r="C30" s="239">
        <v>0</v>
      </c>
      <c r="D30" s="239">
        <v>0</v>
      </c>
      <c r="E30" s="239">
        <f t="shared" ref="E30:E36" si="4">D30-C30</f>
        <v>0</v>
      </c>
      <c r="F30" s="240">
        <f t="shared" ref="F30:F36" si="5">IF(C30=0,0,E30/C30)</f>
        <v>0</v>
      </c>
    </row>
    <row r="31" spans="1:6" x14ac:dyDescent="0.2">
      <c r="A31" s="241">
        <v>1</v>
      </c>
      <c r="B31" s="242" t="s">
        <v>177</v>
      </c>
      <c r="C31" s="243">
        <v>0</v>
      </c>
      <c r="D31" s="243">
        <v>0</v>
      </c>
      <c r="E31" s="243">
        <f t="shared" si="4"/>
        <v>0</v>
      </c>
      <c r="F31" s="244">
        <f t="shared" si="5"/>
        <v>0</v>
      </c>
    </row>
    <row r="32" spans="1:6" x14ac:dyDescent="0.2">
      <c r="A32" s="241">
        <v>2</v>
      </c>
      <c r="B32" s="242" t="s">
        <v>178</v>
      </c>
      <c r="C32" s="243">
        <v>0</v>
      </c>
      <c r="D32" s="243">
        <v>0</v>
      </c>
      <c r="E32" s="243">
        <f t="shared" si="4"/>
        <v>0</v>
      </c>
      <c r="F32" s="244">
        <f t="shared" si="5"/>
        <v>0</v>
      </c>
    </row>
    <row r="33" spans="1:6" x14ac:dyDescent="0.2">
      <c r="A33" s="241">
        <v>3</v>
      </c>
      <c r="B33" s="242" t="s">
        <v>179</v>
      </c>
      <c r="C33" s="243">
        <v>0</v>
      </c>
      <c r="D33" s="243">
        <v>0</v>
      </c>
      <c r="E33" s="243">
        <f t="shared" si="4"/>
        <v>0</v>
      </c>
      <c r="F33" s="244">
        <f t="shared" si="5"/>
        <v>0</v>
      </c>
    </row>
    <row r="34" spans="1:6" x14ac:dyDescent="0.2">
      <c r="A34" s="241">
        <v>4</v>
      </c>
      <c r="B34" s="242" t="s">
        <v>180</v>
      </c>
      <c r="C34" s="243">
        <v>0</v>
      </c>
      <c r="D34" s="243">
        <v>0</v>
      </c>
      <c r="E34" s="243">
        <f t="shared" si="4"/>
        <v>0</v>
      </c>
      <c r="F34" s="244">
        <f t="shared" si="5"/>
        <v>0</v>
      </c>
    </row>
    <row r="35" spans="1:6" ht="15.75" x14ac:dyDescent="0.25">
      <c r="A35" s="132"/>
      <c r="B35" s="245" t="s">
        <v>181</v>
      </c>
      <c r="C35" s="246">
        <f>C30+(C31+C32-C33+C34)</f>
        <v>0</v>
      </c>
      <c r="D35" s="246">
        <f>D30+(D31+D32-D33+D34)</f>
        <v>0</v>
      </c>
      <c r="E35" s="246">
        <f t="shared" si="4"/>
        <v>0</v>
      </c>
      <c r="F35" s="247">
        <f t="shared" si="5"/>
        <v>0</v>
      </c>
    </row>
    <row r="36" spans="1:6" x14ac:dyDescent="0.2">
      <c r="A36" s="248">
        <v>5</v>
      </c>
      <c r="B36" s="249" t="s">
        <v>182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REPORTING&amp;R&amp;10MIDDLESEX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1"/>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185</v>
      </c>
      <c r="B4" s="469"/>
      <c r="C4" s="470"/>
    </row>
    <row r="5" spans="1:4" ht="16.350000000000001" customHeight="1" thickBot="1" x14ac:dyDescent="0.3">
      <c r="A5" s="471"/>
      <c r="B5" s="472"/>
      <c r="C5" s="473"/>
    </row>
    <row r="6" spans="1:4" ht="16.350000000000001" customHeight="1" thickBot="1" x14ac:dyDescent="0.3">
      <c r="A6" s="474" t="s">
        <v>186</v>
      </c>
      <c r="B6" s="475"/>
      <c r="C6" s="476"/>
    </row>
    <row r="7" spans="1:4" ht="16.350000000000001" customHeight="1" thickBot="1" x14ac:dyDescent="0.3">
      <c r="A7" s="259">
        <v>-1</v>
      </c>
      <c r="B7" s="260">
        <v>-2</v>
      </c>
      <c r="C7" s="260">
        <v>-3</v>
      </c>
    </row>
    <row r="8" spans="1:4" ht="16.350000000000001" customHeight="1" thickBot="1" x14ac:dyDescent="0.3">
      <c r="A8" s="261" t="s">
        <v>187</v>
      </c>
      <c r="B8" s="262" t="s">
        <v>188</v>
      </c>
      <c r="C8" s="263" t="s">
        <v>189</v>
      </c>
    </row>
    <row r="9" spans="1:4" s="264" customFormat="1" ht="16.350000000000001" customHeight="1" x14ac:dyDescent="0.25">
      <c r="A9" s="459" t="s">
        <v>190</v>
      </c>
      <c r="B9" s="460"/>
      <c r="C9" s="265">
        <v>3302</v>
      </c>
    </row>
    <row r="10" spans="1:4" s="264" customFormat="1" ht="16.350000000000001" customHeight="1" x14ac:dyDescent="0.25">
      <c r="A10" s="461" t="s">
        <v>191</v>
      </c>
      <c r="B10" s="462"/>
      <c r="C10" s="265">
        <v>428</v>
      </c>
      <c r="D10" s="266"/>
    </row>
    <row r="11" spans="1:4" s="264" customFormat="1" ht="16.350000000000001" customHeight="1" thickBot="1" x14ac:dyDescent="0.3">
      <c r="A11" s="463" t="s">
        <v>192</v>
      </c>
      <c r="B11" s="464"/>
      <c r="C11" s="267">
        <v>77466.28</v>
      </c>
      <c r="D11" s="266"/>
    </row>
    <row r="12" spans="1:4" s="264" customFormat="1" ht="16.350000000000001" customHeight="1" thickBot="1" x14ac:dyDescent="0.3">
      <c r="A12" s="465"/>
      <c r="B12" s="466"/>
      <c r="C12" s="467"/>
      <c r="D12" s="266"/>
    </row>
    <row r="13" spans="1:4" x14ac:dyDescent="0.25">
      <c r="A13" s="268" t="s">
        <v>193</v>
      </c>
      <c r="B13" s="269" t="s">
        <v>194</v>
      </c>
      <c r="C13" s="270">
        <v>67.5</v>
      </c>
    </row>
    <row r="14" spans="1:4" x14ac:dyDescent="0.25">
      <c r="A14" s="268" t="s">
        <v>195</v>
      </c>
      <c r="B14" s="269" t="s">
        <v>196</v>
      </c>
      <c r="C14" s="270">
        <v>317.7</v>
      </c>
    </row>
    <row r="15" spans="1:4" x14ac:dyDescent="0.25">
      <c r="A15" s="268" t="s">
        <v>197</v>
      </c>
      <c r="B15" s="269" t="s">
        <v>196</v>
      </c>
      <c r="C15" s="270">
        <v>26.65</v>
      </c>
    </row>
    <row r="16" spans="1:4" x14ac:dyDescent="0.25">
      <c r="A16" s="268" t="s">
        <v>198</v>
      </c>
      <c r="B16" s="269" t="s">
        <v>196</v>
      </c>
      <c r="C16" s="270">
        <v>17.5</v>
      </c>
    </row>
    <row r="17" spans="1:3" x14ac:dyDescent="0.25">
      <c r="A17" s="268" t="s">
        <v>164</v>
      </c>
      <c r="B17" s="269" t="s">
        <v>196</v>
      </c>
      <c r="C17" s="270">
        <v>65</v>
      </c>
    </row>
    <row r="18" spans="1:3" x14ac:dyDescent="0.25">
      <c r="A18" s="268" t="s">
        <v>199</v>
      </c>
      <c r="B18" s="269" t="s">
        <v>196</v>
      </c>
      <c r="C18" s="270">
        <v>111.6</v>
      </c>
    </row>
    <row r="19" spans="1:3" x14ac:dyDescent="0.25">
      <c r="A19" s="268" t="s">
        <v>200</v>
      </c>
      <c r="B19" s="269" t="s">
        <v>196</v>
      </c>
      <c r="C19" s="270">
        <v>49.35</v>
      </c>
    </row>
    <row r="20" spans="1:3" x14ac:dyDescent="0.25">
      <c r="A20" s="268" t="s">
        <v>201</v>
      </c>
      <c r="B20" s="269" t="s">
        <v>196</v>
      </c>
      <c r="C20" s="270">
        <v>407.7</v>
      </c>
    </row>
    <row r="21" spans="1:3" x14ac:dyDescent="0.25">
      <c r="A21" s="268" t="s">
        <v>202</v>
      </c>
      <c r="B21" s="269" t="s">
        <v>196</v>
      </c>
      <c r="C21" s="270">
        <v>157.5</v>
      </c>
    </row>
    <row r="22" spans="1:3" x14ac:dyDescent="0.25">
      <c r="A22" s="268" t="s">
        <v>203</v>
      </c>
      <c r="B22" s="269" t="s">
        <v>196</v>
      </c>
      <c r="C22" s="270">
        <v>57.35</v>
      </c>
    </row>
    <row r="23" spans="1:3" x14ac:dyDescent="0.25">
      <c r="A23" s="268" t="s">
        <v>204</v>
      </c>
      <c r="B23" s="269" t="s">
        <v>196</v>
      </c>
      <c r="C23" s="270">
        <v>107.55</v>
      </c>
    </row>
    <row r="24" spans="1:3" x14ac:dyDescent="0.25">
      <c r="A24" s="268" t="s">
        <v>205</v>
      </c>
      <c r="B24" s="269" t="s">
        <v>196</v>
      </c>
      <c r="C24" s="270">
        <v>78.75</v>
      </c>
    </row>
    <row r="25" spans="1:3" x14ac:dyDescent="0.25">
      <c r="A25" s="268" t="s">
        <v>206</v>
      </c>
      <c r="B25" s="269" t="s">
        <v>196</v>
      </c>
      <c r="C25" s="270">
        <v>28.6</v>
      </c>
    </row>
    <row r="26" spans="1:3" x14ac:dyDescent="0.25">
      <c r="A26" s="268" t="s">
        <v>207</v>
      </c>
      <c r="B26" s="269" t="s">
        <v>196</v>
      </c>
      <c r="C26" s="270">
        <v>25.5</v>
      </c>
    </row>
    <row r="27" spans="1:3" x14ac:dyDescent="0.25">
      <c r="A27" s="268" t="s">
        <v>208</v>
      </c>
      <c r="B27" s="269" t="s">
        <v>196</v>
      </c>
      <c r="C27" s="270">
        <v>28.65</v>
      </c>
    </row>
    <row r="28" spans="1:3" x14ac:dyDescent="0.25">
      <c r="A28" s="268" t="s">
        <v>168</v>
      </c>
      <c r="B28" s="269" t="s">
        <v>196</v>
      </c>
      <c r="C28" s="270">
        <v>10</v>
      </c>
    </row>
    <row r="29" spans="1:3" x14ac:dyDescent="0.25">
      <c r="A29" s="268" t="s">
        <v>209</v>
      </c>
      <c r="B29" s="269" t="s">
        <v>196</v>
      </c>
      <c r="C29" s="270">
        <v>600.9</v>
      </c>
    </row>
    <row r="30" spans="1:3" x14ac:dyDescent="0.25">
      <c r="A30" s="268" t="s">
        <v>210</v>
      </c>
      <c r="B30" s="269" t="s">
        <v>196</v>
      </c>
      <c r="C30" s="270">
        <v>61.69</v>
      </c>
    </row>
    <row r="31" spans="1:3" x14ac:dyDescent="0.25">
      <c r="A31" s="268" t="s">
        <v>211</v>
      </c>
      <c r="B31" s="269" t="s">
        <v>196</v>
      </c>
      <c r="C31" s="270">
        <v>43.63</v>
      </c>
    </row>
    <row r="32" spans="1:3" x14ac:dyDescent="0.25">
      <c r="A32" s="268" t="s">
        <v>166</v>
      </c>
      <c r="B32" s="269" t="s">
        <v>196</v>
      </c>
      <c r="C32" s="270">
        <v>313.86</v>
      </c>
    </row>
    <row r="33" spans="1:3" x14ac:dyDescent="0.25">
      <c r="A33" s="268" t="s">
        <v>212</v>
      </c>
      <c r="B33" s="269" t="s">
        <v>196</v>
      </c>
      <c r="C33" s="270">
        <v>21.95</v>
      </c>
    </row>
    <row r="34" spans="1:3" x14ac:dyDescent="0.25">
      <c r="A34" s="268" t="s">
        <v>213</v>
      </c>
      <c r="B34" s="269" t="s">
        <v>196</v>
      </c>
      <c r="C34" s="270">
        <v>97.2</v>
      </c>
    </row>
    <row r="35" spans="1:3" x14ac:dyDescent="0.25">
      <c r="A35" s="268" t="s">
        <v>214</v>
      </c>
      <c r="B35" s="269" t="s">
        <v>196</v>
      </c>
      <c r="C35" s="270">
        <v>46.3</v>
      </c>
    </row>
    <row r="36" spans="1:3" x14ac:dyDescent="0.25">
      <c r="A36" s="268" t="s">
        <v>215</v>
      </c>
      <c r="B36" s="269" t="s">
        <v>216</v>
      </c>
      <c r="C36" s="270">
        <v>816.4</v>
      </c>
    </row>
    <row r="37" spans="1:3" x14ac:dyDescent="0.25">
      <c r="A37" s="268" t="s">
        <v>217</v>
      </c>
      <c r="B37" s="269" t="s">
        <v>218</v>
      </c>
      <c r="C37" s="270">
        <v>21.63</v>
      </c>
    </row>
    <row r="38" spans="1:3" x14ac:dyDescent="0.25">
      <c r="A38" s="268" t="s">
        <v>219</v>
      </c>
      <c r="B38" s="269" t="s">
        <v>218</v>
      </c>
      <c r="C38" s="270">
        <v>20.25</v>
      </c>
    </row>
    <row r="39" spans="1:3" x14ac:dyDescent="0.25">
      <c r="A39" s="268" t="s">
        <v>220</v>
      </c>
      <c r="B39" s="269" t="s">
        <v>218</v>
      </c>
      <c r="C39" s="270">
        <v>12.41</v>
      </c>
    </row>
    <row r="40" spans="1:3" x14ac:dyDescent="0.25">
      <c r="A40" s="268" t="s">
        <v>221</v>
      </c>
      <c r="B40" s="269" t="s">
        <v>218</v>
      </c>
      <c r="C40" s="270">
        <v>340.01</v>
      </c>
    </row>
    <row r="41" spans="1:3" x14ac:dyDescent="0.25">
      <c r="A41" s="268" t="s">
        <v>222</v>
      </c>
      <c r="B41" s="269" t="s">
        <v>218</v>
      </c>
      <c r="C41" s="270">
        <v>62.21</v>
      </c>
    </row>
    <row r="42" spans="1:3" x14ac:dyDescent="0.25">
      <c r="A42" s="268" t="s">
        <v>223</v>
      </c>
      <c r="B42" s="269" t="s">
        <v>218</v>
      </c>
      <c r="C42" s="270">
        <v>163.5</v>
      </c>
    </row>
    <row r="43" spans="1:3" x14ac:dyDescent="0.25">
      <c r="A43" s="268" t="s">
        <v>224</v>
      </c>
      <c r="B43" s="269" t="s">
        <v>218</v>
      </c>
      <c r="C43" s="270">
        <v>188.12</v>
      </c>
    </row>
    <row r="44" spans="1:3" x14ac:dyDescent="0.25">
      <c r="A44" s="268" t="s">
        <v>225</v>
      </c>
      <c r="B44" s="269" t="s">
        <v>218</v>
      </c>
      <c r="C44" s="270">
        <v>12.38</v>
      </c>
    </row>
    <row r="45" spans="1:3" x14ac:dyDescent="0.25">
      <c r="A45" s="268" t="s">
        <v>226</v>
      </c>
      <c r="B45" s="269" t="s">
        <v>218</v>
      </c>
      <c r="C45" s="270">
        <v>145</v>
      </c>
    </row>
    <row r="46" spans="1:3" x14ac:dyDescent="0.25">
      <c r="A46" s="268" t="s">
        <v>227</v>
      </c>
      <c r="B46" s="269" t="s">
        <v>218</v>
      </c>
      <c r="C46" s="270">
        <v>78.44</v>
      </c>
    </row>
    <row r="47" spans="1:3" ht="30" x14ac:dyDescent="0.25">
      <c r="A47" s="268" t="s">
        <v>228</v>
      </c>
      <c r="B47" s="269" t="s">
        <v>229</v>
      </c>
      <c r="C47" s="270">
        <v>475.65</v>
      </c>
    </row>
    <row r="48" spans="1:3" ht="30" x14ac:dyDescent="0.25">
      <c r="A48" s="268" t="s">
        <v>230</v>
      </c>
      <c r="B48" s="269" t="s">
        <v>229</v>
      </c>
      <c r="C48" s="270">
        <v>271.81</v>
      </c>
    </row>
    <row r="49" spans="1:3" ht="30" x14ac:dyDescent="0.25">
      <c r="A49" s="268" t="s">
        <v>231</v>
      </c>
      <c r="B49" s="269" t="s">
        <v>229</v>
      </c>
      <c r="C49" s="270">
        <v>800.13</v>
      </c>
    </row>
    <row r="50" spans="1:3" ht="30" x14ac:dyDescent="0.25">
      <c r="A50" s="268" t="s">
        <v>232</v>
      </c>
      <c r="B50" s="269" t="s">
        <v>229</v>
      </c>
      <c r="C50" s="270">
        <v>220.8</v>
      </c>
    </row>
    <row r="51" spans="1:3" ht="30" x14ac:dyDescent="0.25">
      <c r="A51" s="268" t="s">
        <v>233</v>
      </c>
      <c r="B51" s="269" t="s">
        <v>229</v>
      </c>
      <c r="C51" s="270">
        <v>18</v>
      </c>
    </row>
    <row r="52" spans="1:3" ht="30" x14ac:dyDescent="0.25">
      <c r="A52" s="268" t="s">
        <v>234</v>
      </c>
      <c r="B52" s="269" t="s">
        <v>229</v>
      </c>
      <c r="C52" s="270">
        <v>64.75</v>
      </c>
    </row>
    <row r="53" spans="1:3" ht="30" x14ac:dyDescent="0.25">
      <c r="A53" s="268" t="s">
        <v>235</v>
      </c>
      <c r="B53" s="269" t="s">
        <v>229</v>
      </c>
      <c r="C53" s="270">
        <v>18.8</v>
      </c>
    </row>
    <row r="54" spans="1:3" ht="30" x14ac:dyDescent="0.25">
      <c r="A54" s="268" t="s">
        <v>236</v>
      </c>
      <c r="B54" s="269" t="s">
        <v>229</v>
      </c>
      <c r="C54" s="270">
        <v>57.48</v>
      </c>
    </row>
    <row r="55" spans="1:3" ht="30" x14ac:dyDescent="0.25">
      <c r="A55" s="268" t="s">
        <v>237</v>
      </c>
      <c r="B55" s="269" t="s">
        <v>229</v>
      </c>
      <c r="C55" s="270">
        <v>171.2</v>
      </c>
    </row>
    <row r="56" spans="1:3" ht="30" x14ac:dyDescent="0.25">
      <c r="A56" s="268" t="s">
        <v>238</v>
      </c>
      <c r="B56" s="269" t="s">
        <v>229</v>
      </c>
      <c r="C56" s="270">
        <v>111.64</v>
      </c>
    </row>
    <row r="57" spans="1:3" x14ac:dyDescent="0.25">
      <c r="A57" s="268" t="s">
        <v>239</v>
      </c>
      <c r="B57" s="269" t="s">
        <v>240</v>
      </c>
      <c r="C57" s="270">
        <v>2406.6</v>
      </c>
    </row>
    <row r="58" spans="1:3" x14ac:dyDescent="0.25">
      <c r="A58" s="268" t="s">
        <v>241</v>
      </c>
      <c r="B58" s="269" t="s">
        <v>242</v>
      </c>
      <c r="C58" s="270">
        <v>127.44</v>
      </c>
    </row>
    <row r="59" spans="1:3" x14ac:dyDescent="0.25">
      <c r="A59" s="268" t="s">
        <v>243</v>
      </c>
      <c r="B59" s="269" t="s">
        <v>242</v>
      </c>
      <c r="C59" s="270">
        <v>12</v>
      </c>
    </row>
    <row r="60" spans="1:3" x14ac:dyDescent="0.25">
      <c r="A60" s="268" t="s">
        <v>244</v>
      </c>
      <c r="B60" s="269" t="s">
        <v>242</v>
      </c>
      <c r="C60" s="270">
        <v>15.75</v>
      </c>
    </row>
    <row r="61" spans="1:3" x14ac:dyDescent="0.25">
      <c r="A61" s="268" t="s">
        <v>245</v>
      </c>
      <c r="B61" s="269" t="s">
        <v>242</v>
      </c>
      <c r="C61" s="270">
        <v>533.54</v>
      </c>
    </row>
    <row r="62" spans="1:3" x14ac:dyDescent="0.25">
      <c r="A62" s="268" t="s">
        <v>246</v>
      </c>
      <c r="B62" s="269" t="s">
        <v>242</v>
      </c>
      <c r="C62" s="270">
        <v>382.84</v>
      </c>
    </row>
    <row r="63" spans="1:3" x14ac:dyDescent="0.25">
      <c r="A63" s="268" t="s">
        <v>247</v>
      </c>
      <c r="B63" s="269" t="s">
        <v>242</v>
      </c>
      <c r="C63" s="270">
        <v>26.25</v>
      </c>
    </row>
    <row r="64" spans="1:3" x14ac:dyDescent="0.25">
      <c r="A64" s="268" t="s">
        <v>248</v>
      </c>
      <c r="B64" s="269" t="s">
        <v>242</v>
      </c>
      <c r="C64" s="270">
        <v>11.25</v>
      </c>
    </row>
    <row r="65" spans="1:3" x14ac:dyDescent="0.25">
      <c r="A65" s="268" t="s">
        <v>249</v>
      </c>
      <c r="B65" s="269" t="s">
        <v>242</v>
      </c>
      <c r="C65" s="270">
        <v>50.4</v>
      </c>
    </row>
    <row r="66" spans="1:3" x14ac:dyDescent="0.25">
      <c r="A66" s="268" t="s">
        <v>250</v>
      </c>
      <c r="B66" s="269" t="s">
        <v>242</v>
      </c>
      <c r="C66" s="270">
        <v>40.5</v>
      </c>
    </row>
    <row r="67" spans="1:3" x14ac:dyDescent="0.25">
      <c r="A67" s="268" t="s">
        <v>251</v>
      </c>
      <c r="B67" s="269" t="s">
        <v>242</v>
      </c>
      <c r="C67" s="270">
        <v>15</v>
      </c>
    </row>
    <row r="68" spans="1:3" x14ac:dyDescent="0.25">
      <c r="A68" s="268" t="s">
        <v>252</v>
      </c>
      <c r="B68" s="269" t="s">
        <v>242</v>
      </c>
      <c r="C68" s="270">
        <v>29.68</v>
      </c>
    </row>
    <row r="69" spans="1:3" x14ac:dyDescent="0.25">
      <c r="A69" s="268" t="s">
        <v>253</v>
      </c>
      <c r="B69" s="269" t="s">
        <v>242</v>
      </c>
      <c r="C69" s="270">
        <v>13.5</v>
      </c>
    </row>
    <row r="70" spans="1:3" x14ac:dyDescent="0.25">
      <c r="A70" s="268" t="s">
        <v>254</v>
      </c>
      <c r="B70" s="269" t="s">
        <v>242</v>
      </c>
      <c r="C70" s="270">
        <v>134.44999999999999</v>
      </c>
    </row>
    <row r="71" spans="1:3" x14ac:dyDescent="0.25">
      <c r="A71" s="268" t="s">
        <v>255</v>
      </c>
      <c r="B71" s="269" t="s">
        <v>242</v>
      </c>
      <c r="C71" s="270">
        <v>45</v>
      </c>
    </row>
    <row r="72" spans="1:3" x14ac:dyDescent="0.25">
      <c r="A72" s="268" t="s">
        <v>256</v>
      </c>
      <c r="B72" s="269" t="s">
        <v>242</v>
      </c>
      <c r="C72" s="270">
        <v>29.95</v>
      </c>
    </row>
    <row r="73" spans="1:3" x14ac:dyDescent="0.25">
      <c r="A73" s="268" t="s">
        <v>257</v>
      </c>
      <c r="B73" s="269" t="s">
        <v>242</v>
      </c>
      <c r="C73" s="270">
        <v>29.59</v>
      </c>
    </row>
    <row r="74" spans="1:3" x14ac:dyDescent="0.25">
      <c r="A74" s="268" t="s">
        <v>258</v>
      </c>
      <c r="B74" s="269" t="s">
        <v>242</v>
      </c>
      <c r="C74" s="270">
        <v>509.2</v>
      </c>
    </row>
    <row r="75" spans="1:3" x14ac:dyDescent="0.25">
      <c r="A75" s="268" t="s">
        <v>259</v>
      </c>
      <c r="B75" s="269" t="s">
        <v>242</v>
      </c>
      <c r="C75" s="270">
        <v>112.5</v>
      </c>
    </row>
    <row r="76" spans="1:3" x14ac:dyDescent="0.25">
      <c r="A76" s="268" t="s">
        <v>260</v>
      </c>
      <c r="B76" s="269" t="s">
        <v>242</v>
      </c>
      <c r="C76" s="270">
        <v>130.66999999999999</v>
      </c>
    </row>
    <row r="77" spans="1:3" x14ac:dyDescent="0.25">
      <c r="A77" s="268" t="s">
        <v>261</v>
      </c>
      <c r="B77" s="269" t="s">
        <v>242</v>
      </c>
      <c r="C77" s="270">
        <v>20.25</v>
      </c>
    </row>
    <row r="78" spans="1:3" x14ac:dyDescent="0.25">
      <c r="A78" s="268" t="s">
        <v>262</v>
      </c>
      <c r="B78" s="269" t="s">
        <v>242</v>
      </c>
      <c r="C78" s="270">
        <v>147.5</v>
      </c>
    </row>
    <row r="79" spans="1:3" x14ac:dyDescent="0.25">
      <c r="A79" s="268" t="s">
        <v>263</v>
      </c>
      <c r="B79" s="269" t="s">
        <v>242</v>
      </c>
      <c r="C79" s="270">
        <v>67.5</v>
      </c>
    </row>
    <row r="80" spans="1:3" x14ac:dyDescent="0.25">
      <c r="A80" s="268" t="s">
        <v>264</v>
      </c>
      <c r="B80" s="269" t="s">
        <v>242</v>
      </c>
      <c r="C80" s="270">
        <v>195.73</v>
      </c>
    </row>
    <row r="81" spans="1:3" x14ac:dyDescent="0.25">
      <c r="A81" s="268" t="s">
        <v>265</v>
      </c>
      <c r="B81" s="269" t="s">
        <v>242</v>
      </c>
      <c r="C81" s="270">
        <v>153</v>
      </c>
    </row>
    <row r="82" spans="1:3" x14ac:dyDescent="0.25">
      <c r="A82" s="268" t="s">
        <v>266</v>
      </c>
      <c r="B82" s="269" t="s">
        <v>242</v>
      </c>
      <c r="C82" s="270">
        <v>55.65</v>
      </c>
    </row>
    <row r="83" spans="1:3" x14ac:dyDescent="0.25">
      <c r="A83" s="268" t="s">
        <v>267</v>
      </c>
      <c r="B83" s="269" t="s">
        <v>242</v>
      </c>
      <c r="C83" s="270">
        <v>280</v>
      </c>
    </row>
    <row r="84" spans="1:3" x14ac:dyDescent="0.25">
      <c r="A84" s="268" t="s">
        <v>268</v>
      </c>
      <c r="B84" s="269" t="s">
        <v>242</v>
      </c>
      <c r="C84" s="270">
        <v>129.56</v>
      </c>
    </row>
    <row r="85" spans="1:3" x14ac:dyDescent="0.25">
      <c r="A85" s="268" t="s">
        <v>269</v>
      </c>
      <c r="B85" s="269" t="s">
        <v>242</v>
      </c>
      <c r="C85" s="270">
        <v>202.2</v>
      </c>
    </row>
    <row r="86" spans="1:3" x14ac:dyDescent="0.25">
      <c r="A86" s="268" t="s">
        <v>270</v>
      </c>
      <c r="B86" s="269" t="s">
        <v>242</v>
      </c>
      <c r="C86" s="270">
        <v>100</v>
      </c>
    </row>
    <row r="87" spans="1:3" x14ac:dyDescent="0.25">
      <c r="A87" s="268" t="s">
        <v>271</v>
      </c>
      <c r="B87" s="269" t="s">
        <v>242</v>
      </c>
      <c r="C87" s="270">
        <v>200</v>
      </c>
    </row>
    <row r="88" spans="1:3" x14ac:dyDescent="0.25">
      <c r="A88" s="268" t="s">
        <v>272</v>
      </c>
      <c r="B88" s="269" t="s">
        <v>242</v>
      </c>
      <c r="C88" s="270">
        <v>95.03</v>
      </c>
    </row>
    <row r="89" spans="1:3" x14ac:dyDescent="0.25">
      <c r="A89" s="268" t="s">
        <v>273</v>
      </c>
      <c r="B89" s="269" t="s">
        <v>242</v>
      </c>
      <c r="C89" s="270">
        <v>153</v>
      </c>
    </row>
    <row r="90" spans="1:3" x14ac:dyDescent="0.25">
      <c r="A90" s="268" t="s">
        <v>274</v>
      </c>
      <c r="B90" s="269" t="s">
        <v>242</v>
      </c>
      <c r="C90" s="270">
        <v>36.450000000000003</v>
      </c>
    </row>
    <row r="91" spans="1:3" x14ac:dyDescent="0.25">
      <c r="A91" s="268" t="s">
        <v>275</v>
      </c>
      <c r="B91" s="269" t="s">
        <v>242</v>
      </c>
      <c r="C91" s="270">
        <v>12</v>
      </c>
    </row>
    <row r="92" spans="1:3" x14ac:dyDescent="0.25">
      <c r="A92" s="268" t="s">
        <v>276</v>
      </c>
      <c r="B92" s="269" t="s">
        <v>242</v>
      </c>
      <c r="C92" s="270">
        <v>111.25</v>
      </c>
    </row>
    <row r="93" spans="1:3" x14ac:dyDescent="0.25">
      <c r="A93" s="268" t="s">
        <v>277</v>
      </c>
      <c r="B93" s="269" t="s">
        <v>242</v>
      </c>
      <c r="C93" s="270">
        <v>35.700000000000003</v>
      </c>
    </row>
    <row r="94" spans="1:3" x14ac:dyDescent="0.25">
      <c r="A94" s="268" t="s">
        <v>278</v>
      </c>
      <c r="B94" s="269" t="s">
        <v>242</v>
      </c>
      <c r="C94" s="270">
        <v>32.93</v>
      </c>
    </row>
    <row r="95" spans="1:3" x14ac:dyDescent="0.25">
      <c r="A95" s="268" t="s">
        <v>279</v>
      </c>
      <c r="B95" s="269" t="s">
        <v>242</v>
      </c>
      <c r="C95" s="270">
        <v>500</v>
      </c>
    </row>
    <row r="96" spans="1:3" x14ac:dyDescent="0.25">
      <c r="A96" s="268" t="s">
        <v>280</v>
      </c>
      <c r="B96" s="269" t="s">
        <v>281</v>
      </c>
      <c r="C96" s="270">
        <v>80</v>
      </c>
    </row>
    <row r="97" spans="1:3" x14ac:dyDescent="0.25">
      <c r="A97" s="268" t="s">
        <v>282</v>
      </c>
      <c r="B97" s="269" t="s">
        <v>283</v>
      </c>
      <c r="C97" s="270">
        <v>301.39999999999998</v>
      </c>
    </row>
    <row r="98" spans="1:3" x14ac:dyDescent="0.25">
      <c r="A98" s="268" t="s">
        <v>284</v>
      </c>
      <c r="B98" s="269" t="s">
        <v>283</v>
      </c>
      <c r="C98" s="270">
        <v>84.3</v>
      </c>
    </row>
    <row r="99" spans="1:3" x14ac:dyDescent="0.25">
      <c r="A99" s="268" t="s">
        <v>285</v>
      </c>
      <c r="B99" s="269" t="s">
        <v>286</v>
      </c>
      <c r="C99" s="270">
        <v>22.8</v>
      </c>
    </row>
    <row r="100" spans="1:3" x14ac:dyDescent="0.25">
      <c r="A100" s="268" t="s">
        <v>287</v>
      </c>
      <c r="B100" s="269" t="s">
        <v>286</v>
      </c>
      <c r="C100" s="270">
        <v>285.3</v>
      </c>
    </row>
    <row r="101" spans="1:3" x14ac:dyDescent="0.25">
      <c r="A101" s="268" t="s">
        <v>288</v>
      </c>
      <c r="B101" s="269" t="s">
        <v>286</v>
      </c>
      <c r="C101" s="270">
        <v>15.39</v>
      </c>
    </row>
    <row r="102" spans="1:3" x14ac:dyDescent="0.25">
      <c r="A102" s="268" t="s">
        <v>289</v>
      </c>
      <c r="B102" s="269" t="s">
        <v>286</v>
      </c>
      <c r="C102" s="270">
        <v>292.5</v>
      </c>
    </row>
    <row r="103" spans="1:3" x14ac:dyDescent="0.25">
      <c r="A103" s="268" t="s">
        <v>290</v>
      </c>
      <c r="B103" s="269" t="s">
        <v>286</v>
      </c>
      <c r="C103" s="270">
        <v>46.35</v>
      </c>
    </row>
    <row r="104" spans="1:3" x14ac:dyDescent="0.25">
      <c r="A104" s="268" t="s">
        <v>291</v>
      </c>
      <c r="B104" s="269" t="s">
        <v>286</v>
      </c>
      <c r="C104" s="270">
        <v>315</v>
      </c>
    </row>
    <row r="105" spans="1:3" x14ac:dyDescent="0.25">
      <c r="A105" s="268" t="s">
        <v>292</v>
      </c>
      <c r="B105" s="269" t="s">
        <v>286</v>
      </c>
      <c r="C105" s="270">
        <v>310.48</v>
      </c>
    </row>
    <row r="106" spans="1:3" x14ac:dyDescent="0.25">
      <c r="A106" s="268" t="s">
        <v>293</v>
      </c>
      <c r="B106" s="269" t="s">
        <v>286</v>
      </c>
      <c r="C106" s="270">
        <v>33.299999999999997</v>
      </c>
    </row>
    <row r="107" spans="1:3" x14ac:dyDescent="0.25">
      <c r="A107" s="268" t="s">
        <v>294</v>
      </c>
      <c r="B107" s="269" t="s">
        <v>286</v>
      </c>
      <c r="C107" s="270">
        <v>51.97</v>
      </c>
    </row>
    <row r="108" spans="1:3" x14ac:dyDescent="0.25">
      <c r="A108" s="268" t="s">
        <v>295</v>
      </c>
      <c r="B108" s="269" t="s">
        <v>286</v>
      </c>
      <c r="C108" s="270">
        <v>224.12</v>
      </c>
    </row>
    <row r="109" spans="1:3" x14ac:dyDescent="0.25">
      <c r="A109" s="268" t="s">
        <v>296</v>
      </c>
      <c r="B109" s="269" t="s">
        <v>286</v>
      </c>
      <c r="C109" s="270">
        <v>116.75</v>
      </c>
    </row>
    <row r="110" spans="1:3" x14ac:dyDescent="0.25">
      <c r="A110" s="268" t="s">
        <v>297</v>
      </c>
      <c r="B110" s="269" t="s">
        <v>286</v>
      </c>
      <c r="C110" s="270">
        <v>85.8</v>
      </c>
    </row>
    <row r="111" spans="1:3" x14ac:dyDescent="0.25">
      <c r="A111" s="268" t="s">
        <v>298</v>
      </c>
      <c r="B111" s="269" t="s">
        <v>286</v>
      </c>
      <c r="C111" s="270">
        <v>164.22</v>
      </c>
    </row>
    <row r="112" spans="1:3" x14ac:dyDescent="0.25">
      <c r="A112" s="268" t="s">
        <v>299</v>
      </c>
      <c r="B112" s="269" t="s">
        <v>286</v>
      </c>
      <c r="C112" s="270">
        <v>45.41</v>
      </c>
    </row>
    <row r="113" spans="1:3" x14ac:dyDescent="0.25">
      <c r="A113" s="268" t="s">
        <v>300</v>
      </c>
      <c r="B113" s="269" t="s">
        <v>286</v>
      </c>
      <c r="C113" s="270">
        <v>27.46</v>
      </c>
    </row>
    <row r="114" spans="1:3" x14ac:dyDescent="0.25">
      <c r="A114" s="268" t="s">
        <v>301</v>
      </c>
      <c r="B114" s="269" t="s">
        <v>286</v>
      </c>
      <c r="C114" s="270">
        <v>35.11</v>
      </c>
    </row>
    <row r="115" spans="1:3" x14ac:dyDescent="0.25">
      <c r="A115" s="268" t="s">
        <v>302</v>
      </c>
      <c r="B115" s="269" t="s">
        <v>286</v>
      </c>
      <c r="C115" s="270">
        <v>63.2</v>
      </c>
    </row>
    <row r="116" spans="1:3" x14ac:dyDescent="0.25">
      <c r="A116" s="268" t="s">
        <v>303</v>
      </c>
      <c r="B116" s="269" t="s">
        <v>286</v>
      </c>
      <c r="C116" s="270">
        <v>17.5</v>
      </c>
    </row>
    <row r="117" spans="1:3" x14ac:dyDescent="0.25">
      <c r="A117" s="268" t="s">
        <v>304</v>
      </c>
      <c r="B117" s="269" t="s">
        <v>286</v>
      </c>
      <c r="C117" s="270">
        <v>143.5</v>
      </c>
    </row>
    <row r="118" spans="1:3" x14ac:dyDescent="0.25">
      <c r="A118" s="268" t="s">
        <v>305</v>
      </c>
      <c r="B118" s="269" t="s">
        <v>286</v>
      </c>
      <c r="C118" s="270">
        <v>168.22</v>
      </c>
    </row>
    <row r="119" spans="1:3" x14ac:dyDescent="0.25">
      <c r="A119" s="268" t="s">
        <v>306</v>
      </c>
      <c r="B119" s="269" t="s">
        <v>286</v>
      </c>
      <c r="C119" s="270">
        <v>75</v>
      </c>
    </row>
    <row r="120" spans="1:3" x14ac:dyDescent="0.25">
      <c r="A120" s="268" t="s">
        <v>307</v>
      </c>
      <c r="B120" s="269" t="s">
        <v>286</v>
      </c>
      <c r="C120" s="270">
        <v>67.150000000000006</v>
      </c>
    </row>
    <row r="121" spans="1:3" x14ac:dyDescent="0.25">
      <c r="A121" s="268" t="s">
        <v>308</v>
      </c>
      <c r="B121" s="269" t="s">
        <v>309</v>
      </c>
      <c r="C121" s="270">
        <v>168.9</v>
      </c>
    </row>
    <row r="122" spans="1:3" x14ac:dyDescent="0.25">
      <c r="A122" s="268" t="s">
        <v>310</v>
      </c>
      <c r="B122" s="269" t="s">
        <v>309</v>
      </c>
      <c r="C122" s="270">
        <v>47.24</v>
      </c>
    </row>
    <row r="123" spans="1:3" x14ac:dyDescent="0.25">
      <c r="A123" s="268" t="s">
        <v>311</v>
      </c>
      <c r="B123" s="269" t="s">
        <v>312</v>
      </c>
      <c r="C123" s="270">
        <v>27.67</v>
      </c>
    </row>
    <row r="124" spans="1:3" x14ac:dyDescent="0.25">
      <c r="A124" s="268" t="s">
        <v>313</v>
      </c>
      <c r="B124" s="269" t="s">
        <v>312</v>
      </c>
      <c r="C124" s="270">
        <v>247.05</v>
      </c>
    </row>
    <row r="125" spans="1:3" x14ac:dyDescent="0.25">
      <c r="A125" s="268" t="s">
        <v>314</v>
      </c>
      <c r="B125" s="269" t="s">
        <v>312</v>
      </c>
      <c r="C125" s="270">
        <v>58.2</v>
      </c>
    </row>
    <row r="126" spans="1:3" x14ac:dyDescent="0.25">
      <c r="A126" s="268" t="s">
        <v>315</v>
      </c>
      <c r="B126" s="269" t="s">
        <v>312</v>
      </c>
      <c r="C126" s="270">
        <v>232</v>
      </c>
    </row>
    <row r="127" spans="1:3" x14ac:dyDescent="0.25">
      <c r="A127" s="268" t="s">
        <v>316</v>
      </c>
      <c r="B127" s="269" t="s">
        <v>312</v>
      </c>
      <c r="C127" s="270">
        <v>109.75</v>
      </c>
    </row>
    <row r="128" spans="1:3" x14ac:dyDescent="0.25">
      <c r="A128" s="268" t="s">
        <v>317</v>
      </c>
      <c r="B128" s="269" t="s">
        <v>312</v>
      </c>
      <c r="C128" s="270">
        <v>22.35</v>
      </c>
    </row>
    <row r="129" spans="1:3" x14ac:dyDescent="0.25">
      <c r="A129" s="268" t="s">
        <v>318</v>
      </c>
      <c r="B129" s="269" t="s">
        <v>312</v>
      </c>
      <c r="C129" s="270">
        <v>57.6</v>
      </c>
    </row>
    <row r="130" spans="1:3" x14ac:dyDescent="0.25">
      <c r="A130" s="268" t="s">
        <v>319</v>
      </c>
      <c r="B130" s="269" t="s">
        <v>312</v>
      </c>
      <c r="C130" s="270">
        <v>321.75</v>
      </c>
    </row>
    <row r="131" spans="1:3" x14ac:dyDescent="0.25">
      <c r="A131" s="268" t="s">
        <v>320</v>
      </c>
      <c r="B131" s="269" t="s">
        <v>312</v>
      </c>
      <c r="C131" s="270">
        <v>143.44999999999999</v>
      </c>
    </row>
    <row r="132" spans="1:3" x14ac:dyDescent="0.25">
      <c r="A132" s="268" t="s">
        <v>321</v>
      </c>
      <c r="B132" s="269" t="s">
        <v>312</v>
      </c>
      <c r="C132" s="270">
        <v>12.45</v>
      </c>
    </row>
    <row r="133" spans="1:3" x14ac:dyDescent="0.25">
      <c r="A133" s="268" t="s">
        <v>322</v>
      </c>
      <c r="B133" s="269" t="s">
        <v>312</v>
      </c>
      <c r="C133" s="270">
        <v>153.61000000000001</v>
      </c>
    </row>
    <row r="134" spans="1:3" x14ac:dyDescent="0.25">
      <c r="A134" s="268" t="s">
        <v>323</v>
      </c>
      <c r="B134" s="269" t="s">
        <v>312</v>
      </c>
      <c r="C134" s="270">
        <v>251.25</v>
      </c>
    </row>
    <row r="135" spans="1:3" x14ac:dyDescent="0.25">
      <c r="A135" s="268" t="s">
        <v>324</v>
      </c>
      <c r="B135" s="269" t="s">
        <v>312</v>
      </c>
      <c r="C135" s="270">
        <v>288.95999999999998</v>
      </c>
    </row>
    <row r="136" spans="1:3" x14ac:dyDescent="0.25">
      <c r="A136" s="268" t="s">
        <v>325</v>
      </c>
      <c r="B136" s="269" t="s">
        <v>312</v>
      </c>
      <c r="C136" s="270">
        <v>101.25</v>
      </c>
    </row>
    <row r="137" spans="1:3" x14ac:dyDescent="0.25">
      <c r="A137" s="268" t="s">
        <v>326</v>
      </c>
      <c r="B137" s="269" t="s">
        <v>312</v>
      </c>
      <c r="C137" s="270">
        <v>28.35</v>
      </c>
    </row>
    <row r="138" spans="1:3" x14ac:dyDescent="0.25">
      <c r="A138" s="268" t="s">
        <v>327</v>
      </c>
      <c r="B138" s="269" t="s">
        <v>312</v>
      </c>
      <c r="C138" s="270">
        <v>262.27999999999997</v>
      </c>
    </row>
    <row r="139" spans="1:3" x14ac:dyDescent="0.25">
      <c r="A139" s="268" t="s">
        <v>328</v>
      </c>
      <c r="B139" s="269" t="s">
        <v>312</v>
      </c>
      <c r="C139" s="270">
        <v>119.2</v>
      </c>
    </row>
    <row r="140" spans="1:3" x14ac:dyDescent="0.25">
      <c r="A140" s="268" t="s">
        <v>329</v>
      </c>
      <c r="B140" s="269" t="s">
        <v>312</v>
      </c>
      <c r="C140" s="270">
        <v>60</v>
      </c>
    </row>
    <row r="141" spans="1:3" x14ac:dyDescent="0.25">
      <c r="A141" s="268" t="s">
        <v>330</v>
      </c>
      <c r="B141" s="269" t="s">
        <v>312</v>
      </c>
      <c r="C141" s="270">
        <v>41.46</v>
      </c>
    </row>
    <row r="142" spans="1:3" x14ac:dyDescent="0.25">
      <c r="A142" s="268" t="s">
        <v>331</v>
      </c>
      <c r="B142" s="269" t="s">
        <v>312</v>
      </c>
      <c r="C142" s="270">
        <v>92</v>
      </c>
    </row>
    <row r="143" spans="1:3" x14ac:dyDescent="0.25">
      <c r="A143" s="268" t="s">
        <v>332</v>
      </c>
      <c r="B143" s="269" t="s">
        <v>333</v>
      </c>
      <c r="C143" s="270">
        <v>73.349999999999994</v>
      </c>
    </row>
    <row r="144" spans="1:3" x14ac:dyDescent="0.25">
      <c r="A144" s="268" t="s">
        <v>334</v>
      </c>
      <c r="B144" s="269" t="s">
        <v>333</v>
      </c>
      <c r="C144" s="270">
        <v>300.7</v>
      </c>
    </row>
    <row r="145" spans="1:3" x14ac:dyDescent="0.25">
      <c r="A145" s="268" t="s">
        <v>335</v>
      </c>
      <c r="B145" s="269" t="s">
        <v>333</v>
      </c>
      <c r="C145" s="270">
        <v>6.59</v>
      </c>
    </row>
    <row r="146" spans="1:3" x14ac:dyDescent="0.25">
      <c r="A146" s="268" t="s">
        <v>336</v>
      </c>
      <c r="B146" s="269" t="s">
        <v>333</v>
      </c>
      <c r="C146" s="270">
        <v>244.05</v>
      </c>
    </row>
    <row r="147" spans="1:3" x14ac:dyDescent="0.25">
      <c r="A147" s="268" t="s">
        <v>337</v>
      </c>
      <c r="B147" s="269" t="s">
        <v>333</v>
      </c>
      <c r="C147" s="270">
        <v>33.56</v>
      </c>
    </row>
    <row r="148" spans="1:3" x14ac:dyDescent="0.25">
      <c r="A148" s="268" t="s">
        <v>338</v>
      </c>
      <c r="B148" s="269" t="s">
        <v>333</v>
      </c>
      <c r="C148" s="270">
        <v>30.57</v>
      </c>
    </row>
    <row r="149" spans="1:3" x14ac:dyDescent="0.25">
      <c r="A149" s="268" t="s">
        <v>339</v>
      </c>
      <c r="B149" s="269" t="s">
        <v>333</v>
      </c>
      <c r="C149" s="270">
        <v>23.76</v>
      </c>
    </row>
    <row r="150" spans="1:3" x14ac:dyDescent="0.25">
      <c r="A150" s="268" t="s">
        <v>340</v>
      </c>
      <c r="B150" s="269" t="s">
        <v>333</v>
      </c>
      <c r="C150" s="270">
        <v>29.26</v>
      </c>
    </row>
    <row r="151" spans="1:3" x14ac:dyDescent="0.25">
      <c r="A151" s="268" t="s">
        <v>341</v>
      </c>
      <c r="B151" s="269" t="s">
        <v>333</v>
      </c>
      <c r="C151" s="270">
        <v>93.58</v>
      </c>
    </row>
    <row r="152" spans="1:3" x14ac:dyDescent="0.25">
      <c r="A152" s="268" t="s">
        <v>342</v>
      </c>
      <c r="B152" s="269" t="s">
        <v>333</v>
      </c>
      <c r="C152" s="270">
        <v>35.42</v>
      </c>
    </row>
    <row r="153" spans="1:3" x14ac:dyDescent="0.25">
      <c r="A153" s="268" t="s">
        <v>343</v>
      </c>
      <c r="B153" s="269" t="s">
        <v>333</v>
      </c>
      <c r="C153" s="270">
        <v>41.04</v>
      </c>
    </row>
    <row r="154" spans="1:3" x14ac:dyDescent="0.25">
      <c r="A154" s="268" t="s">
        <v>344</v>
      </c>
      <c r="B154" s="269" t="s">
        <v>345</v>
      </c>
      <c r="C154" s="270">
        <v>960.75</v>
      </c>
    </row>
    <row r="155" spans="1:3" x14ac:dyDescent="0.25">
      <c r="A155" s="268" t="s">
        <v>346</v>
      </c>
      <c r="B155" s="269" t="s">
        <v>347</v>
      </c>
      <c r="C155" s="270">
        <v>181.65</v>
      </c>
    </row>
    <row r="156" spans="1:3" x14ac:dyDescent="0.25">
      <c r="A156" s="268" t="s">
        <v>348</v>
      </c>
      <c r="B156" s="269" t="s">
        <v>347</v>
      </c>
      <c r="C156" s="270">
        <v>90.11</v>
      </c>
    </row>
    <row r="157" spans="1:3" x14ac:dyDescent="0.25">
      <c r="A157" s="268" t="s">
        <v>349</v>
      </c>
      <c r="B157" s="269" t="s">
        <v>347</v>
      </c>
      <c r="C157" s="270">
        <v>16.8</v>
      </c>
    </row>
    <row r="158" spans="1:3" x14ac:dyDescent="0.25">
      <c r="A158" s="268" t="s">
        <v>350</v>
      </c>
      <c r="B158" s="269" t="s">
        <v>347</v>
      </c>
      <c r="C158" s="270">
        <v>28.6</v>
      </c>
    </row>
    <row r="159" spans="1:3" x14ac:dyDescent="0.25">
      <c r="A159" s="268" t="s">
        <v>351</v>
      </c>
      <c r="B159" s="269" t="s">
        <v>347</v>
      </c>
      <c r="C159" s="270">
        <v>22.5</v>
      </c>
    </row>
    <row r="160" spans="1:3" x14ac:dyDescent="0.25">
      <c r="A160" s="268" t="s">
        <v>352</v>
      </c>
      <c r="B160" s="269" t="s">
        <v>347</v>
      </c>
      <c r="C160" s="270">
        <v>487.7</v>
      </c>
    </row>
    <row r="161" spans="1:3" x14ac:dyDescent="0.25">
      <c r="A161" s="268" t="s">
        <v>353</v>
      </c>
      <c r="B161" s="269" t="s">
        <v>347</v>
      </c>
      <c r="C161" s="270">
        <v>109.35</v>
      </c>
    </row>
    <row r="162" spans="1:3" x14ac:dyDescent="0.25">
      <c r="A162" s="268" t="s">
        <v>354</v>
      </c>
      <c r="B162" s="269" t="s">
        <v>347</v>
      </c>
      <c r="C162" s="270">
        <v>33.9</v>
      </c>
    </row>
    <row r="163" spans="1:3" x14ac:dyDescent="0.25">
      <c r="A163" s="268" t="s">
        <v>355</v>
      </c>
      <c r="B163" s="269" t="s">
        <v>347</v>
      </c>
      <c r="C163" s="270">
        <v>35.299999999999997</v>
      </c>
    </row>
    <row r="164" spans="1:3" x14ac:dyDescent="0.25">
      <c r="A164" s="268" t="s">
        <v>356</v>
      </c>
      <c r="B164" s="269" t="s">
        <v>347</v>
      </c>
      <c r="C164" s="270">
        <v>103.99</v>
      </c>
    </row>
    <row r="165" spans="1:3" x14ac:dyDescent="0.25">
      <c r="A165" s="268" t="s">
        <v>357</v>
      </c>
      <c r="B165" s="269" t="s">
        <v>347</v>
      </c>
      <c r="C165" s="270">
        <v>18</v>
      </c>
    </row>
    <row r="166" spans="1:3" x14ac:dyDescent="0.25">
      <c r="A166" s="268" t="s">
        <v>358</v>
      </c>
      <c r="B166" s="269" t="s">
        <v>347</v>
      </c>
      <c r="C166" s="270">
        <v>70.8</v>
      </c>
    </row>
    <row r="167" spans="1:3" x14ac:dyDescent="0.25">
      <c r="A167" s="268" t="s">
        <v>359</v>
      </c>
      <c r="B167" s="269" t="s">
        <v>360</v>
      </c>
      <c r="C167" s="270">
        <v>283.5</v>
      </c>
    </row>
    <row r="168" spans="1:3" x14ac:dyDescent="0.25">
      <c r="A168" s="268" t="s">
        <v>361</v>
      </c>
      <c r="B168" s="269" t="s">
        <v>360</v>
      </c>
      <c r="C168" s="270">
        <v>26.7</v>
      </c>
    </row>
    <row r="169" spans="1:3" x14ac:dyDescent="0.25">
      <c r="A169" s="268" t="s">
        <v>362</v>
      </c>
      <c r="B169" s="269" t="s">
        <v>360</v>
      </c>
      <c r="C169" s="270">
        <v>292.5</v>
      </c>
    </row>
    <row r="170" spans="1:3" x14ac:dyDescent="0.25">
      <c r="A170" s="268" t="s">
        <v>363</v>
      </c>
      <c r="B170" s="269" t="s">
        <v>360</v>
      </c>
      <c r="C170" s="270">
        <v>38.21</v>
      </c>
    </row>
    <row r="171" spans="1:3" x14ac:dyDescent="0.25">
      <c r="A171" s="268" t="s">
        <v>364</v>
      </c>
      <c r="B171" s="269" t="s">
        <v>360</v>
      </c>
      <c r="C171" s="270">
        <v>213.75</v>
      </c>
    </row>
    <row r="172" spans="1:3" x14ac:dyDescent="0.25">
      <c r="A172" s="268" t="s">
        <v>365</v>
      </c>
      <c r="B172" s="269" t="s">
        <v>360</v>
      </c>
      <c r="C172" s="270">
        <v>60</v>
      </c>
    </row>
    <row r="173" spans="1:3" x14ac:dyDescent="0.25">
      <c r="A173" s="268" t="s">
        <v>366</v>
      </c>
      <c r="B173" s="269" t="s">
        <v>360</v>
      </c>
      <c r="C173" s="270">
        <v>422.6</v>
      </c>
    </row>
    <row r="174" spans="1:3" x14ac:dyDescent="0.25">
      <c r="A174" s="268" t="s">
        <v>367</v>
      </c>
      <c r="B174" s="269" t="s">
        <v>368</v>
      </c>
      <c r="C174" s="270">
        <v>321.75</v>
      </c>
    </row>
    <row r="175" spans="1:3" x14ac:dyDescent="0.25">
      <c r="A175" s="268" t="s">
        <v>369</v>
      </c>
      <c r="B175" s="269" t="s">
        <v>368</v>
      </c>
      <c r="C175" s="270">
        <v>59.25</v>
      </c>
    </row>
    <row r="176" spans="1:3" x14ac:dyDescent="0.25">
      <c r="A176" s="268" t="s">
        <v>370</v>
      </c>
      <c r="B176" s="269" t="s">
        <v>368</v>
      </c>
      <c r="C176" s="270">
        <v>323.27999999999997</v>
      </c>
    </row>
    <row r="177" spans="1:3" x14ac:dyDescent="0.25">
      <c r="A177" s="268" t="s">
        <v>371</v>
      </c>
      <c r="B177" s="269" t="s">
        <v>368</v>
      </c>
      <c r="C177" s="270">
        <v>34.090000000000003</v>
      </c>
    </row>
    <row r="178" spans="1:3" x14ac:dyDescent="0.25">
      <c r="A178" s="268" t="s">
        <v>372</v>
      </c>
      <c r="B178" s="269" t="s">
        <v>368</v>
      </c>
      <c r="C178" s="270">
        <v>86.95</v>
      </c>
    </row>
    <row r="179" spans="1:3" x14ac:dyDescent="0.25">
      <c r="A179" s="268" t="s">
        <v>373</v>
      </c>
      <c r="B179" s="269" t="s">
        <v>368</v>
      </c>
      <c r="C179" s="270">
        <v>17.850000000000001</v>
      </c>
    </row>
    <row r="180" spans="1:3" x14ac:dyDescent="0.25">
      <c r="A180" s="268" t="s">
        <v>374</v>
      </c>
      <c r="B180" s="269" t="s">
        <v>368</v>
      </c>
      <c r="C180" s="270">
        <v>820.96</v>
      </c>
    </row>
    <row r="181" spans="1:3" x14ac:dyDescent="0.25">
      <c r="A181" s="268" t="s">
        <v>375</v>
      </c>
      <c r="B181" s="269" t="s">
        <v>368</v>
      </c>
      <c r="C181" s="270">
        <v>45.11</v>
      </c>
    </row>
    <row r="182" spans="1:3" x14ac:dyDescent="0.25">
      <c r="A182" s="268" t="s">
        <v>376</v>
      </c>
      <c r="B182" s="269" t="s">
        <v>368</v>
      </c>
      <c r="C182" s="270">
        <v>420.33</v>
      </c>
    </row>
    <row r="183" spans="1:3" x14ac:dyDescent="0.25">
      <c r="A183" s="268" t="s">
        <v>377</v>
      </c>
      <c r="B183" s="269" t="s">
        <v>0</v>
      </c>
      <c r="C183" s="270">
        <v>33.75</v>
      </c>
    </row>
    <row r="184" spans="1:3" x14ac:dyDescent="0.25">
      <c r="A184" s="268" t="s">
        <v>378</v>
      </c>
      <c r="B184" s="269" t="s">
        <v>0</v>
      </c>
      <c r="C184" s="270">
        <v>21.86</v>
      </c>
    </row>
    <row r="185" spans="1:3" x14ac:dyDescent="0.25">
      <c r="A185" s="268" t="s">
        <v>379</v>
      </c>
      <c r="B185" s="269" t="s">
        <v>0</v>
      </c>
      <c r="C185" s="270">
        <v>-600</v>
      </c>
    </row>
    <row r="186" spans="1:3" x14ac:dyDescent="0.25">
      <c r="A186" s="268" t="s">
        <v>380</v>
      </c>
      <c r="B186" s="269" t="s">
        <v>0</v>
      </c>
      <c r="C186" s="270">
        <v>1116.18</v>
      </c>
    </row>
    <row r="187" spans="1:3" x14ac:dyDescent="0.25">
      <c r="A187" s="268" t="s">
        <v>381</v>
      </c>
      <c r="B187" s="269" t="s">
        <v>0</v>
      </c>
      <c r="C187" s="270">
        <v>319.5</v>
      </c>
    </row>
    <row r="188" spans="1:3" x14ac:dyDescent="0.25">
      <c r="A188" s="268" t="s">
        <v>382</v>
      </c>
      <c r="B188" s="269" t="s">
        <v>0</v>
      </c>
      <c r="C188" s="270">
        <v>78.75</v>
      </c>
    </row>
    <row r="189" spans="1:3" x14ac:dyDescent="0.25">
      <c r="A189" s="268" t="s">
        <v>383</v>
      </c>
      <c r="B189" s="269" t="s">
        <v>0</v>
      </c>
      <c r="C189" s="270">
        <v>13.5</v>
      </c>
    </row>
    <row r="190" spans="1:3" x14ac:dyDescent="0.25">
      <c r="A190" s="268" t="s">
        <v>384</v>
      </c>
      <c r="B190" s="269" t="s">
        <v>0</v>
      </c>
      <c r="C190" s="270">
        <v>63</v>
      </c>
    </row>
    <row r="191" spans="1:3" x14ac:dyDescent="0.25">
      <c r="A191" s="268" t="s">
        <v>385</v>
      </c>
      <c r="B191" s="269" t="s">
        <v>0</v>
      </c>
      <c r="C191" s="270">
        <v>35.42</v>
      </c>
    </row>
    <row r="192" spans="1:3" x14ac:dyDescent="0.25">
      <c r="A192" s="268" t="s">
        <v>386</v>
      </c>
      <c r="B192" s="269" t="s">
        <v>0</v>
      </c>
      <c r="C192" s="270">
        <v>90</v>
      </c>
    </row>
    <row r="193" spans="1:3" x14ac:dyDescent="0.25">
      <c r="A193" s="268" t="s">
        <v>387</v>
      </c>
      <c r="B193" s="269" t="s">
        <v>0</v>
      </c>
      <c r="C193" s="270">
        <v>10.1</v>
      </c>
    </row>
    <row r="194" spans="1:3" x14ac:dyDescent="0.25">
      <c r="A194" s="268" t="s">
        <v>388</v>
      </c>
      <c r="B194" s="269" t="s">
        <v>0</v>
      </c>
      <c r="C194" s="270">
        <v>740.52</v>
      </c>
    </row>
    <row r="195" spans="1:3" x14ac:dyDescent="0.25">
      <c r="A195" s="268" t="s">
        <v>389</v>
      </c>
      <c r="B195" s="269" t="s">
        <v>0</v>
      </c>
      <c r="C195" s="270">
        <v>173.92</v>
      </c>
    </row>
    <row r="196" spans="1:3" x14ac:dyDescent="0.25">
      <c r="A196" s="268" t="s">
        <v>390</v>
      </c>
      <c r="B196" s="269" t="s">
        <v>0</v>
      </c>
      <c r="C196" s="270">
        <v>22.5</v>
      </c>
    </row>
    <row r="197" spans="1:3" x14ac:dyDescent="0.25">
      <c r="A197" s="268" t="s">
        <v>391</v>
      </c>
      <c r="B197" s="269" t="s">
        <v>0</v>
      </c>
      <c r="C197" s="270">
        <v>1125</v>
      </c>
    </row>
    <row r="198" spans="1:3" x14ac:dyDescent="0.25">
      <c r="A198" s="268" t="s">
        <v>392</v>
      </c>
      <c r="B198" s="269" t="s">
        <v>0</v>
      </c>
      <c r="C198" s="270">
        <v>311.92</v>
      </c>
    </row>
    <row r="199" spans="1:3" x14ac:dyDescent="0.25">
      <c r="A199" s="268" t="s">
        <v>393</v>
      </c>
      <c r="B199" s="269" t="s">
        <v>0</v>
      </c>
      <c r="C199" s="270">
        <v>683.19</v>
      </c>
    </row>
    <row r="200" spans="1:3" x14ac:dyDescent="0.25">
      <c r="A200" s="268" t="s">
        <v>394</v>
      </c>
      <c r="B200" s="269" t="s">
        <v>0</v>
      </c>
      <c r="C200" s="270">
        <v>20.25</v>
      </c>
    </row>
    <row r="201" spans="1:3" x14ac:dyDescent="0.25">
      <c r="A201" s="268" t="s">
        <v>395</v>
      </c>
      <c r="B201" s="269" t="s">
        <v>0</v>
      </c>
      <c r="C201" s="270">
        <v>20.34</v>
      </c>
    </row>
    <row r="202" spans="1:3" x14ac:dyDescent="0.25">
      <c r="A202" s="268" t="s">
        <v>396</v>
      </c>
      <c r="B202" s="269" t="s">
        <v>0</v>
      </c>
      <c r="C202" s="270">
        <v>34.25</v>
      </c>
    </row>
    <row r="203" spans="1:3" x14ac:dyDescent="0.25">
      <c r="A203" s="268" t="s">
        <v>397</v>
      </c>
      <c r="B203" s="269" t="s">
        <v>0</v>
      </c>
      <c r="C203" s="270">
        <v>110.04</v>
      </c>
    </row>
    <row r="204" spans="1:3" x14ac:dyDescent="0.25">
      <c r="A204" s="268" t="s">
        <v>398</v>
      </c>
      <c r="B204" s="269" t="s">
        <v>0</v>
      </c>
      <c r="C204" s="270">
        <v>37.5</v>
      </c>
    </row>
    <row r="205" spans="1:3" x14ac:dyDescent="0.25">
      <c r="A205" s="268" t="s">
        <v>399</v>
      </c>
      <c r="B205" s="269" t="s">
        <v>0</v>
      </c>
      <c r="C205" s="270">
        <v>316.39999999999998</v>
      </c>
    </row>
    <row r="206" spans="1:3" x14ac:dyDescent="0.25">
      <c r="A206" s="268" t="s">
        <v>400</v>
      </c>
      <c r="B206" s="269" t="s">
        <v>0</v>
      </c>
      <c r="C206" s="270">
        <v>1083.52</v>
      </c>
    </row>
    <row r="207" spans="1:3" x14ac:dyDescent="0.25">
      <c r="A207" s="268" t="s">
        <v>401</v>
      </c>
      <c r="B207" s="269" t="s">
        <v>0</v>
      </c>
      <c r="C207" s="270">
        <v>11.1</v>
      </c>
    </row>
    <row r="208" spans="1:3" x14ac:dyDescent="0.25">
      <c r="A208" s="268" t="s">
        <v>402</v>
      </c>
      <c r="B208" s="269" t="s">
        <v>0</v>
      </c>
      <c r="C208" s="270">
        <v>1000</v>
      </c>
    </row>
    <row r="209" spans="1:3" x14ac:dyDescent="0.25">
      <c r="A209" s="268" t="s">
        <v>403</v>
      </c>
      <c r="B209" s="269" t="s">
        <v>0</v>
      </c>
      <c r="C209" s="270">
        <v>13.5</v>
      </c>
    </row>
    <row r="210" spans="1:3" x14ac:dyDescent="0.25">
      <c r="A210" s="268" t="s">
        <v>404</v>
      </c>
      <c r="B210" s="269" t="s">
        <v>0</v>
      </c>
      <c r="C210" s="270">
        <v>321.75</v>
      </c>
    </row>
    <row r="211" spans="1:3" x14ac:dyDescent="0.25">
      <c r="A211" s="268" t="s">
        <v>405</v>
      </c>
      <c r="B211" s="269" t="s">
        <v>0</v>
      </c>
      <c r="C211" s="270">
        <v>171</v>
      </c>
    </row>
    <row r="212" spans="1:3" x14ac:dyDescent="0.25">
      <c r="A212" s="268" t="s">
        <v>406</v>
      </c>
      <c r="B212" s="269" t="s">
        <v>0</v>
      </c>
      <c r="C212" s="270">
        <v>368.14</v>
      </c>
    </row>
    <row r="213" spans="1:3" x14ac:dyDescent="0.25">
      <c r="A213" s="268" t="s">
        <v>407</v>
      </c>
      <c r="B213" s="269" t="s">
        <v>0</v>
      </c>
      <c r="C213" s="270">
        <v>96.73</v>
      </c>
    </row>
    <row r="214" spans="1:3" x14ac:dyDescent="0.25">
      <c r="A214" s="268" t="s">
        <v>408</v>
      </c>
      <c r="B214" s="269" t="s">
        <v>0</v>
      </c>
      <c r="C214" s="270">
        <v>45</v>
      </c>
    </row>
    <row r="215" spans="1:3" x14ac:dyDescent="0.25">
      <c r="A215" s="268" t="s">
        <v>409</v>
      </c>
      <c r="B215" s="269" t="s">
        <v>0</v>
      </c>
      <c r="C215" s="270">
        <v>59.85</v>
      </c>
    </row>
    <row r="216" spans="1:3" x14ac:dyDescent="0.25">
      <c r="A216" s="268" t="s">
        <v>410</v>
      </c>
      <c r="B216" s="269" t="s">
        <v>0</v>
      </c>
      <c r="C216" s="270">
        <v>249.33</v>
      </c>
    </row>
    <row r="217" spans="1:3" x14ac:dyDescent="0.25">
      <c r="A217" s="268" t="s">
        <v>411</v>
      </c>
      <c r="B217" s="269" t="s">
        <v>0</v>
      </c>
      <c r="C217" s="270">
        <v>36</v>
      </c>
    </row>
    <row r="218" spans="1:3" x14ac:dyDescent="0.25">
      <c r="A218" s="268" t="s">
        <v>412</v>
      </c>
      <c r="B218" s="269" t="s">
        <v>0</v>
      </c>
      <c r="C218" s="270">
        <v>292.5</v>
      </c>
    </row>
    <row r="219" spans="1:3" x14ac:dyDescent="0.25">
      <c r="A219" s="268" t="s">
        <v>413</v>
      </c>
      <c r="B219" s="269" t="s">
        <v>0</v>
      </c>
      <c r="C219" s="270">
        <v>48.08</v>
      </c>
    </row>
    <row r="220" spans="1:3" x14ac:dyDescent="0.25">
      <c r="A220" s="268" t="s">
        <v>414</v>
      </c>
      <c r="B220" s="269" t="s">
        <v>0</v>
      </c>
      <c r="C220" s="270">
        <v>171.24</v>
      </c>
    </row>
    <row r="221" spans="1:3" x14ac:dyDescent="0.25">
      <c r="A221" s="268" t="s">
        <v>415</v>
      </c>
      <c r="B221" s="269" t="s">
        <v>0</v>
      </c>
      <c r="C221" s="270">
        <v>337.5</v>
      </c>
    </row>
    <row r="222" spans="1:3" x14ac:dyDescent="0.25">
      <c r="A222" s="268" t="s">
        <v>416</v>
      </c>
      <c r="B222" s="269" t="s">
        <v>0</v>
      </c>
      <c r="C222" s="270">
        <v>41.06</v>
      </c>
    </row>
    <row r="223" spans="1:3" x14ac:dyDescent="0.25">
      <c r="A223" s="268" t="s">
        <v>417</v>
      </c>
      <c r="B223" s="269" t="s">
        <v>0</v>
      </c>
      <c r="C223" s="270">
        <v>45</v>
      </c>
    </row>
    <row r="224" spans="1:3" x14ac:dyDescent="0.25">
      <c r="A224" s="268" t="s">
        <v>418</v>
      </c>
      <c r="B224" s="269" t="s">
        <v>0</v>
      </c>
      <c r="C224" s="270">
        <v>3019.05</v>
      </c>
    </row>
    <row r="225" spans="1:3" x14ac:dyDescent="0.25">
      <c r="A225" s="268" t="s">
        <v>419</v>
      </c>
      <c r="B225" s="269" t="s">
        <v>0</v>
      </c>
      <c r="C225" s="270">
        <v>51.18</v>
      </c>
    </row>
    <row r="226" spans="1:3" x14ac:dyDescent="0.25">
      <c r="A226" s="268" t="s">
        <v>420</v>
      </c>
      <c r="B226" s="269" t="s">
        <v>0</v>
      </c>
      <c r="C226" s="270">
        <v>19.52</v>
      </c>
    </row>
    <row r="227" spans="1:3" x14ac:dyDescent="0.25">
      <c r="A227" s="268" t="s">
        <v>421</v>
      </c>
      <c r="B227" s="269" t="s">
        <v>0</v>
      </c>
      <c r="C227" s="270">
        <v>19.52</v>
      </c>
    </row>
    <row r="228" spans="1:3" x14ac:dyDescent="0.25">
      <c r="A228" s="268" t="s">
        <v>422</v>
      </c>
      <c r="B228" s="269" t="s">
        <v>0</v>
      </c>
      <c r="C228" s="270">
        <v>1649.15</v>
      </c>
    </row>
    <row r="229" spans="1:3" x14ac:dyDescent="0.25">
      <c r="A229" s="268" t="s">
        <v>423</v>
      </c>
      <c r="B229" s="269" t="s">
        <v>0</v>
      </c>
      <c r="C229" s="270">
        <v>1125</v>
      </c>
    </row>
    <row r="230" spans="1:3" x14ac:dyDescent="0.25">
      <c r="A230" s="268" t="s">
        <v>424</v>
      </c>
      <c r="B230" s="269" t="s">
        <v>0</v>
      </c>
      <c r="C230" s="270">
        <v>55.91</v>
      </c>
    </row>
    <row r="231" spans="1:3" x14ac:dyDescent="0.25">
      <c r="A231" s="268" t="s">
        <v>425</v>
      </c>
      <c r="B231" s="269" t="s">
        <v>0</v>
      </c>
      <c r="C231" s="270">
        <v>58.95</v>
      </c>
    </row>
    <row r="232" spans="1:3" x14ac:dyDescent="0.25">
      <c r="A232" s="268" t="s">
        <v>426</v>
      </c>
      <c r="B232" s="269" t="s">
        <v>0</v>
      </c>
      <c r="C232" s="270">
        <v>346.6</v>
      </c>
    </row>
    <row r="233" spans="1:3" x14ac:dyDescent="0.25">
      <c r="A233" s="268" t="s">
        <v>427</v>
      </c>
      <c r="B233" s="269" t="s">
        <v>0</v>
      </c>
      <c r="C233" s="270">
        <v>160.35</v>
      </c>
    </row>
    <row r="234" spans="1:3" x14ac:dyDescent="0.25">
      <c r="A234" s="268" t="s">
        <v>428</v>
      </c>
      <c r="B234" s="269" t="s">
        <v>0</v>
      </c>
      <c r="C234" s="270">
        <v>203.4</v>
      </c>
    </row>
    <row r="235" spans="1:3" x14ac:dyDescent="0.25">
      <c r="A235" s="268" t="s">
        <v>429</v>
      </c>
      <c r="B235" s="269" t="s">
        <v>0</v>
      </c>
      <c r="C235" s="270">
        <v>40</v>
      </c>
    </row>
    <row r="236" spans="1:3" x14ac:dyDescent="0.25">
      <c r="A236" s="268" t="s">
        <v>430</v>
      </c>
      <c r="B236" s="269" t="s">
        <v>0</v>
      </c>
      <c r="C236" s="270">
        <v>18.75</v>
      </c>
    </row>
    <row r="237" spans="1:3" x14ac:dyDescent="0.25">
      <c r="A237" s="268" t="s">
        <v>431</v>
      </c>
      <c r="B237" s="269" t="s">
        <v>0</v>
      </c>
      <c r="C237" s="270">
        <v>51</v>
      </c>
    </row>
    <row r="238" spans="1:3" x14ac:dyDescent="0.25">
      <c r="A238" s="268" t="s">
        <v>432</v>
      </c>
      <c r="B238" s="269" t="s">
        <v>0</v>
      </c>
      <c r="C238" s="270">
        <v>22.75</v>
      </c>
    </row>
    <row r="239" spans="1:3" x14ac:dyDescent="0.25">
      <c r="A239" s="268" t="s">
        <v>433</v>
      </c>
      <c r="B239" s="269" t="s">
        <v>0</v>
      </c>
      <c r="C239" s="270">
        <v>230.1</v>
      </c>
    </row>
    <row r="240" spans="1:3" x14ac:dyDescent="0.25">
      <c r="A240" s="268" t="s">
        <v>434</v>
      </c>
      <c r="B240" s="269" t="s">
        <v>0</v>
      </c>
      <c r="C240" s="270">
        <v>180.54</v>
      </c>
    </row>
    <row r="241" spans="1:3" x14ac:dyDescent="0.25">
      <c r="A241" s="268" t="s">
        <v>435</v>
      </c>
      <c r="B241" s="269" t="s">
        <v>0</v>
      </c>
      <c r="C241" s="270">
        <v>107.55</v>
      </c>
    </row>
    <row r="242" spans="1:3" x14ac:dyDescent="0.25">
      <c r="A242" s="268" t="s">
        <v>436</v>
      </c>
      <c r="B242" s="269" t="s">
        <v>0</v>
      </c>
      <c r="C242" s="270">
        <v>599.98</v>
      </c>
    </row>
    <row r="243" spans="1:3" x14ac:dyDescent="0.25">
      <c r="A243" s="268" t="s">
        <v>437</v>
      </c>
      <c r="B243" s="269" t="s">
        <v>0</v>
      </c>
      <c r="C243" s="270">
        <v>402.75</v>
      </c>
    </row>
    <row r="244" spans="1:3" x14ac:dyDescent="0.25">
      <c r="A244" s="268" t="s">
        <v>438</v>
      </c>
      <c r="B244" s="269" t="s">
        <v>0</v>
      </c>
      <c r="C244" s="270">
        <v>14</v>
      </c>
    </row>
    <row r="245" spans="1:3" x14ac:dyDescent="0.25">
      <c r="A245" s="268" t="s">
        <v>439</v>
      </c>
      <c r="B245" s="269" t="s">
        <v>0</v>
      </c>
      <c r="C245" s="270">
        <v>36</v>
      </c>
    </row>
    <row r="246" spans="1:3" x14ac:dyDescent="0.25">
      <c r="A246" s="268" t="s">
        <v>440</v>
      </c>
      <c r="B246" s="269" t="s">
        <v>0</v>
      </c>
      <c r="C246" s="270">
        <v>92.6</v>
      </c>
    </row>
    <row r="247" spans="1:3" x14ac:dyDescent="0.25">
      <c r="A247" s="268" t="s">
        <v>441</v>
      </c>
      <c r="B247" s="269" t="s">
        <v>0</v>
      </c>
      <c r="C247" s="270">
        <v>282.60000000000002</v>
      </c>
    </row>
    <row r="248" spans="1:3" x14ac:dyDescent="0.25">
      <c r="A248" s="268" t="s">
        <v>442</v>
      </c>
      <c r="B248" s="269" t="s">
        <v>0</v>
      </c>
      <c r="C248" s="270">
        <v>15</v>
      </c>
    </row>
    <row r="249" spans="1:3" x14ac:dyDescent="0.25">
      <c r="A249" s="268" t="s">
        <v>443</v>
      </c>
      <c r="B249" s="269" t="s">
        <v>0</v>
      </c>
      <c r="C249" s="270">
        <v>53.55</v>
      </c>
    </row>
    <row r="250" spans="1:3" x14ac:dyDescent="0.25">
      <c r="A250" s="268" t="s">
        <v>444</v>
      </c>
      <c r="B250" s="269" t="s">
        <v>0</v>
      </c>
      <c r="C250" s="270">
        <v>50.23</v>
      </c>
    </row>
    <row r="251" spans="1:3" x14ac:dyDescent="0.25">
      <c r="A251" s="268" t="s">
        <v>445</v>
      </c>
      <c r="B251" s="269" t="s">
        <v>0</v>
      </c>
      <c r="C251" s="270">
        <v>555.84</v>
      </c>
    </row>
    <row r="252" spans="1:3" x14ac:dyDescent="0.25">
      <c r="A252" s="268" t="s">
        <v>446</v>
      </c>
      <c r="B252" s="269" t="s">
        <v>0</v>
      </c>
      <c r="C252" s="270">
        <v>539.24</v>
      </c>
    </row>
    <row r="253" spans="1:3" x14ac:dyDescent="0.25">
      <c r="A253" s="268" t="s">
        <v>447</v>
      </c>
      <c r="B253" s="269" t="s">
        <v>0</v>
      </c>
      <c r="C253" s="270">
        <v>595.41</v>
      </c>
    </row>
    <row r="254" spans="1:3" x14ac:dyDescent="0.25">
      <c r="A254" s="268" t="s">
        <v>448</v>
      </c>
      <c r="B254" s="269" t="s">
        <v>0</v>
      </c>
      <c r="C254" s="270">
        <v>57.78</v>
      </c>
    </row>
    <row r="255" spans="1:3" x14ac:dyDescent="0.25">
      <c r="A255" s="268" t="s">
        <v>449</v>
      </c>
      <c r="B255" s="269" t="s">
        <v>0</v>
      </c>
      <c r="C255" s="270">
        <v>401.35</v>
      </c>
    </row>
    <row r="256" spans="1:3" x14ac:dyDescent="0.25">
      <c r="A256" s="268" t="s">
        <v>450</v>
      </c>
      <c r="B256" s="269" t="s">
        <v>0</v>
      </c>
      <c r="C256" s="270">
        <v>500</v>
      </c>
    </row>
    <row r="257" spans="1:3" x14ac:dyDescent="0.25">
      <c r="A257" s="268" t="s">
        <v>451</v>
      </c>
      <c r="B257" s="269" t="s">
        <v>0</v>
      </c>
      <c r="C257" s="270">
        <v>320.39999999999998</v>
      </c>
    </row>
    <row r="258" spans="1:3" x14ac:dyDescent="0.25">
      <c r="A258" s="268" t="s">
        <v>452</v>
      </c>
      <c r="B258" s="269" t="s">
        <v>0</v>
      </c>
      <c r="C258" s="270">
        <v>191.22</v>
      </c>
    </row>
    <row r="259" spans="1:3" x14ac:dyDescent="0.25">
      <c r="A259" s="268" t="s">
        <v>453</v>
      </c>
      <c r="B259" s="269" t="s">
        <v>0</v>
      </c>
      <c r="C259" s="270">
        <v>17.149999999999999</v>
      </c>
    </row>
    <row r="260" spans="1:3" x14ac:dyDescent="0.25">
      <c r="A260" s="268" t="s">
        <v>454</v>
      </c>
      <c r="B260" s="269" t="s">
        <v>0</v>
      </c>
      <c r="C260" s="270">
        <v>11.25</v>
      </c>
    </row>
    <row r="261" spans="1:3" x14ac:dyDescent="0.25">
      <c r="A261" s="268" t="s">
        <v>455</v>
      </c>
      <c r="B261" s="269" t="s">
        <v>0</v>
      </c>
      <c r="C261" s="270">
        <v>791.02</v>
      </c>
    </row>
    <row r="262" spans="1:3" x14ac:dyDescent="0.25">
      <c r="A262" s="268" t="s">
        <v>456</v>
      </c>
      <c r="B262" s="269" t="s">
        <v>0</v>
      </c>
      <c r="C262" s="270">
        <v>305.44</v>
      </c>
    </row>
    <row r="263" spans="1:3" x14ac:dyDescent="0.25">
      <c r="A263" s="268" t="s">
        <v>457</v>
      </c>
      <c r="B263" s="269" t="s">
        <v>0</v>
      </c>
      <c r="C263" s="270">
        <v>148.59</v>
      </c>
    </row>
    <row r="264" spans="1:3" x14ac:dyDescent="0.25">
      <c r="A264" s="268" t="s">
        <v>458</v>
      </c>
      <c r="B264" s="269" t="s">
        <v>0</v>
      </c>
      <c r="C264" s="270">
        <v>490.59</v>
      </c>
    </row>
    <row r="265" spans="1:3" x14ac:dyDescent="0.25">
      <c r="A265" s="268" t="s">
        <v>459</v>
      </c>
      <c r="B265" s="269" t="s">
        <v>0</v>
      </c>
      <c r="C265" s="270">
        <v>14</v>
      </c>
    </row>
    <row r="266" spans="1:3" x14ac:dyDescent="0.25">
      <c r="A266" s="268" t="s">
        <v>460</v>
      </c>
      <c r="B266" s="269" t="s">
        <v>0</v>
      </c>
      <c r="C266" s="270">
        <v>85.8</v>
      </c>
    </row>
    <row r="267" spans="1:3" x14ac:dyDescent="0.25">
      <c r="A267" s="268" t="s">
        <v>461</v>
      </c>
      <c r="B267" s="269" t="s">
        <v>0</v>
      </c>
      <c r="C267" s="270">
        <v>53.55</v>
      </c>
    </row>
    <row r="268" spans="1:3" x14ac:dyDescent="0.25">
      <c r="A268" s="268" t="s">
        <v>462</v>
      </c>
      <c r="B268" s="269" t="s">
        <v>0</v>
      </c>
      <c r="C268" s="270">
        <v>63.07</v>
      </c>
    </row>
    <row r="269" spans="1:3" x14ac:dyDescent="0.25">
      <c r="A269" s="268" t="s">
        <v>463</v>
      </c>
      <c r="B269" s="269" t="s">
        <v>0</v>
      </c>
      <c r="C269" s="270">
        <v>92.65</v>
      </c>
    </row>
    <row r="270" spans="1:3" x14ac:dyDescent="0.25">
      <c r="A270" s="268" t="s">
        <v>464</v>
      </c>
      <c r="B270" s="269" t="s">
        <v>0</v>
      </c>
      <c r="C270" s="270">
        <v>500</v>
      </c>
    </row>
    <row r="271" spans="1:3" x14ac:dyDescent="0.25">
      <c r="A271" s="268" t="s">
        <v>465</v>
      </c>
      <c r="B271" s="269" t="s">
        <v>0</v>
      </c>
      <c r="C271" s="270">
        <v>90</v>
      </c>
    </row>
    <row r="272" spans="1:3" x14ac:dyDescent="0.25">
      <c r="A272" s="268" t="s">
        <v>466</v>
      </c>
      <c r="B272" s="269" t="s">
        <v>0</v>
      </c>
      <c r="C272" s="270">
        <v>201.75</v>
      </c>
    </row>
    <row r="273" spans="1:3" x14ac:dyDescent="0.25">
      <c r="A273" s="268" t="s">
        <v>467</v>
      </c>
      <c r="B273" s="269" t="s">
        <v>0</v>
      </c>
      <c r="C273" s="270">
        <v>34.04</v>
      </c>
    </row>
    <row r="274" spans="1:3" x14ac:dyDescent="0.25">
      <c r="A274" s="268" t="s">
        <v>468</v>
      </c>
      <c r="B274" s="269" t="s">
        <v>0</v>
      </c>
      <c r="C274" s="270">
        <v>592.14</v>
      </c>
    </row>
    <row r="275" spans="1:3" x14ac:dyDescent="0.25">
      <c r="A275" s="268" t="s">
        <v>469</v>
      </c>
      <c r="B275" s="269" t="s">
        <v>0</v>
      </c>
      <c r="C275" s="270">
        <v>482.07</v>
      </c>
    </row>
    <row r="276" spans="1:3" x14ac:dyDescent="0.25">
      <c r="A276" s="268" t="s">
        <v>470</v>
      </c>
      <c r="B276" s="269" t="s">
        <v>0</v>
      </c>
      <c r="C276" s="270">
        <v>461.83</v>
      </c>
    </row>
    <row r="277" spans="1:3" x14ac:dyDescent="0.25">
      <c r="A277" s="268" t="s">
        <v>471</v>
      </c>
      <c r="B277" s="269" t="s">
        <v>0</v>
      </c>
      <c r="C277" s="270">
        <v>645.86</v>
      </c>
    </row>
    <row r="278" spans="1:3" x14ac:dyDescent="0.25">
      <c r="A278" s="268" t="s">
        <v>472</v>
      </c>
      <c r="B278" s="269" t="s">
        <v>0</v>
      </c>
      <c r="C278" s="270">
        <v>17.97</v>
      </c>
    </row>
    <row r="279" spans="1:3" x14ac:dyDescent="0.25">
      <c r="A279" s="268" t="s">
        <v>473</v>
      </c>
      <c r="B279" s="269" t="s">
        <v>0</v>
      </c>
      <c r="C279" s="270">
        <v>67.5</v>
      </c>
    </row>
    <row r="280" spans="1:3" x14ac:dyDescent="0.25">
      <c r="A280" s="268" t="s">
        <v>474</v>
      </c>
      <c r="B280" s="269" t="s">
        <v>0</v>
      </c>
      <c r="C280" s="270">
        <v>19.440000000000001</v>
      </c>
    </row>
    <row r="281" spans="1:3" x14ac:dyDescent="0.25">
      <c r="A281" s="268" t="s">
        <v>475</v>
      </c>
      <c r="B281" s="269" t="s">
        <v>0</v>
      </c>
      <c r="C281" s="270">
        <v>174.2</v>
      </c>
    </row>
    <row r="282" spans="1:3" x14ac:dyDescent="0.25">
      <c r="A282" s="268" t="s">
        <v>476</v>
      </c>
      <c r="B282" s="269" t="s">
        <v>0</v>
      </c>
      <c r="C282" s="270">
        <v>22.4</v>
      </c>
    </row>
    <row r="283" spans="1:3" x14ac:dyDescent="0.25">
      <c r="A283" s="268" t="s">
        <v>477</v>
      </c>
      <c r="B283" s="269" t="s">
        <v>0</v>
      </c>
      <c r="C283" s="270">
        <v>107.1</v>
      </c>
    </row>
    <row r="284" spans="1:3" x14ac:dyDescent="0.25">
      <c r="A284" s="268" t="s">
        <v>478</v>
      </c>
      <c r="B284" s="269" t="s">
        <v>0</v>
      </c>
      <c r="C284" s="270">
        <v>45.45</v>
      </c>
    </row>
    <row r="285" spans="1:3" x14ac:dyDescent="0.25">
      <c r="A285" s="268" t="s">
        <v>479</v>
      </c>
      <c r="B285" s="269" t="s">
        <v>0</v>
      </c>
      <c r="C285" s="270">
        <v>250</v>
      </c>
    </row>
    <row r="286" spans="1:3" x14ac:dyDescent="0.25">
      <c r="A286" s="268" t="s">
        <v>480</v>
      </c>
      <c r="B286" s="269" t="s">
        <v>0</v>
      </c>
      <c r="C286" s="270">
        <v>519.85</v>
      </c>
    </row>
    <row r="287" spans="1:3" x14ac:dyDescent="0.25">
      <c r="A287" s="268" t="s">
        <v>481</v>
      </c>
      <c r="B287" s="269" t="s">
        <v>0</v>
      </c>
      <c r="C287" s="270">
        <v>64.8</v>
      </c>
    </row>
    <row r="288" spans="1:3" x14ac:dyDescent="0.25">
      <c r="A288" s="268" t="s">
        <v>482</v>
      </c>
      <c r="B288" s="269" t="s">
        <v>0</v>
      </c>
      <c r="C288" s="270">
        <v>92.8</v>
      </c>
    </row>
    <row r="289" spans="1:3" x14ac:dyDescent="0.25">
      <c r="A289" s="268" t="s">
        <v>483</v>
      </c>
      <c r="B289" s="269" t="s">
        <v>0</v>
      </c>
      <c r="C289" s="270">
        <v>99.35</v>
      </c>
    </row>
    <row r="290" spans="1:3" x14ac:dyDescent="0.25">
      <c r="A290" s="268" t="s">
        <v>484</v>
      </c>
      <c r="B290" s="269" t="s">
        <v>0</v>
      </c>
      <c r="C290" s="270">
        <v>247.95</v>
      </c>
    </row>
    <row r="291" spans="1:3" x14ac:dyDescent="0.25">
      <c r="A291" s="268" t="s">
        <v>485</v>
      </c>
      <c r="B291" s="269" t="s">
        <v>0</v>
      </c>
      <c r="C291" s="270">
        <v>123.2</v>
      </c>
    </row>
    <row r="292" spans="1:3" x14ac:dyDescent="0.25">
      <c r="A292" s="268" t="s">
        <v>486</v>
      </c>
      <c r="B292" s="269" t="s">
        <v>0</v>
      </c>
      <c r="C292" s="270">
        <v>219.47</v>
      </c>
    </row>
    <row r="293" spans="1:3" x14ac:dyDescent="0.25">
      <c r="A293" s="268" t="s">
        <v>487</v>
      </c>
      <c r="B293" s="269" t="s">
        <v>0</v>
      </c>
      <c r="C293" s="270">
        <v>76.89</v>
      </c>
    </row>
    <row r="294" spans="1:3" x14ac:dyDescent="0.25">
      <c r="A294" s="268" t="s">
        <v>488</v>
      </c>
      <c r="B294" s="269" t="s">
        <v>0</v>
      </c>
      <c r="C294" s="270">
        <v>34.75</v>
      </c>
    </row>
    <row r="295" spans="1:3" x14ac:dyDescent="0.25">
      <c r="A295" s="268" t="s">
        <v>489</v>
      </c>
      <c r="B295" s="269" t="s">
        <v>0</v>
      </c>
      <c r="C295" s="270">
        <v>559.89</v>
      </c>
    </row>
    <row r="296" spans="1:3" x14ac:dyDescent="0.25">
      <c r="A296" s="268" t="s">
        <v>490</v>
      </c>
      <c r="B296" s="269" t="s">
        <v>0</v>
      </c>
      <c r="C296" s="270">
        <v>38.92</v>
      </c>
    </row>
    <row r="297" spans="1:3" x14ac:dyDescent="0.25">
      <c r="A297" s="268" t="s">
        <v>491</v>
      </c>
      <c r="B297" s="269" t="s">
        <v>0</v>
      </c>
      <c r="C297" s="270">
        <v>19.600000000000001</v>
      </c>
    </row>
    <row r="298" spans="1:3" x14ac:dyDescent="0.25">
      <c r="A298" s="268" t="s">
        <v>492</v>
      </c>
      <c r="B298" s="269" t="s">
        <v>0</v>
      </c>
      <c r="C298" s="270">
        <v>404.9</v>
      </c>
    </row>
    <row r="299" spans="1:3" x14ac:dyDescent="0.25">
      <c r="A299" s="268" t="s">
        <v>493</v>
      </c>
      <c r="B299" s="269" t="s">
        <v>0</v>
      </c>
      <c r="C299" s="270">
        <v>184.4</v>
      </c>
    </row>
    <row r="300" spans="1:3" x14ac:dyDescent="0.25">
      <c r="A300" s="268" t="s">
        <v>494</v>
      </c>
      <c r="B300" s="269" t="s">
        <v>0</v>
      </c>
      <c r="C300" s="270">
        <v>28.23</v>
      </c>
    </row>
    <row r="301" spans="1:3" x14ac:dyDescent="0.25">
      <c r="A301" s="268" t="s">
        <v>495</v>
      </c>
      <c r="B301" s="269" t="s">
        <v>0</v>
      </c>
      <c r="C301" s="270">
        <v>76.849999999999994</v>
      </c>
    </row>
    <row r="302" spans="1:3" x14ac:dyDescent="0.25">
      <c r="A302" s="268" t="s">
        <v>496</v>
      </c>
      <c r="B302" s="269" t="s">
        <v>0</v>
      </c>
      <c r="C302" s="270">
        <v>500</v>
      </c>
    </row>
    <row r="303" spans="1:3" x14ac:dyDescent="0.25">
      <c r="A303" s="268" t="s">
        <v>497</v>
      </c>
      <c r="B303" s="269" t="s">
        <v>0</v>
      </c>
      <c r="C303" s="270">
        <v>469.23</v>
      </c>
    </row>
    <row r="304" spans="1:3" x14ac:dyDescent="0.25">
      <c r="A304" s="268" t="s">
        <v>498</v>
      </c>
      <c r="B304" s="269" t="s">
        <v>0</v>
      </c>
      <c r="C304" s="270">
        <v>19.8</v>
      </c>
    </row>
    <row r="305" spans="1:3" x14ac:dyDescent="0.25">
      <c r="A305" s="268" t="s">
        <v>499</v>
      </c>
      <c r="B305" s="269" t="s">
        <v>0</v>
      </c>
      <c r="C305" s="270">
        <v>431.7</v>
      </c>
    </row>
    <row r="306" spans="1:3" x14ac:dyDescent="0.25">
      <c r="A306" s="268" t="s">
        <v>500</v>
      </c>
      <c r="B306" s="269" t="s">
        <v>0</v>
      </c>
      <c r="C306" s="270">
        <v>118.13</v>
      </c>
    </row>
    <row r="307" spans="1:3" x14ac:dyDescent="0.25">
      <c r="A307" s="268" t="s">
        <v>501</v>
      </c>
      <c r="B307" s="269" t="s">
        <v>0</v>
      </c>
      <c r="C307" s="270">
        <v>267.92</v>
      </c>
    </row>
    <row r="308" spans="1:3" x14ac:dyDescent="0.25">
      <c r="A308" s="268" t="s">
        <v>502</v>
      </c>
      <c r="B308" s="269" t="s">
        <v>0</v>
      </c>
      <c r="C308" s="270">
        <v>72.67</v>
      </c>
    </row>
    <row r="309" spans="1:3" x14ac:dyDescent="0.25">
      <c r="A309" s="268" t="s">
        <v>503</v>
      </c>
      <c r="B309" s="269" t="s">
        <v>0</v>
      </c>
      <c r="C309" s="270">
        <v>255.6</v>
      </c>
    </row>
    <row r="310" spans="1:3" x14ac:dyDescent="0.25">
      <c r="A310" s="268" t="s">
        <v>504</v>
      </c>
      <c r="B310" s="269" t="s">
        <v>0</v>
      </c>
      <c r="C310" s="270">
        <v>27.45</v>
      </c>
    </row>
    <row r="311" spans="1:3" x14ac:dyDescent="0.25">
      <c r="A311" s="268" t="s">
        <v>505</v>
      </c>
      <c r="B311" s="269" t="s">
        <v>0</v>
      </c>
      <c r="C311" s="270">
        <v>12.75</v>
      </c>
    </row>
    <row r="312" spans="1:3" x14ac:dyDescent="0.25">
      <c r="A312" s="268" t="s">
        <v>506</v>
      </c>
      <c r="B312" s="269" t="s">
        <v>0</v>
      </c>
      <c r="C312" s="270">
        <v>52.5</v>
      </c>
    </row>
    <row r="313" spans="1:3" x14ac:dyDescent="0.25">
      <c r="A313" s="268" t="s">
        <v>507</v>
      </c>
      <c r="B313" s="269" t="s">
        <v>0</v>
      </c>
      <c r="C313" s="270">
        <v>195.8</v>
      </c>
    </row>
    <row r="314" spans="1:3" x14ac:dyDescent="0.25">
      <c r="A314" s="268" t="s">
        <v>508</v>
      </c>
      <c r="B314" s="269" t="s">
        <v>0</v>
      </c>
      <c r="C314" s="270">
        <v>14.62</v>
      </c>
    </row>
    <row r="315" spans="1:3" x14ac:dyDescent="0.25">
      <c r="A315" s="268" t="s">
        <v>509</v>
      </c>
      <c r="B315" s="269" t="s">
        <v>0</v>
      </c>
      <c r="C315" s="270">
        <v>18</v>
      </c>
    </row>
    <row r="316" spans="1:3" x14ac:dyDescent="0.25">
      <c r="A316" s="268" t="s">
        <v>510</v>
      </c>
      <c r="B316" s="269" t="s">
        <v>0</v>
      </c>
      <c r="C316" s="270">
        <v>295.55</v>
      </c>
    </row>
    <row r="317" spans="1:3" x14ac:dyDescent="0.25">
      <c r="A317" s="268" t="s">
        <v>511</v>
      </c>
      <c r="B317" s="269" t="s">
        <v>0</v>
      </c>
      <c r="C317" s="270">
        <v>693.5</v>
      </c>
    </row>
    <row r="318" spans="1:3" x14ac:dyDescent="0.25">
      <c r="A318" s="268" t="s">
        <v>512</v>
      </c>
      <c r="B318" s="269" t="s">
        <v>0</v>
      </c>
      <c r="C318" s="270">
        <v>206.53</v>
      </c>
    </row>
    <row r="319" spans="1:3" x14ac:dyDescent="0.25">
      <c r="A319" s="268" t="s">
        <v>513</v>
      </c>
      <c r="B319" s="269" t="s">
        <v>514</v>
      </c>
      <c r="C319" s="270">
        <v>312.23</v>
      </c>
    </row>
    <row r="320" spans="1:3" x14ac:dyDescent="0.25">
      <c r="A320" s="268" t="s">
        <v>515</v>
      </c>
      <c r="B320" s="269" t="s">
        <v>514</v>
      </c>
      <c r="C320" s="270">
        <v>20.91</v>
      </c>
    </row>
    <row r="321" spans="1:3" x14ac:dyDescent="0.25">
      <c r="A321" s="268" t="s">
        <v>516</v>
      </c>
      <c r="B321" s="269" t="s">
        <v>514</v>
      </c>
      <c r="C321" s="270">
        <v>87.79</v>
      </c>
    </row>
    <row r="322" spans="1:3" x14ac:dyDescent="0.25">
      <c r="A322" s="268" t="s">
        <v>517</v>
      </c>
      <c r="B322" s="269" t="s">
        <v>514</v>
      </c>
      <c r="C322" s="270">
        <v>26.65</v>
      </c>
    </row>
    <row r="323" spans="1:3" x14ac:dyDescent="0.25">
      <c r="A323" s="268" t="s">
        <v>518</v>
      </c>
      <c r="B323" s="269" t="s">
        <v>514</v>
      </c>
      <c r="C323" s="270">
        <v>75.69</v>
      </c>
    </row>
    <row r="324" spans="1:3" x14ac:dyDescent="0.25">
      <c r="A324" s="268" t="s">
        <v>519</v>
      </c>
      <c r="B324" s="269" t="s">
        <v>514</v>
      </c>
      <c r="C324" s="270">
        <v>32.06</v>
      </c>
    </row>
    <row r="325" spans="1:3" x14ac:dyDescent="0.25">
      <c r="A325" s="268" t="s">
        <v>520</v>
      </c>
      <c r="B325" s="269" t="s">
        <v>514</v>
      </c>
      <c r="C325" s="270">
        <v>57.1</v>
      </c>
    </row>
    <row r="326" spans="1:3" x14ac:dyDescent="0.25">
      <c r="A326" s="268" t="s">
        <v>521</v>
      </c>
      <c r="B326" s="269" t="s">
        <v>514</v>
      </c>
      <c r="C326" s="270">
        <v>27.52</v>
      </c>
    </row>
    <row r="327" spans="1:3" x14ac:dyDescent="0.25">
      <c r="A327" s="268" t="s">
        <v>522</v>
      </c>
      <c r="B327" s="269" t="s">
        <v>514</v>
      </c>
      <c r="C327" s="270">
        <v>29.67</v>
      </c>
    </row>
    <row r="328" spans="1:3" x14ac:dyDescent="0.25">
      <c r="A328" s="268" t="s">
        <v>523</v>
      </c>
      <c r="B328" s="269" t="s">
        <v>524</v>
      </c>
      <c r="C328" s="270">
        <v>12</v>
      </c>
    </row>
    <row r="329" spans="1:3" x14ac:dyDescent="0.25">
      <c r="A329" s="268" t="s">
        <v>525</v>
      </c>
      <c r="B329" s="269" t="s">
        <v>524</v>
      </c>
      <c r="C329" s="270">
        <v>11.04</v>
      </c>
    </row>
    <row r="330" spans="1:3" x14ac:dyDescent="0.25">
      <c r="A330" s="268" t="s">
        <v>526</v>
      </c>
      <c r="B330" s="269" t="s">
        <v>524</v>
      </c>
      <c r="C330" s="270">
        <v>23.58</v>
      </c>
    </row>
    <row r="331" spans="1:3" x14ac:dyDescent="0.25">
      <c r="A331" s="268" t="s">
        <v>527</v>
      </c>
      <c r="B331" s="269" t="s">
        <v>524</v>
      </c>
      <c r="C331" s="270">
        <v>30.26</v>
      </c>
    </row>
    <row r="332" spans="1:3" x14ac:dyDescent="0.25">
      <c r="A332" s="268" t="s">
        <v>528</v>
      </c>
      <c r="B332" s="269" t="s">
        <v>524</v>
      </c>
      <c r="C332" s="270">
        <v>525.29999999999995</v>
      </c>
    </row>
    <row r="333" spans="1:3" x14ac:dyDescent="0.25">
      <c r="A333" s="268" t="s">
        <v>529</v>
      </c>
      <c r="B333" s="269" t="s">
        <v>524</v>
      </c>
      <c r="C333" s="270">
        <v>13.5</v>
      </c>
    </row>
    <row r="334" spans="1:3" x14ac:dyDescent="0.25">
      <c r="A334" s="268" t="s">
        <v>530</v>
      </c>
      <c r="B334" s="269" t="s">
        <v>524</v>
      </c>
      <c r="C334" s="270">
        <v>402.01</v>
      </c>
    </row>
    <row r="335" spans="1:3" x14ac:dyDescent="0.25">
      <c r="A335" s="268" t="s">
        <v>531</v>
      </c>
      <c r="B335" s="269" t="s">
        <v>524</v>
      </c>
      <c r="C335" s="270">
        <v>106.27</v>
      </c>
    </row>
    <row r="336" spans="1:3" x14ac:dyDescent="0.25">
      <c r="A336" s="268" t="s">
        <v>532</v>
      </c>
      <c r="B336" s="269" t="s">
        <v>524</v>
      </c>
      <c r="C336" s="270">
        <v>26.33</v>
      </c>
    </row>
    <row r="337" spans="1:3" x14ac:dyDescent="0.25">
      <c r="A337" s="268" t="s">
        <v>533</v>
      </c>
      <c r="B337" s="269" t="s">
        <v>524</v>
      </c>
      <c r="C337" s="270">
        <v>129.55000000000001</v>
      </c>
    </row>
    <row r="338" spans="1:3" x14ac:dyDescent="0.25">
      <c r="A338" s="268" t="s">
        <v>534</v>
      </c>
      <c r="B338" s="269" t="s">
        <v>524</v>
      </c>
      <c r="C338" s="270">
        <v>91.7</v>
      </c>
    </row>
    <row r="339" spans="1:3" x14ac:dyDescent="0.25">
      <c r="A339" s="268" t="s">
        <v>535</v>
      </c>
      <c r="B339" s="269" t="s">
        <v>524</v>
      </c>
      <c r="C339" s="270">
        <v>45.77</v>
      </c>
    </row>
    <row r="340" spans="1:3" x14ac:dyDescent="0.25">
      <c r="A340" s="268" t="s">
        <v>536</v>
      </c>
      <c r="B340" s="269" t="s">
        <v>524</v>
      </c>
      <c r="C340" s="270">
        <v>21.01</v>
      </c>
    </row>
    <row r="341" spans="1:3" x14ac:dyDescent="0.25">
      <c r="A341" s="268" t="s">
        <v>537</v>
      </c>
      <c r="B341" s="269" t="s">
        <v>538</v>
      </c>
      <c r="C341" s="270">
        <v>51.25</v>
      </c>
    </row>
    <row r="342" spans="1:3" x14ac:dyDescent="0.25">
      <c r="A342" s="268" t="s">
        <v>539</v>
      </c>
      <c r="B342" s="269" t="s">
        <v>538</v>
      </c>
      <c r="C342" s="270">
        <v>136.97999999999999</v>
      </c>
    </row>
    <row r="343" spans="1:3" x14ac:dyDescent="0.25">
      <c r="A343" s="268" t="s">
        <v>540</v>
      </c>
      <c r="B343" s="269" t="s">
        <v>538</v>
      </c>
      <c r="C343" s="270">
        <v>58.27</v>
      </c>
    </row>
    <row r="344" spans="1:3" x14ac:dyDescent="0.25">
      <c r="A344" s="268" t="s">
        <v>541</v>
      </c>
      <c r="B344" s="269" t="s">
        <v>538</v>
      </c>
      <c r="C344" s="270">
        <v>588.15</v>
      </c>
    </row>
    <row r="345" spans="1:3" x14ac:dyDescent="0.25">
      <c r="A345" s="268" t="s">
        <v>542</v>
      </c>
      <c r="B345" s="269" t="s">
        <v>538</v>
      </c>
      <c r="C345" s="270">
        <v>92.21</v>
      </c>
    </row>
    <row r="346" spans="1:3" x14ac:dyDescent="0.25">
      <c r="A346" s="268" t="s">
        <v>543</v>
      </c>
      <c r="B346" s="269" t="s">
        <v>538</v>
      </c>
      <c r="C346" s="270">
        <v>48.3</v>
      </c>
    </row>
    <row r="347" spans="1:3" x14ac:dyDescent="0.25">
      <c r="A347" s="268" t="s">
        <v>544</v>
      </c>
      <c r="B347" s="269" t="s">
        <v>538</v>
      </c>
      <c r="C347" s="270">
        <v>27.92</v>
      </c>
    </row>
    <row r="348" spans="1:3" x14ac:dyDescent="0.25">
      <c r="A348" s="268" t="s">
        <v>545</v>
      </c>
      <c r="B348" s="269" t="s">
        <v>538</v>
      </c>
      <c r="C348" s="270">
        <v>382.5</v>
      </c>
    </row>
    <row r="349" spans="1:3" x14ac:dyDescent="0.25">
      <c r="A349" s="268" t="s">
        <v>546</v>
      </c>
      <c r="B349" s="269" t="s">
        <v>538</v>
      </c>
      <c r="C349" s="270">
        <v>225.15</v>
      </c>
    </row>
    <row r="350" spans="1:3" x14ac:dyDescent="0.25">
      <c r="A350" s="268" t="s">
        <v>547</v>
      </c>
      <c r="B350" s="269" t="s">
        <v>538</v>
      </c>
      <c r="C350" s="270">
        <v>251.35</v>
      </c>
    </row>
    <row r="351" spans="1:3" x14ac:dyDescent="0.25">
      <c r="A351" s="268" t="s">
        <v>548</v>
      </c>
      <c r="B351" s="269" t="s">
        <v>538</v>
      </c>
      <c r="C351" s="270">
        <v>119.43</v>
      </c>
    </row>
    <row r="352" spans="1:3" x14ac:dyDescent="0.25">
      <c r="A352" s="268" t="s">
        <v>549</v>
      </c>
      <c r="B352" s="269" t="s">
        <v>538</v>
      </c>
      <c r="C352" s="270">
        <v>47.33</v>
      </c>
    </row>
    <row r="353" spans="1:3" x14ac:dyDescent="0.25">
      <c r="A353" s="268" t="s">
        <v>550</v>
      </c>
      <c r="B353" s="269" t="s">
        <v>538</v>
      </c>
      <c r="C353" s="270">
        <v>12.42</v>
      </c>
    </row>
    <row r="354" spans="1:3" x14ac:dyDescent="0.25">
      <c r="A354" s="268" t="s">
        <v>551</v>
      </c>
      <c r="B354" s="269" t="s">
        <v>538</v>
      </c>
      <c r="C354" s="270">
        <v>248.58</v>
      </c>
    </row>
    <row r="355" spans="1:3" x14ac:dyDescent="0.25">
      <c r="A355" s="268" t="s">
        <v>552</v>
      </c>
      <c r="B355" s="269" t="s">
        <v>538</v>
      </c>
      <c r="C355" s="270">
        <v>56.95</v>
      </c>
    </row>
    <row r="356" spans="1:3" x14ac:dyDescent="0.25">
      <c r="A356" s="268" t="s">
        <v>553</v>
      </c>
      <c r="B356" s="269" t="s">
        <v>538</v>
      </c>
      <c r="C356" s="270">
        <v>21.82</v>
      </c>
    </row>
    <row r="357" spans="1:3" x14ac:dyDescent="0.25">
      <c r="A357" s="268" t="s">
        <v>554</v>
      </c>
      <c r="B357" s="269" t="s">
        <v>538</v>
      </c>
      <c r="C357" s="270">
        <v>64.349999999999994</v>
      </c>
    </row>
    <row r="358" spans="1:3" x14ac:dyDescent="0.25">
      <c r="A358" s="268" t="s">
        <v>555</v>
      </c>
      <c r="B358" s="269" t="s">
        <v>538</v>
      </c>
      <c r="C358" s="270">
        <v>49.96</v>
      </c>
    </row>
    <row r="359" spans="1:3" x14ac:dyDescent="0.25">
      <c r="A359" s="268" t="s">
        <v>556</v>
      </c>
      <c r="B359" s="269" t="s">
        <v>557</v>
      </c>
      <c r="C359" s="270">
        <v>580.72</v>
      </c>
    </row>
    <row r="360" spans="1:3" x14ac:dyDescent="0.25">
      <c r="A360" s="268" t="s">
        <v>558</v>
      </c>
      <c r="B360" s="269" t="s">
        <v>557</v>
      </c>
      <c r="C360" s="270">
        <v>66.11</v>
      </c>
    </row>
    <row r="361" spans="1:3" x14ac:dyDescent="0.25">
      <c r="A361" s="268" t="s">
        <v>559</v>
      </c>
      <c r="B361" s="269" t="s">
        <v>557</v>
      </c>
      <c r="C361" s="270">
        <v>28</v>
      </c>
    </row>
    <row r="362" spans="1:3" x14ac:dyDescent="0.25">
      <c r="A362" s="268" t="s">
        <v>560</v>
      </c>
      <c r="B362" s="269" t="s">
        <v>557</v>
      </c>
      <c r="C362" s="270">
        <v>68.3</v>
      </c>
    </row>
    <row r="363" spans="1:3" x14ac:dyDescent="0.25">
      <c r="A363" s="268" t="s">
        <v>561</v>
      </c>
      <c r="B363" s="269" t="s">
        <v>562</v>
      </c>
      <c r="C363" s="270">
        <v>691.54</v>
      </c>
    </row>
    <row r="364" spans="1:3" x14ac:dyDescent="0.25">
      <c r="A364" s="268" t="s">
        <v>563</v>
      </c>
      <c r="B364" s="269" t="s">
        <v>562</v>
      </c>
      <c r="C364" s="270">
        <v>193.41</v>
      </c>
    </row>
    <row r="365" spans="1:3" x14ac:dyDescent="0.25">
      <c r="A365" s="268" t="s">
        <v>564</v>
      </c>
      <c r="B365" s="269" t="s">
        <v>565</v>
      </c>
      <c r="C365" s="270">
        <v>27.51</v>
      </c>
    </row>
    <row r="366" spans="1:3" x14ac:dyDescent="0.25">
      <c r="A366" s="268" t="s">
        <v>566</v>
      </c>
      <c r="B366" s="269" t="s">
        <v>565</v>
      </c>
      <c r="C366" s="270">
        <v>44.62</v>
      </c>
    </row>
    <row r="367" spans="1:3" x14ac:dyDescent="0.25">
      <c r="A367" s="268" t="s">
        <v>567</v>
      </c>
      <c r="B367" s="269" t="s">
        <v>565</v>
      </c>
      <c r="C367" s="270">
        <v>145.35</v>
      </c>
    </row>
    <row r="368" spans="1:3" x14ac:dyDescent="0.25">
      <c r="A368" s="268" t="s">
        <v>568</v>
      </c>
      <c r="B368" s="269" t="s">
        <v>565</v>
      </c>
      <c r="C368" s="270">
        <v>99</v>
      </c>
    </row>
    <row r="369" spans="1:3" x14ac:dyDescent="0.25">
      <c r="A369" s="268" t="s">
        <v>569</v>
      </c>
      <c r="B369" s="269" t="s">
        <v>565</v>
      </c>
      <c r="C369" s="270">
        <v>261</v>
      </c>
    </row>
    <row r="370" spans="1:3" x14ac:dyDescent="0.25">
      <c r="A370" s="268" t="s">
        <v>570</v>
      </c>
      <c r="B370" s="269" t="s">
        <v>565</v>
      </c>
      <c r="C370" s="270">
        <v>166.5</v>
      </c>
    </row>
    <row r="371" spans="1:3" x14ac:dyDescent="0.25">
      <c r="A371" s="268" t="s">
        <v>571</v>
      </c>
      <c r="B371" s="269" t="s">
        <v>565</v>
      </c>
      <c r="C371" s="270">
        <v>300</v>
      </c>
    </row>
    <row r="372" spans="1:3" x14ac:dyDescent="0.25">
      <c r="A372" s="268" t="s">
        <v>572</v>
      </c>
      <c r="B372" s="269" t="s">
        <v>565</v>
      </c>
      <c r="C372" s="270">
        <v>123.29</v>
      </c>
    </row>
    <row r="373" spans="1:3" x14ac:dyDescent="0.25">
      <c r="A373" s="268" t="s">
        <v>573</v>
      </c>
      <c r="B373" s="269" t="s">
        <v>565</v>
      </c>
      <c r="C373" s="270">
        <v>129.38999999999999</v>
      </c>
    </row>
    <row r="374" spans="1:3" x14ac:dyDescent="0.25">
      <c r="A374" s="268" t="s">
        <v>574</v>
      </c>
      <c r="B374" s="269" t="s">
        <v>565</v>
      </c>
      <c r="C374" s="270">
        <v>199.74</v>
      </c>
    </row>
    <row r="375" spans="1:3" x14ac:dyDescent="0.25">
      <c r="A375" s="268" t="s">
        <v>575</v>
      </c>
      <c r="B375" s="269" t="s">
        <v>576</v>
      </c>
      <c r="C375" s="270">
        <v>172.8</v>
      </c>
    </row>
    <row r="376" spans="1:3" x14ac:dyDescent="0.25">
      <c r="A376" s="268" t="s">
        <v>577</v>
      </c>
      <c r="B376" s="269" t="s">
        <v>576</v>
      </c>
      <c r="C376" s="270">
        <v>45</v>
      </c>
    </row>
    <row r="377" spans="1:3" x14ac:dyDescent="0.25">
      <c r="A377" s="268" t="s">
        <v>578</v>
      </c>
      <c r="B377" s="269" t="s">
        <v>576</v>
      </c>
      <c r="C377" s="270">
        <v>42.1</v>
      </c>
    </row>
    <row r="378" spans="1:3" x14ac:dyDescent="0.25">
      <c r="A378" s="268" t="s">
        <v>579</v>
      </c>
      <c r="B378" s="269" t="s">
        <v>576</v>
      </c>
      <c r="C378" s="270">
        <v>541.80999999999995</v>
      </c>
    </row>
    <row r="379" spans="1:3" x14ac:dyDescent="0.25">
      <c r="A379" s="268" t="s">
        <v>580</v>
      </c>
      <c r="B379" s="269" t="s">
        <v>576</v>
      </c>
      <c r="C379" s="270">
        <v>93.48</v>
      </c>
    </row>
    <row r="380" spans="1:3" x14ac:dyDescent="0.25">
      <c r="A380" s="268" t="s">
        <v>581</v>
      </c>
      <c r="B380" s="269" t="s">
        <v>576</v>
      </c>
      <c r="C380" s="270">
        <v>36</v>
      </c>
    </row>
    <row r="381" spans="1:3" x14ac:dyDescent="0.25">
      <c r="A381" s="268" t="s">
        <v>582</v>
      </c>
      <c r="B381" s="269" t="s">
        <v>576</v>
      </c>
      <c r="C381" s="270">
        <v>36</v>
      </c>
    </row>
    <row r="382" spans="1:3" x14ac:dyDescent="0.25">
      <c r="A382" s="268" t="s">
        <v>583</v>
      </c>
      <c r="B382" s="269" t="s">
        <v>576</v>
      </c>
      <c r="C382" s="270">
        <v>270.51</v>
      </c>
    </row>
    <row r="383" spans="1:3" x14ac:dyDescent="0.25">
      <c r="A383" s="268" t="s">
        <v>584</v>
      </c>
      <c r="B383" s="269" t="s">
        <v>585</v>
      </c>
      <c r="C383" s="270">
        <v>98.5</v>
      </c>
    </row>
    <row r="384" spans="1:3" x14ac:dyDescent="0.25">
      <c r="A384" s="268" t="s">
        <v>586</v>
      </c>
      <c r="B384" s="269" t="s">
        <v>585</v>
      </c>
      <c r="C384" s="270">
        <v>22.5</v>
      </c>
    </row>
    <row r="385" spans="1:3" x14ac:dyDescent="0.25">
      <c r="A385" s="268" t="s">
        <v>587</v>
      </c>
      <c r="B385" s="269" t="s">
        <v>585</v>
      </c>
      <c r="C385" s="270">
        <v>15.75</v>
      </c>
    </row>
    <row r="386" spans="1:3" x14ac:dyDescent="0.25">
      <c r="A386" s="268" t="s">
        <v>588</v>
      </c>
      <c r="B386" s="269" t="s">
        <v>585</v>
      </c>
      <c r="C386" s="270">
        <v>15.75</v>
      </c>
    </row>
    <row r="387" spans="1:3" x14ac:dyDescent="0.25">
      <c r="A387" s="268" t="s">
        <v>589</v>
      </c>
      <c r="B387" s="269" t="s">
        <v>585</v>
      </c>
      <c r="C387" s="270">
        <v>75</v>
      </c>
    </row>
    <row r="388" spans="1:3" x14ac:dyDescent="0.25">
      <c r="A388" s="268" t="s">
        <v>590</v>
      </c>
      <c r="B388" s="269" t="s">
        <v>585</v>
      </c>
      <c r="C388" s="270">
        <v>11.97</v>
      </c>
    </row>
    <row r="389" spans="1:3" x14ac:dyDescent="0.25">
      <c r="A389" s="268" t="s">
        <v>591</v>
      </c>
      <c r="B389" s="269" t="s">
        <v>585</v>
      </c>
      <c r="C389" s="270">
        <v>15</v>
      </c>
    </row>
    <row r="390" spans="1:3" x14ac:dyDescent="0.25">
      <c r="A390" s="268" t="s">
        <v>592</v>
      </c>
      <c r="B390" s="269" t="s">
        <v>585</v>
      </c>
      <c r="C390" s="270">
        <v>25</v>
      </c>
    </row>
    <row r="391" spans="1:3" x14ac:dyDescent="0.25">
      <c r="A391" s="268" t="s">
        <v>593</v>
      </c>
      <c r="B391" s="269" t="s">
        <v>585</v>
      </c>
      <c r="C391" s="270">
        <v>71.39</v>
      </c>
    </row>
    <row r="392" spans="1:3" x14ac:dyDescent="0.25">
      <c r="A392" s="268" t="s">
        <v>594</v>
      </c>
      <c r="B392" s="269" t="s">
        <v>585</v>
      </c>
      <c r="C392" s="270">
        <v>47.16</v>
      </c>
    </row>
    <row r="393" spans="1:3" x14ac:dyDescent="0.25">
      <c r="A393" s="268" t="s">
        <v>595</v>
      </c>
      <c r="B393" s="269" t="s">
        <v>585</v>
      </c>
      <c r="C393" s="270">
        <v>80.59</v>
      </c>
    </row>
    <row r="394" spans="1:3" x14ac:dyDescent="0.25">
      <c r="A394" s="268" t="s">
        <v>596</v>
      </c>
      <c r="B394" s="269" t="s">
        <v>585</v>
      </c>
      <c r="C394" s="270">
        <v>6.46</v>
      </c>
    </row>
    <row r="395" spans="1:3" x14ac:dyDescent="0.25">
      <c r="A395" s="268" t="s">
        <v>597</v>
      </c>
      <c r="B395" s="269" t="s">
        <v>585</v>
      </c>
      <c r="C395" s="270">
        <v>30</v>
      </c>
    </row>
    <row r="396" spans="1:3" x14ac:dyDescent="0.25">
      <c r="A396" s="268" t="s">
        <v>598</v>
      </c>
      <c r="B396" s="269" t="s">
        <v>585</v>
      </c>
      <c r="C396" s="270">
        <v>15.34</v>
      </c>
    </row>
    <row r="397" spans="1:3" x14ac:dyDescent="0.25">
      <c r="A397" s="268" t="s">
        <v>599</v>
      </c>
      <c r="B397" s="269" t="s">
        <v>585</v>
      </c>
      <c r="C397" s="270">
        <v>47.65</v>
      </c>
    </row>
    <row r="398" spans="1:3" x14ac:dyDescent="0.25">
      <c r="A398" s="268" t="s">
        <v>600</v>
      </c>
      <c r="B398" s="269" t="s">
        <v>585</v>
      </c>
      <c r="C398" s="270">
        <v>161.68</v>
      </c>
    </row>
    <row r="399" spans="1:3" x14ac:dyDescent="0.25">
      <c r="A399" s="268" t="s">
        <v>601</v>
      </c>
      <c r="B399" s="269" t="s">
        <v>602</v>
      </c>
      <c r="C399" s="270">
        <v>287.70999999999998</v>
      </c>
    </row>
    <row r="400" spans="1:3" x14ac:dyDescent="0.25">
      <c r="A400" s="268" t="s">
        <v>603</v>
      </c>
      <c r="B400" s="269" t="s">
        <v>602</v>
      </c>
      <c r="C400" s="270">
        <v>40.11</v>
      </c>
    </row>
    <row r="401" spans="1:3" x14ac:dyDescent="0.25">
      <c r="A401" s="268" t="s">
        <v>604</v>
      </c>
      <c r="B401" s="269" t="s">
        <v>602</v>
      </c>
      <c r="C401" s="270">
        <v>40.36</v>
      </c>
    </row>
    <row r="402" spans="1:3" x14ac:dyDescent="0.25">
      <c r="A402" s="268" t="s">
        <v>605</v>
      </c>
      <c r="B402" s="269" t="s">
        <v>606</v>
      </c>
      <c r="C402" s="270">
        <v>1197.9000000000001</v>
      </c>
    </row>
    <row r="403" spans="1:3" x14ac:dyDescent="0.25">
      <c r="A403" s="268" t="s">
        <v>607</v>
      </c>
      <c r="B403" s="269" t="s">
        <v>606</v>
      </c>
      <c r="C403" s="270">
        <v>477.75</v>
      </c>
    </row>
    <row r="404" spans="1:3" x14ac:dyDescent="0.25">
      <c r="A404" s="268" t="s">
        <v>608</v>
      </c>
      <c r="B404" s="269" t="s">
        <v>606</v>
      </c>
      <c r="C404" s="270">
        <v>26.77</v>
      </c>
    </row>
    <row r="405" spans="1:3" x14ac:dyDescent="0.25">
      <c r="A405" s="268" t="s">
        <v>609</v>
      </c>
      <c r="B405" s="269" t="s">
        <v>606</v>
      </c>
      <c r="C405" s="270">
        <v>158.37</v>
      </c>
    </row>
    <row r="406" spans="1:3" x14ac:dyDescent="0.25">
      <c r="A406" s="268" t="s">
        <v>610</v>
      </c>
      <c r="B406" s="269" t="s">
        <v>606</v>
      </c>
      <c r="C406" s="270">
        <v>33.35</v>
      </c>
    </row>
    <row r="407" spans="1:3" x14ac:dyDescent="0.25">
      <c r="A407" s="268" t="s">
        <v>611</v>
      </c>
      <c r="B407" s="269" t="s">
        <v>606</v>
      </c>
      <c r="C407" s="270">
        <v>10.5</v>
      </c>
    </row>
    <row r="408" spans="1:3" x14ac:dyDescent="0.25">
      <c r="A408" s="268" t="s">
        <v>612</v>
      </c>
      <c r="B408" s="269" t="s">
        <v>606</v>
      </c>
      <c r="C408" s="270">
        <v>255.51</v>
      </c>
    </row>
    <row r="409" spans="1:3" x14ac:dyDescent="0.25">
      <c r="A409" s="268" t="s">
        <v>613</v>
      </c>
      <c r="B409" s="269" t="s">
        <v>606</v>
      </c>
      <c r="C409" s="270">
        <v>201.75</v>
      </c>
    </row>
    <row r="410" spans="1:3" x14ac:dyDescent="0.25">
      <c r="A410" s="268" t="s">
        <v>614</v>
      </c>
      <c r="B410" s="269" t="s">
        <v>606</v>
      </c>
      <c r="C410" s="270">
        <v>24.68</v>
      </c>
    </row>
    <row r="411" spans="1:3" x14ac:dyDescent="0.25">
      <c r="A411" s="268" t="s">
        <v>615</v>
      </c>
      <c r="B411" s="269" t="s">
        <v>606</v>
      </c>
      <c r="C411" s="270">
        <v>83.12</v>
      </c>
    </row>
    <row r="412" spans="1:3" x14ac:dyDescent="0.25">
      <c r="A412" s="268" t="s">
        <v>616</v>
      </c>
      <c r="B412" s="269" t="s">
        <v>606</v>
      </c>
      <c r="C412" s="270">
        <v>15</v>
      </c>
    </row>
    <row r="413" spans="1:3" x14ac:dyDescent="0.25">
      <c r="A413" s="268" t="s">
        <v>617</v>
      </c>
      <c r="B413" s="269" t="s">
        <v>606</v>
      </c>
      <c r="C413" s="270">
        <v>19.89</v>
      </c>
    </row>
    <row r="414" spans="1:3" x14ac:dyDescent="0.25">
      <c r="A414" s="268" t="s">
        <v>618</v>
      </c>
      <c r="B414" s="269" t="s">
        <v>606</v>
      </c>
      <c r="C414" s="270">
        <v>324.54000000000002</v>
      </c>
    </row>
    <row r="415" spans="1:3" x14ac:dyDescent="0.25">
      <c r="A415" s="268" t="s">
        <v>619</v>
      </c>
      <c r="B415" s="269" t="s">
        <v>606</v>
      </c>
      <c r="C415" s="270">
        <v>84.81</v>
      </c>
    </row>
    <row r="416" spans="1:3" x14ac:dyDescent="0.25">
      <c r="A416" s="268" t="s">
        <v>620</v>
      </c>
      <c r="B416" s="269" t="s">
        <v>606</v>
      </c>
      <c r="C416" s="270">
        <v>299.85000000000002</v>
      </c>
    </row>
    <row r="417" spans="1:3" x14ac:dyDescent="0.25">
      <c r="A417" s="268" t="s">
        <v>621</v>
      </c>
      <c r="B417" s="269" t="s">
        <v>622</v>
      </c>
      <c r="C417" s="270">
        <v>34.42</v>
      </c>
    </row>
    <row r="418" spans="1:3" x14ac:dyDescent="0.25">
      <c r="A418" s="268" t="s">
        <v>623</v>
      </c>
      <c r="B418" s="269" t="s">
        <v>622</v>
      </c>
      <c r="C418" s="270">
        <v>120.77</v>
      </c>
    </row>
    <row r="419" spans="1:3" x14ac:dyDescent="0.25">
      <c r="A419" s="268" t="s">
        <v>624</v>
      </c>
      <c r="B419" s="269" t="s">
        <v>622</v>
      </c>
      <c r="C419" s="270">
        <v>52.46</v>
      </c>
    </row>
    <row r="420" spans="1:3" x14ac:dyDescent="0.25">
      <c r="A420" s="268" t="s">
        <v>625</v>
      </c>
      <c r="B420" s="269" t="s">
        <v>622</v>
      </c>
      <c r="C420" s="270">
        <v>354.69</v>
      </c>
    </row>
    <row r="421" spans="1:3" x14ac:dyDescent="0.25">
      <c r="A421" s="268" t="s">
        <v>626</v>
      </c>
      <c r="B421" s="269" t="s">
        <v>622</v>
      </c>
      <c r="C421" s="270">
        <v>66.239999999999995</v>
      </c>
    </row>
    <row r="422" spans="1:3" x14ac:dyDescent="0.25">
      <c r="A422" s="268" t="s">
        <v>627</v>
      </c>
      <c r="B422" s="269" t="s">
        <v>622</v>
      </c>
      <c r="C422" s="270">
        <v>15.14</v>
      </c>
    </row>
    <row r="423" spans="1:3" x14ac:dyDescent="0.25">
      <c r="A423" s="268" t="s">
        <v>628</v>
      </c>
      <c r="B423" s="269" t="s">
        <v>622</v>
      </c>
      <c r="C423" s="270">
        <v>102</v>
      </c>
    </row>
    <row r="424" spans="1:3" x14ac:dyDescent="0.25">
      <c r="A424" s="268" t="s">
        <v>629</v>
      </c>
      <c r="B424" s="269" t="s">
        <v>622</v>
      </c>
      <c r="C424" s="270">
        <v>109.49</v>
      </c>
    </row>
    <row r="425" spans="1:3" x14ac:dyDescent="0.25">
      <c r="A425" s="268" t="s">
        <v>630</v>
      </c>
      <c r="B425" s="269" t="s">
        <v>622</v>
      </c>
      <c r="C425" s="270">
        <v>124.04</v>
      </c>
    </row>
    <row r="426" spans="1:3" x14ac:dyDescent="0.25">
      <c r="A426" s="268" t="s">
        <v>631</v>
      </c>
      <c r="B426" s="269" t="s">
        <v>632</v>
      </c>
      <c r="C426" s="270">
        <v>1027.75</v>
      </c>
    </row>
    <row r="427" spans="1:3" x14ac:dyDescent="0.25">
      <c r="A427" s="268" t="s">
        <v>633</v>
      </c>
      <c r="B427" s="269" t="s">
        <v>632</v>
      </c>
      <c r="C427" s="270">
        <v>33.75</v>
      </c>
    </row>
    <row r="428" spans="1:3" x14ac:dyDescent="0.25">
      <c r="A428" s="268" t="s">
        <v>634</v>
      </c>
      <c r="B428" s="269" t="s">
        <v>632</v>
      </c>
      <c r="C428" s="270">
        <v>75.150000000000006</v>
      </c>
    </row>
    <row r="429" spans="1:3" x14ac:dyDescent="0.25">
      <c r="A429" s="268" t="s">
        <v>635</v>
      </c>
      <c r="B429" s="269" t="s">
        <v>632</v>
      </c>
      <c r="C429" s="270">
        <v>577.4</v>
      </c>
    </row>
    <row r="430" spans="1:3" x14ac:dyDescent="0.25">
      <c r="A430" s="268" t="s">
        <v>636</v>
      </c>
      <c r="B430" s="269" t="s">
        <v>637</v>
      </c>
      <c r="C430" s="270">
        <v>114.09</v>
      </c>
    </row>
    <row r="431" spans="1:3" x14ac:dyDescent="0.25">
      <c r="A431" s="268" t="s">
        <v>638</v>
      </c>
      <c r="B431" s="269" t="s">
        <v>637</v>
      </c>
      <c r="C431" s="270">
        <v>13.5</v>
      </c>
    </row>
    <row r="432" spans="1:3" x14ac:dyDescent="0.25">
      <c r="A432" s="268" t="s">
        <v>639</v>
      </c>
      <c r="B432" s="269" t="s">
        <v>637</v>
      </c>
      <c r="C432" s="270">
        <v>24.86</v>
      </c>
    </row>
    <row r="433" spans="1:3" x14ac:dyDescent="0.25">
      <c r="A433" s="268" t="s">
        <v>640</v>
      </c>
      <c r="B433" s="269" t="s">
        <v>637</v>
      </c>
      <c r="C433" s="270">
        <v>15.98</v>
      </c>
    </row>
    <row r="434" spans="1:3" x14ac:dyDescent="0.25">
      <c r="A434" s="268" t="s">
        <v>641</v>
      </c>
      <c r="B434" s="269" t="s">
        <v>637</v>
      </c>
      <c r="C434" s="270">
        <v>463.43</v>
      </c>
    </row>
    <row r="435" spans="1:3" x14ac:dyDescent="0.25">
      <c r="A435" s="268" t="s">
        <v>642</v>
      </c>
      <c r="B435" s="269" t="s">
        <v>637</v>
      </c>
      <c r="C435" s="270">
        <v>18.8</v>
      </c>
    </row>
    <row r="436" spans="1:3" x14ac:dyDescent="0.25">
      <c r="A436" s="268" t="s">
        <v>643</v>
      </c>
      <c r="B436" s="269" t="s">
        <v>637</v>
      </c>
      <c r="C436" s="270">
        <v>458.1</v>
      </c>
    </row>
    <row r="437" spans="1:3" x14ac:dyDescent="0.25">
      <c r="A437" s="268" t="s">
        <v>644</v>
      </c>
      <c r="B437" s="269" t="s">
        <v>637</v>
      </c>
      <c r="C437" s="270">
        <v>125.25</v>
      </c>
    </row>
    <row r="438" spans="1:3" x14ac:dyDescent="0.25">
      <c r="A438" s="268" t="s">
        <v>645</v>
      </c>
      <c r="B438" s="269" t="s">
        <v>637</v>
      </c>
      <c r="C438" s="270">
        <v>183.99</v>
      </c>
    </row>
    <row r="439" spans="1:3" x14ac:dyDescent="0.25">
      <c r="A439" s="268" t="s">
        <v>646</v>
      </c>
      <c r="B439" s="269" t="s">
        <v>637</v>
      </c>
      <c r="C439" s="270">
        <v>42.25</v>
      </c>
    </row>
    <row r="440" spans="1:3" ht="16.5" thickBot="1" x14ac:dyDescent="0.3">
      <c r="A440" s="268" t="s">
        <v>647</v>
      </c>
      <c r="B440" s="269" t="s">
        <v>637</v>
      </c>
      <c r="C440" s="270">
        <v>119</v>
      </c>
    </row>
    <row r="441" spans="1:3" ht="16.350000000000001" customHeight="1" thickBot="1" x14ac:dyDescent="0.3">
      <c r="A441" s="271"/>
      <c r="B441" s="272" t="s">
        <v>648</v>
      </c>
      <c r="C441" s="273">
        <f>SUM(C$13:C440)</f>
        <v>77466.279999999984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REPORTING&amp;RMIDDLESEX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90"/>
      <c r="B1" s="491"/>
      <c r="C1" s="491"/>
      <c r="D1" s="491"/>
      <c r="E1" s="491"/>
      <c r="F1" s="492"/>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649</v>
      </c>
      <c r="B5" s="469"/>
      <c r="C5" s="469"/>
      <c r="D5" s="469"/>
      <c r="E5" s="469"/>
      <c r="F5" s="470"/>
    </row>
    <row r="6" spans="1:6" ht="16.5" customHeight="1" thickBot="1" x14ac:dyDescent="0.3">
      <c r="A6" s="477"/>
      <c r="B6" s="478"/>
      <c r="C6" s="478"/>
      <c r="D6" s="478"/>
      <c r="E6" s="478"/>
      <c r="F6" s="479"/>
    </row>
    <row r="7" spans="1:6" ht="16.5" customHeight="1" thickBot="1" x14ac:dyDescent="0.3">
      <c r="A7" s="484" t="s">
        <v>650</v>
      </c>
      <c r="B7" s="485"/>
      <c r="C7" s="485"/>
      <c r="D7" s="485"/>
      <c r="E7" s="485"/>
      <c r="F7" s="485"/>
    </row>
    <row r="8" spans="1:6" ht="14.25" customHeight="1" x14ac:dyDescent="0.25">
      <c r="A8" s="275">
        <v>-1</v>
      </c>
      <c r="B8" s="276">
        <v>-2</v>
      </c>
      <c r="C8" s="276">
        <v>-3</v>
      </c>
      <c r="D8" s="276">
        <v>-4</v>
      </c>
      <c r="E8" s="276">
        <v>-5</v>
      </c>
      <c r="F8" s="277">
        <v>-6</v>
      </c>
    </row>
    <row r="9" spans="1:6" ht="30.75" customHeight="1" thickBot="1" x14ac:dyDescent="0.3">
      <c r="A9" s="278" t="s">
        <v>651</v>
      </c>
      <c r="B9" s="279" t="s">
        <v>652</v>
      </c>
      <c r="C9" s="280" t="s">
        <v>653</v>
      </c>
      <c r="D9" s="280" t="s">
        <v>654</v>
      </c>
      <c r="E9" s="280" t="s">
        <v>655</v>
      </c>
      <c r="F9" s="281" t="s">
        <v>656</v>
      </c>
    </row>
    <row r="10" spans="1:6" ht="15" customHeight="1" x14ac:dyDescent="0.25">
      <c r="A10" s="282"/>
      <c r="B10" s="283"/>
      <c r="C10" s="284"/>
      <c r="D10" s="284"/>
      <c r="E10" s="284"/>
      <c r="F10" s="285"/>
    </row>
    <row r="11" spans="1:6" ht="15" customHeight="1" x14ac:dyDescent="0.25">
      <c r="A11" s="286" t="s">
        <v>95</v>
      </c>
      <c r="B11" s="486" t="s">
        <v>657</v>
      </c>
      <c r="C11" s="487"/>
      <c r="D11" s="487"/>
      <c r="E11" s="487"/>
      <c r="F11" s="487"/>
    </row>
    <row r="12" spans="1:6" ht="15" customHeight="1" x14ac:dyDescent="0.25">
      <c r="A12" s="480"/>
      <c r="B12" s="481"/>
      <c r="C12" s="481"/>
      <c r="D12" s="481"/>
      <c r="E12" s="481"/>
      <c r="F12" s="481"/>
    </row>
    <row r="13" spans="1:6" ht="15" customHeight="1" x14ac:dyDescent="0.25">
      <c r="A13" s="286" t="s">
        <v>96</v>
      </c>
      <c r="B13" s="488" t="s">
        <v>658</v>
      </c>
      <c r="C13" s="489"/>
      <c r="D13" s="489"/>
      <c r="E13" s="489"/>
      <c r="F13" s="489"/>
    </row>
    <row r="14" spans="1:6" ht="15" customHeight="1" x14ac:dyDescent="0.25">
      <c r="A14" s="480"/>
      <c r="B14" s="481"/>
      <c r="C14" s="481"/>
      <c r="D14" s="481"/>
      <c r="E14" s="481"/>
      <c r="F14" s="481"/>
    </row>
    <row r="15" spans="1:6" ht="15" customHeight="1" x14ac:dyDescent="0.25">
      <c r="A15" s="286" t="s">
        <v>120</v>
      </c>
      <c r="B15" s="488" t="s">
        <v>659</v>
      </c>
      <c r="C15" s="489"/>
      <c r="D15" s="489"/>
      <c r="E15" s="489"/>
      <c r="F15" s="489"/>
    </row>
    <row r="16" spans="1:6" ht="15" customHeight="1" x14ac:dyDescent="0.25">
      <c r="A16" s="480"/>
      <c r="B16" s="481"/>
      <c r="C16" s="481"/>
      <c r="D16" s="481"/>
      <c r="E16" s="481"/>
      <c r="F16" s="481"/>
    </row>
    <row r="17" spans="1:6" ht="15" customHeight="1" x14ac:dyDescent="0.25">
      <c r="A17" s="286" t="s">
        <v>660</v>
      </c>
      <c r="B17" s="482" t="s">
        <v>661</v>
      </c>
      <c r="C17" s="482"/>
      <c r="D17" s="482"/>
      <c r="E17" s="482"/>
      <c r="F17" s="482"/>
    </row>
    <row r="18" spans="1:6" ht="16.5" customHeight="1" thickBot="1" x14ac:dyDescent="0.3">
      <c r="A18" s="287"/>
      <c r="B18" s="483"/>
      <c r="C18" s="483"/>
      <c r="D18" s="483"/>
      <c r="E18" s="483"/>
      <c r="F18" s="288"/>
    </row>
    <row r="19" spans="1:6" x14ac:dyDescent="0.25">
      <c r="A19" s="289"/>
      <c r="B19" s="290" t="s">
        <v>662</v>
      </c>
      <c r="C19" s="291">
        <v>42811</v>
      </c>
      <c r="D19" s="291">
        <v>6544</v>
      </c>
      <c r="E19" s="291">
        <v>0</v>
      </c>
      <c r="F19" s="292">
        <v>6544</v>
      </c>
    </row>
    <row r="20" spans="1:6" x14ac:dyDescent="0.25">
      <c r="A20" s="289"/>
      <c r="B20" s="290" t="s">
        <v>663</v>
      </c>
      <c r="C20" s="291">
        <v>49611</v>
      </c>
      <c r="D20" s="291">
        <v>455</v>
      </c>
      <c r="E20" s="291">
        <v>0</v>
      </c>
      <c r="F20" s="292">
        <v>455</v>
      </c>
    </row>
    <row r="21" spans="1:6" x14ac:dyDescent="0.25">
      <c r="A21" s="289"/>
      <c r="B21" s="290" t="s">
        <v>664</v>
      </c>
      <c r="C21" s="291">
        <v>8430</v>
      </c>
      <c r="D21" s="291">
        <v>1866</v>
      </c>
      <c r="E21" s="291">
        <v>0</v>
      </c>
      <c r="F21" s="292">
        <v>1866</v>
      </c>
    </row>
    <row r="22" spans="1:6" x14ac:dyDescent="0.25">
      <c r="A22" s="289"/>
      <c r="B22" s="290" t="s">
        <v>665</v>
      </c>
      <c r="C22" s="291">
        <v>18961</v>
      </c>
      <c r="D22" s="291">
        <v>152</v>
      </c>
      <c r="E22" s="291">
        <v>0</v>
      </c>
      <c r="F22" s="292">
        <v>152</v>
      </c>
    </row>
    <row r="23" spans="1:6" ht="30" x14ac:dyDescent="0.25">
      <c r="A23" s="289"/>
      <c r="B23" s="290" t="s">
        <v>666</v>
      </c>
      <c r="C23" s="291">
        <v>62812</v>
      </c>
      <c r="D23" s="291">
        <v>1991</v>
      </c>
      <c r="E23" s="291">
        <v>0</v>
      </c>
      <c r="F23" s="292">
        <v>1991</v>
      </c>
    </row>
    <row r="24" spans="1:6" x14ac:dyDescent="0.25">
      <c r="A24" s="289"/>
      <c r="B24" s="290" t="s">
        <v>667</v>
      </c>
      <c r="C24" s="291">
        <v>58227</v>
      </c>
      <c r="D24" s="291">
        <v>34305</v>
      </c>
      <c r="E24" s="291">
        <v>0</v>
      </c>
      <c r="F24" s="292">
        <v>34305</v>
      </c>
    </row>
    <row r="25" spans="1:6" x14ac:dyDescent="0.25">
      <c r="A25" s="289"/>
      <c r="B25" s="290" t="s">
        <v>668</v>
      </c>
      <c r="C25" s="291">
        <v>7153</v>
      </c>
      <c r="D25" s="291">
        <v>66</v>
      </c>
      <c r="E25" s="291">
        <v>0</v>
      </c>
      <c r="F25" s="292">
        <v>66</v>
      </c>
    </row>
    <row r="26" spans="1:6" x14ac:dyDescent="0.25">
      <c r="A26" s="289"/>
      <c r="B26" s="290" t="s">
        <v>669</v>
      </c>
      <c r="C26" s="291">
        <v>4009</v>
      </c>
      <c r="D26" s="291">
        <v>37</v>
      </c>
      <c r="E26" s="291">
        <v>0</v>
      </c>
      <c r="F26" s="292">
        <v>37</v>
      </c>
    </row>
    <row r="27" spans="1:6" x14ac:dyDescent="0.25">
      <c r="A27" s="289"/>
      <c r="B27" s="290" t="s">
        <v>670</v>
      </c>
      <c r="C27" s="291">
        <v>48789</v>
      </c>
      <c r="D27" s="291">
        <v>448</v>
      </c>
      <c r="E27" s="291">
        <v>0</v>
      </c>
      <c r="F27" s="292">
        <v>448</v>
      </c>
    </row>
    <row r="28" spans="1:6" x14ac:dyDescent="0.25">
      <c r="A28" s="289"/>
      <c r="B28" s="290" t="s">
        <v>671</v>
      </c>
      <c r="C28" s="291">
        <v>7493</v>
      </c>
      <c r="D28" s="291">
        <v>422</v>
      </c>
      <c r="E28" s="291">
        <v>0</v>
      </c>
      <c r="F28" s="292">
        <v>422</v>
      </c>
    </row>
    <row r="29" spans="1:6" x14ac:dyDescent="0.25">
      <c r="A29" s="289"/>
      <c r="B29" s="290" t="s">
        <v>672</v>
      </c>
      <c r="C29" s="291">
        <v>16912</v>
      </c>
      <c r="D29" s="291">
        <v>155</v>
      </c>
      <c r="E29" s="291">
        <v>0</v>
      </c>
      <c r="F29" s="292">
        <v>155</v>
      </c>
    </row>
    <row r="30" spans="1:6" x14ac:dyDescent="0.25">
      <c r="A30" s="289"/>
      <c r="B30" s="290" t="s">
        <v>673</v>
      </c>
      <c r="C30" s="291">
        <v>19475</v>
      </c>
      <c r="D30" s="291">
        <v>984</v>
      </c>
      <c r="E30" s="291">
        <v>0</v>
      </c>
      <c r="F30" s="292">
        <v>984</v>
      </c>
    </row>
    <row r="31" spans="1:6" x14ac:dyDescent="0.25">
      <c r="A31" s="289"/>
      <c r="B31" s="290" t="s">
        <v>674</v>
      </c>
      <c r="C31" s="291">
        <v>22232</v>
      </c>
      <c r="D31" s="291">
        <v>204</v>
      </c>
      <c r="E31" s="291">
        <v>0</v>
      </c>
      <c r="F31" s="292">
        <v>204</v>
      </c>
    </row>
    <row r="32" spans="1:6" x14ac:dyDescent="0.25">
      <c r="A32" s="289"/>
      <c r="B32" s="290" t="s">
        <v>675</v>
      </c>
      <c r="C32" s="291">
        <v>24802</v>
      </c>
      <c r="D32" s="291">
        <v>228</v>
      </c>
      <c r="E32" s="291">
        <v>0</v>
      </c>
      <c r="F32" s="292">
        <v>228</v>
      </c>
    </row>
    <row r="33" spans="1:6" x14ac:dyDescent="0.25">
      <c r="A33" s="289"/>
      <c r="B33" s="290" t="s">
        <v>676</v>
      </c>
      <c r="C33" s="291">
        <v>39496</v>
      </c>
      <c r="D33" s="291">
        <v>362</v>
      </c>
      <c r="E33" s="291">
        <v>0</v>
      </c>
      <c r="F33" s="292">
        <v>362</v>
      </c>
    </row>
    <row r="34" spans="1:6" x14ac:dyDescent="0.25">
      <c r="A34" s="289"/>
      <c r="B34" s="290" t="s">
        <v>677</v>
      </c>
      <c r="C34" s="291">
        <v>12419</v>
      </c>
      <c r="D34" s="291">
        <v>114</v>
      </c>
      <c r="E34" s="291">
        <v>0</v>
      </c>
      <c r="F34" s="292">
        <v>114</v>
      </c>
    </row>
    <row r="35" spans="1:6" x14ac:dyDescent="0.25">
      <c r="A35" s="289"/>
      <c r="B35" s="290" t="s">
        <v>678</v>
      </c>
      <c r="C35" s="291">
        <v>26676</v>
      </c>
      <c r="D35" s="291">
        <v>245</v>
      </c>
      <c r="E35" s="291">
        <v>0</v>
      </c>
      <c r="F35" s="292">
        <v>245</v>
      </c>
    </row>
    <row r="36" spans="1:6" x14ac:dyDescent="0.25">
      <c r="A36" s="289"/>
      <c r="B36" s="290" t="s">
        <v>679</v>
      </c>
      <c r="C36" s="291">
        <v>46050</v>
      </c>
      <c r="D36" s="291">
        <v>422</v>
      </c>
      <c r="E36" s="291">
        <v>0</v>
      </c>
      <c r="F36" s="292">
        <v>422</v>
      </c>
    </row>
    <row r="37" spans="1:6" x14ac:dyDescent="0.25">
      <c r="A37" s="289"/>
      <c r="B37" s="290" t="s">
        <v>680</v>
      </c>
      <c r="C37" s="291">
        <v>13783</v>
      </c>
      <c r="D37" s="291">
        <v>126</v>
      </c>
      <c r="E37" s="291">
        <v>0</v>
      </c>
      <c r="F37" s="292">
        <v>126</v>
      </c>
    </row>
    <row r="38" spans="1:6" x14ac:dyDescent="0.25">
      <c r="A38" s="289"/>
      <c r="B38" s="290" t="s">
        <v>681</v>
      </c>
      <c r="C38" s="291">
        <v>16413</v>
      </c>
      <c r="D38" s="291">
        <v>151</v>
      </c>
      <c r="E38" s="291">
        <v>0</v>
      </c>
      <c r="F38" s="292">
        <v>151</v>
      </c>
    </row>
    <row r="39" spans="1:6" x14ac:dyDescent="0.25">
      <c r="A39" s="289"/>
      <c r="B39" s="290" t="s">
        <v>682</v>
      </c>
      <c r="C39" s="291">
        <v>27930</v>
      </c>
      <c r="D39" s="291">
        <v>256</v>
      </c>
      <c r="E39" s="291">
        <v>0</v>
      </c>
      <c r="F39" s="292">
        <v>256</v>
      </c>
    </row>
    <row r="40" spans="1:6" x14ac:dyDescent="0.25">
      <c r="A40" s="289"/>
      <c r="B40" s="290" t="s">
        <v>683</v>
      </c>
      <c r="C40" s="291">
        <v>22955</v>
      </c>
      <c r="D40" s="291">
        <v>211</v>
      </c>
      <c r="E40" s="291">
        <v>0</v>
      </c>
      <c r="F40" s="292">
        <v>211</v>
      </c>
    </row>
    <row r="41" spans="1:6" x14ac:dyDescent="0.25">
      <c r="A41" s="289"/>
      <c r="B41" s="290" t="s">
        <v>684</v>
      </c>
      <c r="C41" s="291">
        <v>13720</v>
      </c>
      <c r="D41" s="291">
        <v>126</v>
      </c>
      <c r="E41" s="291">
        <v>0</v>
      </c>
      <c r="F41" s="292">
        <v>126</v>
      </c>
    </row>
    <row r="42" spans="1:6" x14ac:dyDescent="0.25">
      <c r="A42" s="289"/>
      <c r="B42" s="290" t="s">
        <v>685</v>
      </c>
      <c r="C42" s="291">
        <v>6829</v>
      </c>
      <c r="D42" s="291">
        <v>63</v>
      </c>
      <c r="E42" s="291">
        <v>0</v>
      </c>
      <c r="F42" s="292">
        <v>63</v>
      </c>
    </row>
    <row r="43" spans="1:6" x14ac:dyDescent="0.25">
      <c r="A43" s="289"/>
      <c r="B43" s="290" t="s">
        <v>686</v>
      </c>
      <c r="C43" s="291">
        <v>13224</v>
      </c>
      <c r="D43" s="291">
        <v>930</v>
      </c>
      <c r="E43" s="291">
        <v>653</v>
      </c>
      <c r="F43" s="292">
        <v>277</v>
      </c>
    </row>
    <row r="44" spans="1:6" x14ac:dyDescent="0.25">
      <c r="A44" s="289"/>
      <c r="B44" s="290" t="s">
        <v>687</v>
      </c>
      <c r="C44" s="291">
        <v>48342</v>
      </c>
      <c r="D44" s="291">
        <v>443</v>
      </c>
      <c r="E44" s="291">
        <v>0</v>
      </c>
      <c r="F44" s="292">
        <v>443</v>
      </c>
    </row>
    <row r="45" spans="1:6" x14ac:dyDescent="0.25">
      <c r="A45" s="289"/>
      <c r="B45" s="290" t="s">
        <v>688</v>
      </c>
      <c r="C45" s="291">
        <v>59605</v>
      </c>
      <c r="D45" s="291">
        <v>547</v>
      </c>
      <c r="E45" s="291">
        <v>0</v>
      </c>
      <c r="F45" s="292">
        <v>547</v>
      </c>
    </row>
    <row r="46" spans="1:6" x14ac:dyDescent="0.25">
      <c r="A46" s="289"/>
      <c r="B46" s="290" t="s">
        <v>689</v>
      </c>
      <c r="C46" s="291">
        <v>18332</v>
      </c>
      <c r="D46" s="291">
        <v>168</v>
      </c>
      <c r="E46" s="291">
        <v>0</v>
      </c>
      <c r="F46" s="292">
        <v>168</v>
      </c>
    </row>
    <row r="47" spans="1:6" x14ac:dyDescent="0.25">
      <c r="A47" s="289"/>
      <c r="B47" s="290" t="s">
        <v>690</v>
      </c>
      <c r="C47" s="291">
        <v>29288</v>
      </c>
      <c r="D47" s="291">
        <v>269</v>
      </c>
      <c r="E47" s="291">
        <v>0</v>
      </c>
      <c r="F47" s="292">
        <v>269</v>
      </c>
    </row>
    <row r="48" spans="1:6" ht="30" x14ac:dyDescent="0.25">
      <c r="A48" s="289"/>
      <c r="B48" s="290" t="s">
        <v>691</v>
      </c>
      <c r="C48" s="291">
        <v>55851</v>
      </c>
      <c r="D48" s="291">
        <v>1798</v>
      </c>
      <c r="E48" s="291">
        <v>0</v>
      </c>
      <c r="F48" s="292">
        <v>1798</v>
      </c>
    </row>
    <row r="49" spans="1:6" x14ac:dyDescent="0.25">
      <c r="A49" s="289"/>
      <c r="B49" s="290" t="s">
        <v>692</v>
      </c>
      <c r="C49" s="291">
        <v>105875</v>
      </c>
      <c r="D49" s="291">
        <v>1894</v>
      </c>
      <c r="E49" s="291">
        <v>923</v>
      </c>
      <c r="F49" s="292">
        <v>971</v>
      </c>
    </row>
    <row r="50" spans="1:6" ht="16.5" thickBot="1" x14ac:dyDescent="0.3">
      <c r="A50" s="289"/>
      <c r="B50" s="290" t="s">
        <v>693</v>
      </c>
      <c r="C50" s="291">
        <v>675097</v>
      </c>
      <c r="D50" s="291">
        <v>8654</v>
      </c>
      <c r="E50" s="291">
        <v>0</v>
      </c>
      <c r="F50" s="292">
        <v>8654</v>
      </c>
    </row>
    <row r="51" spans="1:6" ht="16.5" customHeight="1" thickBot="1" x14ac:dyDescent="0.3">
      <c r="A51" s="293"/>
      <c r="B51" s="293" t="s">
        <v>694</v>
      </c>
      <c r="C51" s="294">
        <f>SUM(C$19:C50)</f>
        <v>1623602</v>
      </c>
      <c r="D51" s="294">
        <f>SUM(D$19:D50)</f>
        <v>64636</v>
      </c>
      <c r="E51" s="294">
        <f>SUM(E$19:E50)</f>
        <v>1576</v>
      </c>
      <c r="F51" s="294">
        <f>SUM(F$19:F50)</f>
        <v>63060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REPORTING&amp;RMIDDLESEX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2012-06-28T13:58:18Z</dcterms:modified>
</cp:coreProperties>
</file>