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Report_17A!$A$13:$C$30</definedName>
    <definedName name="_xlnm.Print_Area" localSheetId="8">Report_17B!$A$10:$F$41</definedName>
    <definedName name="_xlnm.Print_Area" localSheetId="9">Report_18!$A$9:$C$31</definedName>
    <definedName name="_xlnm.Print_Area" localSheetId="10">Report_19!$A$10:$E$31</definedName>
    <definedName name="_xlnm.Print_Area" localSheetId="0">Report_20!$A$11:$C$164</definedName>
    <definedName name="_xlnm.Print_Area" localSheetId="11">Report_21!$A$11:$E$54</definedName>
    <definedName name="_xlnm.Print_Area" localSheetId="12">Report_22!$A$11:$C$20</definedName>
    <definedName name="_xlnm.Print_Area" localSheetId="13">Report_23!$A$9:$F$59</definedName>
    <definedName name="_xlnm.Print_Area" localSheetId="1">Report_5!$A$10:$D$98</definedName>
    <definedName name="_xlnm.Print_Area" localSheetId="2">Report_6!$A$10:$E$76</definedName>
    <definedName name="_xlnm.Print_Area" localSheetId="3">Report_6A!$A$10:$F$47</definedName>
    <definedName name="_xlnm.Print_Area" localSheetId="4">Report_7!$A$10:$D$47</definedName>
    <definedName name="_xlnm.Print_Area" localSheetId="5">Report_8!$A$10:$D$47</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c r="D45" i="14"/>
  <c r="E45" i="14"/>
  <c r="C45" i="14"/>
  <c r="F45" i="14"/>
  <c r="E44" i="14"/>
  <c r="F44" i="14"/>
  <c r="D42" i="14"/>
  <c r="E42" i="14"/>
  <c r="C42" i="14"/>
  <c r="E41" i="14"/>
  <c r="F41" i="14"/>
  <c r="E39" i="14"/>
  <c r="F39" i="14"/>
  <c r="E38" i="14"/>
  <c r="F38" i="14"/>
  <c r="E30" i="14"/>
  <c r="F30" i="14"/>
  <c r="E29" i="14"/>
  <c r="F29" i="14"/>
  <c r="E28" i="14"/>
  <c r="F28" i="14"/>
  <c r="E27" i="14"/>
  <c r="F27" i="14"/>
  <c r="D25" i="14"/>
  <c r="C25" i="14"/>
  <c r="F25" i="14"/>
  <c r="F24" i="14"/>
  <c r="E24" i="14"/>
  <c r="E23" i="14"/>
  <c r="F23" i="14"/>
  <c r="F22" i="14"/>
  <c r="E22" i="14"/>
  <c r="E25" i="14"/>
  <c r="D19" i="14"/>
  <c r="E19" i="14"/>
  <c r="F19" i="14"/>
  <c r="C19" i="14"/>
  <c r="C20" i="14"/>
  <c r="E18" i="14"/>
  <c r="F18" i="14"/>
  <c r="D16" i="14"/>
  <c r="C16" i="14"/>
  <c r="E16" i="14"/>
  <c r="F16" i="14"/>
  <c r="E15" i="14"/>
  <c r="F15" i="14"/>
  <c r="E13" i="14"/>
  <c r="F13" i="14"/>
  <c r="E12" i="14"/>
  <c r="F12" i="14"/>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41" i="9"/>
  <c r="E41" i="9"/>
  <c r="D41" i="9"/>
  <c r="C41" i="9"/>
  <c r="C28" i="8"/>
  <c r="F36" i="7"/>
  <c r="E36" i="7"/>
  <c r="D35" i="7"/>
  <c r="C35" i="7"/>
  <c r="F35" i="7"/>
  <c r="F34" i="7"/>
  <c r="E34" i="7"/>
  <c r="F33" i="7"/>
  <c r="E33" i="7"/>
  <c r="F32" i="7"/>
  <c r="E32" i="7"/>
  <c r="F31" i="7"/>
  <c r="E31" i="7"/>
  <c r="F30" i="7"/>
  <c r="E30" i="7"/>
  <c r="E27" i="7"/>
  <c r="F27" i="7"/>
  <c r="D26" i="7"/>
  <c r="C26" i="7"/>
  <c r="E25" i="7"/>
  <c r="F25" i="7"/>
  <c r="E24" i="7"/>
  <c r="F24" i="7"/>
  <c r="E23" i="7"/>
  <c r="F23" i="7"/>
  <c r="F22" i="7"/>
  <c r="E22" i="7"/>
  <c r="E21" i="7"/>
  <c r="F21" i="7"/>
  <c r="F18" i="7"/>
  <c r="E18" i="7"/>
  <c r="D17" i="7"/>
  <c r="C17" i="7"/>
  <c r="F17" i="7"/>
  <c r="F16" i="7"/>
  <c r="E16" i="7"/>
  <c r="F15" i="7"/>
  <c r="E15" i="7"/>
  <c r="F14" i="7"/>
  <c r="E14" i="7"/>
  <c r="F13" i="7"/>
  <c r="E13" i="7"/>
  <c r="F12" i="7"/>
  <c r="E12" i="7"/>
  <c r="C47" i="6"/>
  <c r="C47" i="5"/>
  <c r="F47" i="4"/>
  <c r="E73" i="3"/>
  <c r="E67" i="3"/>
  <c r="E75" i="3"/>
  <c r="E61" i="3"/>
  <c r="E56" i="3"/>
  <c r="E43" i="3"/>
  <c r="E37" i="3"/>
  <c r="E31" i="3"/>
  <c r="E21" i="3"/>
  <c r="E13" i="3"/>
  <c r="D92" i="2"/>
  <c r="D89" i="2"/>
  <c r="D81" i="2"/>
  <c r="D73" i="2"/>
  <c r="D91" i="2"/>
  <c r="D93" i="2"/>
  <c r="D65" i="2"/>
  <c r="D57" i="2"/>
  <c r="D49" i="2"/>
  <c r="D41" i="2"/>
  <c r="D33" i="2"/>
  <c r="D25" i="2"/>
  <c r="D17" i="2"/>
  <c r="F26" i="7"/>
  <c r="E17" i="7"/>
  <c r="E26" i="7"/>
  <c r="E35" i="7"/>
  <c r="D46" i="14"/>
  <c r="E46" i="14"/>
  <c r="F46" i="14"/>
  <c r="C46" i="14"/>
  <c r="F42" i="14"/>
  <c r="D20" i="14"/>
  <c r="E20" i="14"/>
  <c r="F20" i="14"/>
</calcChain>
</file>

<file path=xl/sharedStrings.xml><?xml version="1.0" encoding="utf-8"?>
<sst xmlns="http://schemas.openxmlformats.org/spreadsheetml/2006/main" count="1074" uniqueCount="375">
  <si>
    <t>MIDSTATE MEDICAL CENTER</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</si>
  <si>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</si>
  <si>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</si>
  <si>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</si>
  <si>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</si>
  <si>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</si>
  <si>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</si>
  <si>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</si>
  <si>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</si>
  <si>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</si>
  <si>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MIDSTATE MEDICAL CENTER AND SUBSIDIARIES</t>
  </si>
  <si>
    <t>Affiliate Description</t>
  </si>
  <si>
    <t>PARENT CORP</t>
  </si>
  <si>
    <t xml:space="preserve">Affiliate type of service </t>
  </si>
  <si>
    <t>Parent Corporation</t>
  </si>
  <si>
    <t>Tax Status</t>
  </si>
  <si>
    <t>Not for Profit</t>
  </si>
  <si>
    <t>Street Address</t>
  </si>
  <si>
    <t>435 LEWIS AVENUE</t>
  </si>
  <si>
    <t xml:space="preserve">Town </t>
  </si>
  <si>
    <t>MERIDEN</t>
  </si>
  <si>
    <t>State</t>
  </si>
  <si>
    <t>Connecticut</t>
  </si>
  <si>
    <t>Zip Code</t>
  </si>
  <si>
    <t xml:space="preserve">06451 - </t>
  </si>
  <si>
    <t>CEO Name</t>
  </si>
  <si>
    <t>LUCILLE JANATKA</t>
  </si>
  <si>
    <t>CEO Title</t>
  </si>
  <si>
    <t>CEO</t>
  </si>
  <si>
    <t>CT Agent Name</t>
  </si>
  <si>
    <t>Winship Service Corp</t>
  </si>
  <si>
    <t>CT Agent Company</t>
  </si>
  <si>
    <t>Winship Service Corp.</t>
  </si>
  <si>
    <t>CT Agent Company Street Address</t>
  </si>
  <si>
    <t>One Constitution Plaza</t>
  </si>
  <si>
    <t xml:space="preserve">CT Agent Town </t>
  </si>
  <si>
    <t>Hartford</t>
  </si>
  <si>
    <t>CT Agent State</t>
  </si>
  <si>
    <t>CT Agent Zip Code</t>
  </si>
  <si>
    <t xml:space="preserve">06103 - </t>
  </si>
  <si>
    <t>B.</t>
  </si>
  <si>
    <t>CHS INSURANCE LIMITED</t>
  </si>
  <si>
    <t>Reinsurance</t>
  </si>
  <si>
    <t>Insurance</t>
  </si>
  <si>
    <t>F.B. Perry Building, 40 Church Street</t>
  </si>
  <si>
    <t>Hamilton</t>
  </si>
  <si>
    <t>Bermuda</t>
  </si>
  <si>
    <t xml:space="preserve"> - </t>
  </si>
  <si>
    <t>Elliot Joseph</t>
  </si>
  <si>
    <t>President and CEO</t>
  </si>
  <si>
    <t>C.</t>
  </si>
  <si>
    <t>CLINICAL LAB PARTNERS</t>
  </si>
  <si>
    <t>LAB</t>
  </si>
  <si>
    <t>Lab</t>
  </si>
  <si>
    <t>For Profit</t>
  </si>
  <si>
    <t>129 PATRICIA GENOVA DRIVE</t>
  </si>
  <si>
    <t>Newington</t>
  </si>
  <si>
    <t xml:space="preserve">06111 - </t>
  </si>
  <si>
    <t>James Fantus</t>
  </si>
  <si>
    <t>PRESIDENT</t>
  </si>
  <si>
    <t>D.</t>
  </si>
  <si>
    <t>EASTERN REHABILITATION NETWORK</t>
  </si>
  <si>
    <t>REHABILITATION SERVICES</t>
  </si>
  <si>
    <t>Rehabilitation Services</t>
  </si>
  <si>
    <t>181 PATRICIA GENOVA DRIVE</t>
  </si>
  <si>
    <t>RITA PARISI</t>
  </si>
  <si>
    <t>E.</t>
  </si>
  <si>
    <t>HARTFORD HEALTH CARE CORP</t>
  </si>
  <si>
    <t>PARENT CORPORATION</t>
  </si>
  <si>
    <t>80 SEYMOUR ST</t>
  </si>
  <si>
    <t xml:space="preserve">06102 - </t>
  </si>
  <si>
    <t>President</t>
  </si>
  <si>
    <t>F.</t>
  </si>
  <si>
    <t>HARTFORD HOSPITAL</t>
  </si>
  <si>
    <t>HOSPITAL</t>
  </si>
  <si>
    <t>Hospital</t>
  </si>
  <si>
    <t>C.E.O.</t>
  </si>
  <si>
    <t>G.</t>
  </si>
  <si>
    <t>MERIDEN IMAGING CENTER, INC</t>
  </si>
  <si>
    <t>IMAGING SERVICES</t>
  </si>
  <si>
    <t>Imaging Services</t>
  </si>
  <si>
    <t>435 LEWIS AVE</t>
  </si>
  <si>
    <t>Meriden</t>
  </si>
  <si>
    <t>GARY DEE, MD</t>
  </si>
  <si>
    <t>Michael Kurs, Esq.</t>
  </si>
  <si>
    <t>Pullman and Comely</t>
  </si>
  <si>
    <t>One Statehouse Sq</t>
  </si>
  <si>
    <t>H.</t>
  </si>
  <si>
    <t>MIDSTATE MSO, LLC</t>
  </si>
  <si>
    <t>MANAGEMENT SERVICES ORGANIZATION TO SERVICE PHYSICIANS PRACTICES.</t>
  </si>
  <si>
    <t>Managed Services Org. (MSO)</t>
  </si>
  <si>
    <t>435 Lewis Avenue</t>
  </si>
  <si>
    <t>Ralph Becker</t>
  </si>
  <si>
    <t>I.</t>
  </si>
  <si>
    <t>RUSHFORD CENTER, INC.</t>
  </si>
  <si>
    <t>MENTAL HEALTH FACILITY</t>
  </si>
  <si>
    <t>Mental Health Facility</t>
  </si>
  <si>
    <t>1250 Silver Street</t>
  </si>
  <si>
    <t>Middletown</t>
  </si>
  <si>
    <t xml:space="preserve">06457 - </t>
  </si>
  <si>
    <t>Jeffrey Walter</t>
  </si>
  <si>
    <t>Richard W Tomc, Esq.</t>
  </si>
  <si>
    <t>Richard W Tomc and Associates</t>
  </si>
  <si>
    <t>49 Main Street</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</si>
  <si>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</si>
  <si>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</si>
  <si>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</si>
  <si>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</si>
  <si>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</si>
  <si>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</si>
  <si>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</si>
  <si>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</si>
  <si>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</si>
  <si>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</si>
  <si>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</si>
  <si>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</si>
  <si>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</si>
  <si>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</si>
  <si>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</si>
  <si>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</si>
  <si>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</si>
  <si>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</si>
  <si>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</si>
  <si>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</si>
  <si>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</si>
  <si>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</si>
  <si>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</si>
  <si>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</si>
  <si>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</si>
  <si>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</si>
  <si>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</si>
  <si>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</si>
  <si>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</si>
  <si>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</si>
  <si>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</si>
  <si>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</si>
  <si>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</si>
  <si>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</si>
  <si>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</si>
  <si>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Beginning Unconsolidated Intercompany Balance:  </t>
  </si>
  <si>
    <t>9/30/2009  </t>
  </si>
  <si>
    <t>Nothing to Report  </t>
  </si>
  <si>
    <t/>
  </si>
  <si>
    <t>Ending Unconsolidated Intercompany Balance:</t>
  </si>
  <si>
    <t>9/30/2010  </t>
  </si>
  <si>
    <t xml:space="preserve">Hospital buys malpractice insurance premiums                   </t>
  </si>
  <si>
    <t xml:space="preserve">09/30/2010                     </t>
  </si>
  <si>
    <t xml:space="preserve">Payments                   </t>
  </si>
  <si>
    <t xml:space="preserve">CHS buys support staff                   </t>
  </si>
  <si>
    <t xml:space="preserve">CLP provides testing services                   </t>
  </si>
  <si>
    <t xml:space="preserve">Hospital buys support staff from CLP                   </t>
  </si>
  <si>
    <t xml:space="preserve">CLP buys Stat testing services                   </t>
  </si>
  <si>
    <t xml:space="preserve">Hospital buys Rehabilitation services from ERN                   </t>
  </si>
  <si>
    <t xml:space="preserve">Hospital pays monthly dues to parent                   </t>
  </si>
  <si>
    <t xml:space="preserve">Hospital buys Laundry service from HH                   </t>
  </si>
  <si>
    <t xml:space="preserve">Hospital buys Library services from HH                   </t>
  </si>
  <si>
    <t xml:space="preserve">Hospital buys PA service from HH                   </t>
  </si>
  <si>
    <t xml:space="preserve">Hospital buys Supplies from HH                   </t>
  </si>
  <si>
    <t xml:space="preserve">Hospital buys Data services from HH                   </t>
  </si>
  <si>
    <t xml:space="preserve">Hospital buys various personel from HH                   </t>
  </si>
  <si>
    <t xml:space="preserve">Hospital buys Infectious Disease service from HH                   </t>
  </si>
  <si>
    <t xml:space="preserve">Hospital buys Laboratory service from HH                   </t>
  </si>
  <si>
    <t xml:space="preserve">Hospital Invests in MidState MSO LLC                   </t>
  </si>
  <si>
    <t xml:space="preserve">Equity in MidState MSO LLC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</si>
  <si>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</si>
  <si>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</si>
  <si>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</si>
  <si>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</si>
  <si>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</si>
  <si>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</si>
  <si>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</si>
  <si>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</si>
  <si>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</si>
  <si>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</si>
  <si>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</si>
  <si>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</si>
  <si>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</si>
  <si>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</si>
  <si>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</si>
  <si>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</si>
  <si>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</si>
  <si>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</si>
  <si>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</si>
  <si>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</si>
  <si>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</si>
  <si>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</si>
  <si>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</si>
  <si>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</si>
  <si>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</si>
  <si>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</si>
  <si>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</si>
  <si>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</si>
  <si>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</si>
  <si>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</si>
  <si>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</si>
  <si>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</si>
  <si>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</si>
  <si>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</si>
  <si>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</si>
  <si>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</si>
  <si>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</si>
  <si>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</si>
  <si>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</si>
  <si>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</si>
  <si>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</si>
  <si>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</si>
  <si>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</si>
  <si>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</si>
  <si>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</si>
  <si>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</si>
  <si>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</si>
  <si>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FB-Pooled</t>
  </si>
  <si>
    <t>2</t>
  </si>
  <si>
    <t>FB-Henry Stockder</t>
  </si>
  <si>
    <t>3</t>
  </si>
  <si>
    <t>4</t>
  </si>
  <si>
    <t>5</t>
  </si>
  <si>
    <t>6</t>
  </si>
  <si>
    <t>7</t>
  </si>
  <si>
    <t>8</t>
  </si>
  <si>
    <t>9</t>
  </si>
  <si>
    <t>10</t>
  </si>
  <si>
    <t>11</t>
  </si>
  <si>
    <t>12</t>
  </si>
  <si>
    <t>13</t>
  </si>
  <si>
    <t>14</t>
  </si>
  <si>
    <t>15</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</si>
  <si>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</si>
  <si>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</si>
  <si>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</si>
  <si>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</si>
  <si>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</si>
  <si>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</si>
  <si>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</si>
  <si>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</si>
  <si>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</si>
  <si>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</si>
  <si>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</si>
  <si>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</si>
  <si>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</si>
  <si>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</si>
  <si>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Henry H Stockder(Held by Trustee)</t>
  </si>
  <si>
    <t>Kate A.L. Chapin</t>
  </si>
  <si>
    <t>Hester A Curtiss</t>
  </si>
  <si>
    <t>Martha E Fales</t>
  </si>
  <si>
    <t>Hospital Endowed Bed Fund</t>
  </si>
  <si>
    <t>Ladies Endowed Bed Fund</t>
  </si>
  <si>
    <t>Blance Hixson Smith</t>
  </si>
  <si>
    <t>Henry H Stockder</t>
  </si>
  <si>
    <t>Benjamin W Collins</t>
  </si>
  <si>
    <t>Martha Couch Doolittle</t>
  </si>
  <si>
    <t>Fenner</t>
  </si>
  <si>
    <t>Mattie P Foote</t>
  </si>
  <si>
    <t>Founders Room</t>
  </si>
  <si>
    <t>Charles F &amp; G Gay Linsley</t>
  </si>
  <si>
    <t>Arthur E Miller</t>
  </si>
  <si>
    <t>WR &amp; KS Mosher</t>
  </si>
  <si>
    <t>Caroline Louise Nagel</t>
  </si>
  <si>
    <t>Margaret A Schenck</t>
  </si>
  <si>
    <t>Henery H Stockder-Swan Room</t>
  </si>
  <si>
    <t>Nettie C Wilcox</t>
  </si>
  <si>
    <t>Minnie E Zschirpe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</si>
  <si>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</si>
  <si>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</si>
  <si>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</si>
  <si>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</si>
  <si>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</si>
  <si>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</si>
  <si>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</si>
  <si>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 xml:space="preserve">All collection agency and law firm billing to the hospital occurs the month after the payments are received.  Payment to the agencies and law firm is based upon a percentage of the amount collected.  legal fees are billed to the hospital as they occur  </t>
  </si>
  <si>
    <t>Total Recovery Rate on accounts assigned (excluding Medicare accounts) to Collection Agents</t>
  </si>
  <si>
    <t>II.</t>
  </si>
  <si>
    <t>SPECIFIC COLLECTION AGENT INFORMATION</t>
  </si>
  <si>
    <t xml:space="preserve">Collection Agent </t>
  </si>
  <si>
    <t>Collection Agent Name</t>
  </si>
  <si>
    <t>Century Financial Services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</si>
  <si>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</si>
  <si>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</si>
  <si>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</si>
  <si>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</si>
  <si>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</si>
  <si>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</si>
  <si>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All collection agency and law firm billing to the hospital occurs the month after the payments are received.  Payment to the agencies and law firm is based upon a percentage of the amount collected.  legal fees are billed to the hospital as they occur</t>
  </si>
  <si>
    <t>Recovery Rate on Accounts Assigned (excluding Medicare accounts) to Collection Agent.</t>
  </si>
  <si>
    <t>Nair &amp; Levin</t>
  </si>
  <si>
    <t>Attorney</t>
  </si>
  <si>
    <t>REPORT 19 - SALARIES AND FRINGE BENEFITS OF THE TEN HIGHEST PAID HOSPITAL POSITIONS</t>
  </si>
  <si>
    <t>POSITION TITLE</t>
  </si>
  <si>
    <t>SALARY</t>
  </si>
  <si>
    <t>FRINGE BENEFITS</t>
  </si>
  <si>
    <t>TOTAL</t>
  </si>
  <si>
    <t>1.</t>
  </si>
  <si>
    <t>Pres / CEO</t>
  </si>
  <si>
    <t>2.</t>
  </si>
  <si>
    <t>ED Physician</t>
  </si>
  <si>
    <t>3.</t>
  </si>
  <si>
    <t>CFO</t>
  </si>
  <si>
    <t>4.</t>
  </si>
  <si>
    <t>5.</t>
  </si>
  <si>
    <t>Hospitalist Physician Director</t>
  </si>
  <si>
    <t>6.</t>
  </si>
  <si>
    <t>7.</t>
  </si>
  <si>
    <t>8.</t>
  </si>
  <si>
    <t>9.</t>
  </si>
  <si>
    <t>10.</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</si>
  <si>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</si>
  <si>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</si>
  <si>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</si>
  <si>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</si>
  <si>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</si>
  <si>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</si>
  <si>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</si>
  <si>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</si>
  <si>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</si>
  <si>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</si>
  <si>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</si>
  <si>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</si>
  <si>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</si>
  <si>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</si>
  <si>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</si>
  <si>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</si>
  <si>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</si>
  <si>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</si>
  <si>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</si>
  <si>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</si>
  <si>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</si>
  <si>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</si>
  <si>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</si>
  <si>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</si>
  <si>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</si>
  <si>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</si>
  <si>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</si>
  <si>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</si>
  <si>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</si>
  <si>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</si>
  <si>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</si>
  <si>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</si>
  <si>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</si>
  <si>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</si>
  <si>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</si>
  <si>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</si>
  <si>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</si>
  <si>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</si>
  <si>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</si>
  <si>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</si>
  <si>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</si>
  <si>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</si>
  <si>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</si>
  <si>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</si>
  <si>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</si>
  <si>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</si>
  <si>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</si>
  <si>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</si>
  <si>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</si>
  <si>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</si>
  <si>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</si>
  <si>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</si>
  <si>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</si>
  <si>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</si>
  <si>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</si>
  <si>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</si>
  <si>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</si>
  <si>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</si>
  <si>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</si>
  <si>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</si>
  <si>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</si>
  <si>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</si>
  <si>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</si>
  <si>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</si>
  <si>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</si>
  <si>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</si>
  <si>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</si>
  <si>
    <t xml:space="preserve">Hospital buys support staff and Program support from Rushford                   </t>
  </si>
  <si>
    <t>SUBSIDIARIES</t>
  </si>
  <si>
    <t>MIDSTATE MEDICAL CENTER 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</si>
</sst>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6">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2" xfId="0" applyFont="1" applyFill="1" applyBorder="1" applyAlignment="1" applyProtection="1">
      <alignment horizontal="left" wrapText="1"/>
    </xf>
    <xf numFmtId="0" fontId="1" fillId="0" borderId="11" xfId="0" applyFont="1" applyBorder="1" applyAlignment="1">
      <alignment horizontal="left" wrapText="1"/>
    </xf>
    <xf numFmtId="8" fontId="1" fillId="0" borderId="33" xfId="0" applyNumberFormat="1" applyFont="1" applyBorder="1" applyAlignment="1">
      <alignment horizontal="right"/>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13" xfId="0" applyFont="1" applyBorder="1"/>
    <xf numFmtId="0" fontId="4" fillId="0" borderId="83" xfId="0" applyFont="1" applyBorder="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4"/>
  <sheetViews>
    <sheetView tabSelected="1" zoomScale="75" zoomScaleNormal="75" workbookViewId="0">
      <selection activeCell="A3" sqref="A3:C3"/>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50"/>
      <c r="B1" s="450"/>
      <c r="C1" s="450"/>
    </row>
    <row r="2" spans="1:3" ht="18" customHeight="1" x14ac:dyDescent="0.25">
      <c r="A2" s="451" t="s">
        <v>0</v>
      </c>
      <c r="B2" s="451"/>
      <c r="C2" s="451"/>
    </row>
    <row r="3" spans="1:3" ht="18" customHeight="1" x14ac:dyDescent="0.25">
      <c r="A3" s="449" t="s">
        <v>1</v>
      </c>
      <c r="B3" s="449"/>
      <c r="C3" s="449"/>
    </row>
    <row r="4" spans="1:3" ht="18" customHeight="1" x14ac:dyDescent="0.25">
      <c r="A4" s="449" t="s">
        <v>2</v>
      </c>
      <c r="B4" s="449"/>
      <c r="C4" s="449"/>
    </row>
    <row r="5" spans="1:3" ht="15.75" customHeight="1" x14ac:dyDescent="0.25">
      <c r="A5" s="449" t="s">
        <v>3</v>
      </c>
      <c r="B5" s="449"/>
      <c r="C5" s="449"/>
    </row>
    <row r="6" spans="1:3" ht="15.75" customHeight="1" x14ac:dyDescent="0.25">
      <c r="A6" s="449" t="s">
        <v>4</v>
      </c>
      <c r="B6" s="449"/>
      <c r="C6" s="449"/>
    </row>
    <row r="7" spans="1:3" ht="16.5" customHeight="1" thickBot="1" x14ac:dyDescent="0.3">
      <c r="A7" s="449"/>
      <c r="B7" s="449"/>
      <c r="C7" s="449"/>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16</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46</v>
      </c>
    </row>
    <row r="36" spans="1:3" ht="14.25" customHeight="1" x14ac:dyDescent="0.2">
      <c r="A36" s="19">
        <v>7</v>
      </c>
      <c r="B36" s="20" t="s">
        <v>23</v>
      </c>
      <c r="C36" s="21" t="s">
        <v>47</v>
      </c>
    </row>
    <row r="37" spans="1:3" ht="14.25" customHeight="1" x14ac:dyDescent="0.2">
      <c r="A37" s="19">
        <v>8</v>
      </c>
      <c r="B37" s="20" t="s">
        <v>25</v>
      </c>
      <c r="C37" s="21" t="s">
        <v>48</v>
      </c>
    </row>
    <row r="38" spans="1:3" ht="14.25" customHeight="1" x14ac:dyDescent="0.2">
      <c r="A38" s="19">
        <v>9</v>
      </c>
      <c r="B38" s="20" t="s">
        <v>27</v>
      </c>
      <c r="C38" s="21" t="s">
        <v>49</v>
      </c>
    </row>
    <row r="39" spans="1:3" ht="14.25" customHeight="1" x14ac:dyDescent="0.2">
      <c r="A39" s="19">
        <v>10</v>
      </c>
      <c r="B39" s="20" t="s">
        <v>29</v>
      </c>
      <c r="C39" s="21" t="s">
        <v>32</v>
      </c>
    </row>
    <row r="40" spans="1:3" ht="14.25" customHeight="1" x14ac:dyDescent="0.2">
      <c r="A40" s="19">
        <v>11</v>
      </c>
      <c r="B40" s="20" t="s">
        <v>31</v>
      </c>
      <c r="C40" s="21" t="s">
        <v>32</v>
      </c>
    </row>
    <row r="41" spans="1:3" ht="14.25" customHeight="1" x14ac:dyDescent="0.2">
      <c r="A41" s="19">
        <v>12</v>
      </c>
      <c r="B41" s="20" t="s">
        <v>33</v>
      </c>
      <c r="C41" s="21" t="s">
        <v>34</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50</v>
      </c>
      <c r="B46" s="17" t="s">
        <v>9</v>
      </c>
      <c r="C46" s="18" t="s">
        <v>51</v>
      </c>
    </row>
    <row r="47" spans="1:3"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54</v>
      </c>
    </row>
    <row r="50" spans="1:3" ht="14.25" customHeight="1" x14ac:dyDescent="0.2">
      <c r="A50" s="19">
        <v>4</v>
      </c>
      <c r="B50" s="20" t="s">
        <v>17</v>
      </c>
      <c r="C50" s="21" t="s">
        <v>55</v>
      </c>
    </row>
    <row r="51" spans="1:3" ht="14.25" customHeight="1" x14ac:dyDescent="0.2">
      <c r="A51" s="19">
        <v>5</v>
      </c>
      <c r="B51" s="20" t="s">
        <v>19</v>
      </c>
      <c r="C51" s="21" t="s">
        <v>56</v>
      </c>
    </row>
    <row r="52" spans="1:3" ht="14.25" customHeight="1" x14ac:dyDescent="0.2">
      <c r="A52" s="19">
        <v>6</v>
      </c>
      <c r="B52" s="20" t="s">
        <v>21</v>
      </c>
      <c r="C52" s="24" t="s">
        <v>22</v>
      </c>
    </row>
    <row r="53" spans="1:3" ht="14.25" customHeight="1" x14ac:dyDescent="0.2">
      <c r="A53" s="19">
        <v>7</v>
      </c>
      <c r="B53" s="20" t="s">
        <v>23</v>
      </c>
      <c r="C53" s="21" t="s">
        <v>57</v>
      </c>
    </row>
    <row r="54" spans="1:3" ht="14.25" customHeight="1" x14ac:dyDescent="0.2">
      <c r="A54" s="19">
        <v>8</v>
      </c>
      <c r="B54" s="20" t="s">
        <v>25</v>
      </c>
      <c r="C54" s="21" t="s">
        <v>58</v>
      </c>
    </row>
    <row r="55" spans="1:3" ht="14.25" customHeight="1" x14ac:dyDescent="0.2">
      <c r="A55" s="19">
        <v>9</v>
      </c>
      <c r="B55" s="20" t="s">
        <v>27</v>
      </c>
      <c r="C55" s="21" t="s">
        <v>59</v>
      </c>
    </row>
    <row r="56" spans="1:3" ht="14.25" customHeight="1" x14ac:dyDescent="0.2">
      <c r="A56" s="19">
        <v>10</v>
      </c>
      <c r="B56" s="20" t="s">
        <v>29</v>
      </c>
      <c r="C56" s="21" t="s">
        <v>32</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39</v>
      </c>
    </row>
    <row r="62" spans="1:3" ht="15.75" customHeight="1" x14ac:dyDescent="0.25">
      <c r="A62" s="13"/>
      <c r="B62" s="14"/>
      <c r="C62" s="15"/>
    </row>
    <row r="63" spans="1:3" ht="27.2" customHeight="1" x14ac:dyDescent="0.25">
      <c r="A63" s="16" t="s">
        <v>60</v>
      </c>
      <c r="B63" s="17" t="s">
        <v>9</v>
      </c>
      <c r="C63" s="18" t="s">
        <v>61</v>
      </c>
    </row>
    <row r="64" spans="1:3" x14ac:dyDescent="0.2">
      <c r="A64" s="19">
        <v>1</v>
      </c>
      <c r="B64" s="20" t="s">
        <v>11</v>
      </c>
      <c r="C64" s="21" t="s">
        <v>62</v>
      </c>
    </row>
    <row r="65" spans="1:3" ht="14.25" customHeight="1" x14ac:dyDescent="0.2">
      <c r="A65" s="19">
        <v>2</v>
      </c>
      <c r="B65" s="22" t="s">
        <v>13</v>
      </c>
      <c r="C65" s="21" t="s">
        <v>63</v>
      </c>
    </row>
    <row r="66" spans="1:3" ht="14.25" customHeight="1" x14ac:dyDescent="0.2">
      <c r="A66" s="19">
        <v>3</v>
      </c>
      <c r="B66" s="22" t="s">
        <v>15</v>
      </c>
      <c r="C66" s="23" t="s">
        <v>16</v>
      </c>
    </row>
    <row r="67" spans="1:3" ht="14.25" customHeight="1" x14ac:dyDescent="0.2">
      <c r="A67" s="19">
        <v>4</v>
      </c>
      <c r="B67" s="20" t="s">
        <v>17</v>
      </c>
      <c r="C67" s="21" t="s">
        <v>64</v>
      </c>
    </row>
    <row r="68" spans="1:3" ht="14.25" customHeight="1" x14ac:dyDescent="0.2">
      <c r="A68" s="19">
        <v>5</v>
      </c>
      <c r="B68" s="20" t="s">
        <v>19</v>
      </c>
      <c r="C68" s="21" t="s">
        <v>56</v>
      </c>
    </row>
    <row r="69" spans="1:3" ht="14.25" customHeight="1" x14ac:dyDescent="0.2">
      <c r="A69" s="19">
        <v>6</v>
      </c>
      <c r="B69" s="20" t="s">
        <v>21</v>
      </c>
      <c r="C69" s="24" t="s">
        <v>22</v>
      </c>
    </row>
    <row r="70" spans="1:3" ht="14.25" customHeight="1" x14ac:dyDescent="0.2">
      <c r="A70" s="19">
        <v>7</v>
      </c>
      <c r="B70" s="20" t="s">
        <v>23</v>
      </c>
      <c r="C70" s="21" t="s">
        <v>57</v>
      </c>
    </row>
    <row r="71" spans="1:3" ht="14.25" customHeight="1" x14ac:dyDescent="0.2">
      <c r="A71" s="19">
        <v>8</v>
      </c>
      <c r="B71" s="20" t="s">
        <v>25</v>
      </c>
      <c r="C71" s="21" t="s">
        <v>65</v>
      </c>
    </row>
    <row r="72" spans="1:3" ht="14.25" customHeight="1" x14ac:dyDescent="0.2">
      <c r="A72" s="19">
        <v>9</v>
      </c>
      <c r="B72" s="20" t="s">
        <v>27</v>
      </c>
      <c r="C72" s="21" t="s">
        <v>59</v>
      </c>
    </row>
    <row r="73" spans="1:3" ht="14.25" customHeight="1" x14ac:dyDescent="0.2">
      <c r="A73" s="19">
        <v>10</v>
      </c>
      <c r="B73" s="20" t="s">
        <v>29</v>
      </c>
      <c r="C73" s="21" t="s">
        <v>32</v>
      </c>
    </row>
    <row r="74" spans="1:3" ht="14.25" customHeight="1" x14ac:dyDescent="0.2">
      <c r="A74" s="19">
        <v>11</v>
      </c>
      <c r="B74" s="20" t="s">
        <v>31</v>
      </c>
      <c r="C74" s="21" t="s">
        <v>32</v>
      </c>
    </row>
    <row r="75" spans="1:3" ht="14.25" customHeight="1" x14ac:dyDescent="0.2">
      <c r="A75" s="19">
        <v>12</v>
      </c>
      <c r="B75" s="20" t="s">
        <v>33</v>
      </c>
      <c r="C75" s="21" t="s">
        <v>34</v>
      </c>
    </row>
    <row r="76" spans="1:3" ht="14.25" customHeight="1" x14ac:dyDescent="0.2">
      <c r="A76" s="19">
        <v>13</v>
      </c>
      <c r="B76" s="20" t="s">
        <v>35</v>
      </c>
      <c r="C76" s="21" t="s">
        <v>36</v>
      </c>
    </row>
    <row r="77" spans="1:3" ht="14.25" customHeight="1" x14ac:dyDescent="0.2">
      <c r="A77" s="19">
        <v>14</v>
      </c>
      <c r="B77" s="20" t="s">
        <v>37</v>
      </c>
      <c r="C77" s="24" t="s">
        <v>22</v>
      </c>
    </row>
    <row r="78" spans="1:3" ht="15" customHeight="1" thickBot="1" x14ac:dyDescent="0.25">
      <c r="A78" s="25">
        <v>15</v>
      </c>
      <c r="B78" s="26" t="s">
        <v>38</v>
      </c>
      <c r="C78" s="27" t="s">
        <v>39</v>
      </c>
    </row>
    <row r="79" spans="1:3" ht="15.75" customHeight="1" x14ac:dyDescent="0.25">
      <c r="A79" s="13"/>
      <c r="B79" s="14"/>
      <c r="C79" s="15"/>
    </row>
    <row r="80" spans="1:3" ht="27.2" customHeight="1" x14ac:dyDescent="0.25">
      <c r="A80" s="16" t="s">
        <v>66</v>
      </c>
      <c r="B80" s="17" t="s">
        <v>9</v>
      </c>
      <c r="C80" s="18" t="s">
        <v>67</v>
      </c>
    </row>
    <row r="81" spans="1:3" x14ac:dyDescent="0.2">
      <c r="A81" s="19">
        <v>1</v>
      </c>
      <c r="B81" s="20" t="s">
        <v>11</v>
      </c>
      <c r="C81" s="21" t="s">
        <v>68</v>
      </c>
    </row>
    <row r="82" spans="1:3" ht="14.25" customHeight="1" x14ac:dyDescent="0.2">
      <c r="A82" s="19">
        <v>2</v>
      </c>
      <c r="B82" s="22" t="s">
        <v>13</v>
      </c>
      <c r="C82" s="21" t="s">
        <v>14</v>
      </c>
    </row>
    <row r="83" spans="1:3" ht="14.25" customHeight="1" x14ac:dyDescent="0.2">
      <c r="A83" s="19">
        <v>3</v>
      </c>
      <c r="B83" s="22" t="s">
        <v>15</v>
      </c>
      <c r="C83" s="23" t="s">
        <v>16</v>
      </c>
    </row>
    <row r="84" spans="1:3" ht="14.25" customHeight="1" x14ac:dyDescent="0.2">
      <c r="A84" s="19">
        <v>4</v>
      </c>
      <c r="B84" s="20" t="s">
        <v>17</v>
      </c>
      <c r="C84" s="21" t="s">
        <v>69</v>
      </c>
    </row>
    <row r="85" spans="1:3" ht="14.25" customHeight="1" x14ac:dyDescent="0.2">
      <c r="A85" s="19">
        <v>5</v>
      </c>
      <c r="B85" s="20" t="s">
        <v>19</v>
      </c>
      <c r="C85" s="21" t="s">
        <v>36</v>
      </c>
    </row>
    <row r="86" spans="1:3" ht="14.25" customHeight="1" x14ac:dyDescent="0.2">
      <c r="A86" s="19">
        <v>6</v>
      </c>
      <c r="B86" s="20" t="s">
        <v>21</v>
      </c>
      <c r="C86" s="24" t="s">
        <v>22</v>
      </c>
    </row>
    <row r="87" spans="1:3" ht="14.25" customHeight="1" x14ac:dyDescent="0.2">
      <c r="A87" s="19">
        <v>7</v>
      </c>
      <c r="B87" s="20" t="s">
        <v>23</v>
      </c>
      <c r="C87" s="21" t="s">
        <v>70</v>
      </c>
    </row>
    <row r="88" spans="1:3" ht="14.25" customHeight="1" x14ac:dyDescent="0.2">
      <c r="A88" s="19">
        <v>8</v>
      </c>
      <c r="B88" s="20" t="s">
        <v>25</v>
      </c>
      <c r="C88" s="21" t="s">
        <v>48</v>
      </c>
    </row>
    <row r="89" spans="1:3" ht="14.25" customHeight="1" x14ac:dyDescent="0.2">
      <c r="A89" s="19">
        <v>9</v>
      </c>
      <c r="B89" s="20" t="s">
        <v>27</v>
      </c>
      <c r="C89" s="21" t="s">
        <v>71</v>
      </c>
    </row>
    <row r="90" spans="1:3" ht="14.25" customHeight="1" x14ac:dyDescent="0.2">
      <c r="A90" s="19">
        <v>10</v>
      </c>
      <c r="B90" s="20" t="s">
        <v>29</v>
      </c>
      <c r="C90" s="21" t="s">
        <v>32</v>
      </c>
    </row>
    <row r="91" spans="1:3" ht="14.25" customHeight="1" x14ac:dyDescent="0.2">
      <c r="A91" s="19">
        <v>11</v>
      </c>
      <c r="B91" s="20" t="s">
        <v>31</v>
      </c>
      <c r="C91" s="21" t="s">
        <v>32</v>
      </c>
    </row>
    <row r="92" spans="1:3" ht="14.25" customHeight="1" x14ac:dyDescent="0.2">
      <c r="A92" s="19">
        <v>12</v>
      </c>
      <c r="B92" s="20" t="s">
        <v>33</v>
      </c>
      <c r="C92" s="21" t="s">
        <v>34</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39</v>
      </c>
    </row>
    <row r="96" spans="1:3" ht="15.75" customHeight="1" x14ac:dyDescent="0.25">
      <c r="A96" s="13"/>
      <c r="B96" s="14"/>
      <c r="C96" s="15"/>
    </row>
    <row r="97" spans="1:3" ht="27.2" customHeight="1" x14ac:dyDescent="0.25">
      <c r="A97" s="16" t="s">
        <v>72</v>
      </c>
      <c r="B97" s="17" t="s">
        <v>9</v>
      </c>
      <c r="C97" s="18" t="s">
        <v>73</v>
      </c>
    </row>
    <row r="98" spans="1:3" x14ac:dyDescent="0.2">
      <c r="A98" s="19">
        <v>1</v>
      </c>
      <c r="B98" s="20" t="s">
        <v>11</v>
      </c>
      <c r="C98" s="21" t="s">
        <v>74</v>
      </c>
    </row>
    <row r="99" spans="1:3" ht="14.25" customHeight="1" x14ac:dyDescent="0.2">
      <c r="A99" s="19">
        <v>2</v>
      </c>
      <c r="B99" s="22" t="s">
        <v>13</v>
      </c>
      <c r="C99" s="21" t="s">
        <v>75</v>
      </c>
    </row>
    <row r="100" spans="1:3" ht="14.25" customHeight="1" x14ac:dyDescent="0.2">
      <c r="A100" s="19">
        <v>3</v>
      </c>
      <c r="B100" s="22" t="s">
        <v>15</v>
      </c>
      <c r="C100" s="23" t="s">
        <v>16</v>
      </c>
    </row>
    <row r="101" spans="1:3" ht="14.25" customHeight="1" x14ac:dyDescent="0.2">
      <c r="A101" s="19">
        <v>4</v>
      </c>
      <c r="B101" s="20" t="s">
        <v>17</v>
      </c>
      <c r="C101" s="21" t="s">
        <v>69</v>
      </c>
    </row>
    <row r="102" spans="1:3" ht="14.25" customHeight="1" x14ac:dyDescent="0.2">
      <c r="A102" s="19">
        <v>5</v>
      </c>
      <c r="B102" s="20" t="s">
        <v>19</v>
      </c>
      <c r="C102" s="21" t="s">
        <v>36</v>
      </c>
    </row>
    <row r="103" spans="1:3" ht="14.25" customHeight="1" x14ac:dyDescent="0.2">
      <c r="A103" s="19">
        <v>6</v>
      </c>
      <c r="B103" s="20" t="s">
        <v>21</v>
      </c>
      <c r="C103" s="24" t="s">
        <v>22</v>
      </c>
    </row>
    <row r="104" spans="1:3" ht="14.25" customHeight="1" x14ac:dyDescent="0.2">
      <c r="A104" s="19">
        <v>7</v>
      </c>
      <c r="B104" s="20" t="s">
        <v>23</v>
      </c>
      <c r="C104" s="21" t="s">
        <v>39</v>
      </c>
    </row>
    <row r="105" spans="1:3" ht="14.25" customHeight="1" x14ac:dyDescent="0.2">
      <c r="A105" s="19">
        <v>8</v>
      </c>
      <c r="B105" s="20" t="s">
        <v>25</v>
      </c>
      <c r="C105" s="21" t="s">
        <v>48</v>
      </c>
    </row>
    <row r="106" spans="1:3" ht="14.25" customHeight="1" x14ac:dyDescent="0.2">
      <c r="A106" s="19">
        <v>9</v>
      </c>
      <c r="B106" s="20" t="s">
        <v>27</v>
      </c>
      <c r="C106" s="21" t="s">
        <v>76</v>
      </c>
    </row>
    <row r="107" spans="1:3" ht="14.25" customHeight="1" x14ac:dyDescent="0.2">
      <c r="A107" s="19">
        <v>10</v>
      </c>
      <c r="B107" s="20" t="s">
        <v>29</v>
      </c>
      <c r="C107" s="21" t="s">
        <v>32</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39</v>
      </c>
    </row>
    <row r="113" spans="1:3" ht="15.75" customHeight="1" x14ac:dyDescent="0.25">
      <c r="A113" s="13"/>
      <c r="B113" s="14"/>
      <c r="C113" s="15"/>
    </row>
    <row r="114" spans="1:3" ht="27.2" customHeight="1" x14ac:dyDescent="0.25">
      <c r="A114" s="16" t="s">
        <v>77</v>
      </c>
      <c r="B114" s="17" t="s">
        <v>9</v>
      </c>
      <c r="C114" s="18" t="s">
        <v>78</v>
      </c>
    </row>
    <row r="115" spans="1:3" x14ac:dyDescent="0.2">
      <c r="A115" s="19">
        <v>1</v>
      </c>
      <c r="B115" s="20" t="s">
        <v>11</v>
      </c>
      <c r="C115" s="21" t="s">
        <v>79</v>
      </c>
    </row>
    <row r="116" spans="1:3" ht="14.25" customHeight="1" x14ac:dyDescent="0.2">
      <c r="A116" s="19">
        <v>2</v>
      </c>
      <c r="B116" s="22" t="s">
        <v>13</v>
      </c>
      <c r="C116" s="21" t="s">
        <v>80</v>
      </c>
    </row>
    <row r="117" spans="1:3" ht="14.25" customHeight="1" x14ac:dyDescent="0.2">
      <c r="A117" s="19">
        <v>3</v>
      </c>
      <c r="B117" s="22" t="s">
        <v>15</v>
      </c>
      <c r="C117" s="23" t="s">
        <v>54</v>
      </c>
    </row>
    <row r="118" spans="1:3" ht="14.25" customHeight="1" x14ac:dyDescent="0.2">
      <c r="A118" s="19">
        <v>4</v>
      </c>
      <c r="B118" s="20" t="s">
        <v>17</v>
      </c>
      <c r="C118" s="21" t="s">
        <v>81</v>
      </c>
    </row>
    <row r="119" spans="1:3" ht="14.25" customHeight="1" x14ac:dyDescent="0.2">
      <c r="A119" s="19">
        <v>5</v>
      </c>
      <c r="B119" s="20" t="s">
        <v>19</v>
      </c>
      <c r="C119" s="21" t="s">
        <v>82</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83</v>
      </c>
    </row>
    <row r="123" spans="1:3" ht="14.25" customHeight="1" x14ac:dyDescent="0.2">
      <c r="A123" s="19">
        <v>9</v>
      </c>
      <c r="B123" s="20" t="s">
        <v>27</v>
      </c>
      <c r="C123" s="21" t="s">
        <v>59</v>
      </c>
    </row>
    <row r="124" spans="1:3" ht="14.25" customHeight="1" x14ac:dyDescent="0.2">
      <c r="A124" s="19">
        <v>10</v>
      </c>
      <c r="B124" s="20" t="s">
        <v>29</v>
      </c>
      <c r="C124" s="21" t="s">
        <v>84</v>
      </c>
    </row>
    <row r="125" spans="1:3" ht="14.25" customHeight="1" x14ac:dyDescent="0.2">
      <c r="A125" s="19">
        <v>11</v>
      </c>
      <c r="B125" s="20" t="s">
        <v>31</v>
      </c>
      <c r="C125" s="21" t="s">
        <v>85</v>
      </c>
    </row>
    <row r="126" spans="1:3" ht="14.25" customHeight="1" x14ac:dyDescent="0.2">
      <c r="A126" s="19">
        <v>12</v>
      </c>
      <c r="B126" s="20" t="s">
        <v>33</v>
      </c>
      <c r="C126" s="21" t="s">
        <v>86</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39</v>
      </c>
    </row>
    <row r="130" spans="1:3" ht="15.75" customHeight="1" x14ac:dyDescent="0.25">
      <c r="A130" s="13"/>
      <c r="B130" s="14"/>
      <c r="C130" s="15"/>
    </row>
    <row r="131" spans="1:3" ht="27.2" customHeight="1" x14ac:dyDescent="0.25">
      <c r="A131" s="16" t="s">
        <v>87</v>
      </c>
      <c r="B131" s="17" t="s">
        <v>9</v>
      </c>
      <c r="C131" s="18" t="s">
        <v>88</v>
      </c>
    </row>
    <row r="132" spans="1:3" x14ac:dyDescent="0.2">
      <c r="A132" s="19">
        <v>1</v>
      </c>
      <c r="B132" s="20" t="s">
        <v>11</v>
      </c>
      <c r="C132" s="21" t="s">
        <v>89</v>
      </c>
    </row>
    <row r="133" spans="1:3" ht="14.25" customHeight="1" x14ac:dyDescent="0.2">
      <c r="A133" s="19">
        <v>2</v>
      </c>
      <c r="B133" s="22" t="s">
        <v>13</v>
      </c>
      <c r="C133" s="21" t="s">
        <v>90</v>
      </c>
    </row>
    <row r="134" spans="1:3" ht="14.25" customHeight="1" x14ac:dyDescent="0.2">
      <c r="A134" s="19">
        <v>3</v>
      </c>
      <c r="B134" s="22" t="s">
        <v>15</v>
      </c>
      <c r="C134" s="23" t="s">
        <v>54</v>
      </c>
    </row>
    <row r="135" spans="1:3" ht="14.25" customHeight="1" x14ac:dyDescent="0.2">
      <c r="A135" s="19">
        <v>4</v>
      </c>
      <c r="B135" s="20" t="s">
        <v>17</v>
      </c>
      <c r="C135" s="21" t="s">
        <v>91</v>
      </c>
    </row>
    <row r="136" spans="1:3" ht="14.25" customHeight="1" x14ac:dyDescent="0.2">
      <c r="A136" s="19">
        <v>5</v>
      </c>
      <c r="B136" s="20" t="s">
        <v>19</v>
      </c>
      <c r="C136" s="21" t="s">
        <v>82</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92</v>
      </c>
    </row>
    <row r="140" spans="1:3" ht="14.25" customHeight="1" x14ac:dyDescent="0.2">
      <c r="A140" s="19">
        <v>9</v>
      </c>
      <c r="B140" s="20" t="s">
        <v>27</v>
      </c>
      <c r="C140" s="21" t="s">
        <v>71</v>
      </c>
    </row>
    <row r="141" spans="1:3" ht="14.25" customHeight="1" x14ac:dyDescent="0.2">
      <c r="A141" s="19">
        <v>10</v>
      </c>
      <c r="B141" s="20" t="s">
        <v>29</v>
      </c>
      <c r="C141" s="21" t="s">
        <v>32</v>
      </c>
    </row>
    <row r="142" spans="1:3" ht="14.25" customHeight="1" x14ac:dyDescent="0.2">
      <c r="A142" s="19">
        <v>11</v>
      </c>
      <c r="B142" s="20" t="s">
        <v>31</v>
      </c>
      <c r="C142" s="21" t="s">
        <v>32</v>
      </c>
    </row>
    <row r="143" spans="1:3" ht="14.25" customHeight="1" x14ac:dyDescent="0.2">
      <c r="A143" s="19">
        <v>12</v>
      </c>
      <c r="B143" s="20" t="s">
        <v>33</v>
      </c>
      <c r="C143" s="21" t="s">
        <v>34</v>
      </c>
    </row>
    <row r="144" spans="1:3" ht="14.25" customHeight="1" x14ac:dyDescent="0.2">
      <c r="A144" s="19">
        <v>13</v>
      </c>
      <c r="B144" s="20" t="s">
        <v>35</v>
      </c>
      <c r="C144" s="21" t="s">
        <v>36</v>
      </c>
    </row>
    <row r="145" spans="1:3" ht="14.25" customHeight="1" x14ac:dyDescent="0.2">
      <c r="A145" s="19">
        <v>14</v>
      </c>
      <c r="B145" s="20" t="s">
        <v>37</v>
      </c>
      <c r="C145" s="24" t="s">
        <v>22</v>
      </c>
    </row>
    <row r="146" spans="1:3" ht="15" customHeight="1" thickBot="1" x14ac:dyDescent="0.25">
      <c r="A146" s="25">
        <v>15</v>
      </c>
      <c r="B146" s="26" t="s">
        <v>38</v>
      </c>
      <c r="C146" s="27" t="s">
        <v>39</v>
      </c>
    </row>
    <row r="147" spans="1:3" ht="15.75" customHeight="1" x14ac:dyDescent="0.25">
      <c r="A147" s="13"/>
      <c r="B147" s="14"/>
      <c r="C147" s="15"/>
    </row>
    <row r="148" spans="1:3" ht="27.2" customHeight="1" x14ac:dyDescent="0.25">
      <c r="A148" s="16" t="s">
        <v>93</v>
      </c>
      <c r="B148" s="17" t="s">
        <v>9</v>
      </c>
      <c r="C148" s="18" t="s">
        <v>94</v>
      </c>
    </row>
    <row r="149" spans="1:3" x14ac:dyDescent="0.2">
      <c r="A149" s="19">
        <v>1</v>
      </c>
      <c r="B149" s="20" t="s">
        <v>11</v>
      </c>
      <c r="C149" s="21" t="s">
        <v>95</v>
      </c>
    </row>
    <row r="150" spans="1:3" ht="14.25" customHeight="1" x14ac:dyDescent="0.2">
      <c r="A150" s="19">
        <v>2</v>
      </c>
      <c r="B150" s="22" t="s">
        <v>13</v>
      </c>
      <c r="C150" s="21" t="s">
        <v>96</v>
      </c>
    </row>
    <row r="151" spans="1:3" ht="14.25" customHeight="1" x14ac:dyDescent="0.2">
      <c r="A151" s="19">
        <v>3</v>
      </c>
      <c r="B151" s="22" t="s">
        <v>15</v>
      </c>
      <c r="C151" s="23" t="s">
        <v>16</v>
      </c>
    </row>
    <row r="152" spans="1:3" ht="14.25" customHeight="1" x14ac:dyDescent="0.2">
      <c r="A152" s="19">
        <v>4</v>
      </c>
      <c r="B152" s="20" t="s">
        <v>17</v>
      </c>
      <c r="C152" s="21" t="s">
        <v>97</v>
      </c>
    </row>
    <row r="153" spans="1:3" ht="14.25" customHeight="1" x14ac:dyDescent="0.2">
      <c r="A153" s="19">
        <v>5</v>
      </c>
      <c r="B153" s="20" t="s">
        <v>19</v>
      </c>
      <c r="C153" s="21" t="s">
        <v>98</v>
      </c>
    </row>
    <row r="154" spans="1:3" ht="14.25" customHeight="1" x14ac:dyDescent="0.2">
      <c r="A154" s="19">
        <v>6</v>
      </c>
      <c r="B154" s="20" t="s">
        <v>21</v>
      </c>
      <c r="C154" s="24" t="s">
        <v>22</v>
      </c>
    </row>
    <row r="155" spans="1:3" ht="14.25" customHeight="1" x14ac:dyDescent="0.2">
      <c r="A155" s="19">
        <v>7</v>
      </c>
      <c r="B155" s="20" t="s">
        <v>23</v>
      </c>
      <c r="C155" s="21" t="s">
        <v>99</v>
      </c>
    </row>
    <row r="156" spans="1:3" ht="14.25" customHeight="1" x14ac:dyDescent="0.2">
      <c r="A156" s="19">
        <v>8</v>
      </c>
      <c r="B156" s="20" t="s">
        <v>25</v>
      </c>
      <c r="C156" s="21" t="s">
        <v>100</v>
      </c>
    </row>
    <row r="157" spans="1:3" ht="14.25" customHeight="1" x14ac:dyDescent="0.2">
      <c r="A157" s="19">
        <v>9</v>
      </c>
      <c r="B157" s="20" t="s">
        <v>27</v>
      </c>
      <c r="C157" s="21" t="s">
        <v>71</v>
      </c>
    </row>
    <row r="158" spans="1:3" ht="14.25" customHeight="1" x14ac:dyDescent="0.2">
      <c r="A158" s="19">
        <v>10</v>
      </c>
      <c r="B158" s="20" t="s">
        <v>29</v>
      </c>
      <c r="C158" s="21" t="s">
        <v>101</v>
      </c>
    </row>
    <row r="159" spans="1:3" ht="14.25" customHeight="1" x14ac:dyDescent="0.2">
      <c r="A159" s="19">
        <v>11</v>
      </c>
      <c r="B159" s="20" t="s">
        <v>31</v>
      </c>
      <c r="C159" s="21" t="s">
        <v>102</v>
      </c>
    </row>
    <row r="160" spans="1:3" ht="14.25" customHeight="1" x14ac:dyDescent="0.2">
      <c r="A160" s="19">
        <v>12</v>
      </c>
      <c r="B160" s="20" t="s">
        <v>33</v>
      </c>
      <c r="C160" s="21" t="s">
        <v>103</v>
      </c>
    </row>
    <row r="161" spans="1:4" ht="14.25" customHeight="1" x14ac:dyDescent="0.2">
      <c r="A161" s="19">
        <v>13</v>
      </c>
      <c r="B161" s="20" t="s">
        <v>35</v>
      </c>
      <c r="C161" s="21" t="s">
        <v>98</v>
      </c>
    </row>
    <row r="162" spans="1:4" ht="14.25" customHeight="1" x14ac:dyDescent="0.2">
      <c r="A162" s="19">
        <v>14</v>
      </c>
      <c r="B162" s="20" t="s">
        <v>37</v>
      </c>
      <c r="C162" s="24" t="s">
        <v>22</v>
      </c>
    </row>
    <row r="163" spans="1:4" ht="15" customHeight="1" thickBot="1" x14ac:dyDescent="0.25">
      <c r="A163" s="25">
        <v>15</v>
      </c>
      <c r="B163" s="26" t="s">
        <v>38</v>
      </c>
      <c r="C163" s="27" t="s">
        <v>99</v>
      </c>
    </row>
    <row r="164" spans="1:4" ht="15.75" x14ac:dyDescent="0.25">
      <c r="A164" s="28" t="s">
        <v>104</v>
      </c>
      <c r="B164" s="28"/>
      <c r="C164" s="28" t="s">
        <v>105</v>
      </c>
      <c r="D164" s="29"/>
    </row>
  </sheetData>
  <mergeCells count="7">
    <mergeCell ref="A7:C7"/>
    <mergeCell ref="A1:C1"/>
    <mergeCell ref="A2:C2"/>
    <mergeCell ref="A3:C3"/>
    <mergeCell ref="A4:C4"/>
    <mergeCell ref="A5:C5"/>
    <mergeCell ref="A6:C6"/>
  </mergeCells>
  <pageMargins left="0.25" right="0.25" top="0.5" bottom="0.5" header="0.25" footer="0.25"/>
  <pageSetup scale="74" orientation="portrait" horizontalDpi="1200" verticalDpi="1200" r:id="rId1"/>
  <headerFooter>
    <oddHeader>&amp;LOFFICE OF HEALTH CARE ACCESS&amp;CANNUAL REPORTING&amp;RMIDSTATE MEDICAL CENTER</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A2" sqref="A2:C2"/>
    </sheetView>
  </sheetViews>
  <sheetFormatPr defaultRowHeight="15" x14ac:dyDescent="0.2"/>
  <cols>
    <col min="1" max="1" width="6.88671875" bestFit="1" customWidth="1"/>
    <col min="2" max="2" width="48.6640625" customWidth="1"/>
    <col min="3" max="3" width="61.109375" customWidth="1"/>
  </cols>
  <sheetData>
    <row r="1" spans="1:3" x14ac:dyDescent="0.2">
      <c r="A1" s="218"/>
      <c r="B1" s="460"/>
      <c r="C1" s="460"/>
    </row>
    <row r="2" spans="1:3" x14ac:dyDescent="0.2">
      <c r="A2" s="460" t="s">
        <v>0</v>
      </c>
      <c r="B2" s="460"/>
      <c r="C2" s="460"/>
    </row>
    <row r="3" spans="1:3" x14ac:dyDescent="0.2">
      <c r="A3" s="460" t="s">
        <v>1</v>
      </c>
      <c r="B3" s="460"/>
      <c r="C3" s="460"/>
    </row>
    <row r="4" spans="1:3" x14ac:dyDescent="0.2">
      <c r="A4" s="460" t="s">
        <v>2</v>
      </c>
      <c r="B4" s="460"/>
      <c r="C4" s="460"/>
    </row>
    <row r="5" spans="1:3" x14ac:dyDescent="0.2">
      <c r="A5" s="295" t="s">
        <v>263</v>
      </c>
      <c r="B5" s="295"/>
      <c r="C5" s="295"/>
    </row>
    <row r="6" spans="1:3" ht="13.5" customHeight="1" thickBot="1" x14ac:dyDescent="0.25">
      <c r="A6" s="296"/>
      <c r="B6" s="495"/>
      <c r="C6" s="495"/>
    </row>
    <row r="7" spans="1:3" x14ac:dyDescent="0.2">
      <c r="A7" s="219">
        <v>-1</v>
      </c>
      <c r="B7" s="221">
        <v>-2</v>
      </c>
      <c r="C7" s="222">
        <v>-3</v>
      </c>
    </row>
    <row r="8" spans="1:3" ht="15.75" thickBot="1" x14ac:dyDescent="0.25">
      <c r="A8" s="297" t="s">
        <v>5</v>
      </c>
      <c r="B8" s="298" t="s">
        <v>6</v>
      </c>
      <c r="C8" s="298" t="s">
        <v>264</v>
      </c>
    </row>
    <row r="9" spans="1:3" ht="15.75" customHeight="1" x14ac:dyDescent="0.2">
      <c r="A9" s="299"/>
      <c r="B9" s="300"/>
      <c r="C9" s="301"/>
    </row>
    <row r="10" spans="1:3" ht="15.75" customHeight="1" thickBot="1" x14ac:dyDescent="0.25">
      <c r="A10" s="302" t="s">
        <v>93</v>
      </c>
      <c r="B10" s="303" t="s">
        <v>265</v>
      </c>
      <c r="C10" s="298"/>
    </row>
    <row r="11" spans="1:3" s="223" customFormat="1" ht="75" customHeight="1" x14ac:dyDescent="0.2">
      <c r="A11" s="304" t="s">
        <v>8</v>
      </c>
      <c r="B11" s="305" t="s">
        <v>266</v>
      </c>
      <c r="C11" s="306" t="s">
        <v>267</v>
      </c>
    </row>
    <row r="12" spans="1:3" s="223" customFormat="1" ht="75" customHeight="1" x14ac:dyDescent="0.2">
      <c r="A12" s="307" t="s">
        <v>40</v>
      </c>
      <c r="B12" s="305" t="s">
        <v>268</v>
      </c>
      <c r="C12" s="308" t="s">
        <v>269</v>
      </c>
    </row>
    <row r="13" spans="1:3" s="223" customFormat="1" ht="30" x14ac:dyDescent="0.2">
      <c r="A13" s="309" t="s">
        <v>50</v>
      </c>
      <c r="B13" s="310" t="s">
        <v>270</v>
      </c>
      <c r="C13" s="311">
        <v>0.11</v>
      </c>
    </row>
    <row r="14" spans="1:3" ht="13.5" customHeight="1" thickBot="1" x14ac:dyDescent="0.25">
      <c r="A14" s="312"/>
      <c r="B14" s="313"/>
      <c r="C14" s="314"/>
    </row>
    <row r="15" spans="1:3" s="223" customFormat="1" ht="16.5" customHeight="1" thickBot="1" x14ac:dyDescent="0.25">
      <c r="A15" s="315" t="s">
        <v>271</v>
      </c>
      <c r="B15" s="316" t="s">
        <v>272</v>
      </c>
      <c r="C15" s="317"/>
    </row>
    <row r="16" spans="1:3" s="223" customFormat="1" x14ac:dyDescent="0.2">
      <c r="A16" s="318"/>
      <c r="B16" s="319" t="s">
        <v>273</v>
      </c>
      <c r="C16" s="320"/>
    </row>
    <row r="17" spans="1:3" s="223" customFormat="1" x14ac:dyDescent="0.2">
      <c r="A17" s="321">
        <v>1</v>
      </c>
      <c r="B17" s="305" t="s">
        <v>274</v>
      </c>
      <c r="C17" s="322" t="s">
        <v>275</v>
      </c>
    </row>
    <row r="18" spans="1:3" s="223" customFormat="1" x14ac:dyDescent="0.2">
      <c r="A18" s="321">
        <v>2</v>
      </c>
      <c r="B18" s="323" t="s">
        <v>276</v>
      </c>
      <c r="C18" s="322" t="s">
        <v>277</v>
      </c>
    </row>
    <row r="19" spans="1:3" s="223" customFormat="1" x14ac:dyDescent="0.2">
      <c r="A19" s="321">
        <v>3</v>
      </c>
      <c r="B19" s="323" t="s">
        <v>278</v>
      </c>
      <c r="C19" s="322" t="s">
        <v>279</v>
      </c>
    </row>
    <row r="20" spans="1:3" s="223" customFormat="1" ht="75" customHeight="1" x14ac:dyDescent="0.2">
      <c r="A20" s="321">
        <v>4</v>
      </c>
      <c r="B20" s="323" t="s">
        <v>280</v>
      </c>
      <c r="C20" s="322" t="s">
        <v>267</v>
      </c>
    </row>
    <row r="21" spans="1:3" s="223" customFormat="1" ht="75" customHeight="1" x14ac:dyDescent="0.2">
      <c r="A21" s="321">
        <v>5</v>
      </c>
      <c r="B21" s="323" t="s">
        <v>281</v>
      </c>
      <c r="C21" s="322" t="s">
        <v>282</v>
      </c>
    </row>
    <row r="22" spans="1:3" s="223" customFormat="1" ht="27" customHeight="1" x14ac:dyDescent="0.2">
      <c r="A22" s="324">
        <v>6</v>
      </c>
      <c r="B22" s="323" t="s">
        <v>283</v>
      </c>
      <c r="C22" s="325">
        <v>0.11900000000000001</v>
      </c>
    </row>
    <row r="23" spans="1:3" s="326" customFormat="1" x14ac:dyDescent="0.2">
      <c r="A23" s="327"/>
      <c r="B23" s="328"/>
      <c r="C23" s="329"/>
    </row>
    <row r="24" spans="1:3" s="223" customFormat="1" x14ac:dyDescent="0.2">
      <c r="A24" s="318"/>
      <c r="B24" s="319" t="s">
        <v>273</v>
      </c>
      <c r="C24" s="320"/>
    </row>
    <row r="25" spans="1:3" s="223" customFormat="1" x14ac:dyDescent="0.2">
      <c r="A25" s="321">
        <v>1</v>
      </c>
      <c r="B25" s="305" t="s">
        <v>274</v>
      </c>
      <c r="C25" s="322" t="s">
        <v>284</v>
      </c>
    </row>
    <row r="26" spans="1:3" s="223" customFormat="1" x14ac:dyDescent="0.2">
      <c r="A26" s="321">
        <v>2</v>
      </c>
      <c r="B26" s="323" t="s">
        <v>276</v>
      </c>
      <c r="C26" s="322" t="s">
        <v>285</v>
      </c>
    </row>
    <row r="27" spans="1:3" s="223" customFormat="1" x14ac:dyDescent="0.2">
      <c r="A27" s="321">
        <v>3</v>
      </c>
      <c r="B27" s="323" t="s">
        <v>278</v>
      </c>
      <c r="C27" s="322" t="s">
        <v>279</v>
      </c>
    </row>
    <row r="28" spans="1:3" s="223" customFormat="1" ht="75" customHeight="1" x14ac:dyDescent="0.2">
      <c r="A28" s="321">
        <v>4</v>
      </c>
      <c r="B28" s="323" t="s">
        <v>280</v>
      </c>
      <c r="C28" s="322" t="s">
        <v>267</v>
      </c>
    </row>
    <row r="29" spans="1:3" s="223" customFormat="1" ht="75" customHeight="1" x14ac:dyDescent="0.2">
      <c r="A29" s="321">
        <v>5</v>
      </c>
      <c r="B29" s="323" t="s">
        <v>281</v>
      </c>
      <c r="C29" s="322" t="s">
        <v>282</v>
      </c>
    </row>
    <row r="30" spans="1:3" s="223" customFormat="1" ht="27" customHeight="1" x14ac:dyDescent="0.2">
      <c r="A30" s="324">
        <v>6</v>
      </c>
      <c r="B30" s="323" t="s">
        <v>283</v>
      </c>
      <c r="C30" s="325">
        <v>0.1</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REPORTING&amp;R&amp;10MIDSTATE MEDICAL CENTER</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A2" sqref="A2"/>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181</v>
      </c>
      <c r="D5" s="331"/>
      <c r="E5" s="332"/>
      <c r="F5" s="332"/>
      <c r="G5" s="332"/>
    </row>
    <row r="6" spans="1:7" ht="15.75" customHeight="1" x14ac:dyDescent="0.25">
      <c r="A6" s="330"/>
      <c r="B6" s="330"/>
      <c r="C6" s="2" t="s">
        <v>2</v>
      </c>
      <c r="D6" s="331"/>
      <c r="E6" s="332"/>
      <c r="F6" s="332"/>
      <c r="G6" s="332"/>
    </row>
    <row r="7" spans="1:7" ht="15.75" customHeight="1" x14ac:dyDescent="0.25">
      <c r="A7" s="449" t="s">
        <v>286</v>
      </c>
      <c r="B7" s="449"/>
      <c r="C7" s="449"/>
      <c r="D7" s="449"/>
      <c r="E7" s="449"/>
    </row>
    <row r="8" spans="1:7" ht="16.5" customHeight="1" thickBot="1" x14ac:dyDescent="0.3">
      <c r="A8" s="330"/>
      <c r="B8" s="330"/>
      <c r="C8" s="2"/>
      <c r="D8" s="331"/>
      <c r="E8" s="332"/>
      <c r="F8" s="332"/>
      <c r="G8" s="332"/>
    </row>
    <row r="9" spans="1:7" ht="16.5" customHeight="1" thickBot="1" x14ac:dyDescent="0.3">
      <c r="A9" s="333" t="s">
        <v>5</v>
      </c>
      <c r="B9" s="334" t="s">
        <v>287</v>
      </c>
      <c r="C9" s="335" t="s">
        <v>288</v>
      </c>
      <c r="D9" s="335" t="s">
        <v>289</v>
      </c>
      <c r="E9" s="336" t="s">
        <v>290</v>
      </c>
      <c r="F9" s="337"/>
      <c r="G9" s="337"/>
    </row>
    <row r="10" spans="1:7" ht="15.75" customHeight="1" x14ac:dyDescent="0.25">
      <c r="A10" s="338"/>
      <c r="B10" s="339"/>
      <c r="C10" s="340"/>
      <c r="D10" s="340"/>
      <c r="E10" s="8"/>
      <c r="F10" s="337"/>
      <c r="G10" s="337"/>
    </row>
    <row r="11" spans="1:7" ht="15.75" customHeight="1" x14ac:dyDescent="0.25">
      <c r="A11" s="341" t="s">
        <v>291</v>
      </c>
      <c r="B11" s="342" t="s">
        <v>292</v>
      </c>
      <c r="C11" s="343">
        <v>618099</v>
      </c>
      <c r="D11" s="343">
        <v>234752</v>
      </c>
      <c r="E11" s="344">
        <f>C11+D11</f>
        <v>852851</v>
      </c>
      <c r="F11" s="345"/>
      <c r="G11" s="346"/>
    </row>
    <row r="12" spans="1:7" ht="15.75" customHeight="1" x14ac:dyDescent="0.25">
      <c r="A12" s="496"/>
      <c r="B12" s="497"/>
      <c r="C12" s="497"/>
      <c r="D12" s="497"/>
      <c r="E12" s="498"/>
      <c r="F12" s="345"/>
      <c r="G12" s="346"/>
    </row>
    <row r="13" spans="1:7" ht="15.75" customHeight="1" x14ac:dyDescent="0.25">
      <c r="A13" s="341" t="s">
        <v>293</v>
      </c>
      <c r="B13" s="342" t="s">
        <v>294</v>
      </c>
      <c r="C13" s="343">
        <v>399567</v>
      </c>
      <c r="D13" s="343">
        <v>123466</v>
      </c>
      <c r="E13" s="344">
        <f>C13+D13</f>
        <v>523033</v>
      </c>
      <c r="F13" s="345"/>
      <c r="G13" s="346"/>
    </row>
    <row r="14" spans="1:7" ht="15.75" customHeight="1" x14ac:dyDescent="0.25">
      <c r="A14" s="496"/>
      <c r="B14" s="497"/>
      <c r="C14" s="497"/>
      <c r="D14" s="497"/>
      <c r="E14" s="498"/>
      <c r="F14" s="345"/>
      <c r="G14" s="346"/>
    </row>
    <row r="15" spans="1:7" ht="15.75" customHeight="1" x14ac:dyDescent="0.25">
      <c r="A15" s="341" t="s">
        <v>295</v>
      </c>
      <c r="B15" s="342" t="s">
        <v>296</v>
      </c>
      <c r="C15" s="343">
        <v>352838</v>
      </c>
      <c r="D15" s="343">
        <v>119676</v>
      </c>
      <c r="E15" s="344">
        <f>C15+D15</f>
        <v>472514</v>
      </c>
      <c r="F15" s="345"/>
      <c r="G15" s="346"/>
    </row>
    <row r="16" spans="1:7" ht="15.75" customHeight="1" x14ac:dyDescent="0.25">
      <c r="A16" s="496"/>
      <c r="B16" s="497"/>
      <c r="C16" s="497"/>
      <c r="D16" s="497"/>
      <c r="E16" s="498"/>
      <c r="F16" s="345"/>
      <c r="G16" s="346"/>
    </row>
    <row r="17" spans="1:7" ht="15.75" customHeight="1" x14ac:dyDescent="0.25">
      <c r="A17" s="341" t="s">
        <v>297</v>
      </c>
      <c r="B17" s="342" t="s">
        <v>294</v>
      </c>
      <c r="C17" s="343">
        <v>300080</v>
      </c>
      <c r="D17" s="343">
        <v>92725</v>
      </c>
      <c r="E17" s="344">
        <f>C17+D17</f>
        <v>392805</v>
      </c>
      <c r="F17" s="345"/>
      <c r="G17" s="346"/>
    </row>
    <row r="18" spans="1:7" ht="15.75" customHeight="1" x14ac:dyDescent="0.25">
      <c r="A18" s="496"/>
      <c r="B18" s="497"/>
      <c r="C18" s="497"/>
      <c r="D18" s="497"/>
      <c r="E18" s="498"/>
      <c r="F18" s="345"/>
      <c r="G18" s="346"/>
    </row>
    <row r="19" spans="1:7" ht="15.75" customHeight="1" x14ac:dyDescent="0.25">
      <c r="A19" s="341" t="s">
        <v>298</v>
      </c>
      <c r="B19" s="342" t="s">
        <v>299</v>
      </c>
      <c r="C19" s="343">
        <v>293708</v>
      </c>
      <c r="D19" s="343">
        <v>90759</v>
      </c>
      <c r="E19" s="344">
        <f>C19+D19</f>
        <v>384467</v>
      </c>
      <c r="F19" s="345"/>
      <c r="G19" s="346"/>
    </row>
    <row r="20" spans="1:7" ht="15.75" customHeight="1" x14ac:dyDescent="0.25">
      <c r="A20" s="496"/>
      <c r="B20" s="497"/>
      <c r="C20" s="497"/>
      <c r="D20" s="497"/>
      <c r="E20" s="498"/>
      <c r="F20" s="345"/>
      <c r="G20" s="346"/>
    </row>
    <row r="21" spans="1:7" ht="15.75" customHeight="1" x14ac:dyDescent="0.25">
      <c r="A21" s="341" t="s">
        <v>300</v>
      </c>
      <c r="B21" s="342" t="s">
        <v>294</v>
      </c>
      <c r="C21" s="343">
        <v>285350</v>
      </c>
      <c r="D21" s="343">
        <v>88173</v>
      </c>
      <c r="E21" s="344">
        <f>C21+D21</f>
        <v>373523</v>
      </c>
      <c r="F21" s="345"/>
      <c r="G21" s="346"/>
    </row>
    <row r="22" spans="1:7" ht="15.75" customHeight="1" x14ac:dyDescent="0.25">
      <c r="A22" s="496"/>
      <c r="B22" s="497"/>
      <c r="C22" s="497"/>
      <c r="D22" s="497"/>
      <c r="E22" s="498"/>
      <c r="F22" s="345"/>
      <c r="G22" s="346"/>
    </row>
    <row r="23" spans="1:7" ht="15.75" customHeight="1" x14ac:dyDescent="0.25">
      <c r="A23" s="341" t="s">
        <v>301</v>
      </c>
      <c r="B23" s="342" t="s">
        <v>294</v>
      </c>
      <c r="C23" s="343">
        <v>274324</v>
      </c>
      <c r="D23" s="343">
        <v>84766</v>
      </c>
      <c r="E23" s="344">
        <f>C23+D23</f>
        <v>359090</v>
      </c>
      <c r="F23" s="345"/>
      <c r="G23" s="346"/>
    </row>
    <row r="24" spans="1:7" ht="15.75" customHeight="1" x14ac:dyDescent="0.25">
      <c r="A24" s="496"/>
      <c r="B24" s="497"/>
      <c r="C24" s="497"/>
      <c r="D24" s="497"/>
      <c r="E24" s="498"/>
      <c r="F24" s="345"/>
      <c r="G24" s="346"/>
    </row>
    <row r="25" spans="1:7" ht="15.75" customHeight="1" x14ac:dyDescent="0.25">
      <c r="A25" s="341" t="s">
        <v>302</v>
      </c>
      <c r="B25" s="342" t="s">
        <v>294</v>
      </c>
      <c r="C25" s="343">
        <v>269651</v>
      </c>
      <c r="D25" s="343">
        <v>83322</v>
      </c>
      <c r="E25" s="344">
        <f>C25+D25</f>
        <v>352973</v>
      </c>
      <c r="F25" s="345"/>
      <c r="G25" s="346"/>
    </row>
    <row r="26" spans="1:7" ht="15.75" customHeight="1" x14ac:dyDescent="0.25">
      <c r="A26" s="496"/>
      <c r="B26" s="497"/>
      <c r="C26" s="497"/>
      <c r="D26" s="497"/>
      <c r="E26" s="498"/>
      <c r="F26" s="345"/>
      <c r="G26" s="346"/>
    </row>
    <row r="27" spans="1:7" ht="15.75" customHeight="1" x14ac:dyDescent="0.25">
      <c r="A27" s="341" t="s">
        <v>303</v>
      </c>
      <c r="B27" s="342" t="s">
        <v>294</v>
      </c>
      <c r="C27" s="343">
        <v>264285</v>
      </c>
      <c r="D27" s="343">
        <v>81664</v>
      </c>
      <c r="E27" s="344">
        <f>C27+D27</f>
        <v>345949</v>
      </c>
      <c r="F27" s="345"/>
      <c r="G27" s="346"/>
    </row>
    <row r="28" spans="1:7" ht="15.75" customHeight="1" x14ac:dyDescent="0.25">
      <c r="A28" s="496"/>
      <c r="B28" s="497"/>
      <c r="C28" s="497"/>
      <c r="D28" s="497"/>
      <c r="E28" s="498"/>
      <c r="F28" s="345"/>
      <c r="G28" s="346"/>
    </row>
    <row r="29" spans="1:7" ht="15.75" customHeight="1" x14ac:dyDescent="0.25">
      <c r="A29" s="341" t="s">
        <v>304</v>
      </c>
      <c r="B29" s="342" t="s">
        <v>294</v>
      </c>
      <c r="C29" s="343">
        <v>262283</v>
      </c>
      <c r="D29" s="343">
        <v>81045</v>
      </c>
      <c r="E29" s="344">
        <f>C29+D29</f>
        <v>343328</v>
      </c>
      <c r="F29" s="345"/>
      <c r="G29" s="346"/>
    </row>
    <row r="30" spans="1:7" ht="15.75" customHeight="1" thickBot="1" x14ac:dyDescent="0.3">
      <c r="A30" s="496"/>
      <c r="B30" s="497"/>
      <c r="C30" s="497"/>
      <c r="D30" s="497"/>
      <c r="E30" s="498"/>
      <c r="F30" s="345"/>
      <c r="G30" s="346"/>
    </row>
    <row r="31" spans="1:7" ht="18.75" customHeight="1" thickBot="1" x14ac:dyDescent="0.3">
      <c r="A31" s="347"/>
      <c r="B31" s="348" t="s">
        <v>164</v>
      </c>
      <c r="C31" s="349">
        <f>SUM(C11+C13+C15+C17+C19+C21+C23+C25+C27+C29)</f>
        <v>3320185</v>
      </c>
      <c r="D31" s="349">
        <f>SUM(D11+D13+D15+D17+D19+D21+D23+D25+D27+D29)</f>
        <v>1080348</v>
      </c>
      <c r="E31" s="350">
        <f>C31+D31</f>
        <v>4400533</v>
      </c>
      <c r="F31" s="351"/>
      <c r="G31" s="351"/>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horizontalDpi="1200" verticalDpi="1200" r:id="rId1"/>
  <headerFooter>
    <oddHeader>&amp;L&amp;10OFFICE OF HEALTH CARE ACCESS&amp;C&amp;10ANNUAL REPORTING&amp;R&amp;10MIDSTATE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2"/>
  <sheetViews>
    <sheetView zoomScaleNormal="100" workbookViewId="0">
      <selection activeCell="A2" sqref="A2:E2"/>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500" t="s">
        <v>0</v>
      </c>
      <c r="B2" s="500"/>
      <c r="C2" s="500"/>
      <c r="D2" s="500"/>
      <c r="E2" s="500"/>
    </row>
    <row r="3" spans="1:5" x14ac:dyDescent="0.2">
      <c r="A3" s="500" t="s">
        <v>181</v>
      </c>
      <c r="B3" s="500"/>
      <c r="C3" s="500"/>
      <c r="D3" s="500"/>
      <c r="E3" s="500"/>
    </row>
    <row r="4" spans="1:5" ht="15" customHeight="1" x14ac:dyDescent="0.2">
      <c r="A4" s="500" t="s">
        <v>2</v>
      </c>
      <c r="B4" s="500"/>
      <c r="C4" s="500"/>
      <c r="D4" s="500"/>
      <c r="E4" s="500"/>
    </row>
    <row r="5" spans="1:5" ht="15" customHeight="1" x14ac:dyDescent="0.2">
      <c r="A5" s="501" t="s">
        <v>305</v>
      </c>
      <c r="B5" s="501"/>
      <c r="C5" s="501"/>
      <c r="D5" s="501"/>
      <c r="E5" s="501"/>
    </row>
    <row r="6" spans="1:5" ht="15" customHeight="1" x14ac:dyDescent="0.2">
      <c r="A6" s="501" t="s">
        <v>306</v>
      </c>
      <c r="B6" s="501"/>
      <c r="C6" s="501"/>
      <c r="D6" s="501"/>
      <c r="E6" s="501"/>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307</v>
      </c>
      <c r="D9" s="360" t="s">
        <v>308</v>
      </c>
      <c r="E9" s="361" t="s">
        <v>290</v>
      </c>
    </row>
    <row r="10" spans="1:5" s="356" customFormat="1" x14ac:dyDescent="0.2">
      <c r="A10" s="362"/>
      <c r="B10" s="363"/>
      <c r="C10" s="364"/>
      <c r="D10" s="364"/>
      <c r="E10" s="365"/>
    </row>
    <row r="11" spans="1:5" s="356" customFormat="1" x14ac:dyDescent="0.2">
      <c r="A11" s="366" t="s">
        <v>309</v>
      </c>
      <c r="B11" s="367" t="s">
        <v>10</v>
      </c>
      <c r="C11" s="368"/>
      <c r="D11" s="368"/>
      <c r="E11" s="369"/>
    </row>
    <row r="12" spans="1:5" ht="14.25" customHeight="1" x14ac:dyDescent="0.2">
      <c r="A12" s="370">
        <v>1</v>
      </c>
      <c r="B12" s="371" t="s">
        <v>310</v>
      </c>
      <c r="C12" s="372">
        <v>0</v>
      </c>
      <c r="D12" s="372">
        <v>0</v>
      </c>
      <c r="E12" s="372">
        <f>D12+ C12</f>
        <v>0</v>
      </c>
    </row>
    <row r="13" spans="1:5" ht="14.25" customHeight="1" x14ac:dyDescent="0.2">
      <c r="A13" s="370">
        <v>2</v>
      </c>
      <c r="B13" s="371" t="s">
        <v>311</v>
      </c>
      <c r="C13" s="372">
        <v>0</v>
      </c>
      <c r="D13" s="372">
        <v>0</v>
      </c>
      <c r="E13" s="372">
        <f>D13+ C13</f>
        <v>0</v>
      </c>
    </row>
    <row r="14" spans="1:5" x14ac:dyDescent="0.2">
      <c r="A14" s="362"/>
      <c r="B14" s="363"/>
      <c r="C14" s="364"/>
      <c r="D14" s="364"/>
      <c r="E14" s="373"/>
    </row>
    <row r="15" spans="1:5" s="356" customFormat="1" x14ac:dyDescent="0.2">
      <c r="A15" s="366" t="s">
        <v>312</v>
      </c>
      <c r="B15" s="367" t="s">
        <v>41</v>
      </c>
      <c r="C15" s="368"/>
      <c r="D15" s="368"/>
      <c r="E15" s="369"/>
    </row>
    <row r="16" spans="1:5" ht="14.25" customHeight="1" x14ac:dyDescent="0.2">
      <c r="A16" s="370">
        <v>1</v>
      </c>
      <c r="B16" s="371" t="s">
        <v>310</v>
      </c>
      <c r="C16" s="372">
        <v>0</v>
      </c>
      <c r="D16" s="372">
        <v>0</v>
      </c>
      <c r="E16" s="372">
        <f>D16+ C16</f>
        <v>0</v>
      </c>
    </row>
    <row r="17" spans="1:5" ht="14.25" customHeight="1" x14ac:dyDescent="0.2">
      <c r="A17" s="370">
        <v>2</v>
      </c>
      <c r="B17" s="371" t="s">
        <v>311</v>
      </c>
      <c r="C17" s="372">
        <v>0</v>
      </c>
      <c r="D17" s="372">
        <v>0</v>
      </c>
      <c r="E17" s="372">
        <f>D17+ C17</f>
        <v>0</v>
      </c>
    </row>
    <row r="18" spans="1:5" x14ac:dyDescent="0.2">
      <c r="A18" s="362"/>
      <c r="B18" s="363"/>
      <c r="C18" s="364"/>
      <c r="D18" s="364"/>
      <c r="E18" s="373"/>
    </row>
    <row r="19" spans="1:5" s="356" customFormat="1" x14ac:dyDescent="0.2">
      <c r="A19" s="366" t="s">
        <v>313</v>
      </c>
      <c r="B19" s="367" t="s">
        <v>51</v>
      </c>
      <c r="C19" s="368"/>
      <c r="D19" s="368"/>
      <c r="E19" s="369"/>
    </row>
    <row r="20" spans="1:5" ht="14.25" customHeight="1" x14ac:dyDescent="0.2">
      <c r="A20" s="370">
        <v>1</v>
      </c>
      <c r="B20" s="371" t="s">
        <v>310</v>
      </c>
      <c r="C20" s="372">
        <v>0</v>
      </c>
      <c r="D20" s="372">
        <v>0</v>
      </c>
      <c r="E20" s="372">
        <f>D20+ C20</f>
        <v>0</v>
      </c>
    </row>
    <row r="21" spans="1:5" ht="14.25" customHeight="1" x14ac:dyDescent="0.2">
      <c r="A21" s="370">
        <v>2</v>
      </c>
      <c r="B21" s="371" t="s">
        <v>311</v>
      </c>
      <c r="C21" s="372">
        <v>0</v>
      </c>
      <c r="D21" s="372">
        <v>0</v>
      </c>
      <c r="E21" s="372">
        <f>D21+ C21</f>
        <v>0</v>
      </c>
    </row>
    <row r="22" spans="1:5" x14ac:dyDescent="0.2">
      <c r="A22" s="362"/>
      <c r="B22" s="363"/>
      <c r="C22" s="364"/>
      <c r="D22" s="364"/>
      <c r="E22" s="373"/>
    </row>
    <row r="23" spans="1:5" s="356" customFormat="1" x14ac:dyDescent="0.2">
      <c r="A23" s="366" t="s">
        <v>314</v>
      </c>
      <c r="B23" s="367" t="s">
        <v>61</v>
      </c>
      <c r="C23" s="368"/>
      <c r="D23" s="368"/>
      <c r="E23" s="369"/>
    </row>
    <row r="24" spans="1:5" ht="14.25" customHeight="1" x14ac:dyDescent="0.2">
      <c r="A24" s="370">
        <v>1</v>
      </c>
      <c r="B24" s="371" t="s">
        <v>310</v>
      </c>
      <c r="C24" s="372">
        <v>0</v>
      </c>
      <c r="D24" s="372">
        <v>0</v>
      </c>
      <c r="E24" s="372">
        <f>D24+ C24</f>
        <v>0</v>
      </c>
    </row>
    <row r="25" spans="1:5" ht="14.25" customHeight="1" x14ac:dyDescent="0.2">
      <c r="A25" s="370">
        <v>2</v>
      </c>
      <c r="B25" s="371" t="s">
        <v>311</v>
      </c>
      <c r="C25" s="372">
        <v>0</v>
      </c>
      <c r="D25" s="372">
        <v>0</v>
      </c>
      <c r="E25" s="372">
        <f>D25+ C25</f>
        <v>0</v>
      </c>
    </row>
    <row r="26" spans="1:5" x14ac:dyDescent="0.2">
      <c r="A26" s="362"/>
      <c r="B26" s="363"/>
      <c r="C26" s="364"/>
      <c r="D26" s="364"/>
      <c r="E26" s="373"/>
    </row>
    <row r="27" spans="1:5" s="356" customFormat="1" x14ac:dyDescent="0.2">
      <c r="A27" s="366" t="s">
        <v>315</v>
      </c>
      <c r="B27" s="367" t="s">
        <v>67</v>
      </c>
      <c r="C27" s="368"/>
      <c r="D27" s="368"/>
      <c r="E27" s="369"/>
    </row>
    <row r="28" spans="1:5" ht="14.25" customHeight="1" x14ac:dyDescent="0.2">
      <c r="A28" s="370">
        <v>1</v>
      </c>
      <c r="B28" s="371" t="s">
        <v>310</v>
      </c>
      <c r="C28" s="372">
        <v>0</v>
      </c>
      <c r="D28" s="372">
        <v>0</v>
      </c>
      <c r="E28" s="372">
        <f>D28+ C28</f>
        <v>0</v>
      </c>
    </row>
    <row r="29" spans="1:5" ht="14.25" customHeight="1" x14ac:dyDescent="0.2">
      <c r="A29" s="370">
        <v>2</v>
      </c>
      <c r="B29" s="371" t="s">
        <v>311</v>
      </c>
      <c r="C29" s="372">
        <v>0</v>
      </c>
      <c r="D29" s="372">
        <v>0</v>
      </c>
      <c r="E29" s="372">
        <f>D29+ C29</f>
        <v>0</v>
      </c>
    </row>
    <row r="30" spans="1:5" x14ac:dyDescent="0.2">
      <c r="A30" s="362"/>
      <c r="B30" s="363"/>
      <c r="C30" s="364"/>
      <c r="D30" s="364"/>
      <c r="E30" s="373"/>
    </row>
    <row r="31" spans="1:5" s="356" customFormat="1" x14ac:dyDescent="0.2">
      <c r="A31" s="366" t="s">
        <v>316</v>
      </c>
      <c r="B31" s="367" t="s">
        <v>73</v>
      </c>
      <c r="C31" s="368"/>
      <c r="D31" s="368"/>
      <c r="E31" s="369"/>
    </row>
    <row r="32" spans="1:5" ht="14.25" customHeight="1" x14ac:dyDescent="0.2">
      <c r="A32" s="370">
        <v>1</v>
      </c>
      <c r="B32" s="371" t="s">
        <v>310</v>
      </c>
      <c r="C32" s="372">
        <v>0</v>
      </c>
      <c r="D32" s="372">
        <v>0</v>
      </c>
      <c r="E32" s="372">
        <f>D32+ C32</f>
        <v>0</v>
      </c>
    </row>
    <row r="33" spans="1:6" ht="14.25" customHeight="1" x14ac:dyDescent="0.2">
      <c r="A33" s="370">
        <v>2</v>
      </c>
      <c r="B33" s="371" t="s">
        <v>311</v>
      </c>
      <c r="C33" s="372">
        <v>0</v>
      </c>
      <c r="D33" s="372">
        <v>0</v>
      </c>
      <c r="E33" s="372">
        <f>D33+ C33</f>
        <v>0</v>
      </c>
    </row>
    <row r="34" spans="1:6" x14ac:dyDescent="0.2">
      <c r="A34" s="362"/>
      <c r="B34" s="363"/>
      <c r="C34" s="364"/>
      <c r="D34" s="364"/>
      <c r="E34" s="373"/>
    </row>
    <row r="35" spans="1:6" s="356" customFormat="1" x14ac:dyDescent="0.2">
      <c r="A35" s="366" t="s">
        <v>317</v>
      </c>
      <c r="B35" s="367" t="s">
        <v>78</v>
      </c>
      <c r="C35" s="368"/>
      <c r="D35" s="368"/>
      <c r="E35" s="369"/>
    </row>
    <row r="36" spans="1:6" ht="14.25" customHeight="1" x14ac:dyDescent="0.2">
      <c r="A36" s="370">
        <v>1</v>
      </c>
      <c r="B36" s="371" t="s">
        <v>310</v>
      </c>
      <c r="C36" s="372">
        <v>0</v>
      </c>
      <c r="D36" s="372">
        <v>0</v>
      </c>
      <c r="E36" s="372">
        <f>D36+ C36</f>
        <v>0</v>
      </c>
    </row>
    <row r="37" spans="1:6" ht="14.25" customHeight="1" x14ac:dyDescent="0.2">
      <c r="A37" s="370">
        <v>2</v>
      </c>
      <c r="B37" s="371" t="s">
        <v>311</v>
      </c>
      <c r="C37" s="372">
        <v>0</v>
      </c>
      <c r="D37" s="372">
        <v>0</v>
      </c>
      <c r="E37" s="372">
        <f>D37+ C37</f>
        <v>0</v>
      </c>
    </row>
    <row r="38" spans="1:6" x14ac:dyDescent="0.2">
      <c r="A38" s="362"/>
      <c r="B38" s="363"/>
      <c r="C38" s="364"/>
      <c r="D38" s="364"/>
      <c r="E38" s="373"/>
    </row>
    <row r="39" spans="1:6" s="356" customFormat="1" x14ac:dyDescent="0.2">
      <c r="A39" s="366" t="s">
        <v>318</v>
      </c>
      <c r="B39" s="367" t="s">
        <v>88</v>
      </c>
      <c r="C39" s="368"/>
      <c r="D39" s="368"/>
      <c r="E39" s="369"/>
    </row>
    <row r="40" spans="1:6" ht="14.25" customHeight="1" x14ac:dyDescent="0.2">
      <c r="A40" s="370">
        <v>1</v>
      </c>
      <c r="B40" s="371" t="s">
        <v>310</v>
      </c>
      <c r="C40" s="372">
        <v>0</v>
      </c>
      <c r="D40" s="372">
        <v>0</v>
      </c>
      <c r="E40" s="372">
        <f>D40+ C40</f>
        <v>0</v>
      </c>
    </row>
    <row r="41" spans="1:6" ht="14.25" customHeight="1" x14ac:dyDescent="0.2">
      <c r="A41" s="370">
        <v>2</v>
      </c>
      <c r="B41" s="371" t="s">
        <v>311</v>
      </c>
      <c r="C41" s="372">
        <v>0</v>
      </c>
      <c r="D41" s="372">
        <v>0</v>
      </c>
      <c r="E41" s="372">
        <f>D41+ C41</f>
        <v>0</v>
      </c>
    </row>
    <row r="42" spans="1:6" x14ac:dyDescent="0.2">
      <c r="A42" s="362"/>
      <c r="B42" s="363"/>
      <c r="C42" s="364"/>
      <c r="D42" s="364"/>
      <c r="E42" s="373"/>
    </row>
    <row r="43" spans="1:6" s="356" customFormat="1" x14ac:dyDescent="0.2">
      <c r="A43" s="366" t="s">
        <v>319</v>
      </c>
      <c r="B43" s="367" t="s">
        <v>94</v>
      </c>
      <c r="C43" s="368"/>
      <c r="D43" s="368"/>
      <c r="E43" s="369"/>
    </row>
    <row r="44" spans="1:6" ht="14.25" customHeight="1" x14ac:dyDescent="0.2">
      <c r="A44" s="370">
        <v>1</v>
      </c>
      <c r="B44" s="371" t="s">
        <v>310</v>
      </c>
      <c r="C44" s="372">
        <v>0</v>
      </c>
      <c r="D44" s="372">
        <v>0</v>
      </c>
      <c r="E44" s="372">
        <f>D44+ C44</f>
        <v>0</v>
      </c>
    </row>
    <row r="45" spans="1:6" ht="14.25" customHeight="1" x14ac:dyDescent="0.2">
      <c r="A45" s="370">
        <v>2</v>
      </c>
      <c r="B45" s="371" t="s">
        <v>311</v>
      </c>
      <c r="C45" s="372">
        <v>0</v>
      </c>
      <c r="D45" s="372">
        <v>0</v>
      </c>
      <c r="E45" s="372">
        <f>D45+ C45</f>
        <v>0</v>
      </c>
    </row>
    <row r="46" spans="1:6" x14ac:dyDescent="0.2">
      <c r="A46" s="362"/>
      <c r="B46" s="363"/>
      <c r="C46" s="364"/>
      <c r="D46" s="364"/>
      <c r="E46" s="373"/>
    </row>
    <row r="47" spans="1:6" ht="13.5" customHeight="1" x14ac:dyDescent="0.2">
      <c r="A47" s="374"/>
      <c r="B47" s="502"/>
      <c r="C47" s="502"/>
      <c r="D47" s="502"/>
      <c r="E47" s="375"/>
    </row>
    <row r="48" spans="1:6" ht="15" customHeight="1" x14ac:dyDescent="0.2">
      <c r="A48" s="377"/>
      <c r="B48" s="499" t="s">
        <v>320</v>
      </c>
      <c r="C48" s="499"/>
      <c r="D48" s="499"/>
      <c r="E48" s="499"/>
      <c r="F48" s="374"/>
    </row>
    <row r="49" spans="1:6" ht="13.5" customHeight="1" x14ac:dyDescent="0.2">
      <c r="A49" s="377"/>
      <c r="B49" s="376"/>
      <c r="C49" s="376"/>
      <c r="D49" s="376"/>
      <c r="E49" s="376"/>
      <c r="F49" s="374"/>
    </row>
    <row r="50" spans="1:6" ht="26.1" customHeight="1" x14ac:dyDescent="0.2">
      <c r="A50" s="377"/>
      <c r="B50" s="499" t="s">
        <v>321</v>
      </c>
      <c r="C50" s="499"/>
      <c r="D50" s="499"/>
      <c r="E50" s="499"/>
      <c r="F50" s="374"/>
    </row>
    <row r="51" spans="1:6" ht="15" customHeight="1" x14ac:dyDescent="0.2">
      <c r="A51" s="374"/>
      <c r="B51" s="499" t="s">
        <v>322</v>
      </c>
      <c r="C51" s="499"/>
      <c r="D51" s="499"/>
      <c r="E51" s="499"/>
      <c r="F51" s="374"/>
    </row>
    <row r="52" spans="1:6" ht="15" customHeight="1" x14ac:dyDescent="0.2">
      <c r="A52" s="374"/>
      <c r="B52" s="499" t="s">
        <v>323</v>
      </c>
      <c r="C52" s="499"/>
      <c r="D52" s="499"/>
      <c r="E52" s="499"/>
      <c r="F52" s="374"/>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4" orientation="portrait" horizontalDpi="1200" verticalDpi="1200" r:id="rId1"/>
  <headerFooter>
    <oddHeader>&amp;LOFFICE OF HEALTH CARE ACCESS&amp;CANNUAL REPORTING&amp;RMIDSTATE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A2" sqref="A2:C2"/>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3" t="s">
        <v>0</v>
      </c>
      <c r="B2" s="453"/>
      <c r="C2" s="453"/>
    </row>
    <row r="3" spans="1:4" ht="15" customHeight="1" x14ac:dyDescent="0.25">
      <c r="A3" s="453" t="s">
        <v>181</v>
      </c>
      <c r="B3" s="453"/>
      <c r="C3" s="453"/>
    </row>
    <row r="4" spans="1:4" ht="15" customHeight="1" x14ac:dyDescent="0.25">
      <c r="A4" s="453" t="s">
        <v>2</v>
      </c>
      <c r="B4" s="453"/>
      <c r="C4" s="453"/>
    </row>
    <row r="5" spans="1:4" ht="15" customHeight="1" x14ac:dyDescent="0.25">
      <c r="A5" s="453" t="s">
        <v>324</v>
      </c>
      <c r="B5" s="453"/>
      <c r="C5" s="453"/>
    </row>
    <row r="6" spans="1:4" ht="15" customHeight="1" x14ac:dyDescent="0.25">
      <c r="A6" s="453" t="s">
        <v>325</v>
      </c>
      <c r="B6" s="453"/>
      <c r="C6" s="453"/>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326</v>
      </c>
    </row>
    <row r="10" spans="1:4" ht="15.75" customHeight="1" x14ac:dyDescent="0.25">
      <c r="A10" s="386"/>
      <c r="B10" s="387"/>
      <c r="C10" s="388"/>
    </row>
    <row r="11" spans="1:4" ht="30" customHeight="1" x14ac:dyDescent="0.25">
      <c r="A11" s="389" t="s">
        <v>327</v>
      </c>
      <c r="B11" s="390" t="s">
        <v>328</v>
      </c>
      <c r="C11" s="391"/>
    </row>
    <row r="12" spans="1:4" ht="45" customHeight="1" x14ac:dyDescent="0.2">
      <c r="A12" s="392" t="s">
        <v>329</v>
      </c>
      <c r="B12" s="393" t="s">
        <v>330</v>
      </c>
      <c r="C12" s="394" t="s">
        <v>331</v>
      </c>
    </row>
    <row r="13" spans="1:4" ht="15" customHeight="1" x14ac:dyDescent="0.2">
      <c r="A13" s="395"/>
      <c r="B13" s="396"/>
      <c r="C13" s="397"/>
    </row>
    <row r="14" spans="1:4" ht="30" customHeight="1" x14ac:dyDescent="0.2">
      <c r="A14" s="398" t="s">
        <v>332</v>
      </c>
      <c r="B14" s="399" t="s">
        <v>333</v>
      </c>
      <c r="C14" s="400" t="s">
        <v>331</v>
      </c>
    </row>
    <row r="15" spans="1:4" ht="15" customHeight="1" x14ac:dyDescent="0.2">
      <c r="A15" s="401"/>
      <c r="B15" s="396"/>
      <c r="C15" s="397"/>
    </row>
    <row r="16" spans="1:4" ht="30" customHeight="1" x14ac:dyDescent="0.2">
      <c r="A16" s="398" t="s">
        <v>334</v>
      </c>
      <c r="B16" s="399" t="s">
        <v>335</v>
      </c>
      <c r="C16" s="400" t="s">
        <v>331</v>
      </c>
    </row>
    <row r="17" spans="1:3" ht="15" customHeight="1" x14ac:dyDescent="0.2">
      <c r="A17" s="401"/>
      <c r="B17" s="396"/>
      <c r="C17" s="397"/>
    </row>
    <row r="18" spans="1:3" ht="30" customHeight="1" x14ac:dyDescent="0.2">
      <c r="A18" s="398" t="s">
        <v>336</v>
      </c>
      <c r="B18" s="399" t="s">
        <v>337</v>
      </c>
      <c r="C18" s="400" t="s">
        <v>331</v>
      </c>
    </row>
    <row r="19" spans="1:3" ht="15" customHeight="1" x14ac:dyDescent="0.2">
      <c r="A19" s="402"/>
      <c r="B19" s="403"/>
      <c r="C19" s="397"/>
    </row>
    <row r="20" spans="1:3" ht="30" customHeight="1" x14ac:dyDescent="0.2">
      <c r="A20" s="404" t="s">
        <v>338</v>
      </c>
      <c r="B20" s="405" t="s">
        <v>339</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REPORTING&amp;RMIDSTATE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A2" sqref="A2:F2"/>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3" t="s">
        <v>0</v>
      </c>
      <c r="B1" s="504"/>
      <c r="C1" s="504"/>
      <c r="D1" s="504"/>
      <c r="E1" s="504"/>
      <c r="F1" s="505"/>
    </row>
    <row r="2" spans="1:6" ht="14.25" customHeight="1" x14ac:dyDescent="0.25">
      <c r="A2" s="503" t="s">
        <v>181</v>
      </c>
      <c r="B2" s="504"/>
      <c r="C2" s="504"/>
      <c r="D2" s="504"/>
      <c r="E2" s="504"/>
      <c r="F2" s="505"/>
    </row>
    <row r="3" spans="1:6" ht="14.25" customHeight="1" x14ac:dyDescent="0.25">
      <c r="A3" s="471" t="s">
        <v>2</v>
      </c>
      <c r="B3" s="471"/>
      <c r="C3" s="471"/>
      <c r="D3" s="471"/>
      <c r="E3" s="471"/>
      <c r="F3" s="471"/>
    </row>
    <row r="4" spans="1:6" ht="14.25" customHeight="1" x14ac:dyDescent="0.25">
      <c r="A4" s="471" t="s">
        <v>340</v>
      </c>
      <c r="B4" s="471"/>
      <c r="C4" s="471"/>
      <c r="D4" s="471"/>
      <c r="E4" s="471"/>
      <c r="F4" s="471"/>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341</v>
      </c>
      <c r="D7" s="409" t="s">
        <v>342</v>
      </c>
      <c r="E7" s="409" t="s">
        <v>168</v>
      </c>
      <c r="F7" s="409" t="s">
        <v>343</v>
      </c>
    </row>
    <row r="8" spans="1:6" ht="15" customHeight="1" x14ac:dyDescent="0.25">
      <c r="A8" s="411" t="s">
        <v>5</v>
      </c>
      <c r="B8" s="412" t="s">
        <v>6</v>
      </c>
      <c r="C8" s="411" t="s">
        <v>168</v>
      </c>
      <c r="D8" s="411" t="s">
        <v>168</v>
      </c>
      <c r="E8" s="411" t="s">
        <v>344</v>
      </c>
      <c r="F8" s="411" t="s">
        <v>344</v>
      </c>
    </row>
    <row r="9" spans="1:6" ht="15" customHeight="1" x14ac:dyDescent="0.25">
      <c r="A9" s="410"/>
      <c r="B9" s="410"/>
      <c r="C9" s="410"/>
      <c r="D9" s="410"/>
      <c r="E9" s="410"/>
      <c r="F9" s="410"/>
    </row>
    <row r="10" spans="1:6" ht="15" customHeight="1" x14ac:dyDescent="0.25">
      <c r="A10" s="411" t="s">
        <v>8</v>
      </c>
      <c r="B10" s="413" t="s">
        <v>345</v>
      </c>
      <c r="C10" s="413"/>
      <c r="D10" s="413"/>
      <c r="E10" s="413"/>
      <c r="F10" s="414"/>
    </row>
    <row r="11" spans="1:6" ht="15" customHeight="1" x14ac:dyDescent="0.25">
      <c r="A11" s="411"/>
      <c r="B11" s="413"/>
      <c r="C11" s="413"/>
      <c r="D11" s="413"/>
      <c r="E11" s="413"/>
      <c r="F11" s="414"/>
    </row>
    <row r="12" spans="1:6" ht="14.25" customHeight="1" x14ac:dyDescent="0.2">
      <c r="A12" s="416" t="s">
        <v>291</v>
      </c>
      <c r="B12" s="417" t="s">
        <v>346</v>
      </c>
      <c r="C12" s="418">
        <v>5649</v>
      </c>
      <c r="D12" s="418">
        <v>5869</v>
      </c>
      <c r="E12" s="418">
        <f>+D12-C12</f>
        <v>220</v>
      </c>
      <c r="F12" s="414">
        <f>IF(C12=0,0,E12/C12)</f>
        <v>3.8944946008143036E-2</v>
      </c>
    </row>
    <row r="13" spans="1:6" ht="15" customHeight="1" x14ac:dyDescent="0.25">
      <c r="A13" s="416" t="s">
        <v>293</v>
      </c>
      <c r="B13" s="417" t="s">
        <v>347</v>
      </c>
      <c r="C13" s="418">
        <v>5367</v>
      </c>
      <c r="D13" s="418">
        <v>5576</v>
      </c>
      <c r="E13" s="418">
        <f>+D13-C13</f>
        <v>209</v>
      </c>
      <c r="F13" s="419">
        <f>IF(C13=0,0,E13/C13)</f>
        <v>3.8941680640953977E-2</v>
      </c>
    </row>
    <row r="14" spans="1:6" ht="15" customHeight="1" x14ac:dyDescent="0.25">
      <c r="A14" s="420"/>
      <c r="B14" s="420"/>
      <c r="C14" s="420"/>
      <c r="D14" s="420"/>
      <c r="E14" s="420"/>
    </row>
    <row r="15" spans="1:6" ht="14.25" customHeight="1" x14ac:dyDescent="0.2">
      <c r="A15" s="416" t="s">
        <v>295</v>
      </c>
      <c r="B15" s="417" t="s">
        <v>348</v>
      </c>
      <c r="C15" s="421">
        <v>3370587</v>
      </c>
      <c r="D15" s="421">
        <v>3637983</v>
      </c>
      <c r="E15" s="421">
        <f>+D15-C15</f>
        <v>267396</v>
      </c>
      <c r="F15" s="414">
        <f>IF(C15=0,0,E15/C15)</f>
        <v>7.9332175671477989E-2</v>
      </c>
    </row>
    <row r="16" spans="1:6" ht="15" customHeight="1" x14ac:dyDescent="0.25">
      <c r="A16" s="415"/>
      <c r="B16" s="420" t="s">
        <v>349</v>
      </c>
      <c r="C16" s="422">
        <f>IF(C13=0,0,C15/C13)</f>
        <v>628.02068194522076</v>
      </c>
      <c r="D16" s="422">
        <f>IF(D13=0,0,D15/D13)</f>
        <v>652.43597560975604</v>
      </c>
      <c r="E16" s="422">
        <f>+D16-C16</f>
        <v>24.415293664535284</v>
      </c>
      <c r="F16" s="419">
        <f>IF(C16=0,0,E16/C16)</f>
        <v>3.8876575830133112E-2</v>
      </c>
    </row>
    <row r="17" spans="1:6" ht="15" customHeight="1" x14ac:dyDescent="0.25">
      <c r="A17" s="420"/>
      <c r="B17" s="420"/>
      <c r="C17" s="420"/>
      <c r="D17" s="420"/>
      <c r="E17" s="420"/>
      <c r="F17" s="414"/>
    </row>
    <row r="18" spans="1:6" ht="14.25" customHeight="1" x14ac:dyDescent="0.2">
      <c r="A18" s="416" t="s">
        <v>297</v>
      </c>
      <c r="B18" s="417" t="s">
        <v>350</v>
      </c>
      <c r="C18" s="417">
        <v>0.47645599999999999</v>
      </c>
      <c r="D18" s="417">
        <v>0.48923</v>
      </c>
      <c r="E18" s="423">
        <f>+D18-C18</f>
        <v>1.2774000000000008E-2</v>
      </c>
      <c r="F18" s="414">
        <f>IF(C18=0,0,E18/C18)</f>
        <v>2.6810450492805227E-2</v>
      </c>
    </row>
    <row r="19" spans="1:6" ht="15" customHeight="1" x14ac:dyDescent="0.25">
      <c r="A19" s="415"/>
      <c r="B19" s="420" t="s">
        <v>351</v>
      </c>
      <c r="C19" s="422">
        <f>+C15*C18</f>
        <v>1605936.399672</v>
      </c>
      <c r="D19" s="422">
        <f>+D15*D18</f>
        <v>1779810.4230899999</v>
      </c>
      <c r="E19" s="422">
        <f>+D19-C19</f>
        <v>173874.02341799997</v>
      </c>
      <c r="F19" s="419">
        <f>IF(C19=0,0,E19/C19)</f>
        <v>0.10826955753260988</v>
      </c>
    </row>
    <row r="20" spans="1:6" ht="15" customHeight="1" x14ac:dyDescent="0.25">
      <c r="A20" s="415"/>
      <c r="B20" s="420" t="s">
        <v>352</v>
      </c>
      <c r="C20" s="422">
        <f>IF(C13=0,0,C19/C13)</f>
        <v>299.22422203689212</v>
      </c>
      <c r="D20" s="422">
        <f>IF(D13=0,0,D19/D13)</f>
        <v>319.19125234756098</v>
      </c>
      <c r="E20" s="422">
        <f>+D20-C20</f>
        <v>19.967030310668861</v>
      </c>
      <c r="F20" s="419">
        <f>IF(C20=0,0,E20/C20)</f>
        <v>6.672932483456194E-2</v>
      </c>
    </row>
    <row r="21" spans="1:6" ht="15" customHeight="1" x14ac:dyDescent="0.25">
      <c r="A21" s="410"/>
      <c r="B21" s="420"/>
      <c r="C21" s="424"/>
      <c r="D21" s="424"/>
      <c r="E21" s="424"/>
      <c r="F21" s="414"/>
    </row>
    <row r="22" spans="1:6" ht="14.25" customHeight="1" x14ac:dyDescent="0.2">
      <c r="A22" s="416" t="s">
        <v>298</v>
      </c>
      <c r="B22" s="417" t="s">
        <v>353</v>
      </c>
      <c r="C22" s="421">
        <v>1633562</v>
      </c>
      <c r="D22" s="421">
        <v>1487724</v>
      </c>
      <c r="E22" s="421">
        <f>+D22-C22</f>
        <v>-145838</v>
      </c>
      <c r="F22" s="414">
        <f>IF(C22=0,0,E22/C22)</f>
        <v>-8.9276072778382454E-2</v>
      </c>
    </row>
    <row r="23" spans="1:6" ht="14.25" customHeight="1" x14ac:dyDescent="0.2">
      <c r="A23" s="416" t="s">
        <v>300</v>
      </c>
      <c r="B23" s="417" t="s">
        <v>354</v>
      </c>
      <c r="C23" s="425">
        <v>1250050</v>
      </c>
      <c r="D23" s="425">
        <v>1455374</v>
      </c>
      <c r="E23" s="425">
        <f>+D23-C23</f>
        <v>205324</v>
      </c>
      <c r="F23" s="414">
        <f>IF(C23=0,0,E23/C23)</f>
        <v>0.16425262989480421</v>
      </c>
    </row>
    <row r="24" spans="1:6" ht="14.25" customHeight="1" x14ac:dyDescent="0.2">
      <c r="A24" s="416" t="s">
        <v>301</v>
      </c>
      <c r="B24" s="417" t="s">
        <v>355</v>
      </c>
      <c r="C24" s="425">
        <v>486975</v>
      </c>
      <c r="D24" s="425">
        <v>694885</v>
      </c>
      <c r="E24" s="425">
        <f>+D24-C24</f>
        <v>207910</v>
      </c>
      <c r="F24" s="414">
        <f>IF(C24=0,0,E24/C24)</f>
        <v>0.42694183479644748</v>
      </c>
    </row>
    <row r="25" spans="1:6" ht="15" customHeight="1" x14ac:dyDescent="0.25">
      <c r="A25" s="410"/>
      <c r="B25" s="420" t="s">
        <v>348</v>
      </c>
      <c r="C25" s="422">
        <f>+C22+C23+C24</f>
        <v>3370587</v>
      </c>
      <c r="D25" s="422">
        <f>+D22+D23+D24</f>
        <v>3637983</v>
      </c>
      <c r="E25" s="422">
        <f>+E22+E23+E24</f>
        <v>267396</v>
      </c>
      <c r="F25" s="419">
        <f>IF(C25=0,0,E25/C25)</f>
        <v>7.9332175671477989E-2</v>
      </c>
    </row>
    <row r="26" spans="1:6" ht="15" customHeight="1" x14ac:dyDescent="0.25">
      <c r="A26" s="411"/>
      <c r="B26" s="420"/>
      <c r="C26" s="426"/>
      <c r="D26" s="426"/>
      <c r="E26" s="426"/>
      <c r="F26" s="414"/>
    </row>
    <row r="27" spans="1:6" ht="14.25" customHeight="1" x14ac:dyDescent="0.2">
      <c r="A27" s="416" t="s">
        <v>302</v>
      </c>
      <c r="B27" s="417" t="s">
        <v>356</v>
      </c>
      <c r="C27" s="425">
        <v>610</v>
      </c>
      <c r="D27" s="425">
        <v>594</v>
      </c>
      <c r="E27" s="425">
        <f>+D27-C27</f>
        <v>-16</v>
      </c>
      <c r="F27" s="414">
        <f>IF(C27=0,0,E27/C27)</f>
        <v>-2.6229508196721311E-2</v>
      </c>
    </row>
    <row r="28" spans="1:6" ht="14.25" customHeight="1" x14ac:dyDescent="0.2">
      <c r="A28" s="416" t="s">
        <v>303</v>
      </c>
      <c r="B28" s="417" t="s">
        <v>357</v>
      </c>
      <c r="C28" s="425">
        <v>363</v>
      </c>
      <c r="D28" s="425">
        <v>362</v>
      </c>
      <c r="E28" s="425">
        <f>+D28-C28</f>
        <v>-1</v>
      </c>
      <c r="F28" s="414">
        <f>IF(C28=0,0,E28/C28)</f>
        <v>-2.7548209366391185E-3</v>
      </c>
    </row>
    <row r="29" spans="1:6" ht="14.25" customHeight="1" x14ac:dyDescent="0.2">
      <c r="A29" s="416" t="s">
        <v>304</v>
      </c>
      <c r="B29" s="417" t="s">
        <v>358</v>
      </c>
      <c r="C29" s="425">
        <v>7166</v>
      </c>
      <c r="D29" s="425">
        <v>7683</v>
      </c>
      <c r="E29" s="425">
        <f>+D29-C29</f>
        <v>517</v>
      </c>
      <c r="F29" s="414">
        <f>IF(C29=0,0,E29/C29)</f>
        <v>7.2146246162433716E-2</v>
      </c>
    </row>
    <row r="30" spans="1:6" ht="30" customHeight="1" x14ac:dyDescent="0.2">
      <c r="A30" s="416" t="s">
        <v>359</v>
      </c>
      <c r="B30" s="427" t="s">
        <v>360</v>
      </c>
      <c r="C30" s="425">
        <v>998</v>
      </c>
      <c r="D30" s="425">
        <v>1184</v>
      </c>
      <c r="E30" s="425">
        <f>+D30-C30</f>
        <v>186</v>
      </c>
      <c r="F30" s="414">
        <f>IF(C30=0,0,E30/C30)</f>
        <v>0.18637274549098196</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361</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40</v>
      </c>
      <c r="B36" s="413" t="s">
        <v>362</v>
      </c>
      <c r="C36" s="410"/>
      <c r="D36" s="410"/>
      <c r="E36" s="410"/>
      <c r="F36" s="410"/>
    </row>
    <row r="37" spans="1:6" ht="15" customHeight="1" x14ac:dyDescent="0.25">
      <c r="A37" s="411"/>
      <c r="B37" s="429"/>
      <c r="C37" s="410"/>
      <c r="D37" s="410"/>
      <c r="E37" s="410"/>
      <c r="F37" s="410"/>
    </row>
    <row r="38" spans="1:6" ht="14.25" customHeight="1" x14ac:dyDescent="0.2">
      <c r="A38" s="416" t="s">
        <v>291</v>
      </c>
      <c r="B38" s="417" t="s">
        <v>346</v>
      </c>
      <c r="C38" s="418">
        <v>25</v>
      </c>
      <c r="D38" s="418">
        <v>23</v>
      </c>
      <c r="E38" s="418">
        <f>+D38-C38</f>
        <v>-2</v>
      </c>
      <c r="F38" s="414">
        <f>IF(C38=0,0,E38/C38)</f>
        <v>-0.08</v>
      </c>
    </row>
    <row r="39" spans="1:6" ht="15" customHeight="1" x14ac:dyDescent="0.25">
      <c r="A39" s="416" t="s">
        <v>293</v>
      </c>
      <c r="B39" s="417" t="s">
        <v>347</v>
      </c>
      <c r="C39" s="418">
        <v>17</v>
      </c>
      <c r="D39" s="418">
        <v>15</v>
      </c>
      <c r="E39" s="418">
        <f>+D39-C39</f>
        <v>-2</v>
      </c>
      <c r="F39" s="419">
        <f>IF(C39=0,0,E39/C39)</f>
        <v>-0.11764705882352941</v>
      </c>
    </row>
    <row r="40" spans="1:6" ht="15" customHeight="1" x14ac:dyDescent="0.25">
      <c r="A40" s="417"/>
      <c r="B40" s="417"/>
      <c r="C40" s="420"/>
      <c r="D40" s="420"/>
      <c r="E40" s="420"/>
    </row>
    <row r="41" spans="1:6" ht="14.25" customHeight="1" x14ac:dyDescent="0.2">
      <c r="A41" s="416" t="s">
        <v>295</v>
      </c>
      <c r="B41" s="417" t="s">
        <v>363</v>
      </c>
      <c r="C41" s="421">
        <v>96856</v>
      </c>
      <c r="D41" s="421">
        <v>105480</v>
      </c>
      <c r="E41" s="421">
        <f>+D41-C41</f>
        <v>8624</v>
      </c>
      <c r="F41" s="414">
        <f>IF(C41=0,0,E41/C41)</f>
        <v>8.9039398694969851E-2</v>
      </c>
    </row>
    <row r="42" spans="1:6" ht="15" customHeight="1" x14ac:dyDescent="0.25">
      <c r="A42" s="410"/>
      <c r="B42" s="420" t="s">
        <v>349</v>
      </c>
      <c r="C42" s="422">
        <f>IF(C39=0,0,C41/C39)</f>
        <v>5697.411764705882</v>
      </c>
      <c r="D42" s="422">
        <f>IF(D39=0,0,D41/D39)</f>
        <v>7032</v>
      </c>
      <c r="E42" s="422">
        <f>+D42-C42</f>
        <v>1334.588235294118</v>
      </c>
      <c r="F42" s="419">
        <f>IF(C42=0,0,E42/C42)</f>
        <v>0.23424465185429924</v>
      </c>
    </row>
    <row r="43" spans="1:6" ht="15" customHeight="1" x14ac:dyDescent="0.25">
      <c r="A43" s="420"/>
      <c r="B43" s="420"/>
      <c r="C43" s="420"/>
      <c r="D43" s="420"/>
      <c r="E43" s="420"/>
      <c r="F43" s="414"/>
    </row>
    <row r="44" spans="1:6" ht="14.25" customHeight="1" x14ac:dyDescent="0.2">
      <c r="A44" s="416" t="s">
        <v>297</v>
      </c>
      <c r="B44" s="417" t="s">
        <v>350</v>
      </c>
      <c r="C44" s="417">
        <v>0.47645599999999999</v>
      </c>
      <c r="D44" s="417">
        <v>0.48923</v>
      </c>
      <c r="E44" s="423">
        <f>+D44-C44</f>
        <v>1.2774000000000008E-2</v>
      </c>
      <c r="F44" s="414">
        <f>IF(C44=0,0,E44/C44)</f>
        <v>2.6810450492805227E-2</v>
      </c>
    </row>
    <row r="45" spans="1:6" ht="15" customHeight="1" x14ac:dyDescent="0.25">
      <c r="A45" s="410"/>
      <c r="B45" s="420" t="s">
        <v>351</v>
      </c>
      <c r="C45" s="422">
        <f>+C41*C44</f>
        <v>46147.622336</v>
      </c>
      <c r="D45" s="422">
        <f>+D41*D44</f>
        <v>51603.9804</v>
      </c>
      <c r="E45" s="422">
        <f>+D45-C45</f>
        <v>5456.358064</v>
      </c>
      <c r="F45" s="419">
        <f>IF(C45=0,0,E45/C45)</f>
        <v>0.1182370355783957</v>
      </c>
    </row>
    <row r="46" spans="1:6" ht="15" customHeight="1" x14ac:dyDescent="0.25">
      <c r="A46" s="410"/>
      <c r="B46" s="420" t="s">
        <v>352</v>
      </c>
      <c r="C46" s="422">
        <f>IF(C39=0,0,C45/C39)</f>
        <v>2714.5660197647057</v>
      </c>
      <c r="D46" s="422">
        <f>IF(D39=0,0,D45/D39)</f>
        <v>3440.2653599999999</v>
      </c>
      <c r="E46" s="422">
        <f>+D46-C46</f>
        <v>725.69934023529413</v>
      </c>
      <c r="F46" s="419">
        <f>IF(C46=0,0,E46/C46)</f>
        <v>0.2673353069888485</v>
      </c>
    </row>
    <row r="47" spans="1:6" ht="15" customHeight="1" x14ac:dyDescent="0.25">
      <c r="A47" s="411"/>
      <c r="B47" s="429"/>
      <c r="C47" s="410"/>
      <c r="D47" s="410"/>
      <c r="E47" s="410"/>
      <c r="F47" s="419"/>
    </row>
    <row r="48" spans="1:6" ht="14.25" customHeight="1" x14ac:dyDescent="0.2">
      <c r="A48" s="416" t="s">
        <v>298</v>
      </c>
      <c r="B48" s="417" t="s">
        <v>364</v>
      </c>
      <c r="C48" s="421">
        <v>96856</v>
      </c>
      <c r="D48" s="421">
        <v>105480</v>
      </c>
      <c r="E48" s="421">
        <f>+D48-C48</f>
        <v>8624</v>
      </c>
      <c r="F48" s="414">
        <f>IF(C48=0,0,E48/C48)</f>
        <v>8.9039398694969851E-2</v>
      </c>
    </row>
    <row r="49" spans="1:7" ht="14.25" customHeight="1" x14ac:dyDescent="0.2">
      <c r="A49" s="416" t="s">
        <v>300</v>
      </c>
      <c r="B49" s="417" t="s">
        <v>365</v>
      </c>
      <c r="C49" s="425">
        <v>0</v>
      </c>
      <c r="D49" s="425">
        <v>0</v>
      </c>
      <c r="E49" s="425">
        <f>+D49-C49</f>
        <v>0</v>
      </c>
      <c r="F49" s="414">
        <f>IF(C49=0,0,E49/C49)</f>
        <v>0</v>
      </c>
    </row>
    <row r="50" spans="1:7" ht="14.25" customHeight="1" x14ac:dyDescent="0.2">
      <c r="A50" s="416" t="s">
        <v>301</v>
      </c>
      <c r="B50" s="417" t="s">
        <v>366</v>
      </c>
      <c r="C50" s="425">
        <v>0</v>
      </c>
      <c r="D50" s="425">
        <v>0</v>
      </c>
      <c r="E50" s="425">
        <f>+D50-C50</f>
        <v>0</v>
      </c>
      <c r="F50" s="414">
        <f>IF(C50=0,0,E50/C50)</f>
        <v>0</v>
      </c>
    </row>
    <row r="51" spans="1:7" ht="15" customHeight="1" x14ac:dyDescent="0.25">
      <c r="A51" s="410"/>
      <c r="B51" s="420" t="s">
        <v>363</v>
      </c>
      <c r="C51" s="422">
        <f>+C48+C49+C50</f>
        <v>96856</v>
      </c>
      <c r="D51" s="422">
        <f>+D48+D49+D50</f>
        <v>105480</v>
      </c>
      <c r="E51" s="422">
        <f>+E48+E49+E50</f>
        <v>8624</v>
      </c>
      <c r="F51" s="419">
        <f>IF(C51=0,0,E51/C51)</f>
        <v>8.9039398694969851E-2</v>
      </c>
    </row>
    <row r="52" spans="1:7" ht="15" customHeight="1" x14ac:dyDescent="0.25">
      <c r="A52" s="411"/>
      <c r="B52" s="420"/>
      <c r="C52" s="426"/>
      <c r="D52" s="426"/>
      <c r="E52" s="426"/>
      <c r="F52" s="414"/>
    </row>
    <row r="53" spans="1:7" ht="14.25" customHeight="1" x14ac:dyDescent="0.2">
      <c r="A53" s="416" t="s">
        <v>302</v>
      </c>
      <c r="B53" s="417" t="s">
        <v>367</v>
      </c>
      <c r="C53" s="425">
        <v>29</v>
      </c>
      <c r="D53" s="425">
        <v>32</v>
      </c>
      <c r="E53" s="425">
        <f>+D53-C53</f>
        <v>3</v>
      </c>
      <c r="F53" s="414">
        <f>IF(C53=0,0,E53/C53)</f>
        <v>0.10344827586206896</v>
      </c>
    </row>
    <row r="54" spans="1:7" ht="14.25" customHeight="1" x14ac:dyDescent="0.2">
      <c r="A54" s="416" t="s">
        <v>303</v>
      </c>
      <c r="B54" s="417" t="s">
        <v>368</v>
      </c>
      <c r="C54" s="425">
        <v>17</v>
      </c>
      <c r="D54" s="425">
        <v>15</v>
      </c>
      <c r="E54" s="425">
        <f>+D54-C54</f>
        <v>-2</v>
      </c>
      <c r="F54" s="414">
        <f>IF(C54=0,0,E54/C54)</f>
        <v>-0.11764705882352941</v>
      </c>
    </row>
    <row r="55" spans="1:7" ht="14.25" customHeight="1" x14ac:dyDescent="0.2">
      <c r="A55" s="416" t="s">
        <v>304</v>
      </c>
      <c r="B55" s="417" t="s">
        <v>369</v>
      </c>
      <c r="C55" s="425">
        <v>0</v>
      </c>
      <c r="D55" s="425">
        <v>0</v>
      </c>
      <c r="E55" s="425">
        <f>+D55-C55</f>
        <v>0</v>
      </c>
      <c r="F55" s="414">
        <f>IF(C55=0,0,E55/C55)</f>
        <v>0</v>
      </c>
    </row>
    <row r="56" spans="1:7" ht="30" customHeight="1" x14ac:dyDescent="0.2">
      <c r="A56" s="416" t="s">
        <v>359</v>
      </c>
      <c r="B56" s="427" t="s">
        <v>370</v>
      </c>
      <c r="C56" s="425">
        <v>0</v>
      </c>
      <c r="D56" s="425">
        <v>0</v>
      </c>
      <c r="E56" s="425">
        <f>+D56-C56</f>
        <v>0</v>
      </c>
      <c r="F56" s="414">
        <f>IF(C56=0,0,E56/C56)</f>
        <v>0</v>
      </c>
    </row>
    <row r="57" spans="1:7" ht="15" customHeight="1" x14ac:dyDescent="0.25">
      <c r="A57" s="430"/>
      <c r="B57" s="258"/>
      <c r="C57" s="258"/>
      <c r="D57" s="258"/>
      <c r="E57" s="258"/>
      <c r="F57" s="431"/>
    </row>
    <row r="58" spans="1:7" ht="15" customHeight="1" x14ac:dyDescent="0.25">
      <c r="A58" s="429" t="s">
        <v>371</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r:id="rId1"/>
  <headerFooter>
    <oddHeader>&amp;LOFFICE OF HEALTH CARE ACCESS&amp;CANNUAL REPORTING&amp;RMIDSTATE MEDICAL CENTER</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topLeftCell="A2" zoomScale="85" zoomScaleNormal="85" workbookViewId="0">
      <selection activeCell="A2" sqref="A2:D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2"/>
      <c r="C1" s="452"/>
    </row>
    <row r="2" spans="1:8" s="33" customFormat="1" ht="15.75" customHeight="1" x14ac:dyDescent="0.25">
      <c r="A2" s="453" t="s">
        <v>0</v>
      </c>
      <c r="B2" s="453"/>
      <c r="C2" s="453"/>
      <c r="D2" s="453"/>
    </row>
    <row r="3" spans="1:8" s="33" customFormat="1" ht="15.75" customHeight="1" x14ac:dyDescent="0.25">
      <c r="A3" s="453" t="s">
        <v>1</v>
      </c>
      <c r="B3" s="453"/>
      <c r="C3" s="453"/>
      <c r="D3" s="453"/>
    </row>
    <row r="4" spans="1:8" s="33" customFormat="1" ht="15.75" customHeight="1" x14ac:dyDescent="0.25">
      <c r="A4" s="453" t="s">
        <v>2</v>
      </c>
      <c r="B4" s="453"/>
      <c r="C4" s="453"/>
      <c r="D4" s="453"/>
    </row>
    <row r="5" spans="1:8" s="33" customFormat="1" ht="15.75" customHeight="1" x14ac:dyDescent="0.25">
      <c r="A5" s="453" t="s">
        <v>106</v>
      </c>
      <c r="B5" s="453"/>
      <c r="C5" s="453"/>
      <c r="D5" s="453"/>
    </row>
    <row r="6" spans="1:8" s="33" customFormat="1" ht="16.5" customHeight="1" thickBot="1" x14ac:dyDescent="0.3">
      <c r="A6" s="32"/>
      <c r="B6" s="454"/>
      <c r="C6" s="454"/>
    </row>
    <row r="7" spans="1:8" ht="15.75" customHeight="1" x14ac:dyDescent="0.25">
      <c r="A7" s="36" t="s">
        <v>107</v>
      </c>
      <c r="B7" s="37" t="s">
        <v>108</v>
      </c>
      <c r="C7" s="38" t="s">
        <v>109</v>
      </c>
      <c r="D7" s="39" t="s">
        <v>110</v>
      </c>
      <c r="E7" s="40"/>
      <c r="F7" s="40"/>
      <c r="G7" s="40"/>
      <c r="H7" s="41"/>
    </row>
    <row r="8" spans="1:8" ht="15.75" customHeight="1" x14ac:dyDescent="0.25">
      <c r="A8" s="42"/>
      <c r="B8" s="43"/>
      <c r="C8" s="44" t="s">
        <v>111</v>
      </c>
      <c r="D8" s="45" t="s">
        <v>112</v>
      </c>
    </row>
    <row r="9" spans="1:8" ht="16.5" customHeight="1" thickBot="1" x14ac:dyDescent="0.3">
      <c r="A9" s="46" t="s">
        <v>5</v>
      </c>
      <c r="B9" s="47" t="s">
        <v>9</v>
      </c>
      <c r="C9" s="48" t="s">
        <v>113</v>
      </c>
      <c r="D9" s="49" t="s">
        <v>114</v>
      </c>
    </row>
    <row r="10" spans="1:8" ht="15.75" customHeight="1" x14ac:dyDescent="0.25">
      <c r="A10" s="50"/>
      <c r="B10" s="51"/>
      <c r="C10" s="51"/>
      <c r="D10" s="52"/>
    </row>
    <row r="11" spans="1:8" ht="15.75" x14ac:dyDescent="0.25">
      <c r="A11" s="53" t="s">
        <v>115</v>
      </c>
      <c r="B11" s="54" t="s">
        <v>0</v>
      </c>
      <c r="C11" s="55"/>
      <c r="D11" s="56"/>
    </row>
    <row r="12" spans="1:8" x14ac:dyDescent="0.2">
      <c r="A12" s="57">
        <v>1</v>
      </c>
      <c r="B12" s="41"/>
      <c r="C12" s="58" t="s">
        <v>116</v>
      </c>
      <c r="D12" s="59">
        <v>58808950</v>
      </c>
    </row>
    <row r="13" spans="1:8" x14ac:dyDescent="0.2">
      <c r="A13" s="57">
        <v>2</v>
      </c>
      <c r="B13" s="41"/>
      <c r="C13" s="58" t="s">
        <v>117</v>
      </c>
      <c r="D13" s="59">
        <v>1962184</v>
      </c>
    </row>
    <row r="14" spans="1:8" x14ac:dyDescent="0.2">
      <c r="A14" s="57">
        <v>3</v>
      </c>
      <c r="B14" s="41"/>
      <c r="C14" s="58" t="s">
        <v>118</v>
      </c>
      <c r="D14" s="59">
        <v>0</v>
      </c>
    </row>
    <row r="15" spans="1:8" x14ac:dyDescent="0.2">
      <c r="A15" s="57">
        <v>4</v>
      </c>
      <c r="B15" s="41"/>
      <c r="C15" s="58" t="s">
        <v>119</v>
      </c>
      <c r="D15" s="59">
        <v>12972873</v>
      </c>
    </row>
    <row r="16" spans="1:8" ht="15.75" thickBot="1" x14ac:dyDescent="0.25">
      <c r="A16" s="57">
        <v>5</v>
      </c>
      <c r="B16" s="41"/>
      <c r="C16" s="58" t="s">
        <v>120</v>
      </c>
      <c r="D16" s="59">
        <v>-3048729</v>
      </c>
    </row>
    <row r="17" spans="1:4" ht="16.5" customHeight="1" thickBot="1" x14ac:dyDescent="0.3">
      <c r="A17" s="60"/>
      <c r="B17" s="61"/>
      <c r="C17" s="62" t="s">
        <v>121</v>
      </c>
      <c r="D17" s="63">
        <f>+D16+D15+D14+D13+D12</f>
        <v>70695278</v>
      </c>
    </row>
    <row r="18" spans="1:4" ht="15.75" customHeight="1" x14ac:dyDescent="0.25">
      <c r="A18" s="64"/>
      <c r="B18" s="65"/>
      <c r="C18" s="66"/>
      <c r="D18" s="67"/>
    </row>
    <row r="19" spans="1:4" ht="15.75" x14ac:dyDescent="0.25">
      <c r="A19" s="53" t="s">
        <v>122</v>
      </c>
      <c r="B19" s="54" t="s">
        <v>10</v>
      </c>
      <c r="C19" s="55"/>
      <c r="D19" s="56"/>
    </row>
    <row r="20" spans="1:4" x14ac:dyDescent="0.2">
      <c r="A20" s="57">
        <v>1</v>
      </c>
      <c r="B20" s="41"/>
      <c r="C20" s="58" t="s">
        <v>116</v>
      </c>
      <c r="D20" s="59">
        <v>0</v>
      </c>
    </row>
    <row r="21" spans="1:4" x14ac:dyDescent="0.2">
      <c r="A21" s="57">
        <v>2</v>
      </c>
      <c r="B21" s="41"/>
      <c r="C21" s="58" t="s">
        <v>117</v>
      </c>
      <c r="D21" s="59">
        <v>0</v>
      </c>
    </row>
    <row r="22" spans="1:4" x14ac:dyDescent="0.2">
      <c r="A22" s="57">
        <v>3</v>
      </c>
      <c r="B22" s="41"/>
      <c r="C22" s="58" t="s">
        <v>118</v>
      </c>
      <c r="D22" s="59">
        <v>0</v>
      </c>
    </row>
    <row r="23" spans="1:4" x14ac:dyDescent="0.2">
      <c r="A23" s="57">
        <v>4</v>
      </c>
      <c r="B23" s="41"/>
      <c r="C23" s="58" t="s">
        <v>119</v>
      </c>
      <c r="D23" s="59">
        <v>0</v>
      </c>
    </row>
    <row r="24" spans="1:4" ht="15.75" thickBot="1" x14ac:dyDescent="0.25">
      <c r="A24" s="57">
        <v>5</v>
      </c>
      <c r="B24" s="41"/>
      <c r="C24" s="58" t="s">
        <v>120</v>
      </c>
      <c r="D24" s="59">
        <v>0</v>
      </c>
    </row>
    <row r="25" spans="1:4" ht="16.5" customHeight="1" thickBot="1" x14ac:dyDescent="0.3">
      <c r="A25" s="60"/>
      <c r="B25" s="61"/>
      <c r="C25" s="62" t="s">
        <v>121</v>
      </c>
      <c r="D25" s="63">
        <f>+D24+D23+D22+D21+D20</f>
        <v>0</v>
      </c>
    </row>
    <row r="26" spans="1:4" ht="15.75" customHeight="1" x14ac:dyDescent="0.25">
      <c r="A26" s="64"/>
      <c r="B26" s="65"/>
      <c r="C26" s="66"/>
      <c r="D26" s="67"/>
    </row>
    <row r="27" spans="1:4" ht="15.75" x14ac:dyDescent="0.25">
      <c r="A27" s="53" t="s">
        <v>123</v>
      </c>
      <c r="B27" s="54" t="s">
        <v>41</v>
      </c>
      <c r="C27" s="55"/>
      <c r="D27" s="56"/>
    </row>
    <row r="28" spans="1:4" x14ac:dyDescent="0.2">
      <c r="A28" s="57">
        <v>1</v>
      </c>
      <c r="B28" s="41"/>
      <c r="C28" s="58" t="s">
        <v>116</v>
      </c>
      <c r="D28" s="59">
        <v>0</v>
      </c>
    </row>
    <row r="29" spans="1:4" x14ac:dyDescent="0.2">
      <c r="A29" s="57">
        <v>2</v>
      </c>
      <c r="B29" s="41"/>
      <c r="C29" s="58" t="s">
        <v>117</v>
      </c>
      <c r="D29" s="59">
        <v>0</v>
      </c>
    </row>
    <row r="30" spans="1:4" x14ac:dyDescent="0.2">
      <c r="A30" s="57">
        <v>3</v>
      </c>
      <c r="B30" s="41"/>
      <c r="C30" s="58" t="s">
        <v>118</v>
      </c>
      <c r="D30" s="59">
        <v>0</v>
      </c>
    </row>
    <row r="31" spans="1:4" x14ac:dyDescent="0.2">
      <c r="A31" s="57">
        <v>4</v>
      </c>
      <c r="B31" s="41"/>
      <c r="C31" s="58" t="s">
        <v>119</v>
      </c>
      <c r="D31" s="59">
        <v>0</v>
      </c>
    </row>
    <row r="32" spans="1:4" ht="15.75" thickBot="1" x14ac:dyDescent="0.25">
      <c r="A32" s="57">
        <v>5</v>
      </c>
      <c r="B32" s="41"/>
      <c r="C32" s="58" t="s">
        <v>120</v>
      </c>
      <c r="D32" s="59">
        <v>0</v>
      </c>
    </row>
    <row r="33" spans="1:4" ht="16.5" customHeight="1" thickBot="1" x14ac:dyDescent="0.3">
      <c r="A33" s="60"/>
      <c r="B33" s="61"/>
      <c r="C33" s="62" t="s">
        <v>121</v>
      </c>
      <c r="D33" s="63">
        <f>+D32+D31+D30+D29+D28</f>
        <v>0</v>
      </c>
    </row>
    <row r="34" spans="1:4" ht="15.75" customHeight="1" x14ac:dyDescent="0.25">
      <c r="A34" s="64"/>
      <c r="B34" s="65"/>
      <c r="C34" s="66"/>
      <c r="D34" s="67"/>
    </row>
    <row r="35" spans="1:4" ht="15.75" x14ac:dyDescent="0.25">
      <c r="A35" s="53" t="s">
        <v>124</v>
      </c>
      <c r="B35" s="54" t="s">
        <v>51</v>
      </c>
      <c r="C35" s="55"/>
      <c r="D35" s="56"/>
    </row>
    <row r="36" spans="1:4" x14ac:dyDescent="0.2">
      <c r="A36" s="57">
        <v>1</v>
      </c>
      <c r="B36" s="41"/>
      <c r="C36" s="58" t="s">
        <v>116</v>
      </c>
      <c r="D36" s="59">
        <v>0</v>
      </c>
    </row>
    <row r="37" spans="1:4" x14ac:dyDescent="0.2">
      <c r="A37" s="57">
        <v>2</v>
      </c>
      <c r="B37" s="41"/>
      <c r="C37" s="58" t="s">
        <v>117</v>
      </c>
      <c r="D37" s="59">
        <v>0</v>
      </c>
    </row>
    <row r="38" spans="1:4" x14ac:dyDescent="0.2">
      <c r="A38" s="57">
        <v>3</v>
      </c>
      <c r="B38" s="41"/>
      <c r="C38" s="58" t="s">
        <v>118</v>
      </c>
      <c r="D38" s="59">
        <v>0</v>
      </c>
    </row>
    <row r="39" spans="1:4" x14ac:dyDescent="0.2">
      <c r="A39" s="57">
        <v>4</v>
      </c>
      <c r="B39" s="41"/>
      <c r="C39" s="58" t="s">
        <v>119</v>
      </c>
      <c r="D39" s="59">
        <v>0</v>
      </c>
    </row>
    <row r="40" spans="1:4" ht="15.75" thickBot="1" x14ac:dyDescent="0.25">
      <c r="A40" s="57">
        <v>5</v>
      </c>
      <c r="B40" s="41"/>
      <c r="C40" s="58" t="s">
        <v>120</v>
      </c>
      <c r="D40" s="59">
        <v>0</v>
      </c>
    </row>
    <row r="41" spans="1:4" ht="16.5" customHeight="1" thickBot="1" x14ac:dyDescent="0.3">
      <c r="A41" s="60"/>
      <c r="B41" s="61"/>
      <c r="C41" s="62" t="s">
        <v>121</v>
      </c>
      <c r="D41" s="63">
        <f>+D40+D39+D38+D37+D36</f>
        <v>0</v>
      </c>
    </row>
    <row r="42" spans="1:4" ht="15.75" customHeight="1" x14ac:dyDescent="0.25">
      <c r="A42" s="64"/>
      <c r="B42" s="65"/>
      <c r="C42" s="66"/>
      <c r="D42" s="67"/>
    </row>
    <row r="43" spans="1:4" ht="15.75" x14ac:dyDescent="0.25">
      <c r="A43" s="53" t="s">
        <v>125</v>
      </c>
      <c r="B43" s="54" t="s">
        <v>61</v>
      </c>
      <c r="C43" s="55"/>
      <c r="D43" s="56"/>
    </row>
    <row r="44" spans="1:4" x14ac:dyDescent="0.2">
      <c r="A44" s="57">
        <v>1</v>
      </c>
      <c r="B44" s="41"/>
      <c r="C44" s="58" t="s">
        <v>116</v>
      </c>
      <c r="D44" s="59">
        <v>0</v>
      </c>
    </row>
    <row r="45" spans="1:4" x14ac:dyDescent="0.2">
      <c r="A45" s="57">
        <v>2</v>
      </c>
      <c r="B45" s="41"/>
      <c r="C45" s="58" t="s">
        <v>117</v>
      </c>
      <c r="D45" s="59">
        <v>0</v>
      </c>
    </row>
    <row r="46" spans="1:4" x14ac:dyDescent="0.2">
      <c r="A46" s="57">
        <v>3</v>
      </c>
      <c r="B46" s="41"/>
      <c r="C46" s="58" t="s">
        <v>118</v>
      </c>
      <c r="D46" s="59">
        <v>0</v>
      </c>
    </row>
    <row r="47" spans="1:4" x14ac:dyDescent="0.2">
      <c r="A47" s="57">
        <v>4</v>
      </c>
      <c r="B47" s="41"/>
      <c r="C47" s="58" t="s">
        <v>119</v>
      </c>
      <c r="D47" s="59">
        <v>0</v>
      </c>
    </row>
    <row r="48" spans="1:4" ht="15.75" thickBot="1" x14ac:dyDescent="0.25">
      <c r="A48" s="57">
        <v>5</v>
      </c>
      <c r="B48" s="41"/>
      <c r="C48" s="58" t="s">
        <v>120</v>
      </c>
      <c r="D48" s="59">
        <v>0</v>
      </c>
    </row>
    <row r="49" spans="1:4" ht="16.5" customHeight="1" thickBot="1" x14ac:dyDescent="0.3">
      <c r="A49" s="60"/>
      <c r="B49" s="61"/>
      <c r="C49" s="62" t="s">
        <v>121</v>
      </c>
      <c r="D49" s="63">
        <f>+D48+D47+D46+D45+D44</f>
        <v>0</v>
      </c>
    </row>
    <row r="50" spans="1:4" ht="15.75" customHeight="1" x14ac:dyDescent="0.25">
      <c r="A50" s="64"/>
      <c r="B50" s="65"/>
      <c r="C50" s="66"/>
      <c r="D50" s="67"/>
    </row>
    <row r="51" spans="1:4" ht="15.75" x14ac:dyDescent="0.25">
      <c r="A51" s="53" t="s">
        <v>126</v>
      </c>
      <c r="B51" s="54" t="s">
        <v>67</v>
      </c>
      <c r="C51" s="55"/>
      <c r="D51" s="56"/>
    </row>
    <row r="52" spans="1:4" x14ac:dyDescent="0.2">
      <c r="A52" s="57">
        <v>1</v>
      </c>
      <c r="B52" s="41"/>
      <c r="C52" s="58" t="s">
        <v>116</v>
      </c>
      <c r="D52" s="59">
        <v>0</v>
      </c>
    </row>
    <row r="53" spans="1:4" x14ac:dyDescent="0.2">
      <c r="A53" s="57">
        <v>2</v>
      </c>
      <c r="B53" s="41"/>
      <c r="C53" s="58" t="s">
        <v>117</v>
      </c>
      <c r="D53" s="59">
        <v>0</v>
      </c>
    </row>
    <row r="54" spans="1:4" x14ac:dyDescent="0.2">
      <c r="A54" s="57">
        <v>3</v>
      </c>
      <c r="B54" s="41"/>
      <c r="C54" s="58" t="s">
        <v>118</v>
      </c>
      <c r="D54" s="59">
        <v>0</v>
      </c>
    </row>
    <row r="55" spans="1:4" x14ac:dyDescent="0.2">
      <c r="A55" s="57">
        <v>4</v>
      </c>
      <c r="B55" s="41"/>
      <c r="C55" s="58" t="s">
        <v>119</v>
      </c>
      <c r="D55" s="59">
        <v>0</v>
      </c>
    </row>
    <row r="56" spans="1:4" ht="15.75" thickBot="1" x14ac:dyDescent="0.25">
      <c r="A56" s="57">
        <v>5</v>
      </c>
      <c r="B56" s="41"/>
      <c r="C56" s="58" t="s">
        <v>120</v>
      </c>
      <c r="D56" s="59">
        <v>0</v>
      </c>
    </row>
    <row r="57" spans="1:4" ht="16.5" customHeight="1" thickBot="1" x14ac:dyDescent="0.3">
      <c r="A57" s="60"/>
      <c r="B57" s="61"/>
      <c r="C57" s="62" t="s">
        <v>121</v>
      </c>
      <c r="D57" s="63">
        <f>+D56+D55+D54+D53+D52</f>
        <v>0</v>
      </c>
    </row>
    <row r="58" spans="1:4" ht="15.75" customHeight="1" x14ac:dyDescent="0.25">
      <c r="A58" s="64"/>
      <c r="B58" s="65"/>
      <c r="C58" s="66"/>
      <c r="D58" s="67"/>
    </row>
    <row r="59" spans="1:4" ht="15.75" x14ac:dyDescent="0.25">
      <c r="A59" s="53" t="s">
        <v>127</v>
      </c>
      <c r="B59" s="54" t="s">
        <v>73</v>
      </c>
      <c r="C59" s="55"/>
      <c r="D59" s="56"/>
    </row>
    <row r="60" spans="1:4" x14ac:dyDescent="0.2">
      <c r="A60" s="57">
        <v>1</v>
      </c>
      <c r="B60" s="41"/>
      <c r="C60" s="58" t="s">
        <v>116</v>
      </c>
      <c r="D60" s="59">
        <v>0</v>
      </c>
    </row>
    <row r="61" spans="1:4" x14ac:dyDescent="0.2">
      <c r="A61" s="57">
        <v>2</v>
      </c>
      <c r="B61" s="41"/>
      <c r="C61" s="58" t="s">
        <v>117</v>
      </c>
      <c r="D61" s="59">
        <v>0</v>
      </c>
    </row>
    <row r="62" spans="1:4" x14ac:dyDescent="0.2">
      <c r="A62" s="57">
        <v>3</v>
      </c>
      <c r="B62" s="41"/>
      <c r="C62" s="58" t="s">
        <v>118</v>
      </c>
      <c r="D62" s="59">
        <v>0</v>
      </c>
    </row>
    <row r="63" spans="1:4" x14ac:dyDescent="0.2">
      <c r="A63" s="57">
        <v>4</v>
      </c>
      <c r="B63" s="41"/>
      <c r="C63" s="58" t="s">
        <v>119</v>
      </c>
      <c r="D63" s="59">
        <v>0</v>
      </c>
    </row>
    <row r="64" spans="1:4" ht="15.75" thickBot="1" x14ac:dyDescent="0.25">
      <c r="A64" s="57">
        <v>5</v>
      </c>
      <c r="B64" s="41"/>
      <c r="C64" s="58" t="s">
        <v>120</v>
      </c>
      <c r="D64" s="59">
        <v>0</v>
      </c>
    </row>
    <row r="65" spans="1:4" ht="16.5" customHeight="1" thickBot="1" x14ac:dyDescent="0.3">
      <c r="A65" s="60"/>
      <c r="B65" s="61"/>
      <c r="C65" s="62" t="s">
        <v>121</v>
      </c>
      <c r="D65" s="63">
        <f>+D64+D63+D62+D61+D60</f>
        <v>0</v>
      </c>
    </row>
    <row r="66" spans="1:4" ht="15.75" customHeight="1" x14ac:dyDescent="0.25">
      <c r="A66" s="64"/>
      <c r="B66" s="65"/>
      <c r="C66" s="66"/>
      <c r="D66" s="67"/>
    </row>
    <row r="67" spans="1:4" ht="15.75" x14ac:dyDescent="0.25">
      <c r="A67" s="53" t="s">
        <v>128</v>
      </c>
      <c r="B67" s="54" t="s">
        <v>78</v>
      </c>
      <c r="C67" s="55"/>
      <c r="D67" s="56"/>
    </row>
    <row r="68" spans="1:4" x14ac:dyDescent="0.2">
      <c r="A68" s="57">
        <v>1</v>
      </c>
      <c r="B68" s="41"/>
      <c r="C68" s="58" t="s">
        <v>116</v>
      </c>
      <c r="D68" s="59">
        <v>2322358</v>
      </c>
    </row>
    <row r="69" spans="1:4" x14ac:dyDescent="0.2">
      <c r="A69" s="57">
        <v>2</v>
      </c>
      <c r="B69" s="41"/>
      <c r="C69" s="58" t="s">
        <v>117</v>
      </c>
      <c r="D69" s="59">
        <v>0</v>
      </c>
    </row>
    <row r="70" spans="1:4" x14ac:dyDescent="0.2">
      <c r="A70" s="57">
        <v>3</v>
      </c>
      <c r="B70" s="41"/>
      <c r="C70" s="58" t="s">
        <v>118</v>
      </c>
      <c r="D70" s="59">
        <v>0</v>
      </c>
    </row>
    <row r="71" spans="1:4" x14ac:dyDescent="0.2">
      <c r="A71" s="57">
        <v>4</v>
      </c>
      <c r="B71" s="41"/>
      <c r="C71" s="58" t="s">
        <v>119</v>
      </c>
      <c r="D71" s="59">
        <v>0</v>
      </c>
    </row>
    <row r="72" spans="1:4" ht="15.75" thickBot="1" x14ac:dyDescent="0.25">
      <c r="A72" s="57">
        <v>5</v>
      </c>
      <c r="B72" s="41"/>
      <c r="C72" s="58" t="s">
        <v>120</v>
      </c>
      <c r="D72" s="59">
        <v>0</v>
      </c>
    </row>
    <row r="73" spans="1:4" ht="16.5" customHeight="1" thickBot="1" x14ac:dyDescent="0.3">
      <c r="A73" s="60"/>
      <c r="B73" s="61"/>
      <c r="C73" s="62" t="s">
        <v>121</v>
      </c>
      <c r="D73" s="63">
        <f>+D72+D71+D70+D69+D68</f>
        <v>2322358</v>
      </c>
    </row>
    <row r="74" spans="1:4" ht="15.75" customHeight="1" x14ac:dyDescent="0.25">
      <c r="A74" s="64"/>
      <c r="B74" s="65"/>
      <c r="C74" s="66"/>
      <c r="D74" s="67"/>
    </row>
    <row r="75" spans="1:4" ht="15.75" x14ac:dyDescent="0.25">
      <c r="A75" s="53" t="s">
        <v>129</v>
      </c>
      <c r="B75" s="54" t="s">
        <v>88</v>
      </c>
      <c r="C75" s="55"/>
      <c r="D75" s="56"/>
    </row>
    <row r="76" spans="1:4" x14ac:dyDescent="0.2">
      <c r="A76" s="57">
        <v>1</v>
      </c>
      <c r="B76" s="41"/>
      <c r="C76" s="58" t="s">
        <v>116</v>
      </c>
      <c r="D76" s="59">
        <v>4058062</v>
      </c>
    </row>
    <row r="77" spans="1:4" x14ac:dyDescent="0.2">
      <c r="A77" s="57">
        <v>2</v>
      </c>
      <c r="B77" s="41"/>
      <c r="C77" s="58" t="s">
        <v>117</v>
      </c>
      <c r="D77" s="59">
        <v>0</v>
      </c>
    </row>
    <row r="78" spans="1:4" x14ac:dyDescent="0.2">
      <c r="A78" s="57">
        <v>3</v>
      </c>
      <c r="B78" s="41"/>
      <c r="C78" s="58" t="s">
        <v>118</v>
      </c>
      <c r="D78" s="59">
        <v>0</v>
      </c>
    </row>
    <row r="79" spans="1:4" x14ac:dyDescent="0.2">
      <c r="A79" s="57">
        <v>4</v>
      </c>
      <c r="B79" s="41"/>
      <c r="C79" s="58" t="s">
        <v>119</v>
      </c>
      <c r="D79" s="59">
        <v>0</v>
      </c>
    </row>
    <row r="80" spans="1:4" ht="15.75" thickBot="1" x14ac:dyDescent="0.25">
      <c r="A80" s="57">
        <v>5</v>
      </c>
      <c r="B80" s="41"/>
      <c r="C80" s="58" t="s">
        <v>120</v>
      </c>
      <c r="D80" s="59">
        <v>0</v>
      </c>
    </row>
    <row r="81" spans="1:4" ht="16.5" customHeight="1" thickBot="1" x14ac:dyDescent="0.3">
      <c r="A81" s="60"/>
      <c r="B81" s="61"/>
      <c r="C81" s="62" t="s">
        <v>121</v>
      </c>
      <c r="D81" s="63">
        <f>+D80+D79+D78+D77+D76</f>
        <v>4058062</v>
      </c>
    </row>
    <row r="82" spans="1:4" ht="15.75" customHeight="1" x14ac:dyDescent="0.25">
      <c r="A82" s="64"/>
      <c r="B82" s="65"/>
      <c r="C82" s="66"/>
      <c r="D82" s="67"/>
    </row>
    <row r="83" spans="1:4" ht="15.75" x14ac:dyDescent="0.25">
      <c r="A83" s="53" t="s">
        <v>130</v>
      </c>
      <c r="B83" s="54" t="s">
        <v>94</v>
      </c>
      <c r="C83" s="55"/>
      <c r="D83" s="56"/>
    </row>
    <row r="84" spans="1:4" x14ac:dyDescent="0.2">
      <c r="A84" s="57">
        <v>1</v>
      </c>
      <c r="B84" s="41"/>
      <c r="C84" s="58" t="s">
        <v>116</v>
      </c>
      <c r="D84" s="59">
        <v>0</v>
      </c>
    </row>
    <row r="85" spans="1:4" x14ac:dyDescent="0.2">
      <c r="A85" s="57">
        <v>2</v>
      </c>
      <c r="B85" s="41"/>
      <c r="C85" s="58" t="s">
        <v>117</v>
      </c>
      <c r="D85" s="59">
        <v>0</v>
      </c>
    </row>
    <row r="86" spans="1:4" x14ac:dyDescent="0.2">
      <c r="A86" s="57">
        <v>3</v>
      </c>
      <c r="B86" s="41"/>
      <c r="C86" s="58" t="s">
        <v>118</v>
      </c>
      <c r="D86" s="59">
        <v>0</v>
      </c>
    </row>
    <row r="87" spans="1:4" x14ac:dyDescent="0.2">
      <c r="A87" s="57">
        <v>4</v>
      </c>
      <c r="B87" s="41"/>
      <c r="C87" s="58" t="s">
        <v>119</v>
      </c>
      <c r="D87" s="59">
        <v>0</v>
      </c>
    </row>
    <row r="88" spans="1:4" ht="15.75" thickBot="1" x14ac:dyDescent="0.25">
      <c r="A88" s="57">
        <v>5</v>
      </c>
      <c r="B88" s="41"/>
      <c r="C88" s="58" t="s">
        <v>120</v>
      </c>
      <c r="D88" s="59">
        <v>0</v>
      </c>
    </row>
    <row r="89" spans="1:4" ht="16.5" customHeight="1" thickBot="1" x14ac:dyDescent="0.3">
      <c r="A89" s="60"/>
      <c r="B89" s="61"/>
      <c r="C89" s="62" t="s">
        <v>121</v>
      </c>
      <c r="D89" s="63">
        <f>+D88+D87+D86+D85+D84</f>
        <v>0</v>
      </c>
    </row>
    <row r="90" spans="1:4" ht="15.75" customHeight="1" thickBot="1" x14ac:dyDescent="0.3">
      <c r="A90" s="64"/>
      <c r="B90" s="65"/>
      <c r="C90" s="66"/>
      <c r="D90" s="67"/>
    </row>
    <row r="91" spans="1:4" ht="16.5" customHeight="1" thickBot="1" x14ac:dyDescent="0.3">
      <c r="A91" s="68"/>
      <c r="B91" s="69" t="s">
        <v>131</v>
      </c>
      <c r="C91" s="62" t="s">
        <v>132</v>
      </c>
      <c r="D91" s="63">
        <f>+D89-D88+D81-D80+D73-D72+D65-D64+D57-D56+D49-D48+D41-D40+D33-D32+D25-D24+D17-D16</f>
        <v>80124427</v>
      </c>
    </row>
    <row r="92" spans="1:4" ht="16.5" customHeight="1" thickBot="1" x14ac:dyDescent="0.3">
      <c r="A92" s="68"/>
      <c r="B92" s="69" t="s">
        <v>120</v>
      </c>
      <c r="C92" s="62"/>
      <c r="D92" s="63">
        <f>+D88+D80+D72+D64+D56+D48+D40+D32+D24+D16</f>
        <v>-3048729</v>
      </c>
    </row>
    <row r="93" spans="1:4" ht="16.5" customHeight="1" thickBot="1" x14ac:dyDescent="0.3">
      <c r="A93" s="68"/>
      <c r="B93" s="69" t="s">
        <v>133</v>
      </c>
      <c r="C93" s="62" t="s">
        <v>132</v>
      </c>
      <c r="D93" s="63">
        <f>SUM(D91:D92)</f>
        <v>77075698</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r:id="rId1"/>
  <headerFooter>
    <oddHeader>&amp;LOFFICE OF HEALTH CARE ACCESS&amp;CANNUAL REPORTING&amp;RMIDSTATE MEDICAL CENTER</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5"/>
  <sheetViews>
    <sheetView zoomScaleNormal="100" workbookViewId="0">
      <selection activeCell="A2" sqref="A2:E2"/>
    </sheetView>
  </sheetViews>
  <sheetFormatPr defaultRowHeight="15" x14ac:dyDescent="0.2"/>
  <cols>
    <col min="1" max="1" width="5.44140625" style="30" customWidth="1"/>
    <col min="2" max="2" width="38.109375" style="30" customWidth="1"/>
    <col min="3" max="3" width="49" style="30" customWidth="1"/>
    <col min="4" max="4" width="13.44140625" style="30" customWidth="1"/>
    <col min="5" max="5" width="22.77734375" style="30" customWidth="1"/>
    <col min="6" max="16384" width="8.88671875" style="30"/>
  </cols>
  <sheetData>
    <row r="1" spans="1:5" ht="15.75" customHeight="1" x14ac:dyDescent="0.25">
      <c r="A1" s="453" t="s">
        <v>0</v>
      </c>
      <c r="B1" s="453"/>
      <c r="C1" s="453"/>
      <c r="D1" s="453"/>
      <c r="E1" s="453"/>
    </row>
    <row r="2" spans="1:5" ht="15.75" customHeight="1" x14ac:dyDescent="0.25">
      <c r="A2" s="453" t="s">
        <v>1</v>
      </c>
      <c r="B2" s="453"/>
      <c r="C2" s="453"/>
      <c r="D2" s="453"/>
      <c r="E2" s="453"/>
    </row>
    <row r="3" spans="1:5" ht="15.75" customHeight="1" x14ac:dyDescent="0.25">
      <c r="A3" s="453" t="s">
        <v>2</v>
      </c>
      <c r="B3" s="453"/>
      <c r="C3" s="453"/>
      <c r="D3" s="453"/>
      <c r="E3" s="453"/>
    </row>
    <row r="4" spans="1:5" ht="15.75" customHeight="1" x14ac:dyDescent="0.25">
      <c r="A4" s="453" t="s">
        <v>134</v>
      </c>
      <c r="B4" s="453"/>
      <c r="C4" s="453"/>
      <c r="D4" s="453"/>
      <c r="E4" s="453"/>
    </row>
    <row r="5" spans="1:5" ht="16.5" customHeight="1" thickBot="1" x14ac:dyDescent="0.3">
      <c r="A5" s="70"/>
      <c r="B5" s="70"/>
      <c r="C5" s="35"/>
    </row>
    <row r="6" spans="1:5" ht="15.75" customHeight="1" x14ac:dyDescent="0.25">
      <c r="A6" s="71" t="s">
        <v>107</v>
      </c>
      <c r="B6" s="72" t="s">
        <v>108</v>
      </c>
      <c r="C6" s="73" t="s">
        <v>109</v>
      </c>
      <c r="D6" s="73" t="s">
        <v>110</v>
      </c>
      <c r="E6" s="73" t="s">
        <v>135</v>
      </c>
    </row>
    <row r="7" spans="1:5" ht="31.5" customHeight="1" x14ac:dyDescent="0.25">
      <c r="A7" s="74"/>
      <c r="B7" s="75"/>
      <c r="C7" s="76"/>
      <c r="D7" s="77"/>
      <c r="E7" s="78" t="s">
        <v>136</v>
      </c>
    </row>
    <row r="8" spans="1:5" ht="16.5" customHeight="1" thickBot="1" x14ac:dyDescent="0.3">
      <c r="A8" s="79" t="s">
        <v>5</v>
      </c>
      <c r="B8" s="80" t="s">
        <v>9</v>
      </c>
      <c r="C8" s="81" t="s">
        <v>137</v>
      </c>
      <c r="D8" s="81" t="s">
        <v>138</v>
      </c>
      <c r="E8" s="82" t="s">
        <v>74</v>
      </c>
    </row>
    <row r="9" spans="1:5" ht="15.75" customHeight="1" x14ac:dyDescent="0.25">
      <c r="A9" s="83"/>
      <c r="B9" s="84"/>
      <c r="C9" s="85"/>
      <c r="D9" s="84"/>
      <c r="E9" s="86"/>
    </row>
    <row r="10" spans="1:5" ht="15.75" customHeight="1" x14ac:dyDescent="0.25">
      <c r="A10" s="87" t="s">
        <v>8</v>
      </c>
      <c r="B10" s="448" t="s">
        <v>374</v>
      </c>
      <c r="C10" s="55"/>
      <c r="D10" s="55"/>
      <c r="E10" s="89"/>
    </row>
    <row r="11" spans="1:5" ht="15.75" customHeight="1" x14ac:dyDescent="0.25">
      <c r="A11" s="90"/>
      <c r="B11" s="447" t="s">
        <v>373</v>
      </c>
      <c r="C11" s="92" t="s">
        <v>139</v>
      </c>
      <c r="D11" s="93" t="s">
        <v>140</v>
      </c>
      <c r="E11" s="94">
        <v>0</v>
      </c>
    </row>
    <row r="12" spans="1:5" ht="15.75" thickBot="1" x14ac:dyDescent="0.25">
      <c r="A12" s="95"/>
      <c r="B12" s="96"/>
      <c r="C12" s="97" t="s">
        <v>141</v>
      </c>
      <c r="D12" s="98" t="s">
        <v>142</v>
      </c>
      <c r="E12" s="99">
        <v>0</v>
      </c>
    </row>
    <row r="13" spans="1:5" s="31" customFormat="1" ht="16.5" customHeight="1" thickBot="1" x14ac:dyDescent="0.3">
      <c r="A13" s="100"/>
      <c r="B13" s="101"/>
      <c r="C13" s="62" t="s">
        <v>143</v>
      </c>
      <c r="D13" s="102" t="s">
        <v>144</v>
      </c>
      <c r="E13" s="103">
        <f>SUM(E11)</f>
        <v>0</v>
      </c>
    </row>
    <row r="14" spans="1:5" s="31" customFormat="1" x14ac:dyDescent="0.2">
      <c r="A14" s="64"/>
      <c r="B14" s="104"/>
      <c r="C14" s="105"/>
      <c r="D14" s="106"/>
      <c r="E14" s="107"/>
    </row>
    <row r="15" spans="1:5" ht="15.75" customHeight="1" x14ac:dyDescent="0.25">
      <c r="A15" s="87" t="s">
        <v>40</v>
      </c>
      <c r="B15" s="88" t="s">
        <v>41</v>
      </c>
      <c r="C15" s="55"/>
      <c r="D15" s="55"/>
      <c r="E15" s="89"/>
    </row>
    <row r="16" spans="1:5" ht="15.75" customHeight="1" x14ac:dyDescent="0.25">
      <c r="A16" s="90"/>
      <c r="B16" s="91"/>
      <c r="C16" s="92" t="s">
        <v>139</v>
      </c>
      <c r="D16" s="93" t="s">
        <v>140</v>
      </c>
      <c r="E16" s="94">
        <v>0</v>
      </c>
    </row>
    <row r="17" spans="1:5" x14ac:dyDescent="0.2">
      <c r="A17" s="95">
        <v>1</v>
      </c>
      <c r="B17" s="96"/>
      <c r="C17" s="97" t="s">
        <v>145</v>
      </c>
      <c r="D17" s="98" t="s">
        <v>146</v>
      </c>
      <c r="E17" s="99">
        <v>-4965075</v>
      </c>
    </row>
    <row r="18" spans="1:5" x14ac:dyDescent="0.2">
      <c r="A18" s="95">
        <v>2</v>
      </c>
      <c r="B18" s="96"/>
      <c r="C18" s="97" t="s">
        <v>147</v>
      </c>
      <c r="D18" s="98" t="s">
        <v>146</v>
      </c>
      <c r="E18" s="99">
        <v>4965075</v>
      </c>
    </row>
    <row r="19" spans="1:5" x14ac:dyDescent="0.2">
      <c r="A19" s="95">
        <v>3</v>
      </c>
      <c r="B19" s="96"/>
      <c r="C19" s="97" t="s">
        <v>148</v>
      </c>
      <c r="D19" s="98" t="s">
        <v>146</v>
      </c>
      <c r="E19" s="99">
        <v>44472</v>
      </c>
    </row>
    <row r="20" spans="1:5" ht="15.75" thickBot="1" x14ac:dyDescent="0.25">
      <c r="A20" s="95">
        <v>4</v>
      </c>
      <c r="B20" s="96"/>
      <c r="C20" s="97" t="s">
        <v>147</v>
      </c>
      <c r="D20" s="98" t="s">
        <v>146</v>
      </c>
      <c r="E20" s="99">
        <v>-33354</v>
      </c>
    </row>
    <row r="21" spans="1:5" s="31" customFormat="1" ht="16.5" customHeight="1" thickBot="1" x14ac:dyDescent="0.3">
      <c r="A21" s="100"/>
      <c r="B21" s="101"/>
      <c r="C21" s="62" t="s">
        <v>143</v>
      </c>
      <c r="D21" s="102" t="s">
        <v>144</v>
      </c>
      <c r="E21" s="103">
        <f>SUM(E16:E20)</f>
        <v>11118</v>
      </c>
    </row>
    <row r="22" spans="1:5" s="31" customFormat="1" x14ac:dyDescent="0.2">
      <c r="A22" s="64"/>
      <c r="B22" s="104"/>
      <c r="C22" s="105"/>
      <c r="D22" s="106"/>
      <c r="E22" s="107"/>
    </row>
    <row r="23" spans="1:5" ht="15.75" customHeight="1" x14ac:dyDescent="0.25">
      <c r="A23" s="87" t="s">
        <v>50</v>
      </c>
      <c r="B23" s="88" t="s">
        <v>51</v>
      </c>
      <c r="C23" s="55"/>
      <c r="D23" s="55"/>
      <c r="E23" s="89"/>
    </row>
    <row r="24" spans="1:5" ht="15.75" customHeight="1" x14ac:dyDescent="0.25">
      <c r="A24" s="90"/>
      <c r="B24" s="91"/>
      <c r="C24" s="92" t="s">
        <v>139</v>
      </c>
      <c r="D24" s="93" t="s">
        <v>140</v>
      </c>
      <c r="E24" s="94">
        <v>0</v>
      </c>
    </row>
    <row r="25" spans="1:5" x14ac:dyDescent="0.2">
      <c r="A25" s="95">
        <v>1</v>
      </c>
      <c r="B25" s="96"/>
      <c r="C25" s="97" t="s">
        <v>149</v>
      </c>
      <c r="D25" s="98" t="s">
        <v>146</v>
      </c>
      <c r="E25" s="99">
        <v>1416111</v>
      </c>
    </row>
    <row r="26" spans="1:5" x14ac:dyDescent="0.2">
      <c r="A26" s="95">
        <v>2</v>
      </c>
      <c r="B26" s="96"/>
      <c r="C26" s="97" t="s">
        <v>147</v>
      </c>
      <c r="D26" s="98" t="s">
        <v>146</v>
      </c>
      <c r="E26" s="99">
        <v>-1416111</v>
      </c>
    </row>
    <row r="27" spans="1:5" x14ac:dyDescent="0.2">
      <c r="A27" s="95">
        <v>3</v>
      </c>
      <c r="B27" s="96"/>
      <c r="C27" s="97" t="s">
        <v>150</v>
      </c>
      <c r="D27" s="98" t="s">
        <v>146</v>
      </c>
      <c r="E27" s="99">
        <v>-3154766</v>
      </c>
    </row>
    <row r="28" spans="1:5" x14ac:dyDescent="0.2">
      <c r="A28" s="95">
        <v>4</v>
      </c>
      <c r="B28" s="96"/>
      <c r="C28" s="97" t="s">
        <v>147</v>
      </c>
      <c r="D28" s="98" t="s">
        <v>146</v>
      </c>
      <c r="E28" s="99">
        <v>3154766</v>
      </c>
    </row>
    <row r="29" spans="1:5" x14ac:dyDescent="0.2">
      <c r="A29" s="95">
        <v>5</v>
      </c>
      <c r="B29" s="96"/>
      <c r="C29" s="97" t="s">
        <v>151</v>
      </c>
      <c r="D29" s="98" t="s">
        <v>146</v>
      </c>
      <c r="E29" s="99">
        <v>-59708</v>
      </c>
    </row>
    <row r="30" spans="1:5" ht="15.75" thickBot="1" x14ac:dyDescent="0.25">
      <c r="A30" s="95">
        <v>6</v>
      </c>
      <c r="B30" s="96"/>
      <c r="C30" s="97" t="s">
        <v>147</v>
      </c>
      <c r="D30" s="98" t="s">
        <v>146</v>
      </c>
      <c r="E30" s="99">
        <v>59708</v>
      </c>
    </row>
    <row r="31" spans="1:5" s="31" customFormat="1" ht="16.5" customHeight="1" thickBot="1" x14ac:dyDescent="0.3">
      <c r="A31" s="100"/>
      <c r="B31" s="101"/>
      <c r="C31" s="62" t="s">
        <v>143</v>
      </c>
      <c r="D31" s="102" t="s">
        <v>144</v>
      </c>
      <c r="E31" s="103">
        <f>SUM(E24:E30)</f>
        <v>0</v>
      </c>
    </row>
    <row r="32" spans="1:5" s="31" customFormat="1" x14ac:dyDescent="0.2">
      <c r="A32" s="64"/>
      <c r="B32" s="104"/>
      <c r="C32" s="105"/>
      <c r="D32" s="106"/>
      <c r="E32" s="107"/>
    </row>
    <row r="33" spans="1:5" ht="15.75" customHeight="1" x14ac:dyDescent="0.25">
      <c r="A33" s="87" t="s">
        <v>60</v>
      </c>
      <c r="B33" s="88" t="s">
        <v>61</v>
      </c>
      <c r="C33" s="55"/>
      <c r="D33" s="55"/>
      <c r="E33" s="89"/>
    </row>
    <row r="34" spans="1:5" ht="15.75" customHeight="1" x14ac:dyDescent="0.25">
      <c r="A34" s="90"/>
      <c r="B34" s="91"/>
      <c r="C34" s="92" t="s">
        <v>139</v>
      </c>
      <c r="D34" s="93" t="s">
        <v>140</v>
      </c>
      <c r="E34" s="94">
        <v>0</v>
      </c>
    </row>
    <row r="35" spans="1:5" x14ac:dyDescent="0.2">
      <c r="A35" s="95">
        <v>1</v>
      </c>
      <c r="B35" s="96"/>
      <c r="C35" s="97" t="s">
        <v>152</v>
      </c>
      <c r="D35" s="98" t="s">
        <v>146</v>
      </c>
      <c r="E35" s="99">
        <v>-764054</v>
      </c>
    </row>
    <row r="36" spans="1:5" ht="15.75" thickBot="1" x14ac:dyDescent="0.25">
      <c r="A36" s="95">
        <v>2</v>
      </c>
      <c r="B36" s="96"/>
      <c r="C36" s="97" t="s">
        <v>147</v>
      </c>
      <c r="D36" s="98" t="s">
        <v>146</v>
      </c>
      <c r="E36" s="99">
        <v>764054</v>
      </c>
    </row>
    <row r="37" spans="1:5" s="31" customFormat="1" ht="16.5" customHeight="1" thickBot="1" x14ac:dyDescent="0.3">
      <c r="A37" s="100"/>
      <c r="B37" s="101"/>
      <c r="C37" s="62" t="s">
        <v>143</v>
      </c>
      <c r="D37" s="102" t="s">
        <v>144</v>
      </c>
      <c r="E37" s="103">
        <f>SUM(E34:E36)</f>
        <v>0</v>
      </c>
    </row>
    <row r="38" spans="1:5" s="31" customFormat="1" x14ac:dyDescent="0.2">
      <c r="A38" s="64"/>
      <c r="B38" s="104"/>
      <c r="C38" s="105"/>
      <c r="D38" s="106"/>
      <c r="E38" s="107"/>
    </row>
    <row r="39" spans="1:5" ht="15.75" customHeight="1" x14ac:dyDescent="0.25">
      <c r="A39" s="87" t="s">
        <v>66</v>
      </c>
      <c r="B39" s="88" t="s">
        <v>67</v>
      </c>
      <c r="C39" s="55"/>
      <c r="D39" s="55"/>
      <c r="E39" s="89"/>
    </row>
    <row r="40" spans="1:5" ht="15.75" customHeight="1" x14ac:dyDescent="0.25">
      <c r="A40" s="90"/>
      <c r="B40" s="91"/>
      <c r="C40" s="92" t="s">
        <v>139</v>
      </c>
      <c r="D40" s="93" t="s">
        <v>140</v>
      </c>
      <c r="E40" s="94">
        <v>0</v>
      </c>
    </row>
    <row r="41" spans="1:5" x14ac:dyDescent="0.2">
      <c r="A41" s="95">
        <v>1</v>
      </c>
      <c r="B41" s="96"/>
      <c r="C41" s="97" t="s">
        <v>153</v>
      </c>
      <c r="D41" s="98" t="s">
        <v>146</v>
      </c>
      <c r="E41" s="99">
        <v>-2426994</v>
      </c>
    </row>
    <row r="42" spans="1:5" ht="15.75" thickBot="1" x14ac:dyDescent="0.25">
      <c r="A42" s="95">
        <v>2</v>
      </c>
      <c r="B42" s="96"/>
      <c r="C42" s="97" t="s">
        <v>147</v>
      </c>
      <c r="D42" s="98" t="s">
        <v>146</v>
      </c>
      <c r="E42" s="99">
        <v>1925428</v>
      </c>
    </row>
    <row r="43" spans="1:5" s="31" customFormat="1" ht="16.5" customHeight="1" thickBot="1" x14ac:dyDescent="0.3">
      <c r="A43" s="100"/>
      <c r="B43" s="101"/>
      <c r="C43" s="62" t="s">
        <v>143</v>
      </c>
      <c r="D43" s="102" t="s">
        <v>144</v>
      </c>
      <c r="E43" s="103">
        <f>SUM(E40:E42)</f>
        <v>-501566</v>
      </c>
    </row>
    <row r="44" spans="1:5" s="31" customFormat="1" x14ac:dyDescent="0.2">
      <c r="A44" s="64"/>
      <c r="B44" s="104"/>
      <c r="C44" s="105"/>
      <c r="D44" s="106"/>
      <c r="E44" s="107"/>
    </row>
    <row r="45" spans="1:5" ht="15.75" customHeight="1" x14ac:dyDescent="0.25">
      <c r="A45" s="87" t="s">
        <v>72</v>
      </c>
      <c r="B45" s="88" t="s">
        <v>73</v>
      </c>
      <c r="C45" s="55"/>
      <c r="D45" s="55"/>
      <c r="E45" s="89"/>
    </row>
    <row r="46" spans="1:5" ht="15.75" customHeight="1" x14ac:dyDescent="0.25">
      <c r="A46" s="90"/>
      <c r="B46" s="91"/>
      <c r="C46" s="92" t="s">
        <v>139</v>
      </c>
      <c r="D46" s="93" t="s">
        <v>140</v>
      </c>
      <c r="E46" s="94">
        <v>-1034126</v>
      </c>
    </row>
    <row r="47" spans="1:5" x14ac:dyDescent="0.2">
      <c r="A47" s="95">
        <v>1</v>
      </c>
      <c r="B47" s="96"/>
      <c r="C47" s="97" t="s">
        <v>154</v>
      </c>
      <c r="D47" s="98" t="s">
        <v>146</v>
      </c>
      <c r="E47" s="99">
        <v>-621806</v>
      </c>
    </row>
    <row r="48" spans="1:5" x14ac:dyDescent="0.2">
      <c r="A48" s="95">
        <v>2</v>
      </c>
      <c r="B48" s="96"/>
      <c r="C48" s="97" t="s">
        <v>155</v>
      </c>
      <c r="D48" s="98" t="s">
        <v>146</v>
      </c>
      <c r="E48" s="99">
        <v>-152720</v>
      </c>
    </row>
    <row r="49" spans="1:5" x14ac:dyDescent="0.2">
      <c r="A49" s="95">
        <v>3</v>
      </c>
      <c r="B49" s="96"/>
      <c r="C49" s="97" t="s">
        <v>156</v>
      </c>
      <c r="D49" s="98" t="s">
        <v>146</v>
      </c>
      <c r="E49" s="99">
        <v>-1853304</v>
      </c>
    </row>
    <row r="50" spans="1:5" x14ac:dyDescent="0.2">
      <c r="A50" s="95">
        <v>4</v>
      </c>
      <c r="B50" s="96"/>
      <c r="C50" s="97" t="s">
        <v>157</v>
      </c>
      <c r="D50" s="98" t="s">
        <v>146</v>
      </c>
      <c r="E50" s="99">
        <v>-2771066</v>
      </c>
    </row>
    <row r="51" spans="1:5" x14ac:dyDescent="0.2">
      <c r="A51" s="95">
        <v>5</v>
      </c>
      <c r="B51" s="96"/>
      <c r="C51" s="97" t="s">
        <v>158</v>
      </c>
      <c r="D51" s="98" t="s">
        <v>146</v>
      </c>
      <c r="E51" s="99">
        <v>-5190934</v>
      </c>
    </row>
    <row r="52" spans="1:5" x14ac:dyDescent="0.2">
      <c r="A52" s="95">
        <v>6</v>
      </c>
      <c r="B52" s="96"/>
      <c r="C52" s="97" t="s">
        <v>159</v>
      </c>
      <c r="D52" s="98" t="s">
        <v>146</v>
      </c>
      <c r="E52" s="99">
        <v>-2431260</v>
      </c>
    </row>
    <row r="53" spans="1:5" x14ac:dyDescent="0.2">
      <c r="A53" s="95">
        <v>7</v>
      </c>
      <c r="B53" s="96"/>
      <c r="C53" s="97" t="s">
        <v>160</v>
      </c>
      <c r="D53" s="98" t="s">
        <v>146</v>
      </c>
      <c r="E53" s="99">
        <v>-284916</v>
      </c>
    </row>
    <row r="54" spans="1:5" x14ac:dyDescent="0.2">
      <c r="A54" s="95">
        <v>8</v>
      </c>
      <c r="B54" s="96"/>
      <c r="C54" s="97" t="s">
        <v>161</v>
      </c>
      <c r="D54" s="98" t="s">
        <v>146</v>
      </c>
      <c r="E54" s="99">
        <v>-138730</v>
      </c>
    </row>
    <row r="55" spans="1:5" ht="15.75" thickBot="1" x14ac:dyDescent="0.25">
      <c r="A55" s="95">
        <v>9</v>
      </c>
      <c r="B55" s="96"/>
      <c r="C55" s="97" t="s">
        <v>147</v>
      </c>
      <c r="D55" s="98" t="s">
        <v>146</v>
      </c>
      <c r="E55" s="99">
        <v>13263986</v>
      </c>
    </row>
    <row r="56" spans="1:5" s="31" customFormat="1" ht="16.5" customHeight="1" thickBot="1" x14ac:dyDescent="0.3">
      <c r="A56" s="100"/>
      <c r="B56" s="101"/>
      <c r="C56" s="62" t="s">
        <v>143</v>
      </c>
      <c r="D56" s="102" t="s">
        <v>144</v>
      </c>
      <c r="E56" s="103">
        <f>SUM(E46:E55)</f>
        <v>-1214876</v>
      </c>
    </row>
    <row r="57" spans="1:5" s="31" customFormat="1" x14ac:dyDescent="0.2">
      <c r="A57" s="64"/>
      <c r="B57" s="104"/>
      <c r="C57" s="105"/>
      <c r="D57" s="106"/>
      <c r="E57" s="107"/>
    </row>
    <row r="58" spans="1:5" ht="15.75" customHeight="1" x14ac:dyDescent="0.25">
      <c r="A58" s="87" t="s">
        <v>77</v>
      </c>
      <c r="B58" s="88" t="s">
        <v>78</v>
      </c>
      <c r="C58" s="55"/>
      <c r="D58" s="55"/>
      <c r="E58" s="89"/>
    </row>
    <row r="59" spans="1:5" ht="15.75" customHeight="1" x14ac:dyDescent="0.25">
      <c r="A59" s="90"/>
      <c r="B59" s="91"/>
      <c r="C59" s="92" t="s">
        <v>139</v>
      </c>
      <c r="D59" s="93" t="s">
        <v>140</v>
      </c>
      <c r="E59" s="94">
        <v>0</v>
      </c>
    </row>
    <row r="60" spans="1:5" ht="15.75" thickBot="1" x14ac:dyDescent="0.25">
      <c r="A60" s="95"/>
      <c r="B60" s="96"/>
      <c r="C60" s="97" t="s">
        <v>141</v>
      </c>
      <c r="D60" s="98" t="s">
        <v>142</v>
      </c>
      <c r="E60" s="99">
        <v>0</v>
      </c>
    </row>
    <row r="61" spans="1:5" s="31" customFormat="1" ht="16.5" customHeight="1" thickBot="1" x14ac:dyDescent="0.3">
      <c r="A61" s="100"/>
      <c r="B61" s="101"/>
      <c r="C61" s="62" t="s">
        <v>143</v>
      </c>
      <c r="D61" s="102" t="s">
        <v>144</v>
      </c>
      <c r="E61" s="103">
        <f>SUM(E59)</f>
        <v>0</v>
      </c>
    </row>
    <row r="62" spans="1:5" s="31" customFormat="1" x14ac:dyDescent="0.2">
      <c r="A62" s="64"/>
      <c r="B62" s="104"/>
      <c r="C62" s="105"/>
      <c r="D62" s="106"/>
      <c r="E62" s="107"/>
    </row>
    <row r="63" spans="1:5" ht="15.75" customHeight="1" x14ac:dyDescent="0.25">
      <c r="A63" s="87" t="s">
        <v>87</v>
      </c>
      <c r="B63" s="88" t="s">
        <v>88</v>
      </c>
      <c r="C63" s="55"/>
      <c r="D63" s="55"/>
      <c r="E63" s="89"/>
    </row>
    <row r="64" spans="1:5" ht="15.75" customHeight="1" x14ac:dyDescent="0.25">
      <c r="A64" s="90"/>
      <c r="B64" s="91"/>
      <c r="C64" s="92" t="s">
        <v>139</v>
      </c>
      <c r="D64" s="93" t="s">
        <v>140</v>
      </c>
      <c r="E64" s="94">
        <v>0</v>
      </c>
    </row>
    <row r="65" spans="1:5" x14ac:dyDescent="0.2">
      <c r="A65" s="95">
        <v>1</v>
      </c>
      <c r="B65" s="96"/>
      <c r="C65" s="97" t="s">
        <v>162</v>
      </c>
      <c r="D65" s="98" t="s">
        <v>146</v>
      </c>
      <c r="E65" s="99">
        <v>1200000</v>
      </c>
    </row>
    <row r="66" spans="1:5" ht="15.75" thickBot="1" x14ac:dyDescent="0.25">
      <c r="A66" s="95">
        <v>2</v>
      </c>
      <c r="B66" s="96"/>
      <c r="C66" s="97" t="s">
        <v>163</v>
      </c>
      <c r="D66" s="98" t="s">
        <v>146</v>
      </c>
      <c r="E66" s="99">
        <v>-1200000</v>
      </c>
    </row>
    <row r="67" spans="1:5" s="31" customFormat="1" ht="16.5" customHeight="1" thickBot="1" x14ac:dyDescent="0.3">
      <c r="A67" s="100"/>
      <c r="B67" s="101"/>
      <c r="C67" s="62" t="s">
        <v>143</v>
      </c>
      <c r="D67" s="102" t="s">
        <v>144</v>
      </c>
      <c r="E67" s="103">
        <f>SUM(E64:E66)</f>
        <v>0</v>
      </c>
    </row>
    <row r="68" spans="1:5" s="31" customFormat="1" x14ac:dyDescent="0.2">
      <c r="A68" s="64"/>
      <c r="B68" s="104"/>
      <c r="C68" s="105"/>
      <c r="D68" s="106"/>
      <c r="E68" s="107"/>
    </row>
    <row r="69" spans="1:5" ht="15.75" customHeight="1" x14ac:dyDescent="0.25">
      <c r="A69" s="87" t="s">
        <v>93</v>
      </c>
      <c r="B69" s="88" t="s">
        <v>94</v>
      </c>
      <c r="C69" s="55"/>
      <c r="D69" s="55"/>
      <c r="E69" s="89"/>
    </row>
    <row r="70" spans="1:5" ht="15.75" customHeight="1" x14ac:dyDescent="0.25">
      <c r="A70" s="90"/>
      <c r="B70" s="91"/>
      <c r="C70" s="92" t="s">
        <v>139</v>
      </c>
      <c r="D70" s="93" t="s">
        <v>140</v>
      </c>
      <c r="E70" s="94">
        <v>0</v>
      </c>
    </row>
    <row r="71" spans="1:5" x14ac:dyDescent="0.2">
      <c r="A71" s="95">
        <v>1</v>
      </c>
      <c r="B71" s="96"/>
      <c r="C71" s="97" t="s">
        <v>372</v>
      </c>
      <c r="D71" s="98" t="s">
        <v>146</v>
      </c>
      <c r="E71" s="99">
        <v>-1000405</v>
      </c>
    </row>
    <row r="72" spans="1:5" ht="15.75" thickBot="1" x14ac:dyDescent="0.25">
      <c r="A72" s="95">
        <v>2</v>
      </c>
      <c r="B72" s="96"/>
      <c r="C72" s="97" t="s">
        <v>147</v>
      </c>
      <c r="D72" s="98" t="s">
        <v>146</v>
      </c>
      <c r="E72" s="99">
        <v>1000405</v>
      </c>
    </row>
    <row r="73" spans="1:5" s="31" customFormat="1" ht="16.5" customHeight="1" thickBot="1" x14ac:dyDescent="0.3">
      <c r="A73" s="100"/>
      <c r="B73" s="101"/>
      <c r="C73" s="62" t="s">
        <v>143</v>
      </c>
      <c r="D73" s="102" t="s">
        <v>144</v>
      </c>
      <c r="E73" s="103">
        <f>SUM(E70:E72)</f>
        <v>0</v>
      </c>
    </row>
    <row r="74" spans="1:5" s="31" customFormat="1" ht="15.75" thickBot="1" x14ac:dyDescent="0.25">
      <c r="A74" s="64"/>
      <c r="B74" s="104"/>
      <c r="C74" s="105"/>
      <c r="D74" s="106"/>
      <c r="E74" s="107"/>
    </row>
    <row r="75" spans="1:5" s="33" customFormat="1" ht="19.5" customHeight="1" thickBot="1" x14ac:dyDescent="0.3">
      <c r="A75" s="108"/>
      <c r="B75" s="109"/>
      <c r="C75" s="110"/>
      <c r="D75" s="111" t="s">
        <v>164</v>
      </c>
      <c r="E75" s="112">
        <f>+E73+E67+E61+E56+E43+E37+E31+E21+E13</f>
        <v>-1705324</v>
      </c>
    </row>
  </sheetData>
  <mergeCells count="4">
    <mergeCell ref="A1:E1"/>
    <mergeCell ref="A2:E2"/>
    <mergeCell ref="A3:E3"/>
    <mergeCell ref="A4:E4"/>
  </mergeCells>
  <pageMargins left="0.25" right="0.25" top="0.5" bottom="0.5" header="0.25" footer="0.25"/>
  <pageSetup scale="74" orientation="landscape" horizontalDpi="1200" verticalDpi="1200" r:id="rId1"/>
  <headerFooter>
    <oddHeader>&amp;LOFFICE OF HEALTH CARE ACCESS&amp;CANNUAL REPORTING&amp;RMIDSTATE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election activeCell="A2" sqref="A2:F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5"/>
      <c r="C1" s="455"/>
      <c r="D1" s="455"/>
    </row>
    <row r="2" spans="1:6" x14ac:dyDescent="0.2">
      <c r="A2" s="456" t="s">
        <v>0</v>
      </c>
      <c r="B2" s="456"/>
      <c r="C2" s="456"/>
      <c r="D2" s="456"/>
      <c r="E2" s="456"/>
      <c r="F2" s="456"/>
    </row>
    <row r="3" spans="1:6" x14ac:dyDescent="0.2">
      <c r="A3" s="456" t="s">
        <v>1</v>
      </c>
      <c r="B3" s="456"/>
      <c r="C3" s="456"/>
      <c r="D3" s="456"/>
      <c r="E3" s="456"/>
      <c r="F3" s="456"/>
    </row>
    <row r="4" spans="1:6" x14ac:dyDescent="0.2">
      <c r="A4" s="456" t="s">
        <v>2</v>
      </c>
      <c r="B4" s="456"/>
      <c r="C4" s="456"/>
      <c r="D4" s="456"/>
      <c r="E4" s="456"/>
      <c r="F4" s="456"/>
    </row>
    <row r="5" spans="1:6" x14ac:dyDescent="0.2">
      <c r="A5" s="456" t="s">
        <v>165</v>
      </c>
      <c r="B5" s="456"/>
      <c r="C5" s="456"/>
      <c r="D5" s="456"/>
      <c r="E5" s="456"/>
      <c r="F5" s="456"/>
    </row>
    <row r="6" spans="1:6" ht="13.5" customHeight="1" thickBot="1" x14ac:dyDescent="0.25">
      <c r="B6" s="457"/>
      <c r="C6" s="457"/>
      <c r="D6" s="457"/>
      <c r="E6" s="116"/>
    </row>
    <row r="7" spans="1:6" ht="15.75" x14ac:dyDescent="0.25">
      <c r="A7" s="117">
        <v>-1</v>
      </c>
      <c r="B7" s="118">
        <v>-2</v>
      </c>
      <c r="C7" s="118">
        <v>-3</v>
      </c>
      <c r="D7" s="118">
        <v>-4</v>
      </c>
      <c r="E7" s="118">
        <v>-5</v>
      </c>
      <c r="F7" s="119">
        <v>-6</v>
      </c>
    </row>
    <row r="8" spans="1:6" ht="20.45" customHeight="1" x14ac:dyDescent="0.25">
      <c r="A8" s="87"/>
      <c r="B8" s="76"/>
      <c r="C8" s="76" t="s">
        <v>142</v>
      </c>
      <c r="D8" s="76"/>
      <c r="E8" s="76"/>
      <c r="F8" s="120"/>
    </row>
    <row r="9" spans="1:6" ht="13.5" customHeight="1" thickBot="1" x14ac:dyDescent="0.25">
      <c r="A9" s="121" t="s">
        <v>5</v>
      </c>
      <c r="B9" s="122" t="s">
        <v>166</v>
      </c>
      <c r="C9" s="123" t="s">
        <v>167</v>
      </c>
      <c r="D9" s="123" t="s">
        <v>137</v>
      </c>
      <c r="E9" s="123" t="s">
        <v>138</v>
      </c>
      <c r="F9" s="124" t="s">
        <v>168</v>
      </c>
    </row>
    <row r="10" spans="1:6" s="125" customFormat="1" ht="31.5" x14ac:dyDescent="0.25">
      <c r="A10" s="126"/>
      <c r="B10" s="127"/>
      <c r="C10" s="128"/>
      <c r="D10" s="129" t="s">
        <v>169</v>
      </c>
      <c r="E10" s="130" t="s">
        <v>170</v>
      </c>
      <c r="F10" s="131">
        <v>0</v>
      </c>
    </row>
    <row r="11" spans="1:6" ht="15.75" x14ac:dyDescent="0.25">
      <c r="A11" s="132" t="s">
        <v>115</v>
      </c>
      <c r="B11" s="133" t="s">
        <v>10</v>
      </c>
      <c r="C11" s="134"/>
      <c r="D11" s="135"/>
      <c r="E11" s="135"/>
      <c r="F11" s="136"/>
    </row>
    <row r="12" spans="1:6" ht="15.75" thickBot="1" x14ac:dyDescent="0.25">
      <c r="A12" s="137"/>
      <c r="B12" s="91"/>
      <c r="C12" s="138" t="s">
        <v>142</v>
      </c>
      <c r="D12" s="138" t="s">
        <v>171</v>
      </c>
      <c r="E12" s="139" t="s">
        <v>142</v>
      </c>
      <c r="F12" s="140">
        <v>0</v>
      </c>
    </row>
    <row r="13" spans="1:6" ht="16.5" thickBot="1" x14ac:dyDescent="0.3">
      <c r="A13" s="141"/>
      <c r="B13" s="142"/>
      <c r="C13" s="143"/>
      <c r="D13" s="144" t="s">
        <v>172</v>
      </c>
      <c r="E13" s="145" t="s">
        <v>173</v>
      </c>
      <c r="F13" s="146">
        <v>0</v>
      </c>
    </row>
    <row r="14" spans="1:6" ht="15.75" x14ac:dyDescent="0.25">
      <c r="A14" s="147"/>
      <c r="B14" s="148"/>
      <c r="C14" s="149"/>
      <c r="D14" s="150"/>
      <c r="E14" s="151"/>
      <c r="F14" s="152"/>
    </row>
    <row r="15" spans="1:6" ht="15.75" x14ac:dyDescent="0.25">
      <c r="A15" s="132" t="s">
        <v>122</v>
      </c>
      <c r="B15" s="133" t="s">
        <v>41</v>
      </c>
      <c r="C15" s="134"/>
      <c r="D15" s="135"/>
      <c r="E15" s="135"/>
      <c r="F15" s="136"/>
    </row>
    <row r="16" spans="1:6" ht="15.75" thickBot="1" x14ac:dyDescent="0.25">
      <c r="A16" s="137"/>
      <c r="B16" s="91"/>
      <c r="C16" s="138" t="s">
        <v>142</v>
      </c>
      <c r="D16" s="138" t="s">
        <v>171</v>
      </c>
      <c r="E16" s="139" t="s">
        <v>142</v>
      </c>
      <c r="F16" s="140">
        <v>0</v>
      </c>
    </row>
    <row r="17" spans="1:6" ht="16.5" thickBot="1" x14ac:dyDescent="0.3">
      <c r="A17" s="141"/>
      <c r="B17" s="142"/>
      <c r="C17" s="143"/>
      <c r="D17" s="144" t="s">
        <v>172</v>
      </c>
      <c r="E17" s="145" t="s">
        <v>173</v>
      </c>
      <c r="F17" s="146">
        <v>0</v>
      </c>
    </row>
    <row r="18" spans="1:6" ht="15.75" x14ac:dyDescent="0.25">
      <c r="A18" s="147"/>
      <c r="B18" s="148"/>
      <c r="C18" s="149"/>
      <c r="D18" s="150"/>
      <c r="E18" s="151"/>
      <c r="F18" s="152"/>
    </row>
    <row r="19" spans="1:6" ht="15.75" x14ac:dyDescent="0.25">
      <c r="A19" s="132" t="s">
        <v>123</v>
      </c>
      <c r="B19" s="133" t="s">
        <v>51</v>
      </c>
      <c r="C19" s="134"/>
      <c r="D19" s="135"/>
      <c r="E19" s="135"/>
      <c r="F19" s="136"/>
    </row>
    <row r="20" spans="1:6" ht="15.75" thickBot="1" x14ac:dyDescent="0.25">
      <c r="A20" s="137"/>
      <c r="B20" s="91"/>
      <c r="C20" s="138" t="s">
        <v>142</v>
      </c>
      <c r="D20" s="138" t="s">
        <v>171</v>
      </c>
      <c r="E20" s="139" t="s">
        <v>142</v>
      </c>
      <c r="F20" s="140">
        <v>0</v>
      </c>
    </row>
    <row r="21" spans="1:6" ht="16.5" thickBot="1" x14ac:dyDescent="0.3">
      <c r="A21" s="141"/>
      <c r="B21" s="142"/>
      <c r="C21" s="143"/>
      <c r="D21" s="144" t="s">
        <v>172</v>
      </c>
      <c r="E21" s="145" t="s">
        <v>173</v>
      </c>
      <c r="F21" s="146">
        <v>0</v>
      </c>
    </row>
    <row r="22" spans="1:6" ht="15.75" x14ac:dyDescent="0.25">
      <c r="A22" s="147"/>
      <c r="B22" s="148"/>
      <c r="C22" s="149"/>
      <c r="D22" s="150"/>
      <c r="E22" s="151"/>
      <c r="F22" s="152"/>
    </row>
    <row r="23" spans="1:6" ht="15.75" x14ac:dyDescent="0.25">
      <c r="A23" s="132" t="s">
        <v>124</v>
      </c>
      <c r="B23" s="133" t="s">
        <v>61</v>
      </c>
      <c r="C23" s="134"/>
      <c r="D23" s="135"/>
      <c r="E23" s="135"/>
      <c r="F23" s="136"/>
    </row>
    <row r="24" spans="1:6" ht="15.75" thickBot="1" x14ac:dyDescent="0.25">
      <c r="A24" s="137"/>
      <c r="B24" s="91"/>
      <c r="C24" s="138" t="s">
        <v>142</v>
      </c>
      <c r="D24" s="138" t="s">
        <v>171</v>
      </c>
      <c r="E24" s="139" t="s">
        <v>142</v>
      </c>
      <c r="F24" s="140">
        <v>0</v>
      </c>
    </row>
    <row r="25" spans="1:6" ht="16.5" thickBot="1" x14ac:dyDescent="0.3">
      <c r="A25" s="141"/>
      <c r="B25" s="142"/>
      <c r="C25" s="143"/>
      <c r="D25" s="144" t="s">
        <v>172</v>
      </c>
      <c r="E25" s="145" t="s">
        <v>173</v>
      </c>
      <c r="F25" s="146">
        <v>0</v>
      </c>
    </row>
    <row r="26" spans="1:6" ht="15.75" x14ac:dyDescent="0.25">
      <c r="A26" s="147"/>
      <c r="B26" s="148"/>
      <c r="C26" s="149"/>
      <c r="D26" s="150"/>
      <c r="E26" s="151"/>
      <c r="F26" s="152"/>
    </row>
    <row r="27" spans="1:6" ht="15.75" x14ac:dyDescent="0.25">
      <c r="A27" s="132" t="s">
        <v>125</v>
      </c>
      <c r="B27" s="133" t="s">
        <v>67</v>
      </c>
      <c r="C27" s="134"/>
      <c r="D27" s="135"/>
      <c r="E27" s="135"/>
      <c r="F27" s="136"/>
    </row>
    <row r="28" spans="1:6" ht="15.75" thickBot="1" x14ac:dyDescent="0.25">
      <c r="A28" s="137"/>
      <c r="B28" s="91"/>
      <c r="C28" s="138" t="s">
        <v>142</v>
      </c>
      <c r="D28" s="138" t="s">
        <v>171</v>
      </c>
      <c r="E28" s="139" t="s">
        <v>142</v>
      </c>
      <c r="F28" s="140">
        <v>0</v>
      </c>
    </row>
    <row r="29" spans="1:6" ht="16.5" thickBot="1" x14ac:dyDescent="0.3">
      <c r="A29" s="141"/>
      <c r="B29" s="142"/>
      <c r="C29" s="143"/>
      <c r="D29" s="144" t="s">
        <v>172</v>
      </c>
      <c r="E29" s="145" t="s">
        <v>173</v>
      </c>
      <c r="F29" s="146">
        <v>0</v>
      </c>
    </row>
    <row r="30" spans="1:6" ht="15.75" x14ac:dyDescent="0.25">
      <c r="A30" s="147"/>
      <c r="B30" s="148"/>
      <c r="C30" s="149"/>
      <c r="D30" s="150"/>
      <c r="E30" s="151"/>
      <c r="F30" s="152"/>
    </row>
    <row r="31" spans="1:6" ht="15.75" x14ac:dyDescent="0.25">
      <c r="A31" s="132" t="s">
        <v>126</v>
      </c>
      <c r="B31" s="133" t="s">
        <v>73</v>
      </c>
      <c r="C31" s="134"/>
      <c r="D31" s="135"/>
      <c r="E31" s="135"/>
      <c r="F31" s="136"/>
    </row>
    <row r="32" spans="1:6" ht="15.75" thickBot="1" x14ac:dyDescent="0.25">
      <c r="A32" s="137"/>
      <c r="B32" s="91"/>
      <c r="C32" s="138" t="s">
        <v>142</v>
      </c>
      <c r="D32" s="138" t="s">
        <v>171</v>
      </c>
      <c r="E32" s="139" t="s">
        <v>142</v>
      </c>
      <c r="F32" s="140">
        <v>0</v>
      </c>
    </row>
    <row r="33" spans="1:6" ht="16.5" thickBot="1" x14ac:dyDescent="0.3">
      <c r="A33" s="141"/>
      <c r="B33" s="142"/>
      <c r="C33" s="143"/>
      <c r="D33" s="144" t="s">
        <v>172</v>
      </c>
      <c r="E33" s="145" t="s">
        <v>173</v>
      </c>
      <c r="F33" s="146">
        <v>0</v>
      </c>
    </row>
    <row r="34" spans="1:6" ht="15.75" x14ac:dyDescent="0.25">
      <c r="A34" s="147"/>
      <c r="B34" s="148"/>
      <c r="C34" s="149"/>
      <c r="D34" s="150"/>
      <c r="E34" s="151"/>
      <c r="F34" s="152"/>
    </row>
    <row r="35" spans="1:6" ht="15.75" x14ac:dyDescent="0.25">
      <c r="A35" s="132" t="s">
        <v>127</v>
      </c>
      <c r="B35" s="133" t="s">
        <v>78</v>
      </c>
      <c r="C35" s="134"/>
      <c r="D35" s="135"/>
      <c r="E35" s="135"/>
      <c r="F35" s="136"/>
    </row>
    <row r="36" spans="1:6" ht="15.75" thickBot="1" x14ac:dyDescent="0.25">
      <c r="A36" s="137"/>
      <c r="B36" s="91"/>
      <c r="C36" s="138" t="s">
        <v>142</v>
      </c>
      <c r="D36" s="138" t="s">
        <v>171</v>
      </c>
      <c r="E36" s="139" t="s">
        <v>142</v>
      </c>
      <c r="F36" s="140">
        <v>0</v>
      </c>
    </row>
    <row r="37" spans="1:6" ht="16.5" thickBot="1" x14ac:dyDescent="0.3">
      <c r="A37" s="141"/>
      <c r="B37" s="142"/>
      <c r="C37" s="143"/>
      <c r="D37" s="144" t="s">
        <v>172</v>
      </c>
      <c r="E37" s="145" t="s">
        <v>173</v>
      </c>
      <c r="F37" s="146">
        <v>0</v>
      </c>
    </row>
    <row r="38" spans="1:6" ht="15.75" x14ac:dyDescent="0.25">
      <c r="A38" s="147"/>
      <c r="B38" s="148"/>
      <c r="C38" s="149"/>
      <c r="D38" s="150"/>
      <c r="E38" s="151"/>
      <c r="F38" s="152"/>
    </row>
    <row r="39" spans="1:6" ht="15.75" x14ac:dyDescent="0.25">
      <c r="A39" s="132" t="s">
        <v>128</v>
      </c>
      <c r="B39" s="133" t="s">
        <v>88</v>
      </c>
      <c r="C39" s="134"/>
      <c r="D39" s="135"/>
      <c r="E39" s="135"/>
      <c r="F39" s="136"/>
    </row>
    <row r="40" spans="1:6" ht="15.75" thickBot="1" x14ac:dyDescent="0.25">
      <c r="A40" s="137"/>
      <c r="B40" s="91"/>
      <c r="C40" s="138" t="s">
        <v>142</v>
      </c>
      <c r="D40" s="138" t="s">
        <v>171</v>
      </c>
      <c r="E40" s="139" t="s">
        <v>142</v>
      </c>
      <c r="F40" s="140">
        <v>0</v>
      </c>
    </row>
    <row r="41" spans="1:6" ht="16.5" thickBot="1" x14ac:dyDescent="0.3">
      <c r="A41" s="141"/>
      <c r="B41" s="142"/>
      <c r="C41" s="143"/>
      <c r="D41" s="144" t="s">
        <v>172</v>
      </c>
      <c r="E41" s="145" t="s">
        <v>173</v>
      </c>
      <c r="F41" s="146">
        <v>0</v>
      </c>
    </row>
    <row r="42" spans="1:6" ht="15.75" x14ac:dyDescent="0.25">
      <c r="A42" s="147"/>
      <c r="B42" s="148"/>
      <c r="C42" s="149"/>
      <c r="D42" s="150"/>
      <c r="E42" s="151"/>
      <c r="F42" s="152"/>
    </row>
    <row r="43" spans="1:6" ht="15.75" x14ac:dyDescent="0.25">
      <c r="A43" s="132" t="s">
        <v>129</v>
      </c>
      <c r="B43" s="133" t="s">
        <v>94</v>
      </c>
      <c r="C43" s="134"/>
      <c r="D43" s="135"/>
      <c r="E43" s="135"/>
      <c r="F43" s="136"/>
    </row>
    <row r="44" spans="1:6" ht="15.75" thickBot="1" x14ac:dyDescent="0.25">
      <c r="A44" s="137"/>
      <c r="B44" s="91"/>
      <c r="C44" s="138" t="s">
        <v>142</v>
      </c>
      <c r="D44" s="138" t="s">
        <v>171</v>
      </c>
      <c r="E44" s="139" t="s">
        <v>142</v>
      </c>
      <c r="F44" s="140">
        <v>0</v>
      </c>
    </row>
    <row r="45" spans="1:6" ht="16.5" thickBot="1" x14ac:dyDescent="0.3">
      <c r="A45" s="141"/>
      <c r="B45" s="142"/>
      <c r="C45" s="143"/>
      <c r="D45" s="144" t="s">
        <v>172</v>
      </c>
      <c r="E45" s="145" t="s">
        <v>173</v>
      </c>
      <c r="F45" s="146">
        <v>0</v>
      </c>
    </row>
    <row r="46" spans="1:6" ht="15.75" x14ac:dyDescent="0.25">
      <c r="A46" s="147"/>
      <c r="B46" s="148"/>
      <c r="C46" s="149"/>
      <c r="D46" s="150"/>
      <c r="E46" s="151"/>
      <c r="F46" s="152"/>
    </row>
    <row r="47" spans="1:6" ht="32.25" thickBot="1" x14ac:dyDescent="0.3">
      <c r="A47" s="153"/>
      <c r="B47" s="154"/>
      <c r="C47" s="154"/>
      <c r="D47" s="155" t="s">
        <v>174</v>
      </c>
      <c r="E47" s="156" t="s">
        <v>175</v>
      </c>
      <c r="F47" s="157">
        <f>+F45+F41+F37+F33+F29+F25+F21+F17+F13+F10</f>
        <v>0</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r:id="rId1"/>
  <headerFooter>
    <oddHeader>&amp;LOFFICE OF HEALTH CARE ACCESS&amp;CANNUAL REPORTING&amp;RMIDSTATE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election activeCell="A2" sqref="A2:D2"/>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6" t="s">
        <v>0</v>
      </c>
      <c r="B2" s="456"/>
      <c r="C2" s="456"/>
      <c r="D2" s="456"/>
    </row>
    <row r="3" spans="1:5" x14ac:dyDescent="0.2">
      <c r="A3" s="456" t="s">
        <v>1</v>
      </c>
      <c r="B3" s="456"/>
      <c r="C3" s="456"/>
      <c r="D3" s="456"/>
    </row>
    <row r="4" spans="1:5" x14ac:dyDescent="0.2">
      <c r="A4" s="456" t="s">
        <v>2</v>
      </c>
      <c r="B4" s="456"/>
      <c r="C4" s="456"/>
      <c r="D4" s="456"/>
    </row>
    <row r="5" spans="1:5" x14ac:dyDescent="0.2">
      <c r="A5" s="456" t="s">
        <v>176</v>
      </c>
      <c r="B5" s="456"/>
      <c r="C5" s="456"/>
      <c r="D5" s="456"/>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177</v>
      </c>
      <c r="C8" s="165"/>
      <c r="D8" s="166"/>
    </row>
    <row r="9" spans="1:5" ht="14.25" customHeight="1" thickBot="1" x14ac:dyDescent="0.25">
      <c r="A9" s="167" t="s">
        <v>5</v>
      </c>
      <c r="B9" s="168" t="s">
        <v>178</v>
      </c>
      <c r="C9" s="169" t="s">
        <v>168</v>
      </c>
      <c r="D9" s="170" t="s">
        <v>138</v>
      </c>
    </row>
    <row r="10" spans="1:5" ht="15.75" x14ac:dyDescent="0.25">
      <c r="A10" s="171"/>
      <c r="B10" s="86"/>
      <c r="C10" s="172"/>
      <c r="D10" s="173"/>
    </row>
    <row r="11" spans="1:5" x14ac:dyDescent="0.2">
      <c r="A11" s="174" t="s">
        <v>115</v>
      </c>
      <c r="B11" s="175" t="s">
        <v>10</v>
      </c>
      <c r="C11" s="176"/>
      <c r="D11" s="177"/>
    </row>
    <row r="12" spans="1:5" ht="13.5" thickBot="1" x14ac:dyDescent="0.25">
      <c r="A12" s="178">
        <v>0</v>
      </c>
      <c r="B12" s="179" t="s">
        <v>171</v>
      </c>
      <c r="C12" s="180">
        <v>0</v>
      </c>
      <c r="D12" s="181" t="s">
        <v>142</v>
      </c>
    </row>
    <row r="13" spans="1:5" ht="13.5" customHeight="1" thickBot="1" x14ac:dyDescent="0.25">
      <c r="A13" s="182"/>
      <c r="B13" s="183" t="s">
        <v>179</v>
      </c>
      <c r="C13" s="184">
        <v>0</v>
      </c>
      <c r="D13" s="185" t="s">
        <v>173</v>
      </c>
    </row>
    <row r="14" spans="1:5" ht="14.25" customHeight="1" x14ac:dyDescent="0.2">
      <c r="A14" s="186"/>
      <c r="B14" s="187"/>
      <c r="C14" s="188"/>
      <c r="D14" s="189"/>
    </row>
    <row r="15" spans="1:5" x14ac:dyDescent="0.2">
      <c r="A15" s="174" t="s">
        <v>122</v>
      </c>
      <c r="B15" s="175" t="s">
        <v>41</v>
      </c>
      <c r="C15" s="176"/>
      <c r="D15" s="177"/>
    </row>
    <row r="16" spans="1:5" ht="13.5" thickBot="1" x14ac:dyDescent="0.25">
      <c r="A16" s="178">
        <v>0</v>
      </c>
      <c r="B16" s="179" t="s">
        <v>171</v>
      </c>
      <c r="C16" s="180">
        <v>0</v>
      </c>
      <c r="D16" s="181" t="s">
        <v>142</v>
      </c>
    </row>
    <row r="17" spans="1:4" ht="13.5" customHeight="1" thickBot="1" x14ac:dyDescent="0.25">
      <c r="A17" s="182"/>
      <c r="B17" s="183" t="s">
        <v>179</v>
      </c>
      <c r="C17" s="184">
        <v>0</v>
      </c>
      <c r="D17" s="185" t="s">
        <v>173</v>
      </c>
    </row>
    <row r="18" spans="1:4" ht="14.25" customHeight="1" x14ac:dyDescent="0.2">
      <c r="A18" s="186"/>
      <c r="B18" s="187"/>
      <c r="C18" s="188"/>
      <c r="D18" s="189"/>
    </row>
    <row r="19" spans="1:4" x14ac:dyDescent="0.2">
      <c r="A19" s="174" t="s">
        <v>123</v>
      </c>
      <c r="B19" s="175" t="s">
        <v>51</v>
      </c>
      <c r="C19" s="176"/>
      <c r="D19" s="177"/>
    </row>
    <row r="20" spans="1:4" ht="13.5" thickBot="1" x14ac:dyDescent="0.25">
      <c r="A20" s="178">
        <v>0</v>
      </c>
      <c r="B20" s="179" t="s">
        <v>171</v>
      </c>
      <c r="C20" s="180">
        <v>0</v>
      </c>
      <c r="D20" s="181" t="s">
        <v>142</v>
      </c>
    </row>
    <row r="21" spans="1:4" ht="13.5" customHeight="1" thickBot="1" x14ac:dyDescent="0.25">
      <c r="A21" s="182"/>
      <c r="B21" s="183" t="s">
        <v>179</v>
      </c>
      <c r="C21" s="184">
        <v>0</v>
      </c>
      <c r="D21" s="185" t="s">
        <v>173</v>
      </c>
    </row>
    <row r="22" spans="1:4" ht="14.25" customHeight="1" x14ac:dyDescent="0.2">
      <c r="A22" s="186"/>
      <c r="B22" s="187"/>
      <c r="C22" s="188"/>
      <c r="D22" s="189"/>
    </row>
    <row r="23" spans="1:4" x14ac:dyDescent="0.2">
      <c r="A23" s="174" t="s">
        <v>124</v>
      </c>
      <c r="B23" s="175" t="s">
        <v>61</v>
      </c>
      <c r="C23" s="176"/>
      <c r="D23" s="177"/>
    </row>
    <row r="24" spans="1:4" ht="13.5" thickBot="1" x14ac:dyDescent="0.25">
      <c r="A24" s="178">
        <v>0</v>
      </c>
      <c r="B24" s="179" t="s">
        <v>171</v>
      </c>
      <c r="C24" s="180">
        <v>0</v>
      </c>
      <c r="D24" s="181" t="s">
        <v>142</v>
      </c>
    </row>
    <row r="25" spans="1:4" ht="13.5" customHeight="1" thickBot="1" x14ac:dyDescent="0.25">
      <c r="A25" s="182"/>
      <c r="B25" s="183" t="s">
        <v>179</v>
      </c>
      <c r="C25" s="184">
        <v>0</v>
      </c>
      <c r="D25" s="185" t="s">
        <v>173</v>
      </c>
    </row>
    <row r="26" spans="1:4" ht="14.25" customHeight="1" x14ac:dyDescent="0.2">
      <c r="A26" s="186"/>
      <c r="B26" s="187"/>
      <c r="C26" s="188"/>
      <c r="D26" s="189"/>
    </row>
    <row r="27" spans="1:4" x14ac:dyDescent="0.2">
      <c r="A27" s="174" t="s">
        <v>125</v>
      </c>
      <c r="B27" s="175" t="s">
        <v>67</v>
      </c>
      <c r="C27" s="176"/>
      <c r="D27" s="177"/>
    </row>
    <row r="28" spans="1:4" ht="13.5" thickBot="1" x14ac:dyDescent="0.25">
      <c r="A28" s="178">
        <v>0</v>
      </c>
      <c r="B28" s="179" t="s">
        <v>171</v>
      </c>
      <c r="C28" s="180">
        <v>0</v>
      </c>
      <c r="D28" s="181" t="s">
        <v>142</v>
      </c>
    </row>
    <row r="29" spans="1:4" ht="13.5" customHeight="1" thickBot="1" x14ac:dyDescent="0.25">
      <c r="A29" s="182"/>
      <c r="B29" s="183" t="s">
        <v>179</v>
      </c>
      <c r="C29" s="184">
        <v>0</v>
      </c>
      <c r="D29" s="185" t="s">
        <v>173</v>
      </c>
    </row>
    <row r="30" spans="1:4" ht="14.25" customHeight="1" x14ac:dyDescent="0.2">
      <c r="A30" s="186"/>
      <c r="B30" s="187"/>
      <c r="C30" s="188"/>
      <c r="D30" s="189"/>
    </row>
    <row r="31" spans="1:4" x14ac:dyDescent="0.2">
      <c r="A31" s="174" t="s">
        <v>126</v>
      </c>
      <c r="B31" s="175" t="s">
        <v>73</v>
      </c>
      <c r="C31" s="176"/>
      <c r="D31" s="177"/>
    </row>
    <row r="32" spans="1:4" ht="13.5" thickBot="1" x14ac:dyDescent="0.25">
      <c r="A32" s="178">
        <v>0</v>
      </c>
      <c r="B32" s="179" t="s">
        <v>171</v>
      </c>
      <c r="C32" s="180">
        <v>0</v>
      </c>
      <c r="D32" s="181" t="s">
        <v>142</v>
      </c>
    </row>
    <row r="33" spans="1:4" ht="13.5" customHeight="1" thickBot="1" x14ac:dyDescent="0.25">
      <c r="A33" s="182"/>
      <c r="B33" s="183" t="s">
        <v>179</v>
      </c>
      <c r="C33" s="184">
        <v>0</v>
      </c>
      <c r="D33" s="185" t="s">
        <v>173</v>
      </c>
    </row>
    <row r="34" spans="1:4" ht="14.25" customHeight="1" x14ac:dyDescent="0.2">
      <c r="A34" s="186"/>
      <c r="B34" s="187"/>
      <c r="C34" s="188"/>
      <c r="D34" s="189"/>
    </row>
    <row r="35" spans="1:4" x14ac:dyDescent="0.2">
      <c r="A35" s="174" t="s">
        <v>127</v>
      </c>
      <c r="B35" s="175" t="s">
        <v>78</v>
      </c>
      <c r="C35" s="176"/>
      <c r="D35" s="177"/>
    </row>
    <row r="36" spans="1:4" ht="13.5" thickBot="1" x14ac:dyDescent="0.25">
      <c r="A36" s="178">
        <v>0</v>
      </c>
      <c r="B36" s="179" t="s">
        <v>171</v>
      </c>
      <c r="C36" s="180">
        <v>0</v>
      </c>
      <c r="D36" s="181" t="s">
        <v>142</v>
      </c>
    </row>
    <row r="37" spans="1:4" ht="13.5" customHeight="1" thickBot="1" x14ac:dyDescent="0.25">
      <c r="A37" s="182"/>
      <c r="B37" s="183" t="s">
        <v>179</v>
      </c>
      <c r="C37" s="184">
        <v>0</v>
      </c>
      <c r="D37" s="185" t="s">
        <v>173</v>
      </c>
    </row>
    <row r="38" spans="1:4" ht="14.25" customHeight="1" x14ac:dyDescent="0.2">
      <c r="A38" s="186"/>
      <c r="B38" s="187"/>
      <c r="C38" s="188"/>
      <c r="D38" s="189"/>
    </row>
    <row r="39" spans="1:4" x14ac:dyDescent="0.2">
      <c r="A39" s="174" t="s">
        <v>128</v>
      </c>
      <c r="B39" s="175" t="s">
        <v>88</v>
      </c>
      <c r="C39" s="176"/>
      <c r="D39" s="177"/>
    </row>
    <row r="40" spans="1:4" ht="13.5" thickBot="1" x14ac:dyDescent="0.25">
      <c r="A40" s="178">
        <v>0</v>
      </c>
      <c r="B40" s="179" t="s">
        <v>171</v>
      </c>
      <c r="C40" s="180">
        <v>0</v>
      </c>
      <c r="D40" s="181" t="s">
        <v>142</v>
      </c>
    </row>
    <row r="41" spans="1:4" ht="13.5" customHeight="1" thickBot="1" x14ac:dyDescent="0.25">
      <c r="A41" s="182"/>
      <c r="B41" s="183" t="s">
        <v>179</v>
      </c>
      <c r="C41" s="184">
        <v>0</v>
      </c>
      <c r="D41" s="185" t="s">
        <v>173</v>
      </c>
    </row>
    <row r="42" spans="1:4" ht="14.25" customHeight="1" x14ac:dyDescent="0.2">
      <c r="A42" s="186"/>
      <c r="B42" s="187"/>
      <c r="C42" s="188"/>
      <c r="D42" s="189"/>
    </row>
    <row r="43" spans="1:4" x14ac:dyDescent="0.2">
      <c r="A43" s="174" t="s">
        <v>129</v>
      </c>
      <c r="B43" s="175" t="s">
        <v>94</v>
      </c>
      <c r="C43" s="176"/>
      <c r="D43" s="177"/>
    </row>
    <row r="44" spans="1:4" ht="13.5" thickBot="1" x14ac:dyDescent="0.25">
      <c r="A44" s="178">
        <v>0</v>
      </c>
      <c r="B44" s="179" t="s">
        <v>171</v>
      </c>
      <c r="C44" s="180">
        <v>0</v>
      </c>
      <c r="D44" s="181" t="s">
        <v>142</v>
      </c>
    </row>
    <row r="45" spans="1:4" ht="13.5" customHeight="1" thickBot="1" x14ac:dyDescent="0.25">
      <c r="A45" s="182"/>
      <c r="B45" s="183" t="s">
        <v>179</v>
      </c>
      <c r="C45" s="184">
        <v>0</v>
      </c>
      <c r="D45" s="185" t="s">
        <v>173</v>
      </c>
    </row>
    <row r="46" spans="1:4" ht="14.25" customHeight="1" thickBot="1" x14ac:dyDescent="0.25">
      <c r="A46" s="186"/>
      <c r="B46" s="187"/>
      <c r="C46" s="188"/>
      <c r="D46" s="189"/>
    </row>
    <row r="47" spans="1:4" ht="13.5" customHeight="1" thickBot="1" x14ac:dyDescent="0.25">
      <c r="B47" s="190" t="s">
        <v>180</v>
      </c>
      <c r="C47" s="191">
        <f>+C45+C41+C37+C33+C29+C25+C21+C17+C13</f>
        <v>0</v>
      </c>
      <c r="D47" s="185" t="s">
        <v>175</v>
      </c>
    </row>
  </sheetData>
  <mergeCells count="4">
    <mergeCell ref="A2:D2"/>
    <mergeCell ref="A3:D3"/>
    <mergeCell ref="A4:D4"/>
    <mergeCell ref="A5:D5"/>
  </mergeCells>
  <pageMargins left="0.25" right="0.25" top="0.5" bottom="0.5" header="0.25" footer="0.25"/>
  <pageSetup paperSize="9" scale="74" orientation="portrait" horizontalDpi="1200" verticalDpi="1200" r:id="rId1"/>
  <headerFooter>
    <oddHeader>&amp;LOFFICE OF HEALTH CARE ACCESS&amp;CANNUAL REPORTING&amp;RMIDSTATE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A2" sqref="A2:D2"/>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6" t="s">
        <v>0</v>
      </c>
      <c r="B2" s="456"/>
      <c r="C2" s="456"/>
      <c r="D2" s="456"/>
    </row>
    <row r="3" spans="1:4" x14ac:dyDescent="0.2">
      <c r="A3" s="456" t="s">
        <v>181</v>
      </c>
      <c r="B3" s="456"/>
      <c r="C3" s="456"/>
      <c r="D3" s="456"/>
    </row>
    <row r="4" spans="1:4" x14ac:dyDescent="0.2">
      <c r="A4" s="456" t="s">
        <v>2</v>
      </c>
      <c r="B4" s="456"/>
      <c r="C4" s="456"/>
      <c r="D4" s="456"/>
    </row>
    <row r="5" spans="1:4" x14ac:dyDescent="0.2">
      <c r="A5" s="456" t="s">
        <v>182</v>
      </c>
      <c r="B5" s="456"/>
      <c r="C5" s="456"/>
      <c r="D5" s="456"/>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177</v>
      </c>
      <c r="C8" s="195"/>
      <c r="D8" s="196"/>
    </row>
    <row r="9" spans="1:4" ht="14.25" customHeight="1" thickBot="1" x14ac:dyDescent="0.25">
      <c r="A9" s="121" t="s">
        <v>5</v>
      </c>
      <c r="B9" s="123" t="s">
        <v>183</v>
      </c>
      <c r="C9" s="197" t="s">
        <v>168</v>
      </c>
      <c r="D9" s="124" t="s">
        <v>184</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171</v>
      </c>
      <c r="C12" s="202">
        <v>0</v>
      </c>
      <c r="D12" s="203" t="s">
        <v>185</v>
      </c>
    </row>
    <row r="13" spans="1:4" ht="13.5" customHeight="1" thickBot="1" x14ac:dyDescent="0.25">
      <c r="A13" s="204"/>
      <c r="B13" s="205" t="s">
        <v>121</v>
      </c>
      <c r="C13" s="206">
        <v>0</v>
      </c>
      <c r="D13" s="207"/>
    </row>
    <row r="14" spans="1:4" ht="14.25" customHeight="1" x14ac:dyDescent="0.2">
      <c r="A14" s="208"/>
      <c r="B14" s="209"/>
      <c r="C14" s="210"/>
      <c r="D14" s="211"/>
    </row>
    <row r="15" spans="1:4" ht="15.75" customHeight="1" x14ac:dyDescent="0.2">
      <c r="A15" s="198" t="s">
        <v>40</v>
      </c>
      <c r="B15" s="175" t="s">
        <v>41</v>
      </c>
      <c r="C15" s="173"/>
      <c r="D15" s="199"/>
    </row>
    <row r="16" spans="1:4" ht="13.5" thickBot="1" x14ac:dyDescent="0.25">
      <c r="A16" s="200">
        <v>0</v>
      </c>
      <c r="B16" s="201" t="s">
        <v>171</v>
      </c>
      <c r="C16" s="202">
        <v>0</v>
      </c>
      <c r="D16" s="203" t="s">
        <v>185</v>
      </c>
    </row>
    <row r="17" spans="1:4" ht="13.5" customHeight="1" thickBot="1" x14ac:dyDescent="0.25">
      <c r="A17" s="204"/>
      <c r="B17" s="205" t="s">
        <v>121</v>
      </c>
      <c r="C17" s="206">
        <v>0</v>
      </c>
      <c r="D17" s="207"/>
    </row>
    <row r="18" spans="1:4" ht="14.25" customHeight="1" x14ac:dyDescent="0.2">
      <c r="A18" s="208"/>
      <c r="B18" s="209"/>
      <c r="C18" s="210"/>
      <c r="D18" s="211"/>
    </row>
    <row r="19" spans="1:4" ht="15.75" customHeight="1" x14ac:dyDescent="0.2">
      <c r="A19" s="198" t="s">
        <v>50</v>
      </c>
      <c r="B19" s="175" t="s">
        <v>51</v>
      </c>
      <c r="C19" s="173"/>
      <c r="D19" s="199"/>
    </row>
    <row r="20" spans="1:4" ht="13.5" thickBot="1" x14ac:dyDescent="0.25">
      <c r="A20" s="200">
        <v>0</v>
      </c>
      <c r="B20" s="201" t="s">
        <v>171</v>
      </c>
      <c r="C20" s="202">
        <v>0</v>
      </c>
      <c r="D20" s="203" t="s">
        <v>185</v>
      </c>
    </row>
    <row r="21" spans="1:4" ht="13.5" customHeight="1" thickBot="1" x14ac:dyDescent="0.25">
      <c r="A21" s="204"/>
      <c r="B21" s="205" t="s">
        <v>121</v>
      </c>
      <c r="C21" s="206">
        <v>0</v>
      </c>
      <c r="D21" s="207"/>
    </row>
    <row r="22" spans="1:4" ht="14.25" customHeight="1" x14ac:dyDescent="0.2">
      <c r="A22" s="208"/>
      <c r="B22" s="209"/>
      <c r="C22" s="210"/>
      <c r="D22" s="211"/>
    </row>
    <row r="23" spans="1:4" ht="15.75" customHeight="1" x14ac:dyDescent="0.2">
      <c r="A23" s="198" t="s">
        <v>60</v>
      </c>
      <c r="B23" s="175" t="s">
        <v>61</v>
      </c>
      <c r="C23" s="173"/>
      <c r="D23" s="199"/>
    </row>
    <row r="24" spans="1:4" ht="13.5" thickBot="1" x14ac:dyDescent="0.25">
      <c r="A24" s="200">
        <v>0</v>
      </c>
      <c r="B24" s="201" t="s">
        <v>171</v>
      </c>
      <c r="C24" s="202">
        <v>0</v>
      </c>
      <c r="D24" s="203" t="s">
        <v>185</v>
      </c>
    </row>
    <row r="25" spans="1:4" ht="13.5" customHeight="1" thickBot="1" x14ac:dyDescent="0.25">
      <c r="A25" s="204"/>
      <c r="B25" s="205" t="s">
        <v>121</v>
      </c>
      <c r="C25" s="206">
        <v>0</v>
      </c>
      <c r="D25" s="207"/>
    </row>
    <row r="26" spans="1:4" ht="14.25" customHeight="1" x14ac:dyDescent="0.2">
      <c r="A26" s="208"/>
      <c r="B26" s="209"/>
      <c r="C26" s="210"/>
      <c r="D26" s="211"/>
    </row>
    <row r="27" spans="1:4" ht="15.75" customHeight="1" x14ac:dyDescent="0.2">
      <c r="A27" s="198" t="s">
        <v>66</v>
      </c>
      <c r="B27" s="175" t="s">
        <v>67</v>
      </c>
      <c r="C27" s="173"/>
      <c r="D27" s="199"/>
    </row>
    <row r="28" spans="1:4" ht="13.5" thickBot="1" x14ac:dyDescent="0.25">
      <c r="A28" s="200">
        <v>0</v>
      </c>
      <c r="B28" s="201" t="s">
        <v>171</v>
      </c>
      <c r="C28" s="202">
        <v>0</v>
      </c>
      <c r="D28" s="203" t="s">
        <v>185</v>
      </c>
    </row>
    <row r="29" spans="1:4" ht="13.5" customHeight="1" thickBot="1" x14ac:dyDescent="0.25">
      <c r="A29" s="204"/>
      <c r="B29" s="205" t="s">
        <v>121</v>
      </c>
      <c r="C29" s="206">
        <v>0</v>
      </c>
      <c r="D29" s="207"/>
    </row>
    <row r="30" spans="1:4" ht="14.25" customHeight="1" x14ac:dyDescent="0.2">
      <c r="A30" s="208"/>
      <c r="B30" s="209"/>
      <c r="C30" s="210"/>
      <c r="D30" s="211"/>
    </row>
    <row r="31" spans="1:4" ht="15.75" customHeight="1" x14ac:dyDescent="0.2">
      <c r="A31" s="198" t="s">
        <v>72</v>
      </c>
      <c r="B31" s="175" t="s">
        <v>73</v>
      </c>
      <c r="C31" s="173"/>
      <c r="D31" s="199"/>
    </row>
    <row r="32" spans="1:4" ht="13.5" thickBot="1" x14ac:dyDescent="0.25">
      <c r="A32" s="200">
        <v>0</v>
      </c>
      <c r="B32" s="201" t="s">
        <v>171</v>
      </c>
      <c r="C32" s="202">
        <v>0</v>
      </c>
      <c r="D32" s="203" t="s">
        <v>185</v>
      </c>
    </row>
    <row r="33" spans="1:4" ht="13.5" customHeight="1" thickBot="1" x14ac:dyDescent="0.25">
      <c r="A33" s="204"/>
      <c r="B33" s="205" t="s">
        <v>121</v>
      </c>
      <c r="C33" s="206">
        <v>0</v>
      </c>
      <c r="D33" s="207"/>
    </row>
    <row r="34" spans="1:4" ht="14.25" customHeight="1" x14ac:dyDescent="0.2">
      <c r="A34" s="208"/>
      <c r="B34" s="209"/>
      <c r="C34" s="210"/>
      <c r="D34" s="211"/>
    </row>
    <row r="35" spans="1:4" ht="15.75" customHeight="1" x14ac:dyDescent="0.2">
      <c r="A35" s="198" t="s">
        <v>77</v>
      </c>
      <c r="B35" s="175" t="s">
        <v>78</v>
      </c>
      <c r="C35" s="173"/>
      <c r="D35" s="199"/>
    </row>
    <row r="36" spans="1:4" ht="13.5" thickBot="1" x14ac:dyDescent="0.25">
      <c r="A36" s="200">
        <v>0</v>
      </c>
      <c r="B36" s="201" t="s">
        <v>171</v>
      </c>
      <c r="C36" s="202">
        <v>0</v>
      </c>
      <c r="D36" s="203" t="s">
        <v>185</v>
      </c>
    </row>
    <row r="37" spans="1:4" ht="13.5" customHeight="1" thickBot="1" x14ac:dyDescent="0.25">
      <c r="A37" s="204"/>
      <c r="B37" s="205" t="s">
        <v>121</v>
      </c>
      <c r="C37" s="206">
        <v>0</v>
      </c>
      <c r="D37" s="207"/>
    </row>
    <row r="38" spans="1:4" ht="14.25" customHeight="1" x14ac:dyDescent="0.2">
      <c r="A38" s="208"/>
      <c r="B38" s="209"/>
      <c r="C38" s="210"/>
      <c r="D38" s="211"/>
    </row>
    <row r="39" spans="1:4" ht="15.75" customHeight="1" x14ac:dyDescent="0.2">
      <c r="A39" s="198" t="s">
        <v>87</v>
      </c>
      <c r="B39" s="175" t="s">
        <v>88</v>
      </c>
      <c r="C39" s="173"/>
      <c r="D39" s="199"/>
    </row>
    <row r="40" spans="1:4" ht="13.5" thickBot="1" x14ac:dyDescent="0.25">
      <c r="A40" s="200">
        <v>0</v>
      </c>
      <c r="B40" s="201" t="s">
        <v>171</v>
      </c>
      <c r="C40" s="202">
        <v>0</v>
      </c>
      <c r="D40" s="203" t="s">
        <v>185</v>
      </c>
    </row>
    <row r="41" spans="1:4" ht="13.5" customHeight="1" thickBot="1" x14ac:dyDescent="0.25">
      <c r="A41" s="204"/>
      <c r="B41" s="205" t="s">
        <v>121</v>
      </c>
      <c r="C41" s="206">
        <v>0</v>
      </c>
      <c r="D41" s="207"/>
    </row>
    <row r="42" spans="1:4" ht="14.25" customHeight="1" x14ac:dyDescent="0.2">
      <c r="A42" s="208"/>
      <c r="B42" s="209"/>
      <c r="C42" s="210"/>
      <c r="D42" s="211"/>
    </row>
    <row r="43" spans="1:4" ht="15.75" customHeight="1" x14ac:dyDescent="0.2">
      <c r="A43" s="198" t="s">
        <v>93</v>
      </c>
      <c r="B43" s="175" t="s">
        <v>94</v>
      </c>
      <c r="C43" s="173"/>
      <c r="D43" s="199"/>
    </row>
    <row r="44" spans="1:4" ht="13.5" thickBot="1" x14ac:dyDescent="0.25">
      <c r="A44" s="200">
        <v>0</v>
      </c>
      <c r="B44" s="201" t="s">
        <v>171</v>
      </c>
      <c r="C44" s="202">
        <v>0</v>
      </c>
      <c r="D44" s="203" t="s">
        <v>185</v>
      </c>
    </row>
    <row r="45" spans="1:4" ht="13.5" customHeight="1" thickBot="1" x14ac:dyDescent="0.25">
      <c r="A45" s="204"/>
      <c r="B45" s="205" t="s">
        <v>121</v>
      </c>
      <c r="C45" s="206">
        <v>0</v>
      </c>
      <c r="D45" s="207"/>
    </row>
    <row r="46" spans="1:4" ht="14.25" customHeight="1" x14ac:dyDescent="0.2">
      <c r="A46" s="208"/>
      <c r="B46" s="209"/>
      <c r="C46" s="210"/>
      <c r="D46" s="211"/>
    </row>
    <row r="47" spans="1:4" ht="13.5" customHeight="1" thickBot="1" x14ac:dyDescent="0.25">
      <c r="A47" s="212"/>
      <c r="B47" s="213" t="s">
        <v>164</v>
      </c>
      <c r="C47" s="214">
        <f>+C45+C41+C37+C33+C29+C25+C21+C17+C13</f>
        <v>0</v>
      </c>
      <c r="D47" s="215"/>
    </row>
  </sheetData>
  <mergeCells count="4">
    <mergeCell ref="A2:D2"/>
    <mergeCell ref="A3:D3"/>
    <mergeCell ref="A4:D4"/>
    <mergeCell ref="A5:D5"/>
  </mergeCells>
  <pageMargins left="1" right="1" top="0.5" bottom="0.5" header="0.25" footer="0.25"/>
  <pageSetup paperSize="9" scale="74" orientation="landscape" horizontalDpi="1200" verticalDpi="1200" r:id="rId1"/>
  <headerFooter>
    <oddHeader>&amp;LOFFICE OF HEALTH CARE ACCESS&amp;CANNUAL REPORTING&amp;RMIDSTATE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election activeCell="A2" sqref="A2:F2"/>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9"/>
      <c r="C1" s="459"/>
      <c r="D1" s="459"/>
    </row>
    <row r="2" spans="1:6" s="216" customFormat="1" x14ac:dyDescent="0.2">
      <c r="A2" s="460" t="s">
        <v>0</v>
      </c>
      <c r="B2" s="460"/>
      <c r="C2" s="460"/>
      <c r="D2" s="460"/>
      <c r="E2" s="460"/>
      <c r="F2" s="460"/>
    </row>
    <row r="3" spans="1:6" s="216" customFormat="1" x14ac:dyDescent="0.2">
      <c r="A3" s="460" t="s">
        <v>1</v>
      </c>
      <c r="B3" s="460"/>
      <c r="C3" s="460"/>
      <c r="D3" s="460"/>
      <c r="E3" s="460"/>
      <c r="F3" s="460"/>
    </row>
    <row r="4" spans="1:6" s="216" customFormat="1" x14ac:dyDescent="0.2">
      <c r="A4" s="460" t="s">
        <v>2</v>
      </c>
      <c r="B4" s="460"/>
      <c r="C4" s="460"/>
      <c r="D4" s="460"/>
      <c r="E4" s="460"/>
      <c r="F4" s="460"/>
    </row>
    <row r="5" spans="1:6" s="216" customFormat="1" x14ac:dyDescent="0.2">
      <c r="A5" s="460" t="s">
        <v>186</v>
      </c>
      <c r="B5" s="460"/>
      <c r="C5" s="460"/>
      <c r="D5" s="460"/>
      <c r="E5" s="460"/>
      <c r="F5" s="460"/>
    </row>
    <row r="6" spans="1:6" s="216" customFormat="1" x14ac:dyDescent="0.2">
      <c r="A6" s="460" t="s">
        <v>187</v>
      </c>
      <c r="B6" s="460"/>
      <c r="C6" s="460"/>
      <c r="D6" s="460"/>
      <c r="E6" s="460"/>
      <c r="F6" s="460"/>
    </row>
    <row r="7" spans="1:6" s="216" customFormat="1" ht="13.5" customHeight="1" thickBot="1" x14ac:dyDescent="0.25">
      <c r="B7" s="458"/>
      <c r="C7" s="458"/>
      <c r="D7" s="458"/>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188</v>
      </c>
      <c r="D9" s="227" t="s">
        <v>189</v>
      </c>
      <c r="E9" s="228" t="s">
        <v>190</v>
      </c>
      <c r="F9" s="229" t="s">
        <v>191</v>
      </c>
    </row>
    <row r="10" spans="1:6" x14ac:dyDescent="0.2">
      <c r="A10" s="230"/>
      <c r="B10" s="231"/>
      <c r="C10" s="232"/>
      <c r="D10" s="233"/>
      <c r="E10" s="173"/>
      <c r="F10" s="172"/>
    </row>
    <row r="11" spans="1:6" ht="13.5" customHeight="1" thickBot="1" x14ac:dyDescent="0.25">
      <c r="A11" s="167" t="s">
        <v>8</v>
      </c>
      <c r="B11" s="234" t="s">
        <v>192</v>
      </c>
      <c r="C11" s="235"/>
      <c r="D11" s="235"/>
      <c r="E11" s="235"/>
      <c r="F11" s="236"/>
    </row>
    <row r="12" spans="1:6" ht="15.75" customHeight="1" x14ac:dyDescent="0.2">
      <c r="A12" s="237"/>
      <c r="B12" s="238" t="s">
        <v>193</v>
      </c>
      <c r="C12" s="239">
        <v>0</v>
      </c>
      <c r="D12" s="239">
        <v>0</v>
      </c>
      <c r="E12" s="239">
        <f t="shared" ref="E12:E18" si="0">D12-C12</f>
        <v>0</v>
      </c>
      <c r="F12" s="240">
        <f t="shared" ref="F12:F18" si="1">IF(C12=0,0,E12/C12)</f>
        <v>0</v>
      </c>
    </row>
    <row r="13" spans="1:6" x14ac:dyDescent="0.2">
      <c r="A13" s="241">
        <v>1</v>
      </c>
      <c r="B13" s="242" t="s">
        <v>194</v>
      </c>
      <c r="C13" s="243">
        <v>0</v>
      </c>
      <c r="D13" s="243">
        <v>0</v>
      </c>
      <c r="E13" s="243">
        <f t="shared" si="0"/>
        <v>0</v>
      </c>
      <c r="F13" s="244">
        <f t="shared" si="1"/>
        <v>0</v>
      </c>
    </row>
    <row r="14" spans="1:6" x14ac:dyDescent="0.2">
      <c r="A14" s="241">
        <v>2</v>
      </c>
      <c r="B14" s="242" t="s">
        <v>195</v>
      </c>
      <c r="C14" s="243">
        <v>0</v>
      </c>
      <c r="D14" s="243">
        <v>0</v>
      </c>
      <c r="E14" s="243">
        <f t="shared" si="0"/>
        <v>0</v>
      </c>
      <c r="F14" s="244">
        <f t="shared" si="1"/>
        <v>0</v>
      </c>
    </row>
    <row r="15" spans="1:6" x14ac:dyDescent="0.2">
      <c r="A15" s="241">
        <v>3</v>
      </c>
      <c r="B15" s="242" t="s">
        <v>196</v>
      </c>
      <c r="C15" s="243">
        <v>0</v>
      </c>
      <c r="D15" s="243">
        <v>0</v>
      </c>
      <c r="E15" s="243">
        <f t="shared" si="0"/>
        <v>0</v>
      </c>
      <c r="F15" s="244">
        <f t="shared" si="1"/>
        <v>0</v>
      </c>
    </row>
    <row r="16" spans="1:6" x14ac:dyDescent="0.2">
      <c r="A16" s="241">
        <v>4</v>
      </c>
      <c r="B16" s="242" t="s">
        <v>197</v>
      </c>
      <c r="C16" s="243">
        <v>0</v>
      </c>
      <c r="D16" s="243">
        <v>0</v>
      </c>
      <c r="E16" s="243">
        <f t="shared" si="0"/>
        <v>0</v>
      </c>
      <c r="F16" s="244">
        <f t="shared" si="1"/>
        <v>0</v>
      </c>
    </row>
    <row r="17" spans="1:6" ht="15.75" x14ac:dyDescent="0.25">
      <c r="A17" s="132"/>
      <c r="B17" s="245" t="s">
        <v>198</v>
      </c>
      <c r="C17" s="246">
        <f>C12+(C13+C14-C15+C16)</f>
        <v>0</v>
      </c>
      <c r="D17" s="246">
        <f>D12+(D13+D14-D15+D16)</f>
        <v>0</v>
      </c>
      <c r="E17" s="246">
        <f t="shared" si="0"/>
        <v>0</v>
      </c>
      <c r="F17" s="247">
        <f t="shared" si="1"/>
        <v>0</v>
      </c>
    </row>
    <row r="18" spans="1:6" x14ac:dyDescent="0.2">
      <c r="A18" s="248">
        <v>5</v>
      </c>
      <c r="B18" s="249" t="s">
        <v>199</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40</v>
      </c>
      <c r="B20" s="234" t="s">
        <v>200</v>
      </c>
      <c r="C20" s="235"/>
      <c r="D20" s="235"/>
      <c r="E20" s="235"/>
      <c r="F20" s="236"/>
    </row>
    <row r="21" spans="1:6" ht="15.75" customHeight="1" x14ac:dyDescent="0.2">
      <c r="A21" s="237"/>
      <c r="B21" s="238" t="s">
        <v>193</v>
      </c>
      <c r="C21" s="239">
        <v>1086100</v>
      </c>
      <c r="D21" s="239">
        <v>985968</v>
      </c>
      <c r="E21" s="239">
        <f t="shared" ref="E21:E27" si="2">D21-C21</f>
        <v>-100132</v>
      </c>
      <c r="F21" s="240">
        <f t="shared" ref="F21:F27" si="3">IF(C21=0,0,E21/C21)</f>
        <v>-9.2194088942086361E-2</v>
      </c>
    </row>
    <row r="22" spans="1:6" x14ac:dyDescent="0.2">
      <c r="A22" s="241">
        <v>1</v>
      </c>
      <c r="B22" s="242" t="s">
        <v>194</v>
      </c>
      <c r="C22" s="243">
        <v>0</v>
      </c>
      <c r="D22" s="243">
        <v>0</v>
      </c>
      <c r="E22" s="243">
        <f t="shared" si="2"/>
        <v>0</v>
      </c>
      <c r="F22" s="244">
        <f t="shared" si="3"/>
        <v>0</v>
      </c>
    </row>
    <row r="23" spans="1:6" x14ac:dyDescent="0.2">
      <c r="A23" s="241">
        <v>2</v>
      </c>
      <c r="B23" s="242" t="s">
        <v>195</v>
      </c>
      <c r="C23" s="243">
        <v>96856</v>
      </c>
      <c r="D23" s="243">
        <v>105480</v>
      </c>
      <c r="E23" s="243">
        <f t="shared" si="2"/>
        <v>8624</v>
      </c>
      <c r="F23" s="244">
        <f t="shared" si="3"/>
        <v>8.9039398694969851E-2</v>
      </c>
    </row>
    <row r="24" spans="1:6" x14ac:dyDescent="0.2">
      <c r="A24" s="241">
        <v>3</v>
      </c>
      <c r="B24" s="242" t="s">
        <v>196</v>
      </c>
      <c r="C24" s="243">
        <v>96856</v>
      </c>
      <c r="D24" s="243">
        <v>105480</v>
      </c>
      <c r="E24" s="243">
        <f t="shared" si="2"/>
        <v>8624</v>
      </c>
      <c r="F24" s="244">
        <f t="shared" si="3"/>
        <v>8.9039398694969851E-2</v>
      </c>
    </row>
    <row r="25" spans="1:6" x14ac:dyDescent="0.2">
      <c r="A25" s="241">
        <v>4</v>
      </c>
      <c r="B25" s="242" t="s">
        <v>197</v>
      </c>
      <c r="C25" s="243">
        <v>-100132</v>
      </c>
      <c r="D25" s="243">
        <v>30110</v>
      </c>
      <c r="E25" s="243">
        <f t="shared" si="2"/>
        <v>130242</v>
      </c>
      <c r="F25" s="244">
        <f t="shared" si="3"/>
        <v>-1.3007030719450325</v>
      </c>
    </row>
    <row r="26" spans="1:6" ht="15.75" x14ac:dyDescent="0.25">
      <c r="A26" s="132"/>
      <c r="B26" s="245" t="s">
        <v>198</v>
      </c>
      <c r="C26" s="246">
        <f>C21+(C22+C23-C24+C25)</f>
        <v>985968</v>
      </c>
      <c r="D26" s="246">
        <f>D21+(D22+D23-D24+D25)</f>
        <v>1016078</v>
      </c>
      <c r="E26" s="246">
        <f t="shared" si="2"/>
        <v>30110</v>
      </c>
      <c r="F26" s="247">
        <f t="shared" si="3"/>
        <v>3.0538516463008942E-2</v>
      </c>
    </row>
    <row r="27" spans="1:6" x14ac:dyDescent="0.2">
      <c r="A27" s="248">
        <v>5</v>
      </c>
      <c r="B27" s="249" t="s">
        <v>199</v>
      </c>
      <c r="C27" s="250">
        <v>100000</v>
      </c>
      <c r="D27" s="250">
        <v>100000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50</v>
      </c>
      <c r="B29" s="234" t="s">
        <v>201</v>
      </c>
      <c r="C29" s="235"/>
      <c r="D29" s="235"/>
      <c r="E29" s="235"/>
      <c r="F29" s="236"/>
    </row>
    <row r="30" spans="1:6" ht="15.75" customHeight="1" x14ac:dyDescent="0.2">
      <c r="A30" s="237"/>
      <c r="B30" s="238" t="s">
        <v>193</v>
      </c>
      <c r="C30" s="239">
        <v>0</v>
      </c>
      <c r="D30" s="239">
        <v>0</v>
      </c>
      <c r="E30" s="239">
        <f t="shared" ref="E30:E36" si="4">D30-C30</f>
        <v>0</v>
      </c>
      <c r="F30" s="240">
        <f t="shared" ref="F30:F36" si="5">IF(C30=0,0,E30/C30)</f>
        <v>0</v>
      </c>
    </row>
    <row r="31" spans="1:6" x14ac:dyDescent="0.2">
      <c r="A31" s="241">
        <v>1</v>
      </c>
      <c r="B31" s="242" t="s">
        <v>194</v>
      </c>
      <c r="C31" s="243">
        <v>0</v>
      </c>
      <c r="D31" s="243">
        <v>0</v>
      </c>
      <c r="E31" s="243">
        <f t="shared" si="4"/>
        <v>0</v>
      </c>
      <c r="F31" s="244">
        <f t="shared" si="5"/>
        <v>0</v>
      </c>
    </row>
    <row r="32" spans="1:6" x14ac:dyDescent="0.2">
      <c r="A32" s="241">
        <v>2</v>
      </c>
      <c r="B32" s="242" t="s">
        <v>195</v>
      </c>
      <c r="C32" s="243">
        <v>0</v>
      </c>
      <c r="D32" s="243">
        <v>0</v>
      </c>
      <c r="E32" s="243">
        <f t="shared" si="4"/>
        <v>0</v>
      </c>
      <c r="F32" s="244">
        <f t="shared" si="5"/>
        <v>0</v>
      </c>
    </row>
    <row r="33" spans="1:6" x14ac:dyDescent="0.2">
      <c r="A33" s="241">
        <v>3</v>
      </c>
      <c r="B33" s="242" t="s">
        <v>196</v>
      </c>
      <c r="C33" s="243">
        <v>0</v>
      </c>
      <c r="D33" s="243">
        <v>0</v>
      </c>
      <c r="E33" s="243">
        <f t="shared" si="4"/>
        <v>0</v>
      </c>
      <c r="F33" s="244">
        <f t="shared" si="5"/>
        <v>0</v>
      </c>
    </row>
    <row r="34" spans="1:6" x14ac:dyDescent="0.2">
      <c r="A34" s="241">
        <v>4</v>
      </c>
      <c r="B34" s="242" t="s">
        <v>197</v>
      </c>
      <c r="C34" s="243">
        <v>0</v>
      </c>
      <c r="D34" s="243">
        <v>0</v>
      </c>
      <c r="E34" s="243">
        <f t="shared" si="4"/>
        <v>0</v>
      </c>
      <c r="F34" s="244">
        <f t="shared" si="5"/>
        <v>0</v>
      </c>
    </row>
    <row r="35" spans="1:6" ht="15.75" x14ac:dyDescent="0.25">
      <c r="A35" s="132"/>
      <c r="B35" s="245" t="s">
        <v>198</v>
      </c>
      <c r="C35" s="246">
        <f>C30+(C31+C32-C33+C34)</f>
        <v>0</v>
      </c>
      <c r="D35" s="246">
        <f>D30+(D31+D32-D33+D34)</f>
        <v>0</v>
      </c>
      <c r="E35" s="246">
        <f t="shared" si="4"/>
        <v>0</v>
      </c>
      <c r="F35" s="247">
        <f t="shared" si="5"/>
        <v>0</v>
      </c>
    </row>
    <row r="36" spans="1:6" x14ac:dyDescent="0.2">
      <c r="A36" s="248">
        <v>5</v>
      </c>
      <c r="B36" s="249" t="s">
        <v>199</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REPORTING&amp;R&amp;10MIDSTATE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zoomScale="75" zoomScaleNormal="75" zoomScaleSheetLayoutView="75" workbookViewId="0">
      <selection activeCell="A2" sqref="A2:C2"/>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70" t="s">
        <v>0</v>
      </c>
      <c r="B1" s="471"/>
      <c r="C1" s="472"/>
    </row>
    <row r="2" spans="1:4" ht="16.350000000000001" customHeight="1" x14ac:dyDescent="0.25">
      <c r="A2" s="470" t="s">
        <v>1</v>
      </c>
      <c r="B2" s="471"/>
      <c r="C2" s="472"/>
    </row>
    <row r="3" spans="1:4" ht="16.350000000000001" customHeight="1" x14ac:dyDescent="0.25">
      <c r="A3" s="470" t="s">
        <v>2</v>
      </c>
      <c r="B3" s="471"/>
      <c r="C3" s="472"/>
    </row>
    <row r="4" spans="1:4" ht="16.350000000000001" customHeight="1" x14ac:dyDescent="0.25">
      <c r="A4" s="470" t="s">
        <v>202</v>
      </c>
      <c r="B4" s="471"/>
      <c r="C4" s="472"/>
    </row>
    <row r="5" spans="1:4" ht="16.350000000000001" customHeight="1" thickBot="1" x14ac:dyDescent="0.3">
      <c r="A5" s="473"/>
      <c r="B5" s="474"/>
      <c r="C5" s="475"/>
    </row>
    <row r="6" spans="1:4" ht="16.350000000000001" customHeight="1" thickBot="1" x14ac:dyDescent="0.3">
      <c r="A6" s="476" t="s">
        <v>203</v>
      </c>
      <c r="B6" s="477"/>
      <c r="C6" s="478"/>
    </row>
    <row r="7" spans="1:4" ht="16.350000000000001" customHeight="1" thickBot="1" x14ac:dyDescent="0.3">
      <c r="A7" s="259">
        <v>-1</v>
      </c>
      <c r="B7" s="260">
        <v>-2</v>
      </c>
      <c r="C7" s="260">
        <v>-3</v>
      </c>
    </row>
    <row r="8" spans="1:4" ht="16.350000000000001" customHeight="1" thickBot="1" x14ac:dyDescent="0.3">
      <c r="A8" s="261" t="s">
        <v>204</v>
      </c>
      <c r="B8" s="262" t="s">
        <v>205</v>
      </c>
      <c r="C8" s="263" t="s">
        <v>206</v>
      </c>
    </row>
    <row r="9" spans="1:4" s="264" customFormat="1" ht="16.350000000000001" customHeight="1" x14ac:dyDescent="0.25">
      <c r="A9" s="461" t="s">
        <v>207</v>
      </c>
      <c r="B9" s="462"/>
      <c r="C9" s="265">
        <v>23</v>
      </c>
    </row>
    <row r="10" spans="1:4" s="264" customFormat="1" ht="16.350000000000001" customHeight="1" x14ac:dyDescent="0.25">
      <c r="A10" s="463" t="s">
        <v>208</v>
      </c>
      <c r="B10" s="464"/>
      <c r="C10" s="265">
        <v>15</v>
      </c>
      <c r="D10" s="266"/>
    </row>
    <row r="11" spans="1:4" s="264" customFormat="1" ht="16.350000000000001" customHeight="1" thickBot="1" x14ac:dyDescent="0.3">
      <c r="A11" s="465" t="s">
        <v>209</v>
      </c>
      <c r="B11" s="466"/>
      <c r="C11" s="267">
        <v>105480</v>
      </c>
      <c r="D11" s="266"/>
    </row>
    <row r="12" spans="1:4" s="264" customFormat="1" ht="16.350000000000001" customHeight="1" thickBot="1" x14ac:dyDescent="0.3">
      <c r="A12" s="467"/>
      <c r="B12" s="468"/>
      <c r="C12" s="469"/>
      <c r="D12" s="266"/>
    </row>
    <row r="13" spans="1:4" x14ac:dyDescent="0.25">
      <c r="A13" s="268" t="s">
        <v>210</v>
      </c>
      <c r="B13" s="269" t="s">
        <v>211</v>
      </c>
      <c r="C13" s="270">
        <v>5480</v>
      </c>
    </row>
    <row r="14" spans="1:4" x14ac:dyDescent="0.25">
      <c r="A14" s="268" t="s">
        <v>212</v>
      </c>
      <c r="B14" s="269" t="s">
        <v>213</v>
      </c>
      <c r="C14" s="270">
        <v>31262</v>
      </c>
    </row>
    <row r="15" spans="1:4" x14ac:dyDescent="0.25">
      <c r="A15" s="268" t="s">
        <v>214</v>
      </c>
      <c r="B15" s="269" t="s">
        <v>213</v>
      </c>
      <c r="C15" s="270">
        <v>15201</v>
      </c>
    </row>
    <row r="16" spans="1:4" x14ac:dyDescent="0.25">
      <c r="A16" s="268" t="s">
        <v>215</v>
      </c>
      <c r="B16" s="269" t="s">
        <v>213</v>
      </c>
      <c r="C16" s="270">
        <v>2511</v>
      </c>
    </row>
    <row r="17" spans="1:3" x14ac:dyDescent="0.25">
      <c r="A17" s="268" t="s">
        <v>216</v>
      </c>
      <c r="B17" s="269" t="s">
        <v>213</v>
      </c>
      <c r="C17" s="270">
        <v>500</v>
      </c>
    </row>
    <row r="18" spans="1:3" x14ac:dyDescent="0.25">
      <c r="A18" s="268" t="s">
        <v>217</v>
      </c>
      <c r="B18" s="269" t="s">
        <v>213</v>
      </c>
      <c r="C18" s="270">
        <v>6302</v>
      </c>
    </row>
    <row r="19" spans="1:3" x14ac:dyDescent="0.25">
      <c r="A19" s="268" t="s">
        <v>218</v>
      </c>
      <c r="B19" s="269" t="s">
        <v>213</v>
      </c>
      <c r="C19" s="270">
        <v>2434</v>
      </c>
    </row>
    <row r="20" spans="1:3" x14ac:dyDescent="0.25">
      <c r="A20" s="268" t="s">
        <v>219</v>
      </c>
      <c r="B20" s="269" t="s">
        <v>213</v>
      </c>
      <c r="C20" s="270">
        <v>2400</v>
      </c>
    </row>
    <row r="21" spans="1:3" x14ac:dyDescent="0.25">
      <c r="A21" s="268" t="s">
        <v>220</v>
      </c>
      <c r="B21" s="269" t="s">
        <v>213</v>
      </c>
      <c r="C21" s="270">
        <v>3147</v>
      </c>
    </row>
    <row r="22" spans="1:3" x14ac:dyDescent="0.25">
      <c r="A22" s="268" t="s">
        <v>221</v>
      </c>
      <c r="B22" s="269" t="s">
        <v>213</v>
      </c>
      <c r="C22" s="270">
        <v>7339</v>
      </c>
    </row>
    <row r="23" spans="1:3" x14ac:dyDescent="0.25">
      <c r="A23" s="268" t="s">
        <v>222</v>
      </c>
      <c r="B23" s="269" t="s">
        <v>213</v>
      </c>
      <c r="C23" s="270">
        <v>15898</v>
      </c>
    </row>
    <row r="24" spans="1:3" x14ac:dyDescent="0.25">
      <c r="A24" s="268" t="s">
        <v>223</v>
      </c>
      <c r="B24" s="269" t="s">
        <v>213</v>
      </c>
      <c r="C24" s="270">
        <v>7692</v>
      </c>
    </row>
    <row r="25" spans="1:3" x14ac:dyDescent="0.25">
      <c r="A25" s="268" t="s">
        <v>224</v>
      </c>
      <c r="B25" s="269" t="s">
        <v>213</v>
      </c>
      <c r="C25" s="270">
        <v>690</v>
      </c>
    </row>
    <row r="26" spans="1:3" x14ac:dyDescent="0.25">
      <c r="A26" s="268" t="s">
        <v>225</v>
      </c>
      <c r="B26" s="269" t="s">
        <v>213</v>
      </c>
      <c r="C26" s="270">
        <v>750</v>
      </c>
    </row>
    <row r="27" spans="1:3" ht="16.5" thickBot="1" x14ac:dyDescent="0.3">
      <c r="A27" s="268" t="s">
        <v>226</v>
      </c>
      <c r="B27" s="269" t="s">
        <v>213</v>
      </c>
      <c r="C27" s="270">
        <v>3874</v>
      </c>
    </row>
    <row r="28" spans="1:3" ht="16.350000000000001" customHeight="1" thickBot="1" x14ac:dyDescent="0.3">
      <c r="A28" s="271"/>
      <c r="B28" s="272" t="s">
        <v>227</v>
      </c>
      <c r="C28" s="273">
        <f>SUM(C$13:C27)</f>
        <v>105480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r:id="rId1"/>
  <headerFooter>
    <oddHeader>&amp;LOFFICE OF HEALTH CARE ACCESS&amp;CANNUAL REPORTING&amp;RMIDSTATE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zoomScale="75" zoomScaleSheetLayoutView="75" workbookViewId="0">
      <selection activeCell="A3" sqref="A3:F3"/>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9"/>
      <c r="B1" s="480"/>
      <c r="C1" s="480"/>
      <c r="D1" s="480"/>
      <c r="E1" s="480"/>
      <c r="F1" s="481"/>
    </row>
    <row r="2" spans="1:6" s="274" customFormat="1" ht="15.75" customHeight="1" x14ac:dyDescent="0.25">
      <c r="A2" s="470" t="s">
        <v>0</v>
      </c>
      <c r="B2" s="471"/>
      <c r="C2" s="471"/>
      <c r="D2" s="471"/>
      <c r="E2" s="471"/>
      <c r="F2" s="472"/>
    </row>
    <row r="3" spans="1:6" s="274" customFormat="1" ht="15" customHeight="1" x14ac:dyDescent="0.25">
      <c r="A3" s="470" t="s">
        <v>1</v>
      </c>
      <c r="B3" s="471"/>
      <c r="C3" s="471"/>
      <c r="D3" s="471"/>
      <c r="E3" s="471"/>
      <c r="F3" s="472"/>
    </row>
    <row r="4" spans="1:6" s="274" customFormat="1" ht="15" customHeight="1" x14ac:dyDescent="0.25">
      <c r="A4" s="470" t="s">
        <v>2</v>
      </c>
      <c r="B4" s="471"/>
      <c r="C4" s="471"/>
      <c r="D4" s="471"/>
      <c r="E4" s="471"/>
      <c r="F4" s="472"/>
    </row>
    <row r="5" spans="1:6" ht="15" customHeight="1" x14ac:dyDescent="0.25">
      <c r="A5" s="470" t="s">
        <v>228</v>
      </c>
      <c r="B5" s="471"/>
      <c r="C5" s="471"/>
      <c r="D5" s="471"/>
      <c r="E5" s="471"/>
      <c r="F5" s="472"/>
    </row>
    <row r="6" spans="1:6" ht="16.5" customHeight="1" thickBot="1" x14ac:dyDescent="0.3">
      <c r="A6" s="482"/>
      <c r="B6" s="483"/>
      <c r="C6" s="483"/>
      <c r="D6" s="483"/>
      <c r="E6" s="483"/>
      <c r="F6" s="484"/>
    </row>
    <row r="7" spans="1:6" ht="16.5" customHeight="1" thickBot="1" x14ac:dyDescent="0.3">
      <c r="A7" s="489" t="s">
        <v>229</v>
      </c>
      <c r="B7" s="490"/>
      <c r="C7" s="490"/>
      <c r="D7" s="490"/>
      <c r="E7" s="490"/>
      <c r="F7" s="490"/>
    </row>
    <row r="8" spans="1:6" ht="14.25" customHeight="1" x14ac:dyDescent="0.25">
      <c r="A8" s="275">
        <v>-1</v>
      </c>
      <c r="B8" s="276">
        <v>-2</v>
      </c>
      <c r="C8" s="276">
        <v>-3</v>
      </c>
      <c r="D8" s="276">
        <v>-4</v>
      </c>
      <c r="E8" s="276">
        <v>-5</v>
      </c>
      <c r="F8" s="277">
        <v>-6</v>
      </c>
    </row>
    <row r="9" spans="1:6" ht="30.75" customHeight="1" thickBot="1" x14ac:dyDescent="0.3">
      <c r="A9" s="278" t="s">
        <v>230</v>
      </c>
      <c r="B9" s="279" t="s">
        <v>231</v>
      </c>
      <c r="C9" s="280" t="s">
        <v>232</v>
      </c>
      <c r="D9" s="280" t="s">
        <v>233</v>
      </c>
      <c r="E9" s="280" t="s">
        <v>234</v>
      </c>
      <c r="F9" s="281" t="s">
        <v>235</v>
      </c>
    </row>
    <row r="10" spans="1:6" ht="15" customHeight="1" x14ac:dyDescent="0.25">
      <c r="A10" s="282"/>
      <c r="B10" s="283"/>
      <c r="C10" s="284"/>
      <c r="D10" s="284"/>
      <c r="E10" s="284"/>
      <c r="F10" s="285"/>
    </row>
    <row r="11" spans="1:6" ht="15" customHeight="1" x14ac:dyDescent="0.25">
      <c r="A11" s="286" t="s">
        <v>109</v>
      </c>
      <c r="B11" s="491" t="s">
        <v>236</v>
      </c>
      <c r="C11" s="492"/>
      <c r="D11" s="492"/>
      <c r="E11" s="492"/>
      <c r="F11" s="492"/>
    </row>
    <row r="12" spans="1:6" ht="15" customHeight="1" x14ac:dyDescent="0.25">
      <c r="A12" s="485"/>
      <c r="B12" s="486"/>
      <c r="C12" s="486"/>
      <c r="D12" s="486"/>
      <c r="E12" s="486"/>
      <c r="F12" s="486"/>
    </row>
    <row r="13" spans="1:6" ht="15" customHeight="1" x14ac:dyDescent="0.25">
      <c r="A13" s="286" t="s">
        <v>110</v>
      </c>
      <c r="B13" s="493" t="s">
        <v>237</v>
      </c>
      <c r="C13" s="494"/>
      <c r="D13" s="494"/>
      <c r="E13" s="494"/>
      <c r="F13" s="494"/>
    </row>
    <row r="14" spans="1:6" ht="15" customHeight="1" x14ac:dyDescent="0.25">
      <c r="A14" s="485"/>
      <c r="B14" s="486"/>
      <c r="C14" s="486"/>
      <c r="D14" s="486"/>
      <c r="E14" s="486"/>
      <c r="F14" s="486"/>
    </row>
    <row r="15" spans="1:6" ht="15" customHeight="1" x14ac:dyDescent="0.25">
      <c r="A15" s="286" t="s">
        <v>135</v>
      </c>
      <c r="B15" s="493" t="s">
        <v>238</v>
      </c>
      <c r="C15" s="494"/>
      <c r="D15" s="494"/>
      <c r="E15" s="494"/>
      <c r="F15" s="494"/>
    </row>
    <row r="16" spans="1:6" ht="15" customHeight="1" x14ac:dyDescent="0.25">
      <c r="A16" s="485"/>
      <c r="B16" s="486"/>
      <c r="C16" s="486"/>
      <c r="D16" s="486"/>
      <c r="E16" s="486"/>
      <c r="F16" s="486"/>
    </row>
    <row r="17" spans="1:6" ht="15" customHeight="1" x14ac:dyDescent="0.25">
      <c r="A17" s="286" t="s">
        <v>239</v>
      </c>
      <c r="B17" s="487" t="s">
        <v>240</v>
      </c>
      <c r="C17" s="487"/>
      <c r="D17" s="487"/>
      <c r="E17" s="487"/>
      <c r="F17" s="487"/>
    </row>
    <row r="18" spans="1:6" ht="16.5" customHeight="1" thickBot="1" x14ac:dyDescent="0.3">
      <c r="A18" s="287"/>
      <c r="B18" s="488"/>
      <c r="C18" s="488"/>
      <c r="D18" s="488"/>
      <c r="E18" s="488"/>
      <c r="F18" s="288"/>
    </row>
    <row r="19" spans="1:6" x14ac:dyDescent="0.25">
      <c r="A19" s="289"/>
      <c r="B19" s="290" t="s">
        <v>241</v>
      </c>
      <c r="C19" s="291">
        <v>985968</v>
      </c>
      <c r="D19" s="291">
        <v>100000</v>
      </c>
      <c r="E19" s="291">
        <v>0</v>
      </c>
      <c r="F19" s="292">
        <v>100000</v>
      </c>
    </row>
    <row r="20" spans="1:6" x14ac:dyDescent="0.25">
      <c r="A20" s="289"/>
      <c r="B20" s="290" t="s">
        <v>242</v>
      </c>
      <c r="C20" s="291">
        <v>3000</v>
      </c>
      <c r="D20" s="291">
        <v>138</v>
      </c>
      <c r="E20" s="291">
        <v>0</v>
      </c>
      <c r="F20" s="292">
        <v>138</v>
      </c>
    </row>
    <row r="21" spans="1:6" x14ac:dyDescent="0.25">
      <c r="A21" s="289"/>
      <c r="B21" s="290" t="s">
        <v>243</v>
      </c>
      <c r="C21" s="291">
        <v>20000</v>
      </c>
      <c r="D21" s="291">
        <v>919</v>
      </c>
      <c r="E21" s="291">
        <v>0</v>
      </c>
      <c r="F21" s="292">
        <v>919</v>
      </c>
    </row>
    <row r="22" spans="1:6" x14ac:dyDescent="0.25">
      <c r="A22" s="289"/>
      <c r="B22" s="290" t="s">
        <v>244</v>
      </c>
      <c r="C22" s="291">
        <v>5000</v>
      </c>
      <c r="D22" s="291">
        <v>230</v>
      </c>
      <c r="E22" s="291">
        <v>0</v>
      </c>
      <c r="F22" s="292">
        <v>230</v>
      </c>
    </row>
    <row r="23" spans="1:6" x14ac:dyDescent="0.25">
      <c r="A23" s="289"/>
      <c r="B23" s="290" t="s">
        <v>245</v>
      </c>
      <c r="C23" s="291">
        <v>5000</v>
      </c>
      <c r="D23" s="291">
        <v>230</v>
      </c>
      <c r="E23" s="291">
        <v>0</v>
      </c>
      <c r="F23" s="292">
        <v>230</v>
      </c>
    </row>
    <row r="24" spans="1:6" x14ac:dyDescent="0.25">
      <c r="A24" s="289"/>
      <c r="B24" s="290" t="s">
        <v>246</v>
      </c>
      <c r="C24" s="291">
        <v>5000</v>
      </c>
      <c r="D24" s="291">
        <v>230</v>
      </c>
      <c r="E24" s="291">
        <v>0</v>
      </c>
      <c r="F24" s="292">
        <v>230</v>
      </c>
    </row>
    <row r="25" spans="1:6" x14ac:dyDescent="0.25">
      <c r="A25" s="289"/>
      <c r="B25" s="290" t="s">
        <v>247</v>
      </c>
      <c r="C25" s="291">
        <v>25000</v>
      </c>
      <c r="D25" s="291">
        <v>1149</v>
      </c>
      <c r="E25" s="291">
        <v>0</v>
      </c>
      <c r="F25" s="292">
        <v>1149</v>
      </c>
    </row>
    <row r="26" spans="1:6" x14ac:dyDescent="0.25">
      <c r="A26" s="289"/>
      <c r="B26" s="290" t="s">
        <v>248</v>
      </c>
      <c r="C26" s="291">
        <v>10000</v>
      </c>
      <c r="D26" s="291">
        <v>460</v>
      </c>
      <c r="E26" s="291">
        <v>0</v>
      </c>
      <c r="F26" s="292">
        <v>460</v>
      </c>
    </row>
    <row r="27" spans="1:6" x14ac:dyDescent="0.25">
      <c r="A27" s="289"/>
      <c r="B27" s="290" t="s">
        <v>249</v>
      </c>
      <c r="C27" s="291">
        <v>2000</v>
      </c>
      <c r="D27" s="291">
        <v>92</v>
      </c>
      <c r="E27" s="291">
        <v>0</v>
      </c>
      <c r="F27" s="292">
        <v>92</v>
      </c>
    </row>
    <row r="28" spans="1:6" x14ac:dyDescent="0.25">
      <c r="A28" s="289"/>
      <c r="B28" s="290" t="s">
        <v>243</v>
      </c>
      <c r="C28" s="291">
        <v>10000</v>
      </c>
      <c r="D28" s="291">
        <v>460</v>
      </c>
      <c r="E28" s="291">
        <v>0</v>
      </c>
      <c r="F28" s="292">
        <v>460</v>
      </c>
    </row>
    <row r="29" spans="1:6" x14ac:dyDescent="0.25">
      <c r="A29" s="289"/>
      <c r="B29" s="290" t="s">
        <v>250</v>
      </c>
      <c r="C29" s="291">
        <v>2000</v>
      </c>
      <c r="D29" s="291">
        <v>92</v>
      </c>
      <c r="E29" s="291">
        <v>0</v>
      </c>
      <c r="F29" s="292">
        <v>92</v>
      </c>
    </row>
    <row r="30" spans="1:6" x14ac:dyDescent="0.25">
      <c r="A30" s="289"/>
      <c r="B30" s="290" t="s">
        <v>251</v>
      </c>
      <c r="C30" s="291">
        <v>2000</v>
      </c>
      <c r="D30" s="291">
        <v>92</v>
      </c>
      <c r="E30" s="291">
        <v>0</v>
      </c>
      <c r="F30" s="292">
        <v>92</v>
      </c>
    </row>
    <row r="31" spans="1:6" x14ac:dyDescent="0.25">
      <c r="A31" s="289"/>
      <c r="B31" s="290" t="s">
        <v>252</v>
      </c>
      <c r="C31" s="291">
        <v>2000</v>
      </c>
      <c r="D31" s="291">
        <v>92</v>
      </c>
      <c r="E31" s="291">
        <v>0</v>
      </c>
      <c r="F31" s="292">
        <v>92</v>
      </c>
    </row>
    <row r="32" spans="1:6" x14ac:dyDescent="0.25">
      <c r="A32" s="289"/>
      <c r="B32" s="290" t="s">
        <v>253</v>
      </c>
      <c r="C32" s="291">
        <v>7045</v>
      </c>
      <c r="D32" s="291">
        <v>324</v>
      </c>
      <c r="E32" s="291">
        <v>0</v>
      </c>
      <c r="F32" s="292">
        <v>324</v>
      </c>
    </row>
    <row r="33" spans="1:6" x14ac:dyDescent="0.25">
      <c r="A33" s="289"/>
      <c r="B33" s="290" t="s">
        <v>254</v>
      </c>
      <c r="C33" s="291">
        <v>2000</v>
      </c>
      <c r="D33" s="291">
        <v>92</v>
      </c>
      <c r="E33" s="291">
        <v>0</v>
      </c>
      <c r="F33" s="292">
        <v>92</v>
      </c>
    </row>
    <row r="34" spans="1:6" x14ac:dyDescent="0.25">
      <c r="A34" s="289"/>
      <c r="B34" s="290" t="s">
        <v>255</v>
      </c>
      <c r="C34" s="291">
        <v>2000</v>
      </c>
      <c r="D34" s="291">
        <v>92</v>
      </c>
      <c r="E34" s="291">
        <v>0</v>
      </c>
      <c r="F34" s="292">
        <v>92</v>
      </c>
    </row>
    <row r="35" spans="1:6" x14ac:dyDescent="0.25">
      <c r="A35" s="289"/>
      <c r="B35" s="290" t="s">
        <v>256</v>
      </c>
      <c r="C35" s="291">
        <v>5000</v>
      </c>
      <c r="D35" s="291">
        <v>229</v>
      </c>
      <c r="E35" s="291">
        <v>0</v>
      </c>
      <c r="F35" s="292">
        <v>229</v>
      </c>
    </row>
    <row r="36" spans="1:6" x14ac:dyDescent="0.25">
      <c r="A36" s="289"/>
      <c r="B36" s="290" t="s">
        <v>257</v>
      </c>
      <c r="C36" s="291">
        <v>2000</v>
      </c>
      <c r="D36" s="291">
        <v>92</v>
      </c>
      <c r="E36" s="291">
        <v>0</v>
      </c>
      <c r="F36" s="292">
        <v>92</v>
      </c>
    </row>
    <row r="37" spans="1:6" x14ac:dyDescent="0.25">
      <c r="A37" s="289"/>
      <c r="B37" s="290" t="s">
        <v>258</v>
      </c>
      <c r="C37" s="291">
        <v>2000</v>
      </c>
      <c r="D37" s="291">
        <v>92</v>
      </c>
      <c r="E37" s="291">
        <v>0</v>
      </c>
      <c r="F37" s="292">
        <v>92</v>
      </c>
    </row>
    <row r="38" spans="1:6" x14ac:dyDescent="0.25">
      <c r="A38" s="289"/>
      <c r="B38" s="290" t="s">
        <v>259</v>
      </c>
      <c r="C38" s="291">
        <v>2000</v>
      </c>
      <c r="D38" s="291">
        <v>92</v>
      </c>
      <c r="E38" s="291">
        <v>0</v>
      </c>
      <c r="F38" s="292">
        <v>92</v>
      </c>
    </row>
    <row r="39" spans="1:6" x14ac:dyDescent="0.25">
      <c r="A39" s="289"/>
      <c r="B39" s="290" t="s">
        <v>260</v>
      </c>
      <c r="C39" s="291">
        <v>2000</v>
      </c>
      <c r="D39" s="291">
        <v>92</v>
      </c>
      <c r="E39" s="291">
        <v>0</v>
      </c>
      <c r="F39" s="292">
        <v>92</v>
      </c>
    </row>
    <row r="40" spans="1:6" ht="16.5" thickBot="1" x14ac:dyDescent="0.3">
      <c r="A40" s="289"/>
      <c r="B40" s="290" t="s">
        <v>261</v>
      </c>
      <c r="C40" s="291">
        <v>4167</v>
      </c>
      <c r="D40" s="291">
        <v>191</v>
      </c>
      <c r="E40" s="291">
        <v>0</v>
      </c>
      <c r="F40" s="292">
        <v>191</v>
      </c>
    </row>
    <row r="41" spans="1:6" ht="16.5" customHeight="1" thickBot="1" x14ac:dyDescent="0.3">
      <c r="A41" s="293"/>
      <c r="B41" s="293" t="s">
        <v>262</v>
      </c>
      <c r="C41" s="294">
        <f>SUM(C$19:C40)</f>
        <v>1105180</v>
      </c>
      <c r="D41" s="294">
        <f>SUM(D$19:D40)</f>
        <v>105480</v>
      </c>
      <c r="E41" s="294">
        <f>SUM(E$19:E40)</f>
        <v>0</v>
      </c>
      <c r="F41" s="294">
        <f>SUM(F$19:F40)</f>
        <v>105480</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r:id="rId1"/>
  <headerFooter>
    <oddHeader>&amp;LOFFICE OF HEALTH CARE ACCESS&amp;CANNUAL REPORTING&amp;RMIDSTATE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2011-07-27T14:22:50Z</cp:lastPrinted>
  <dcterms:created xsi:type="dcterms:W3CDTF">2005-10-21T18:41:40Z</dcterms:created>
  <dcterms:modified xsi:type="dcterms:W3CDTF">2011-08-08T13:43:09Z</dcterms:modified>
</cp:coreProperties>
</file>