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7650" windowHeight="8580"/>
  </bookViews>
  <sheets>
    <sheet name="Report_20" sheetId="1" r:id="rId1"/>
    <sheet name="Report_5" sheetId="2" r:id="rId2"/>
    <sheet name="Report_6" sheetId="3" r:id="rId3"/>
    <sheet name="Report_6A" sheetId="4" r:id="rId4"/>
    <sheet name="Report_7" sheetId="5" r:id="rId5"/>
    <sheet name="Report_8" sheetId="6" r:id="rId6"/>
    <sheet name="Report_16" sheetId="7" r:id="rId7"/>
    <sheet name="Report_17A" sheetId="8" r:id="rId8"/>
    <sheet name="Report_17B" sheetId="9" r:id="rId9"/>
    <sheet name="Report_18" sheetId="10" r:id="rId10"/>
    <sheet name="Report_19" sheetId="11" r:id="rId11"/>
    <sheet name="Report_21" sheetId="12" r:id="rId12"/>
    <sheet name="Report_22" sheetId="13" r:id="rId13"/>
    <sheet name="Report_23" sheetId="14" r:id="rId14"/>
  </sheets>
  <definedNames>
    <definedName name="_xlnm.Print_Area" localSheetId="6">Report_16!$A$10:$F$37</definedName>
    <definedName name="_xlnm.Print_Area" localSheetId="7">Report_17A!$A$13:$C$64</definedName>
    <definedName name="_xlnm.Print_Area" localSheetId="8">Report_17B!$A$10:$F$38</definedName>
    <definedName name="_xlnm.Print_Area" localSheetId="9">Report_18!$A$9:$C$31</definedName>
    <definedName name="_xlnm.Print_Area" localSheetId="10">Report_19!$A$10:$E$31</definedName>
    <definedName name="_xlnm.Print_Area" localSheetId="0">Report_20!$A$11:$C$96</definedName>
    <definedName name="_xlnm.Print_Area" localSheetId="11">Report_21!$A$11:$E$36</definedName>
    <definedName name="_xlnm.Print_Area" localSheetId="12">Report_22!$A$11:$C$20</definedName>
    <definedName name="_xlnm.Print_Area" localSheetId="13">Report_23!$A$9:$F$59</definedName>
    <definedName name="_xlnm.Print_Area" localSheetId="1">Report_5!$A$10:$D$61</definedName>
    <definedName name="_xlnm.Print_Area" localSheetId="2">Report_6!$A$10:$E$37</definedName>
    <definedName name="_xlnm.Print_Area" localSheetId="3">Report_6A!$A$10:$F$31</definedName>
    <definedName name="_xlnm.Print_Area" localSheetId="4">Report_7!$A$10:$D$31</definedName>
    <definedName name="_xlnm.Print_Area" localSheetId="5">Report_8!$A$10:$D$31</definedName>
    <definedName name="_xlnm.Print_Titles" localSheetId="6">Report_16!$1:$9</definedName>
    <definedName name="_xlnm.Print_Titles" localSheetId="7">Report_17A!$1:$12</definedName>
    <definedName name="_xlnm.Print_Titles" localSheetId="8">Report_17B!$1:$9</definedName>
    <definedName name="_xlnm.Print_Titles" localSheetId="9">Report_18!$1:$8</definedName>
    <definedName name="_xlnm.Print_Titles" localSheetId="10">Report_19!$1:$9</definedName>
    <definedName name="_xlnm.Print_Titles" localSheetId="0">Report_20!$1:$10</definedName>
    <definedName name="_xlnm.Print_Titles" localSheetId="11">Report_21!$1:$10</definedName>
    <definedName name="_xlnm.Print_Titles" localSheetId="12">Report_22!$1:$10</definedName>
    <definedName name="_xlnm.Print_Titles" localSheetId="13">Report_23!$1:$8</definedName>
    <definedName name="_xlnm.Print_Titles" localSheetId="1">Report_5!$1:$9</definedName>
    <definedName name="_xlnm.Print_Titles" localSheetId="2">Report_6!$1:$9</definedName>
    <definedName name="_xlnm.Print_Titles" localSheetId="3">Report_6A!$1:$9</definedName>
    <definedName name="_xlnm.Print_Titles" localSheetId="4">Report_7!$1:$9</definedName>
    <definedName name="_xlnm.Print_Titles" localSheetId="5">Report_8!$1:$9</definedName>
  </definedNames>
  <calcPr calcId="145621"/>
</workbook>
</file>

<file path=xl/calcChain.xml><?xml version="1.0" encoding="utf-8"?>
<calcChain xmlns="http://schemas.openxmlformats.org/spreadsheetml/2006/main">
  <c r="E56" i="14" l="1"/>
  <c r="F56" i="14" s="1"/>
  <c r="E55" i="14"/>
  <c r="F55" i="14" s="1"/>
  <c r="E54" i="14"/>
  <c r="F54" i="14" s="1"/>
  <c r="E53" i="14"/>
  <c r="F53" i="14" s="1"/>
  <c r="D51" i="14"/>
  <c r="C51" i="14"/>
  <c r="E50" i="14"/>
  <c r="F50" i="14" s="1"/>
  <c r="E49" i="14"/>
  <c r="F49" i="14" s="1"/>
  <c r="E48" i="14"/>
  <c r="F48" i="14" s="1"/>
  <c r="D45" i="14"/>
  <c r="D46" i="14" s="1"/>
  <c r="C45" i="14"/>
  <c r="F44" i="14"/>
  <c r="E44" i="14"/>
  <c r="D42" i="14"/>
  <c r="E42" i="14" s="1"/>
  <c r="F42" i="14" s="1"/>
  <c r="C42" i="14"/>
  <c r="F41" i="14"/>
  <c r="E41" i="14"/>
  <c r="F39" i="14"/>
  <c r="E39" i="14"/>
  <c r="F38" i="14"/>
  <c r="E38" i="14"/>
  <c r="F30" i="14"/>
  <c r="E30" i="14"/>
  <c r="F29" i="14"/>
  <c r="E29" i="14"/>
  <c r="F28" i="14"/>
  <c r="E28" i="14"/>
  <c r="F27" i="14"/>
  <c r="E27" i="14"/>
  <c r="D25" i="14"/>
  <c r="C25" i="14"/>
  <c r="F24" i="14"/>
  <c r="E24" i="14"/>
  <c r="F23" i="14"/>
  <c r="E23" i="14"/>
  <c r="F22" i="14"/>
  <c r="E22" i="14"/>
  <c r="E25" i="14"/>
  <c r="F25" i="14" s="1"/>
  <c r="D19" i="14"/>
  <c r="D20" i="14" s="1"/>
  <c r="C19" i="14"/>
  <c r="C20" i="14" s="1"/>
  <c r="E18" i="14"/>
  <c r="F18" i="14" s="1"/>
  <c r="D16" i="14"/>
  <c r="C16" i="14"/>
  <c r="E15" i="14"/>
  <c r="F15" i="14" s="1"/>
  <c r="E13" i="14"/>
  <c r="F13" i="14" s="1"/>
  <c r="E12" i="14"/>
  <c r="F12" i="14" s="1"/>
  <c r="E29" i="12"/>
  <c r="E28" i="12"/>
  <c r="E25" i="12"/>
  <c r="E24" i="12"/>
  <c r="E21" i="12"/>
  <c r="E20" i="12"/>
  <c r="E17" i="12"/>
  <c r="E16" i="12"/>
  <c r="E13" i="12"/>
  <c r="E12" i="12"/>
  <c r="D31" i="11"/>
  <c r="C31" i="11"/>
  <c r="E29" i="11"/>
  <c r="E27" i="11"/>
  <c r="E25" i="11"/>
  <c r="E23" i="11"/>
  <c r="E21" i="11"/>
  <c r="E19" i="11"/>
  <c r="E17" i="11"/>
  <c r="E15" i="11"/>
  <c r="E13" i="11"/>
  <c r="E11" i="11"/>
  <c r="F38" i="9"/>
  <c r="E38" i="9"/>
  <c r="D38" i="9"/>
  <c r="C38" i="9"/>
  <c r="C62" i="8"/>
  <c r="F36" i="7"/>
  <c r="E36" i="7"/>
  <c r="D35" i="7"/>
  <c r="C35" i="7"/>
  <c r="F35" i="7" s="1"/>
  <c r="F34" i="7"/>
  <c r="E34" i="7"/>
  <c r="F33" i="7"/>
  <c r="E33" i="7"/>
  <c r="F32" i="7"/>
  <c r="E32" i="7"/>
  <c r="F31" i="7"/>
  <c r="E31" i="7"/>
  <c r="F30" i="7"/>
  <c r="E30" i="7"/>
  <c r="E27" i="7"/>
  <c r="F27" i="7" s="1"/>
  <c r="D26" i="7"/>
  <c r="E26" i="7" s="1"/>
  <c r="C26" i="7"/>
  <c r="E25" i="7"/>
  <c r="F25" i="7" s="1"/>
  <c r="E24" i="7"/>
  <c r="F24" i="7" s="1"/>
  <c r="E23" i="7"/>
  <c r="F23" i="7"/>
  <c r="E22" i="7"/>
  <c r="F22" i="7" s="1"/>
  <c r="E21" i="7"/>
  <c r="F21" i="7" s="1"/>
  <c r="F18" i="7"/>
  <c r="E18" i="7"/>
  <c r="D17" i="7"/>
  <c r="C17" i="7"/>
  <c r="F17" i="7" s="1"/>
  <c r="F16" i="7"/>
  <c r="E16" i="7"/>
  <c r="F15" i="7"/>
  <c r="E15" i="7"/>
  <c r="F14" i="7"/>
  <c r="E14" i="7"/>
  <c r="F13" i="7"/>
  <c r="E13" i="7"/>
  <c r="F12" i="7"/>
  <c r="E12" i="7"/>
  <c r="C31" i="6"/>
  <c r="C31" i="5"/>
  <c r="F31" i="4"/>
  <c r="E34" i="3"/>
  <c r="E29" i="3"/>
  <c r="E24" i="3"/>
  <c r="E19" i="3"/>
  <c r="E13" i="3"/>
  <c r="D60" i="2"/>
  <c r="D57" i="2"/>
  <c r="D49" i="2"/>
  <c r="D41" i="2"/>
  <c r="D33" i="2"/>
  <c r="D25" i="2"/>
  <c r="D17" i="2"/>
  <c r="D59" i="2" l="1"/>
  <c r="D61" i="2" s="1"/>
  <c r="E36" i="3"/>
  <c r="E31" i="11"/>
  <c r="E20" i="14"/>
  <c r="F20" i="14" s="1"/>
  <c r="F26" i="7"/>
  <c r="E17" i="7"/>
  <c r="E35" i="7"/>
  <c r="E16" i="14"/>
  <c r="F16" i="14" s="1"/>
  <c r="E45" i="14"/>
  <c r="F45" i="14" s="1"/>
  <c r="E19" i="14"/>
  <c r="F19" i="14" s="1"/>
  <c r="C46" i="14"/>
  <c r="E51" i="14"/>
  <c r="F51" i="14" s="1"/>
  <c r="E46" i="14" l="1"/>
  <c r="F46" i="14" s="1"/>
</calcChain>
</file>

<file path=xl/sharedStrings.xml><?xml version="1.0" encoding="utf-8"?>
<sst xmlns="http://schemas.openxmlformats.org/spreadsheetml/2006/main" count="816" uniqueCount="361">
  <si>
    <t>CHARLOTTE HUNGERFORD HOSPITAL</t>
  </si>
  <si>
    <t xml:space="preserve">ANNUAL REPORTING </t>
  </si>
  <si>
    <t>FISCAL YEAR 2011</t>
  </si>
  <si>
    <t>REPORT 20 - REPORT OF EACH JOINT VENTURE, PARTNERSHIP</t>
  </si>
  <si>
    <t>AND CORPORATION RELATED TO THE HOSPITAL</t>
  </si>
  <si>
    <t>LINE</t>
  </si>
  <si>
    <t>DESCRIPTION</t>
  </si>
  <si>
    <t>AFFILIATE INFORMATION</t>
  </si>
  <si>
    <t>A.</t>
  </si>
  <si>
    <t>AFFILIATE NAME</t>
  </si>
  <si>
    <t>THE CHARLOTTE HUNGERFORD HOSPITAL</t>
  </si>
  <si>
    <t>Affiliate Description</t>
  </si>
  <si>
    <t>Non Profit Acute Care Hospital</t>
  </si>
  <si>
    <t xml:space="preserve">Affiliate type of service </t>
  </si>
  <si>
    <t>Hospital</t>
  </si>
  <si>
    <t>Tax Status</t>
  </si>
  <si>
    <t>Not for Profit</t>
  </si>
  <si>
    <t>Street Address</t>
  </si>
  <si>
    <t>540 Litchfield Street</t>
  </si>
  <si>
    <t xml:space="preserve">Town </t>
  </si>
  <si>
    <t>Torrington</t>
  </si>
  <si>
    <t>State</t>
  </si>
  <si>
    <t>Connecticut</t>
  </si>
  <si>
    <t>Zip Code</t>
  </si>
  <si>
    <t>06790 - 0988</t>
  </si>
  <si>
    <t>CEO Name</t>
  </si>
  <si>
    <t>Daniel McIntyre</t>
  </si>
  <si>
    <t>CEO Title</t>
  </si>
  <si>
    <t>CEO PRESIDENT</t>
  </si>
  <si>
    <t>CT Agent Name</t>
  </si>
  <si>
    <t>CT Agent Company</t>
  </si>
  <si>
    <t>The Charlotte Hungerford Hospital</t>
  </si>
  <si>
    <t>CT Agent Company Street Address</t>
  </si>
  <si>
    <t xml:space="preserve">CT Agent Town </t>
  </si>
  <si>
    <t>CT Agent State</t>
  </si>
  <si>
    <t>CT Agent Zip Code</t>
  </si>
  <si>
    <t>B.</t>
  </si>
  <si>
    <t>ADVANCED MEDICAL IMAGING OF NORTHWEST CONNECTICUT, LLC</t>
  </si>
  <si>
    <t>IMAGING CENTER</t>
  </si>
  <si>
    <t>Imaging Services</t>
  </si>
  <si>
    <t>For Profit</t>
  </si>
  <si>
    <t>57 COMMERCIAL BLVD</t>
  </si>
  <si>
    <t xml:space="preserve">06790 - </t>
  </si>
  <si>
    <t>Gary K. Griffin, MD</t>
  </si>
  <si>
    <t>President</t>
  </si>
  <si>
    <t>Andrew C. Glassman</t>
  </si>
  <si>
    <t>Pullman &amp; Comley, LLC</t>
  </si>
  <si>
    <t>90 State House Sq.</t>
  </si>
  <si>
    <t>Hartford</t>
  </si>
  <si>
    <t xml:space="preserve">06103 - </t>
  </si>
  <si>
    <t>C.</t>
  </si>
  <si>
    <t>LITCHFIELD COUNTY HEALTHCARE SERVICES CORPORATION</t>
  </si>
  <si>
    <t>PHYSICIAN PRACTICE</t>
  </si>
  <si>
    <t>Physicians Services</t>
  </si>
  <si>
    <t>540 Litchfield St</t>
  </si>
  <si>
    <t>Stephen E. Ronai</t>
  </si>
  <si>
    <t>Murtha Cullina Richter</t>
  </si>
  <si>
    <t>185 Asylum St.</t>
  </si>
  <si>
    <t>D.</t>
  </si>
  <si>
    <t>MEDCONN COLLECTION AGENCY LLC</t>
  </si>
  <si>
    <t>PATIENT COLLECTION AGENCY</t>
  </si>
  <si>
    <t>Collection Agency</t>
  </si>
  <si>
    <t>2049 Silas Deane Highway 3rd f</t>
  </si>
  <si>
    <t>Rocky Hill</t>
  </si>
  <si>
    <t xml:space="preserve">06067 - </t>
  </si>
  <si>
    <t>Daniel J. Cass</t>
  </si>
  <si>
    <t>Executive Director</t>
  </si>
  <si>
    <t>Stephen J. Anderson</t>
  </si>
  <si>
    <t>Anderson, Reynolds &amp; Lynch</t>
  </si>
  <si>
    <t>136 West Main St.</t>
  </si>
  <si>
    <t>New Britain</t>
  </si>
  <si>
    <t xml:space="preserve">06050 - </t>
  </si>
  <si>
    <t>E.</t>
  </si>
  <si>
    <t>UROLOGY CENTER OF NORTHWEST CONNECTICUT LLC</t>
  </si>
  <si>
    <t>UROLOGY CENTER</t>
  </si>
  <si>
    <t>Outpatient Care</t>
  </si>
  <si>
    <t>540 Litchfield ST</t>
  </si>
  <si>
    <t>James F. Devanney</t>
  </si>
  <si>
    <t>Member</t>
  </si>
  <si>
    <t>John J. Capobianco</t>
  </si>
  <si>
    <t xml:space="preserve">* P.O. BOX IS UNACCEPTABLE WITHOUT A </t>
  </si>
  <si>
    <t>STREET ADDRESS FOR EACH AGENT COMPANY</t>
  </si>
  <si>
    <t>REPORT 5 - HOSPITAL, AFFILIATE AND RELATED CORPORATION NET ASSETS</t>
  </si>
  <si>
    <t>(1)</t>
  </si>
  <si>
    <t>(2)</t>
  </si>
  <si>
    <t>(3)</t>
  </si>
  <si>
    <t>(4)</t>
  </si>
  <si>
    <t>FUND DESCRIPTION /</t>
  </si>
  <si>
    <t>BALANCE AS OF</t>
  </si>
  <si>
    <t>FUND PURPOSE</t>
  </si>
  <si>
    <t xml:space="preserve">           9/30/2011</t>
  </si>
  <si>
    <t xml:space="preserve">A.         </t>
  </si>
  <si>
    <t>Unrestricted</t>
  </si>
  <si>
    <t>Temporarily Restricted by Donor</t>
  </si>
  <si>
    <t>Temporarily Restricted by Board</t>
  </si>
  <si>
    <t>Permanently Restricted by Donor</t>
  </si>
  <si>
    <t>Intercompany Eliminations</t>
  </si>
  <si>
    <t>Total:</t>
  </si>
  <si>
    <t xml:space="preserve">B.         </t>
  </si>
  <si>
    <t xml:space="preserve">C.         </t>
  </si>
  <si>
    <t xml:space="preserve">D.         </t>
  </si>
  <si>
    <t xml:space="preserve">E.         </t>
  </si>
  <si>
    <t xml:space="preserve">F.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</si>
  <si>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</si>
  <si>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</si>
  <si>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</si>
  <si>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</si>
  <si>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</si>
  <si>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</si>
  <si>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</si>
  <si>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</si>
  <si>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</si>
  <si>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Beginning Unconsolidated Intercompany Balance:  </t>
  </si>
  <si>
    <t>9/30/2010  </t>
  </si>
  <si>
    <t>Nothing to Report  </t>
  </si>
  <si>
    <t/>
  </si>
  <si>
    <t>Ending Unconsolidated Intercompany Balance:</t>
  </si>
  <si>
    <t>9/30/2011  </t>
  </si>
  <si>
    <t xml:space="preserve">MRI SERVICES                   </t>
  </si>
  <si>
    <t xml:space="preserve">09/30/2011                     </t>
  </si>
  <si>
    <t xml:space="preserve">Pacs storage fees                   </t>
  </si>
  <si>
    <t xml:space="preserve">Collection Agency Fees Charged                   </t>
  </si>
  <si>
    <t xml:space="preserve">Lithotripsy and Laser Services                   </t>
  </si>
  <si>
    <t>Grand Total:</t>
  </si>
  <si>
    <t>REPORT 6A - TRANSACTIONS BETWEEN HOSPITAL AFFILIATES OR RELATED CORPORATIONS</t>
  </si>
  <si>
    <t>AFFILIATE TRANSFERRING FUNDS</t>
  </si>
  <si>
    <t>AFFILIATE RECEIVING FUNDS</t>
  </si>
  <si>
    <t>AMOUNT</t>
  </si>
  <si>
    <t>Beginning Unconsolidated Intercompany Balance</t>
  </si>
  <si>
    <t>10/01/2010</t>
  </si>
  <si>
    <t>Nothing to Report</t>
  </si>
  <si>
    <t xml:space="preserve">Total: </t>
  </si>
  <si>
    <t>9/30/2011</t>
  </si>
  <si>
    <t>Ending Unconsolidated Intercompany Balance</t>
  </si>
  <si>
    <t xml:space="preserve">                 9/30/2011</t>
  </si>
  <si>
    <t>REPORT 7- EXPENDITURES BY AFFILIATES / RELATED CORPORATIONS FOR THE BENEFIT OF THE HOSPITAL</t>
  </si>
  <si>
    <t>AFFILIATE NAME &amp;</t>
  </si>
  <si>
    <t>DESCRIPTION OF EXPENDITURE</t>
  </si>
  <si>
    <t>Total:   </t>
  </si>
  <si>
    <t xml:space="preserve">Grand Total:   </t>
  </si>
  <si>
    <t>ANNUAL REPORTING</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</si>
  <si>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</si>
  <si>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</si>
  <si>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</si>
  <si>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</si>
  <si>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</si>
  <si>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</si>
  <si>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 xml:space="preserve">FY 2010                ACTUAL             </t>
  </si>
  <si>
    <t xml:space="preserve">FY 2011                      ACTUAL             </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</si>
  <si>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</si>
  <si>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</si>
  <si>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</si>
  <si>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</si>
  <si>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</si>
  <si>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</si>
  <si>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</si>
  <si>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</si>
  <si>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</si>
  <si>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</si>
  <si>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</si>
  <si>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</si>
  <si>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17 - HOSPITAL BED FUNDS HELD OR ADMINISTERED BY THE   HOSPITAL</t>
  </si>
  <si>
    <t>A. Patient Activity</t>
  </si>
  <si>
    <t xml:space="preserve">Patient </t>
  </si>
  <si>
    <r>
      <t xml:space="preserve">Name of Hospital Bed Fund </t>
    </r>
    <r>
      <rPr>
        <u/>
        <sz val="11"/>
        <rFont val="Arial"/>
        <family val="2"/>
      </rPr>
      <t>(</t>
    </r>
    <r>
      <rPr>
        <b/>
        <u/>
        <sz val="11"/>
        <rFont val="Arial"/>
        <family val="2"/>
      </rPr>
      <t>FULL NAME</t>
    </r>
    <r>
      <rPr>
        <u/>
        <sz val="11"/>
        <rFont val="Arial"/>
        <family val="2"/>
      </rPr>
      <t>)</t>
    </r>
  </si>
  <si>
    <t>Amount</t>
  </si>
  <si>
    <t>1.Number of Applications for Hospital Bed Funds</t>
  </si>
  <si>
    <t xml:space="preserve">2. A.  Number of Patients receiving Hospital Bed Fund Grants </t>
  </si>
  <si>
    <t xml:space="preserve">2. B.  The Actual Total Dollar Amount provided to all patients from Hospital Bed Funds:                         </t>
  </si>
  <si>
    <t>1</t>
  </si>
  <si>
    <t>Jane Bryant Fund</t>
  </si>
  <si>
    <t>2</t>
  </si>
  <si>
    <t>3</t>
  </si>
  <si>
    <t>4</t>
  </si>
  <si>
    <t>5</t>
  </si>
  <si>
    <t>6</t>
  </si>
  <si>
    <t>7</t>
  </si>
  <si>
    <t>Men's Health Fund</t>
  </si>
  <si>
    <t>8</t>
  </si>
  <si>
    <t>9</t>
  </si>
  <si>
    <t>Pink Rose Fund</t>
  </si>
  <si>
    <t>10</t>
  </si>
  <si>
    <t>11</t>
  </si>
  <si>
    <t>12</t>
  </si>
  <si>
    <t>13</t>
  </si>
  <si>
    <t>14</t>
  </si>
  <si>
    <t>15</t>
  </si>
  <si>
    <t>16</t>
  </si>
  <si>
    <t>17</t>
  </si>
  <si>
    <t>18</t>
  </si>
  <si>
    <t>19</t>
  </si>
  <si>
    <t>20</t>
  </si>
  <si>
    <t>21</t>
  </si>
  <si>
    <t>22</t>
  </si>
  <si>
    <t>23</t>
  </si>
  <si>
    <t>24</t>
  </si>
  <si>
    <t>25</t>
  </si>
  <si>
    <t>Women's Health Fund</t>
  </si>
  <si>
    <t>26</t>
  </si>
  <si>
    <t>27</t>
  </si>
  <si>
    <t>28</t>
  </si>
  <si>
    <t>29</t>
  </si>
  <si>
    <t>30</t>
  </si>
  <si>
    <t>31</t>
  </si>
  <si>
    <t>32</t>
  </si>
  <si>
    <t>33</t>
  </si>
  <si>
    <t>34</t>
  </si>
  <si>
    <t>35</t>
  </si>
  <si>
    <t>36</t>
  </si>
  <si>
    <t>37</t>
  </si>
  <si>
    <t>38</t>
  </si>
  <si>
    <t>39</t>
  </si>
  <si>
    <t>40</t>
  </si>
  <si>
    <t>41</t>
  </si>
  <si>
    <t>42</t>
  </si>
  <si>
    <t>43</t>
  </si>
  <si>
    <t>44</t>
  </si>
  <si>
    <t>45</t>
  </si>
  <si>
    <t>46</t>
  </si>
  <si>
    <t>47</t>
  </si>
  <si>
    <t>48</t>
  </si>
  <si>
    <t>49</t>
  </si>
  <si>
    <t xml:space="preserve">Grand Total </t>
  </si>
  <si>
    <t>REPORT 17 -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</si>
  <si>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</si>
  <si>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</si>
  <si>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</si>
  <si>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</si>
  <si>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</si>
  <si>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</si>
  <si>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</si>
  <si>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</si>
  <si>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</si>
  <si>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</si>
  <si>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</si>
  <si>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</si>
  <si>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Dr. Harry B. Chapin Fund</t>
  </si>
  <si>
    <t>Elizabeth Migeon Swift Fund</t>
  </si>
  <si>
    <t>Caroline T. Brooks Fund</t>
  </si>
  <si>
    <t>Cady and Allyn Fund</t>
  </si>
  <si>
    <t>Mr. and Mrs. Edward J Kildruff Fund</t>
  </si>
  <si>
    <t>Don and Sarah Smith Fund</t>
  </si>
  <si>
    <t>Marjorie Stearns Turner Fund</t>
  </si>
  <si>
    <t>Roxanna Hammond Fund</t>
  </si>
  <si>
    <t>Brooks Reserve Needy Child</t>
  </si>
  <si>
    <t>Alice R. Carlisle Fund</t>
  </si>
  <si>
    <t>Diabetes Outpatient Clinic</t>
  </si>
  <si>
    <t>Mammography Screening Fund</t>
  </si>
  <si>
    <t>The Womens Health Fund</t>
  </si>
  <si>
    <t>The Mens Emergency Health Fund</t>
  </si>
  <si>
    <t>Sanctuary Fund</t>
  </si>
  <si>
    <t>Community Health Fund</t>
  </si>
  <si>
    <t>Newman Hungerford Fund B</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</si>
  <si>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</si>
  <si>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</si>
  <si>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</si>
  <si>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</si>
  <si>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</si>
  <si>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</si>
  <si>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Accounts are assigned to bad debt after a patient balance has remained unpaid 90 days after the first statement was sent.</t>
  </si>
  <si>
    <t>Hospital's processes and policies for compensating a Collection Agent for services rendered</t>
  </si>
  <si>
    <t xml:space="preserve">The agency is compensated at negotiated rates utilizing monthly reports of payments received. </t>
  </si>
  <si>
    <t>Total Recovery Rate on accounts assigned (excluding Medicare accounts) to Collection Agents</t>
  </si>
  <si>
    <t>II.</t>
  </si>
  <si>
    <t>SPECIFIC COLLECTION AGENT INFORMATION</t>
  </si>
  <si>
    <t xml:space="preserve">Collection Agent </t>
  </si>
  <si>
    <t>Collection Agent Name</t>
  </si>
  <si>
    <t>MedConn Collection Agency</t>
  </si>
  <si>
    <t xml:space="preserve">Collection Agent Type </t>
  </si>
  <si>
    <t xml:space="preserve">Related / Not Related Entity </t>
  </si>
  <si>
    <t>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</si>
  <si>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</si>
  <si>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</si>
  <si>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The agency is compensated at negotiated rates utilizing monthly reports of payments received.</t>
  </si>
  <si>
    <t>Recovery Rate on Accounts Assigned (excluding Medicare accounts) to Collection Agent.</t>
  </si>
  <si>
    <t>American Adjustment Bureau</t>
  </si>
  <si>
    <t>Not Related</t>
  </si>
  <si>
    <t>REPORT 19 - SALARIES AND FRINGE BENEFITS OF THE TEN HIGHEST PAID HOSPITAL POSITIONS</t>
  </si>
  <si>
    <t>POSITION TITLE</t>
  </si>
  <si>
    <t>SALARY</t>
  </si>
  <si>
    <t>FRINGE BENEFITS</t>
  </si>
  <si>
    <t>TOTAL</t>
  </si>
  <si>
    <t>1.</t>
  </si>
  <si>
    <t>PHYSICIAN SURGEON</t>
  </si>
  <si>
    <t>2.</t>
  </si>
  <si>
    <t>PATHOLOGIST MED DIRECTOR</t>
  </si>
  <si>
    <t>3.</t>
  </si>
  <si>
    <t>4.</t>
  </si>
  <si>
    <t>5.</t>
  </si>
  <si>
    <t>VP MEDICAL AFFAIRS</t>
  </si>
  <si>
    <t>6.</t>
  </si>
  <si>
    <t>7.</t>
  </si>
  <si>
    <t>PSYCHIATRIST MED DIRECTOR</t>
  </si>
  <si>
    <t>8.</t>
  </si>
  <si>
    <t>ORTHOPEDIC SURGEON</t>
  </si>
  <si>
    <t>9.</t>
  </si>
  <si>
    <t>PHYSICIAN HOSPITALIST</t>
  </si>
  <si>
    <t>10.</t>
  </si>
  <si>
    <t>REPORT  21- HOSPITAL SALARIES AND FRINGE BENEFITS</t>
  </si>
  <si>
    <t>PAID BY JOINT VENTURES, AFFILIATES AND RELATED CORPORATIONS</t>
  </si>
  <si>
    <r>
      <t>SALARIES  (Directly or Indirectly)</t>
    </r>
    <r>
      <rPr>
        <b/>
        <vertAlign val="superscript"/>
        <sz val="10"/>
        <rFont val="Arial"/>
      </rPr>
      <t>C</t>
    </r>
  </si>
  <si>
    <r>
      <t>FRINGE BENEFITS</t>
    </r>
    <r>
      <rPr>
        <b/>
        <vertAlign val="superscript"/>
        <sz val="10"/>
        <rFont val="Arial"/>
      </rPr>
      <t>A</t>
    </r>
    <r>
      <rPr>
        <b/>
        <sz val="10"/>
        <rFont val="Arial"/>
      </rPr>
      <t xml:space="preserve">                   (Directly or Indirectly)</t>
    </r>
    <r>
      <rPr>
        <b/>
        <vertAlign val="superscript"/>
        <sz val="10"/>
        <rFont val="Arial"/>
      </rPr>
      <t>C</t>
    </r>
  </si>
  <si>
    <t>A .</t>
  </si>
  <si>
    <t>Paid by the Entity Listed Above to Hospital Employees(B)</t>
  </si>
  <si>
    <t>Paid by the Hospital to Employees of the Entity Listed Above</t>
  </si>
  <si>
    <t>B .</t>
  </si>
  <si>
    <t>C .</t>
  </si>
  <si>
    <t>D .</t>
  </si>
  <si>
    <t>E .</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</si>
  <si>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</si>
  <si>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</si>
  <si>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</si>
  <si>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</si>
  <si>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 xml:space="preserve">REPORT 22 - TRANSFER OF ASSETS OR OPERATIONS OR </t>
  </si>
  <si>
    <t>CHANGE OF CONTROL FROM THE HOSPITAL TO A PROFIT ENTITY</t>
  </si>
  <si>
    <t>ACTUAL FY 2011</t>
  </si>
  <si>
    <t>A</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</si>
  <si>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</si>
  <si>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</si>
  <si>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</si>
  <si>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</si>
  <si>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</si>
  <si>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</si>
  <si>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</si>
  <si>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</si>
  <si>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</si>
  <si>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</si>
  <si>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</si>
  <si>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</si>
  <si>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REPORT 23 - CHARITY CARE AND REDUCED COST SERVICES PROVIDED BY THE HOSPITAL</t>
  </si>
  <si>
    <t>FY 2010</t>
  </si>
  <si>
    <t>FY 2011</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</si>
  <si>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</si>
  <si>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</si>
  <si>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</si>
  <si>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</si>
  <si>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</si>
  <si>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</si>
  <si>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</si>
  <si>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</si>
  <si>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</si>
  <si>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</si>
  <si>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</si>
  <si>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</si>
  <si>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</si>
  <si>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</si>
  <si>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</si>
  <si>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</si>
  <si>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</si>
  <si>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</si>
  <si>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</si>
  <si>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</si>
  <si>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</si>
  <si>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</si>
  <si>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</si>
  <si>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</si>
  <si>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</si>
  <si>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</si>
  <si>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</si>
  <si>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 xml:space="preserve">Bed Funds - Number of Outpatient  Visits (Excludes ED Visits)               </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</si>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</sst>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quot;$&quot;#,##0"/>
    <numFmt numFmtId="166" formatCode="#,##0.000000_);\(#,##0.000000\)"/>
    <numFmt numFmtId="167" formatCode="_(* #,##0.000000_);_(* \(#,##0.000000\);_(* &quot;-&quot;??????_);_(@_)"/>
    <numFmt numFmtId="168" formatCode="00000"/>
  </numFmts>
  <fonts count="38" x14ac:knownFonts="1">
    <font>
      <sz val="12"/>
      <name val="Arial"/>
    </font>
    <font>
      <b/>
      <sz val="11"/>
      <name val="Arial"/>
      <family val="2"/>
    </font>
    <font>
      <b/>
      <sz val="11"/>
      <color indexed="10"/>
      <name val="Arial"/>
      <family val="2"/>
    </font>
    <font>
      <sz val="11"/>
      <name val="Arial"/>
      <family val="2"/>
    </font>
    <font>
      <b/>
      <sz val="12"/>
      <name val="Arial"/>
      <family val="2"/>
    </font>
    <font>
      <b/>
      <sz val="12"/>
      <name val="Arial"/>
    </font>
    <font>
      <sz val="12"/>
      <name val="Arial"/>
      <family val="2"/>
    </font>
    <font>
      <sz val="10"/>
      <name val="Arial"/>
    </font>
    <font>
      <b/>
      <sz val="10"/>
      <name val="Arial"/>
    </font>
    <font>
      <sz val="10"/>
      <name val="Arial"/>
      <family val="2"/>
    </font>
    <font>
      <b/>
      <sz val="10"/>
      <name val="Arial"/>
      <family val="2"/>
    </font>
    <font>
      <sz val="12"/>
      <name val="Times New Roman"/>
      <family val="1"/>
    </font>
    <font>
      <b/>
      <u/>
      <sz val="11"/>
      <name val="Arial"/>
      <family val="2"/>
    </font>
    <font>
      <b/>
      <sz val="12"/>
      <name val="Times New Roman"/>
      <family val="1"/>
    </font>
    <font>
      <i/>
      <sz val="12"/>
      <name val="Arial"/>
      <family val="2"/>
    </font>
    <font>
      <b/>
      <sz val="12"/>
      <color indexed="10"/>
      <name val="Arial"/>
      <family val="2"/>
    </font>
    <font>
      <i/>
      <sz val="10"/>
      <name val="Arial"/>
    </font>
    <font>
      <u/>
      <sz val="11"/>
      <name val="Arial"/>
      <family val="2"/>
    </font>
    <font>
      <b/>
      <sz val="14"/>
      <name val="Arial"/>
      <family val="2"/>
    </font>
    <font>
      <b/>
      <vertAlign val="superscrip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s>
  <borders count="12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style="medium">
        <color indexed="0"/>
      </right>
      <top/>
      <bottom style="thin">
        <color indexed="0"/>
      </bottom>
      <diagonal/>
    </border>
    <border>
      <left style="medium">
        <color indexed="0"/>
      </left>
      <right style="medium">
        <color indexed="0"/>
      </right>
      <top style="medium">
        <color indexed="0"/>
      </top>
      <bottom style="medium">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style="medium">
        <color indexed="0"/>
      </right>
      <top/>
      <bottom/>
      <diagonal/>
    </border>
    <border>
      <left/>
      <right style="thin">
        <color indexed="0"/>
      </right>
      <top style="medium">
        <color indexed="0"/>
      </top>
      <bottom style="medium">
        <color indexed="0"/>
      </bottom>
      <diagonal/>
    </border>
    <border>
      <left/>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0"/>
      </top>
      <bottom style="thin">
        <color indexed="0"/>
      </bottom>
      <diagonal/>
    </border>
    <border>
      <left style="thin">
        <color rgb="FF000000"/>
      </left>
      <right style="thin">
        <color rgb="FF000000"/>
      </right>
      <top style="medium">
        <color indexed="0"/>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0"/>
      </right>
      <top/>
      <bottom style="medium">
        <color indexed="0"/>
      </bottom>
      <diagonal/>
    </border>
    <border>
      <left style="medium">
        <color indexed="0"/>
      </left>
      <right style="thin">
        <color rgb="FF000000"/>
      </right>
      <top/>
      <bottom/>
      <diagonal/>
    </border>
    <border>
      <left style="medium">
        <color indexed="0"/>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0"/>
      </top>
      <bottom style="medium">
        <color indexed="0"/>
      </bottom>
      <diagonal/>
    </border>
    <border>
      <left style="thin">
        <color rgb="FF000000"/>
      </left>
      <right/>
      <top style="medium">
        <color indexed="0"/>
      </top>
      <bottom style="medium">
        <color indexed="0"/>
      </bottom>
      <diagonal/>
    </border>
    <border>
      <left style="thin">
        <color rgb="FF000000"/>
      </left>
      <right style="medium">
        <color indexed="0"/>
      </right>
      <top style="medium">
        <color indexed="0"/>
      </top>
      <bottom style="medium">
        <color indexed="0"/>
      </bottom>
      <diagonal/>
    </border>
    <border>
      <left style="medium">
        <color indexed="0"/>
      </left>
      <right style="thin">
        <color rgb="FF000000"/>
      </right>
      <top style="medium">
        <color indexed="0"/>
      </top>
      <bottom style="thin">
        <color indexed="0"/>
      </bottom>
      <diagonal/>
    </border>
    <border>
      <left style="thin">
        <color rgb="FF000000"/>
      </left>
      <right style="medium">
        <color indexed="0"/>
      </right>
      <top style="medium">
        <color indexed="0"/>
      </top>
      <bottom style="thin">
        <color indexed="0"/>
      </bottom>
      <diagonal/>
    </border>
    <border>
      <left style="thin">
        <color rgb="FF000000"/>
      </left>
      <right style="medium">
        <color indexed="0"/>
      </right>
      <top/>
      <bottom/>
      <diagonal/>
    </border>
    <border>
      <left style="medium">
        <color indexed="0"/>
      </left>
      <right style="thin">
        <color rgb="FF000000"/>
      </right>
      <top/>
      <bottom style="medium">
        <color indexed="0"/>
      </bottom>
      <diagonal/>
    </border>
    <border>
      <left style="thin">
        <color rgb="FF000000"/>
      </left>
      <right style="medium">
        <color indexed="0"/>
      </right>
      <top/>
      <bottom style="medium">
        <color indexed="0"/>
      </bottom>
      <diagonal/>
    </border>
    <border>
      <left/>
      <right style="thin">
        <color rgb="FF000000"/>
      </right>
      <top/>
      <bottom style="thin">
        <color rgb="FF000000"/>
      </bottom>
      <diagonal/>
    </border>
    <border>
      <left style="thin">
        <color rgb="FF000000"/>
      </left>
      <right style="medium">
        <color indexed="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0"/>
      </right>
      <top style="thin">
        <color rgb="FF000000"/>
      </top>
      <bottom style="thin">
        <color rgb="FF000000"/>
      </bottom>
      <diagonal/>
    </border>
    <border>
      <left style="thin">
        <color rgb="FF000000"/>
      </left>
      <right style="thin">
        <color rgb="FF000000"/>
      </right>
      <top style="medium">
        <color indexed="0"/>
      </top>
      <bottom style="medium">
        <color indexed="0"/>
      </bottom>
      <diagonal/>
    </border>
    <border>
      <left style="thin">
        <color indexed="0"/>
      </left>
      <right style="thin">
        <color rgb="FF000000"/>
      </right>
      <top style="medium">
        <color indexed="0"/>
      </top>
      <bottom style="thin">
        <color indexed="0"/>
      </bottom>
      <diagonal/>
    </border>
    <border>
      <left style="thin">
        <color rgb="FF000000"/>
      </left>
      <right/>
      <top/>
      <bottom style="medium">
        <color indexed="0"/>
      </bottom>
      <diagonal/>
    </border>
    <border>
      <left style="medium">
        <color indexed="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0"/>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0"/>
      </left>
      <right style="thin">
        <color rgb="FF000000"/>
      </right>
      <top/>
      <bottom style="thin">
        <color rgb="FF000000"/>
      </bottom>
      <diagonal/>
    </border>
    <border>
      <left style="thin">
        <color rgb="FF000000"/>
      </left>
      <right style="thin">
        <color indexed="0"/>
      </right>
      <top/>
      <bottom style="thin">
        <color rgb="FF000000"/>
      </bottom>
      <diagonal/>
    </border>
    <border>
      <left style="thin">
        <color indexed="0"/>
      </left>
      <right style="thin">
        <color rgb="FF000000"/>
      </right>
      <top style="thin">
        <color rgb="FF000000"/>
      </top>
      <bottom style="thin">
        <color rgb="FF000000"/>
      </bottom>
      <diagonal/>
    </border>
    <border>
      <left style="thin">
        <color rgb="FF000000"/>
      </left>
      <right style="thin">
        <color indexed="0"/>
      </right>
      <top style="thin">
        <color rgb="FF000000"/>
      </top>
      <bottom style="thin">
        <color rgb="FF000000"/>
      </bottom>
      <diagonal/>
    </border>
    <border>
      <left style="thin">
        <color rgb="FF000000"/>
      </left>
      <right style="thin">
        <color indexed="0"/>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0"/>
      </top>
      <bottom style="thin">
        <color indexed="0"/>
      </bottom>
      <diagonal/>
    </border>
    <border>
      <left style="thin">
        <color rgb="FF000000"/>
      </left>
      <right style="thin">
        <color indexed="0"/>
      </right>
      <top style="thin">
        <color indexed="0"/>
      </top>
      <bottom style="thin">
        <color indexed="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3">
    <xf numFmtId="0" fontId="0" fillId="0" borderId="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36" fillId="12"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26" fillId="3" borderId="0" applyNumberFormat="0" applyBorder="0" applyAlignment="0" applyProtection="0"/>
    <xf numFmtId="0" fontId="30" fillId="6" borderId="69" applyNumberFormat="0" applyAlignment="0" applyProtection="0"/>
    <xf numFmtId="0" fontId="32" fillId="7" borderId="72" applyNumberFormat="0" applyAlignment="0" applyProtection="0"/>
    <xf numFmtId="0" fontId="34" fillId="0" borderId="0" applyNumberFormat="0" applyFill="0" applyBorder="0" applyAlignment="0" applyProtection="0"/>
    <xf numFmtId="0" fontId="25" fillId="2" borderId="0" applyNumberFormat="0" applyBorder="0" applyAlignment="0" applyProtection="0"/>
    <xf numFmtId="0" fontId="22" fillId="0" borderId="66" applyNumberFormat="0" applyFill="0" applyAlignment="0" applyProtection="0"/>
    <xf numFmtId="0" fontId="23" fillId="0" borderId="67" applyNumberFormat="0" applyFill="0" applyAlignment="0" applyProtection="0"/>
    <xf numFmtId="0" fontId="24" fillId="0" borderId="68" applyNumberFormat="0" applyFill="0" applyAlignment="0" applyProtection="0"/>
    <xf numFmtId="0" fontId="24" fillId="0" borderId="0" applyNumberFormat="0" applyFill="0" applyBorder="0" applyAlignment="0" applyProtection="0"/>
    <xf numFmtId="0" fontId="28" fillId="5" borderId="69" applyNumberFormat="0" applyAlignment="0" applyProtection="0"/>
    <xf numFmtId="0" fontId="31" fillId="0" borderId="71" applyNumberFormat="0" applyFill="0" applyAlignment="0" applyProtection="0"/>
    <xf numFmtId="0" fontId="27" fillId="4" borderId="0" applyNumberFormat="0" applyBorder="0" applyAlignment="0" applyProtection="0"/>
    <xf numFmtId="0" fontId="20" fillId="8" borderId="73" applyNumberFormat="0" applyFont="0" applyAlignment="0" applyProtection="0"/>
    <xf numFmtId="0" fontId="29" fillId="6" borderId="70" applyNumberFormat="0" applyAlignment="0" applyProtection="0"/>
    <xf numFmtId="9" fontId="37" fillId="0" borderId="0" applyFont="0" applyFill="0" applyBorder="0" applyAlignment="0" applyProtection="0"/>
    <xf numFmtId="0" fontId="21" fillId="0" borderId="0" applyNumberFormat="0" applyFill="0" applyBorder="0" applyAlignment="0" applyProtection="0"/>
    <xf numFmtId="0" fontId="35" fillId="0" borderId="74" applyNumberFormat="0" applyFill="0" applyAlignment="0" applyProtection="0"/>
    <xf numFmtId="0" fontId="33" fillId="0" borderId="0" applyNumberFormat="0" applyFill="0" applyBorder="0" applyAlignment="0" applyProtection="0"/>
  </cellStyleXfs>
  <cellXfs count="504">
    <xf numFmtId="0" fontId="0" fillId="0" borderId="0" xfId="0"/>
    <xf numFmtId="0" fontId="0" fillId="0" borderId="0" xfId="0" applyBorder="1"/>
    <xf numFmtId="0" fontId="4" fillId="0" borderId="0" xfId="0" applyFont="1" applyBorder="1" applyAlignment="1">
      <alignment horizontal="center"/>
    </xf>
    <xf numFmtId="164" fontId="4" fillId="0" borderId="1" xfId="0" applyNumberFormat="1" applyFont="1" applyBorder="1" applyAlignment="1">
      <alignment horizontal="center"/>
    </xf>
    <xf numFmtId="164" fontId="4" fillId="0" borderId="2" xfId="0" applyNumberFormat="1" applyFont="1" applyBorder="1" applyAlignment="1">
      <alignment horizontal="center"/>
    </xf>
    <xf numFmtId="164" fontId="4" fillId="0" borderId="3" xfId="0" applyNumberFormat="1" applyFont="1" applyBorder="1" applyAlignment="1">
      <alignment horizontal="center"/>
    </xf>
    <xf numFmtId="164" fontId="4" fillId="0" borderId="4" xfId="0" applyNumberFormat="1" applyFont="1" applyBorder="1" applyAlignment="1">
      <alignment horizontal="center"/>
    </xf>
    <xf numFmtId="164" fontId="4" fillId="0" borderId="5" xfId="0" applyNumberFormat="1" applyFont="1" applyBorder="1" applyAlignment="1">
      <alignment horizontal="center"/>
    </xf>
    <xf numFmtId="164" fontId="4" fillId="0" borderId="6" xfId="0" applyNumberFormat="1" applyFont="1" applyBorder="1" applyAlignment="1">
      <alignment horizontal="center"/>
    </xf>
    <xf numFmtId="0" fontId="0" fillId="0" borderId="0" xfId="0" applyBorder="1" applyAlignment="1">
      <alignment wrapText="1"/>
    </xf>
    <xf numFmtId="164" fontId="4" fillId="0" borderId="7" xfId="0" applyNumberFormat="1" applyFont="1" applyBorder="1" applyAlignment="1">
      <alignment horizontal="center"/>
    </xf>
    <xf numFmtId="0" fontId="4" fillId="0" borderId="8" xfId="0" applyFont="1" applyBorder="1"/>
    <xf numFmtId="0" fontId="4" fillId="0" borderId="9" xfId="0" applyFont="1" applyBorder="1"/>
    <xf numFmtId="164" fontId="4" fillId="33" borderId="1" xfId="0" applyNumberFormat="1" applyFont="1" applyFill="1" applyBorder="1" applyAlignment="1">
      <alignment horizontal="center"/>
    </xf>
    <xf numFmtId="0" fontId="4" fillId="33" borderId="2" xfId="0" applyFont="1" applyFill="1" applyBorder="1"/>
    <xf numFmtId="0" fontId="4" fillId="33" borderId="3" xfId="0" applyFont="1" applyFill="1" applyBorder="1"/>
    <xf numFmtId="164" fontId="1" fillId="0" borderId="10" xfId="0" applyNumberFormat="1" applyFont="1" applyFill="1" applyBorder="1" applyAlignment="1">
      <alignment horizontal="center"/>
    </xf>
    <xf numFmtId="0" fontId="10" fillId="0" borderId="11" xfId="0" applyFont="1" applyBorder="1"/>
    <xf numFmtId="0" fontId="10" fillId="0" borderId="12" xfId="0" applyFont="1" applyBorder="1" applyAlignment="1">
      <alignment wrapText="1"/>
    </xf>
    <xf numFmtId="164" fontId="3" fillId="0" borderId="10" xfId="0" applyNumberFormat="1" applyFont="1" applyFill="1" applyBorder="1" applyAlignment="1">
      <alignment horizontal="center"/>
    </xf>
    <xf numFmtId="0" fontId="0" fillId="0" borderId="13" xfId="0" applyBorder="1"/>
    <xf numFmtId="0" fontId="0" fillId="0" borderId="12" xfId="0" applyBorder="1" applyAlignment="1">
      <alignment horizontal="left" wrapText="1"/>
    </xf>
    <xf numFmtId="0" fontId="0" fillId="0" borderId="13" xfId="0" applyFill="1" applyBorder="1"/>
    <xf numFmtId="0" fontId="0" fillId="0" borderId="12" xfId="0" applyBorder="1" applyAlignment="1">
      <alignment wrapText="1"/>
    </xf>
    <xf numFmtId="168" fontId="0" fillId="0" borderId="12" xfId="0" quotePrefix="1" applyNumberFormat="1" applyBorder="1" applyAlignment="1">
      <alignment horizontal="left" wrapText="1"/>
    </xf>
    <xf numFmtId="164" fontId="3" fillId="0" borderId="14" xfId="0" applyNumberFormat="1" applyFont="1" applyFill="1" applyBorder="1" applyAlignment="1">
      <alignment horizontal="center"/>
    </xf>
    <xf numFmtId="0" fontId="0" fillId="0" borderId="15" xfId="0" applyBorder="1"/>
    <xf numFmtId="0" fontId="0" fillId="0" borderId="16" xfId="0" applyBorder="1" applyAlignment="1">
      <alignment horizontal="left" wrapText="1"/>
    </xf>
    <xf numFmtId="0" fontId="10" fillId="0" borderId="0" xfId="0" applyFont="1" applyBorder="1" applyAlignment="1"/>
    <xf numFmtId="0" fontId="4" fillId="0" borderId="75" xfId="0" applyFont="1" applyBorder="1" applyAlignment="1"/>
    <xf numFmtId="0" fontId="0" fillId="0" borderId="0" xfId="0" applyFont="1"/>
    <xf numFmtId="0" fontId="0" fillId="0" borderId="0" xfId="0" applyFont="1" applyFill="1"/>
    <xf numFmtId="0" fontId="0" fillId="0" borderId="0" xfId="0" applyFont="1" applyFill="1" applyAlignment="1"/>
    <xf numFmtId="0" fontId="0" fillId="0" borderId="0" xfId="0" applyFont="1" applyAlignment="1"/>
    <xf numFmtId="0" fontId="0" fillId="0" borderId="0" xfId="0" applyFont="1" applyFill="1" applyAlignment="1">
      <alignment horizontal="left"/>
    </xf>
    <xf numFmtId="0" fontId="5" fillId="0" borderId="0" xfId="0" applyFont="1" applyBorder="1" applyAlignment="1">
      <alignment horizontal="center"/>
    </xf>
    <xf numFmtId="49" fontId="5" fillId="0" borderId="1" xfId="0" applyNumberFormat="1" applyFont="1" applyFill="1" applyBorder="1" applyAlignment="1">
      <alignment horizontal="center" wrapText="1"/>
    </xf>
    <xf numFmtId="49" fontId="5" fillId="0" borderId="18" xfId="0" applyNumberFormat="1" applyFont="1" applyFill="1" applyBorder="1" applyAlignment="1">
      <alignment horizontal="center" wrapText="1"/>
    </xf>
    <xf numFmtId="49" fontId="5" fillId="0" borderId="2" xfId="0" applyNumberFormat="1" applyFont="1" applyFill="1" applyBorder="1" applyAlignment="1">
      <alignment horizontal="center" wrapText="1"/>
    </xf>
    <xf numFmtId="49" fontId="5" fillId="0" borderId="3" xfId="0" applyNumberFormat="1"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76" xfId="0" applyFont="1" applyBorder="1" applyAlignment="1">
      <alignment wrapText="1"/>
    </xf>
    <xf numFmtId="0" fontId="0" fillId="0" borderId="19" xfId="0" applyFont="1" applyFill="1" applyBorder="1"/>
    <xf numFmtId="0" fontId="5" fillId="0" borderId="77" xfId="0" applyFont="1" applyFill="1" applyBorder="1" applyAlignment="1">
      <alignment horizontal="center" wrapText="1"/>
    </xf>
    <xf numFmtId="0" fontId="5" fillId="0" borderId="78"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77" xfId="0" applyFont="1" applyFill="1" applyBorder="1" applyAlignment="1">
      <alignment horizontal="left" wrapText="1"/>
    </xf>
    <xf numFmtId="0" fontId="5" fillId="0" borderId="79" xfId="0" applyFont="1" applyFill="1" applyBorder="1" applyAlignment="1">
      <alignment horizontal="center" wrapText="1"/>
    </xf>
    <xf numFmtId="0" fontId="5" fillId="0" borderId="9" xfId="0" applyFont="1" applyFill="1" applyBorder="1" applyAlignment="1">
      <alignment horizontal="center" wrapText="1"/>
    </xf>
    <xf numFmtId="0" fontId="5" fillId="33" borderId="1" xfId="0" applyFont="1" applyFill="1" applyBorder="1" applyAlignment="1">
      <alignment horizontal="center" wrapText="1"/>
    </xf>
    <xf numFmtId="0" fontId="5" fillId="33" borderId="2" xfId="0" applyFont="1" applyFill="1" applyBorder="1" applyAlignment="1">
      <alignment horizontal="center" wrapText="1"/>
    </xf>
    <xf numFmtId="0" fontId="5" fillId="33" borderId="3" xfId="0" applyFont="1" applyFill="1" applyBorder="1" applyAlignment="1">
      <alignment horizontal="center" wrapText="1"/>
    </xf>
    <xf numFmtId="0" fontId="5" fillId="0" borderId="10" xfId="0" applyFont="1" applyFill="1" applyBorder="1" applyAlignment="1">
      <alignment horizontal="center" wrapText="1"/>
    </xf>
    <xf numFmtId="0" fontId="5" fillId="0" borderId="80" xfId="0" applyFont="1" applyFill="1" applyBorder="1" applyAlignment="1">
      <alignment horizontal="left" wrapText="1"/>
    </xf>
    <xf numFmtId="0" fontId="5" fillId="33" borderId="13" xfId="0" applyFont="1" applyFill="1" applyBorder="1" applyAlignment="1">
      <alignment horizontal="center" wrapText="1"/>
    </xf>
    <xf numFmtId="0" fontId="5" fillId="33" borderId="12" xfId="0" applyFont="1" applyFill="1" applyBorder="1" applyAlignment="1">
      <alignment horizontal="center" wrapText="1"/>
    </xf>
    <xf numFmtId="0" fontId="6" fillId="0" borderId="10" xfId="0" applyFont="1" applyFill="1" applyBorder="1" applyAlignment="1">
      <alignment horizontal="center" wrapText="1"/>
    </xf>
    <xf numFmtId="0" fontId="0" fillId="0" borderId="76" xfId="0" applyFont="1" applyFill="1" applyBorder="1" applyAlignment="1">
      <alignment wrapText="1"/>
    </xf>
    <xf numFmtId="6" fontId="0" fillId="0" borderId="12" xfId="0" applyNumberFormat="1" applyFont="1" applyFill="1" applyBorder="1" applyAlignment="1">
      <alignment horizontal="right" wrapText="1"/>
    </xf>
    <xf numFmtId="0" fontId="0" fillId="0" borderId="20" xfId="0" applyFont="1" applyFill="1" applyBorder="1" applyAlignment="1">
      <alignment wrapText="1"/>
    </xf>
    <xf numFmtId="0" fontId="0" fillId="0" borderId="21" xfId="0" applyFont="1" applyFill="1" applyBorder="1" applyAlignment="1">
      <alignment wrapText="1"/>
    </xf>
    <xf numFmtId="0" fontId="5" fillId="0" borderId="21" xfId="0" applyFont="1" applyFill="1" applyBorder="1" applyAlignment="1">
      <alignment horizontal="left" wrapText="1"/>
    </xf>
    <xf numFmtId="6" fontId="5" fillId="0" borderId="22" xfId="0" applyNumberFormat="1" applyFont="1" applyFill="1" applyBorder="1" applyAlignment="1">
      <alignment horizontal="right" wrapText="1"/>
    </xf>
    <xf numFmtId="0" fontId="0" fillId="33" borderId="23" xfId="0" applyFont="1" applyFill="1" applyBorder="1" applyAlignment="1">
      <alignment wrapText="1"/>
    </xf>
    <xf numFmtId="0" fontId="0" fillId="33" borderId="11" xfId="0" applyFont="1" applyFill="1" applyBorder="1" applyAlignment="1">
      <alignment wrapText="1"/>
    </xf>
    <xf numFmtId="0" fontId="5" fillId="33" borderId="11" xfId="0" applyFont="1" applyFill="1" applyBorder="1" applyAlignment="1">
      <alignment horizontal="left" wrapText="1"/>
    </xf>
    <xf numFmtId="6" fontId="5" fillId="33" borderId="24" xfId="0" applyNumberFormat="1" applyFont="1" applyFill="1" applyBorder="1" applyAlignment="1">
      <alignment horizontal="right" wrapText="1"/>
    </xf>
    <xf numFmtId="0" fontId="5" fillId="0" borderId="25" xfId="0" applyFont="1" applyFill="1" applyBorder="1" applyAlignment="1">
      <alignment horizontal="center" wrapText="1"/>
    </xf>
    <xf numFmtId="0" fontId="5" fillId="0" borderId="20" xfId="0" applyFont="1" applyFill="1" applyBorder="1" applyAlignment="1">
      <alignment horizontal="left" wrapText="1"/>
    </xf>
    <xf numFmtId="0" fontId="0" fillId="0" borderId="0" xfId="0" applyFont="1" applyAlignment="1">
      <alignment horizontal="center" wrapText="1"/>
    </xf>
    <xf numFmtId="49" fontId="5" fillId="0" borderId="1" xfId="0" applyNumberFormat="1" applyFont="1" applyBorder="1" applyAlignment="1">
      <alignment horizontal="center" wrapText="1"/>
    </xf>
    <xf numFmtId="49" fontId="5" fillId="0" borderId="81" xfId="0" applyNumberFormat="1" applyFont="1" applyBorder="1" applyAlignment="1">
      <alignment horizontal="center" wrapText="1"/>
    </xf>
    <xf numFmtId="49" fontId="5" fillId="0" borderId="82" xfId="0" applyNumberFormat="1" applyFont="1" applyBorder="1" applyAlignment="1">
      <alignment horizontal="center" wrapText="1"/>
    </xf>
    <xf numFmtId="0" fontId="5" fillId="0" borderId="4" xfId="0" applyFont="1" applyBorder="1" applyAlignment="1">
      <alignment horizontal="center" wrapText="1"/>
    </xf>
    <xf numFmtId="0" fontId="5" fillId="0" borderId="77" xfId="0" applyFont="1" applyBorder="1" applyAlignment="1">
      <alignment horizontal="center" wrapText="1"/>
    </xf>
    <xf numFmtId="0" fontId="5" fillId="0" borderId="78" xfId="0" applyFont="1" applyBorder="1" applyAlignment="1">
      <alignment horizontal="center" wrapText="1"/>
    </xf>
    <xf numFmtId="0" fontId="5" fillId="0" borderId="83" xfId="0" applyFont="1" applyBorder="1" applyAlignment="1">
      <alignment horizontal="center" wrapText="1"/>
    </xf>
    <xf numFmtId="0" fontId="5" fillId="0" borderId="5" xfId="0" applyFont="1" applyBorder="1" applyAlignment="1">
      <alignment horizontal="center" wrapText="1"/>
    </xf>
    <xf numFmtId="0" fontId="5" fillId="0" borderId="7" xfId="0" applyFont="1" applyBorder="1" applyAlignment="1">
      <alignment horizontal="center" wrapText="1"/>
    </xf>
    <xf numFmtId="0" fontId="5" fillId="0" borderId="84" xfId="0" applyFont="1" applyBorder="1" applyAlignment="1">
      <alignment horizontal="left" wrapText="1"/>
    </xf>
    <xf numFmtId="0" fontId="5" fillId="0" borderId="79" xfId="0" applyFont="1" applyBorder="1" applyAlignment="1">
      <alignment horizontal="center" wrapText="1"/>
    </xf>
    <xf numFmtId="0" fontId="5" fillId="0" borderId="85" xfId="0" applyFont="1" applyBorder="1" applyAlignment="1">
      <alignment horizontal="center"/>
    </xf>
    <xf numFmtId="0" fontId="5" fillId="33" borderId="23" xfId="0" applyFont="1" applyFill="1" applyBorder="1" applyAlignment="1">
      <alignment horizontal="center" wrapText="1"/>
    </xf>
    <xf numFmtId="0" fontId="5" fillId="33" borderId="11" xfId="0" applyFont="1" applyFill="1" applyBorder="1" applyAlignment="1">
      <alignment horizontal="center" wrapText="1"/>
    </xf>
    <xf numFmtId="0" fontId="5" fillId="33" borderId="5" xfId="0" applyFont="1" applyFill="1" applyBorder="1" applyAlignment="1">
      <alignment horizontal="center" wrapText="1"/>
    </xf>
    <xf numFmtId="0" fontId="5" fillId="33" borderId="11" xfId="0" applyFont="1" applyFill="1" applyBorder="1" applyAlignment="1">
      <alignment horizontal="center"/>
    </xf>
    <xf numFmtId="0" fontId="5" fillId="0" borderId="86" xfId="0" applyFont="1" applyBorder="1" applyAlignment="1">
      <alignment horizontal="center" wrapText="1"/>
    </xf>
    <xf numFmtId="0" fontId="5" fillId="0" borderId="83" xfId="0" applyFont="1" applyBorder="1"/>
    <xf numFmtId="0" fontId="5" fillId="33" borderId="13" xfId="0" applyFont="1" applyFill="1" applyBorder="1" applyAlignment="1">
      <alignment horizontal="center"/>
    </xf>
    <xf numFmtId="0" fontId="0" fillId="0" borderId="10" xfId="0" applyFont="1" applyBorder="1"/>
    <xf numFmtId="0" fontId="0" fillId="0" borderId="13" xfId="0" applyFont="1" applyBorder="1"/>
    <xf numFmtId="0" fontId="5" fillId="0" borderId="26" xfId="0" applyFont="1" applyBorder="1" applyAlignment="1">
      <alignment horizontal="left"/>
    </xf>
    <xf numFmtId="0" fontId="5" fillId="0" borderId="26" xfId="0" applyFont="1" applyBorder="1" applyAlignment="1">
      <alignment horizontal="right"/>
    </xf>
    <xf numFmtId="6" fontId="5" fillId="0" borderId="11" xfId="0" applyNumberFormat="1" applyFont="1" applyBorder="1" applyAlignment="1">
      <alignment horizontal="right" wrapText="1"/>
    </xf>
    <xf numFmtId="0" fontId="0" fillId="0" borderId="87" xfId="0" applyFont="1" applyBorder="1" applyAlignment="1">
      <alignment horizontal="center" wrapText="1"/>
    </xf>
    <xf numFmtId="0" fontId="0" fillId="0" borderId="88" xfId="0" applyFont="1" applyBorder="1"/>
    <xf numFmtId="0" fontId="0" fillId="0" borderId="13" xfId="0" applyFont="1" applyBorder="1" applyAlignment="1">
      <alignment horizontal="left"/>
    </xf>
    <xf numFmtId="14" fontId="0" fillId="0" borderId="80" xfId="0" applyNumberFormat="1" applyFont="1" applyBorder="1" applyAlignment="1">
      <alignment horizontal="right" wrapText="1"/>
    </xf>
    <xf numFmtId="6" fontId="0" fillId="0" borderId="11" xfId="0" applyNumberFormat="1" applyFont="1" applyBorder="1" applyAlignment="1">
      <alignment horizontal="right" wrapText="1"/>
    </xf>
    <xf numFmtId="0" fontId="0" fillId="0" borderId="89" xfId="0" applyFont="1" applyFill="1" applyBorder="1" applyAlignment="1">
      <alignment wrapText="1"/>
    </xf>
    <xf numFmtId="0" fontId="0" fillId="0" borderId="90" xfId="0" applyFont="1" applyBorder="1"/>
    <xf numFmtId="14" fontId="5" fillId="0" borderId="21" xfId="0" applyNumberFormat="1" applyFont="1" applyFill="1" applyBorder="1" applyAlignment="1">
      <alignment horizontal="right"/>
    </xf>
    <xf numFmtId="6" fontId="5" fillId="0" borderId="27" xfId="0" applyNumberFormat="1" applyFont="1" applyBorder="1" applyAlignment="1">
      <alignment horizontal="right" wrapText="1"/>
    </xf>
    <xf numFmtId="0" fontId="0" fillId="33" borderId="11" xfId="0" applyFont="1" applyFill="1" applyBorder="1"/>
    <xf numFmtId="0" fontId="0" fillId="33" borderId="5" xfId="0" applyFont="1" applyFill="1" applyBorder="1" applyAlignment="1">
      <alignment horizontal="left" wrapText="1"/>
    </xf>
    <xf numFmtId="14" fontId="0" fillId="33" borderId="0" xfId="0" applyNumberFormat="1" applyFont="1" applyFill="1" applyBorder="1" applyAlignment="1">
      <alignment horizontal="right"/>
    </xf>
    <xf numFmtId="6" fontId="0" fillId="33" borderId="5" xfId="0" applyNumberFormat="1" applyFont="1" applyFill="1" applyBorder="1" applyAlignment="1">
      <alignment horizontal="right" wrapText="1"/>
    </xf>
    <xf numFmtId="0" fontId="0" fillId="33" borderId="89" xfId="0" applyFont="1" applyFill="1" applyBorder="1" applyAlignment="1"/>
    <xf numFmtId="0" fontId="0" fillId="33" borderId="91" xfId="0" applyFont="1" applyFill="1" applyBorder="1" applyAlignment="1"/>
    <xf numFmtId="0" fontId="5" fillId="33" borderId="20" xfId="0" applyFont="1" applyFill="1" applyBorder="1" applyAlignment="1">
      <alignment horizontal="left"/>
    </xf>
    <xf numFmtId="0" fontId="5" fillId="0" borderId="21" xfId="0" applyFont="1" applyFill="1" applyBorder="1" applyAlignment="1">
      <alignment horizontal="center"/>
    </xf>
    <xf numFmtId="6" fontId="5" fillId="0" borderId="27" xfId="0" applyNumberFormat="1" applyFont="1" applyBorder="1" applyAlignment="1"/>
    <xf numFmtId="0" fontId="7" fillId="0" borderId="0" xfId="0" applyFont="1"/>
    <xf numFmtId="0" fontId="0" fillId="0" borderId="0" xfId="0" applyFont="1" applyAlignment="1">
      <alignment horizontal="left" wrapText="1"/>
    </xf>
    <xf numFmtId="0" fontId="8" fillId="0" borderId="0" xfId="0" applyFont="1" applyBorder="1" applyAlignment="1">
      <alignment horizontal="centerContinuous"/>
    </xf>
    <xf numFmtId="164" fontId="0" fillId="0" borderId="0" xfId="0" applyNumberFormat="1" applyFont="1" applyBorder="1" applyAlignment="1">
      <alignment horizontal="center"/>
    </xf>
    <xf numFmtId="164" fontId="5" fillId="0" borderId="92" xfId="0" applyNumberFormat="1" applyFont="1" applyBorder="1" applyAlignment="1">
      <alignment horizontal="center" wrapText="1"/>
    </xf>
    <xf numFmtId="164" fontId="5" fillId="0" borderId="82" xfId="0" applyNumberFormat="1" applyFont="1" applyBorder="1" applyAlignment="1">
      <alignment horizontal="center" wrapText="1"/>
    </xf>
    <xf numFmtId="164" fontId="5" fillId="0" borderId="93" xfId="0" applyNumberFormat="1" applyFont="1" applyBorder="1" applyAlignment="1">
      <alignment horizontal="center" wrapText="1"/>
    </xf>
    <xf numFmtId="0" fontId="5" fillId="0" borderId="94" xfId="0" applyFont="1" applyBorder="1" applyAlignment="1">
      <alignment horizontal="center" wrapText="1"/>
    </xf>
    <xf numFmtId="0" fontId="8" fillId="0" borderId="95" xfId="0" applyFont="1" applyBorder="1" applyAlignment="1">
      <alignment horizontal="center" wrapText="1"/>
    </xf>
    <xf numFmtId="0" fontId="8" fillId="0" borderId="79" xfId="0" applyFont="1" applyBorder="1" applyAlignment="1">
      <alignment horizontal="left" wrapText="1"/>
    </xf>
    <xf numFmtId="0" fontId="8" fillId="0" borderId="79" xfId="0" applyFont="1" applyBorder="1" applyAlignment="1">
      <alignment horizontal="center" wrapText="1"/>
    </xf>
    <xf numFmtId="0" fontId="8" fillId="0" borderId="96" xfId="0" applyFont="1" applyBorder="1" applyAlignment="1">
      <alignment horizontal="center" wrapText="1"/>
    </xf>
    <xf numFmtId="0" fontId="8" fillId="0" borderId="0" xfId="0" applyFont="1"/>
    <xf numFmtId="0" fontId="5" fillId="33" borderId="28" xfId="0" applyFont="1" applyFill="1" applyBorder="1"/>
    <xf numFmtId="0" fontId="5" fillId="33" borderId="0" xfId="0" applyFont="1" applyFill="1" applyBorder="1"/>
    <xf numFmtId="0" fontId="5" fillId="33" borderId="11" xfId="0" applyFont="1" applyFill="1" applyBorder="1" applyAlignment="1">
      <alignment wrapText="1"/>
    </xf>
    <xf numFmtId="0" fontId="5" fillId="0" borderId="97" xfId="0" applyFont="1" applyBorder="1" applyAlignment="1">
      <alignment horizontal="center" wrapText="1"/>
    </xf>
    <xf numFmtId="14" fontId="5" fillId="0" borderId="76" xfId="0" applyNumberFormat="1" applyFont="1" applyBorder="1" applyAlignment="1">
      <alignment horizontal="right"/>
    </xf>
    <xf numFmtId="6" fontId="5" fillId="0" borderId="98" xfId="0" applyNumberFormat="1" applyFont="1" applyBorder="1" applyAlignment="1">
      <alignment horizontal="right"/>
    </xf>
    <xf numFmtId="0" fontId="5" fillId="0" borderId="10" xfId="0" applyFont="1" applyBorder="1" applyAlignment="1">
      <alignment horizontal="center" wrapText="1"/>
    </xf>
    <xf numFmtId="0" fontId="5" fillId="0" borderId="13" xfId="0" applyFont="1" applyBorder="1" applyAlignment="1">
      <alignment wrapText="1"/>
    </xf>
    <xf numFmtId="0" fontId="5" fillId="33" borderId="29" xfId="0" applyFont="1" applyFill="1" applyBorder="1" applyAlignment="1">
      <alignment wrapText="1"/>
    </xf>
    <xf numFmtId="0" fontId="5" fillId="33" borderId="13" xfId="0" applyFont="1" applyFill="1" applyBorder="1"/>
    <xf numFmtId="0" fontId="5" fillId="33" borderId="12" xfId="0" applyFont="1" applyFill="1" applyBorder="1"/>
    <xf numFmtId="0" fontId="0" fillId="0" borderId="10" xfId="0" applyFont="1" applyBorder="1" applyAlignment="1">
      <alignment horizontal="center"/>
    </xf>
    <xf numFmtId="0" fontId="0" fillId="0" borderId="97" xfId="0" applyFont="1" applyBorder="1" applyAlignment="1">
      <alignment horizontal="center" wrapText="1"/>
    </xf>
    <xf numFmtId="14" fontId="0" fillId="0" borderId="99" xfId="0" applyNumberFormat="1" applyFont="1" applyBorder="1" applyAlignment="1">
      <alignment horizontal="right"/>
    </xf>
    <xf numFmtId="6" fontId="0" fillId="0" borderId="100" xfId="0" applyNumberFormat="1" applyFont="1" applyBorder="1" applyAlignment="1">
      <alignment horizontal="right"/>
    </xf>
    <xf numFmtId="0" fontId="4" fillId="0" borderId="89" xfId="0" applyFont="1" applyFill="1" applyBorder="1" applyAlignment="1">
      <alignment horizontal="center" wrapText="1"/>
    </xf>
    <xf numFmtId="0" fontId="4" fillId="0" borderId="101" xfId="0" applyFont="1" applyFill="1" applyBorder="1" applyAlignment="1">
      <alignment horizontal="center" wrapText="1"/>
    </xf>
    <xf numFmtId="0" fontId="4" fillId="0" borderId="101" xfId="0" applyFont="1" applyFill="1" applyBorder="1" applyAlignment="1">
      <alignment horizontal="center"/>
    </xf>
    <xf numFmtId="0" fontId="4" fillId="0" borderId="101" xfId="0" applyFont="1" applyBorder="1" applyAlignment="1">
      <alignment horizontal="right"/>
    </xf>
    <xf numFmtId="14" fontId="4" fillId="0" borderId="101" xfId="0" applyNumberFormat="1" applyFont="1" applyBorder="1" applyAlignment="1">
      <alignment horizontal="right"/>
    </xf>
    <xf numFmtId="6" fontId="4" fillId="0" borderId="91" xfId="0" applyNumberFormat="1" applyFont="1" applyBorder="1" applyAlignment="1">
      <alignment horizontal="right"/>
    </xf>
    <xf numFmtId="0" fontId="4" fillId="33" borderId="87" xfId="0" applyFont="1" applyFill="1" applyBorder="1" applyAlignment="1">
      <alignment horizontal="center" wrapText="1"/>
    </xf>
    <xf numFmtId="0" fontId="4" fillId="33" borderId="88" xfId="0" applyFont="1" applyFill="1" applyBorder="1" applyAlignment="1">
      <alignment horizontal="center" wrapText="1"/>
    </xf>
    <xf numFmtId="0" fontId="4" fillId="33" borderId="76" xfId="0" applyFont="1" applyFill="1" applyBorder="1" applyAlignment="1">
      <alignment horizontal="center"/>
    </xf>
    <xf numFmtId="0" fontId="4" fillId="33" borderId="76" xfId="0" applyFont="1" applyFill="1" applyBorder="1" applyAlignment="1">
      <alignment horizontal="right"/>
    </xf>
    <xf numFmtId="14" fontId="4" fillId="33" borderId="76" xfId="0" applyNumberFormat="1" applyFont="1" applyFill="1" applyBorder="1" applyAlignment="1">
      <alignment horizontal="left"/>
    </xf>
    <xf numFmtId="6" fontId="4" fillId="33" borderId="98" xfId="0" applyNumberFormat="1" applyFont="1" applyFill="1" applyBorder="1" applyAlignment="1">
      <alignment horizontal="right"/>
    </xf>
    <xf numFmtId="0" fontId="5" fillId="33" borderId="14" xfId="0" applyFont="1" applyFill="1" applyBorder="1" applyAlignment="1">
      <alignment wrapText="1"/>
    </xf>
    <xf numFmtId="0" fontId="5" fillId="33" borderId="15" xfId="0" applyFont="1" applyFill="1" applyBorder="1" applyAlignment="1">
      <alignment wrapText="1"/>
    </xf>
    <xf numFmtId="0" fontId="5" fillId="0" borderId="15" xfId="0" applyFont="1" applyBorder="1" applyAlignment="1">
      <alignment horizontal="left" wrapText="1"/>
    </xf>
    <xf numFmtId="14" fontId="8" fillId="0" borderId="15" xfId="0" applyNumberFormat="1" applyFont="1" applyBorder="1" applyAlignment="1">
      <alignment horizontal="right"/>
    </xf>
    <xf numFmtId="6" fontId="8" fillId="0" borderId="16" xfId="0" applyNumberFormat="1" applyFont="1" applyBorder="1" applyAlignment="1">
      <alignment horizontal="right" wrapText="1"/>
    </xf>
    <xf numFmtId="0" fontId="7" fillId="0" borderId="0" xfId="0" applyFont="1" applyAlignment="1">
      <alignment horizontal="left"/>
    </xf>
    <xf numFmtId="164" fontId="8" fillId="0" borderId="1" xfId="0" applyNumberFormat="1" applyFont="1" applyBorder="1" applyAlignment="1">
      <alignment horizontal="center" wrapText="1"/>
    </xf>
    <xf numFmtId="164" fontId="8" fillId="0" borderId="30" xfId="0" applyNumberFormat="1" applyFont="1" applyBorder="1" applyAlignment="1">
      <alignment horizontal="center" wrapText="1"/>
    </xf>
    <xf numFmtId="164" fontId="8" fillId="0" borderId="3" xfId="0" applyNumberFormat="1" applyFont="1" applyBorder="1" applyAlignment="1">
      <alignment horizontal="center" wrapText="1"/>
    </xf>
    <xf numFmtId="0" fontId="7" fillId="0" borderId="0" xfId="0" applyFont="1" applyAlignment="1"/>
    <xf numFmtId="0" fontId="8" fillId="0" borderId="4" xfId="0" applyFont="1" applyBorder="1" applyAlignment="1">
      <alignment horizontal="center"/>
    </xf>
    <xf numFmtId="0" fontId="8" fillId="0" borderId="77" xfId="0" applyFont="1" applyBorder="1" applyAlignment="1">
      <alignment horizontal="left"/>
    </xf>
    <xf numFmtId="0" fontId="8" fillId="0" borderId="5" xfId="0" applyFont="1" applyBorder="1" applyAlignment="1">
      <alignment horizontal="center" wrapText="1"/>
    </xf>
    <xf numFmtId="0" fontId="8" fillId="0" borderId="31" xfId="0" applyFont="1" applyBorder="1" applyAlignment="1">
      <alignment horizontal="center"/>
    </xf>
    <xf numFmtId="0" fontId="8" fillId="0" borderId="7" xfId="0" applyFont="1" applyBorder="1" applyAlignment="1">
      <alignment horizontal="center" wrapText="1"/>
    </xf>
    <xf numFmtId="0" fontId="8" fillId="0" borderId="84" xfId="0" applyFont="1" applyBorder="1" applyAlignment="1">
      <alignment horizontal="left"/>
    </xf>
    <xf numFmtId="0" fontId="8" fillId="0" borderId="32" xfId="0" applyFont="1" applyBorder="1" applyAlignment="1">
      <alignment horizontal="center" wrapText="1"/>
    </xf>
    <xf numFmtId="0" fontId="8" fillId="0" borderId="33" xfId="0" applyFont="1" applyBorder="1" applyAlignment="1">
      <alignment horizontal="center" wrapText="1"/>
    </xf>
    <xf numFmtId="0" fontId="8" fillId="33" borderId="23" xfId="0" applyFont="1" applyFill="1" applyBorder="1" applyAlignment="1">
      <alignment horizontal="center" wrapText="1"/>
    </xf>
    <xf numFmtId="0" fontId="8" fillId="33" borderId="24" xfId="0" applyFont="1" applyFill="1" applyBorder="1" applyAlignment="1">
      <alignment horizontal="center" wrapText="1"/>
    </xf>
    <xf numFmtId="0" fontId="8" fillId="33" borderId="11" xfId="0" applyFont="1" applyFill="1" applyBorder="1" applyAlignment="1">
      <alignment horizontal="center" wrapText="1"/>
    </xf>
    <xf numFmtId="0" fontId="8" fillId="0" borderId="23" xfId="0" applyFont="1" applyBorder="1" applyAlignment="1">
      <alignment horizontal="center" wrapText="1"/>
    </xf>
    <xf numFmtId="0" fontId="8" fillId="0" borderId="88" xfId="0" applyFont="1" applyBorder="1"/>
    <xf numFmtId="0" fontId="7" fillId="33" borderId="12" xfId="0" applyFont="1" applyFill="1" applyBorder="1"/>
    <xf numFmtId="0" fontId="7" fillId="33" borderId="13" xfId="0" applyFont="1" applyFill="1" applyBorder="1"/>
    <xf numFmtId="0" fontId="7" fillId="0" borderId="10" xfId="0" applyFont="1" applyBorder="1" applyAlignment="1">
      <alignment horizontal="center" wrapText="1"/>
    </xf>
    <xf numFmtId="0" fontId="7" fillId="0" borderId="13" xfId="0" applyFont="1" applyBorder="1" applyAlignment="1">
      <alignment horizontal="center"/>
    </xf>
    <xf numFmtId="6" fontId="7" fillId="0" borderId="12" xfId="0" applyNumberFormat="1" applyFont="1" applyBorder="1" applyAlignment="1"/>
    <xf numFmtId="14" fontId="7" fillId="0" borderId="13" xfId="0" applyNumberFormat="1" applyFont="1" applyBorder="1" applyAlignment="1">
      <alignment horizontal="right"/>
    </xf>
    <xf numFmtId="0" fontId="7" fillId="0" borderId="20" xfId="0" applyFont="1" applyFill="1" applyBorder="1" applyAlignment="1">
      <alignment horizontal="center" wrapText="1"/>
    </xf>
    <xf numFmtId="0" fontId="8" fillId="0" borderId="27" xfId="0" applyFont="1" applyBorder="1" applyAlignment="1">
      <alignment horizontal="right" wrapText="1"/>
    </xf>
    <xf numFmtId="6" fontId="8" fillId="0" borderId="22" xfId="0" applyNumberFormat="1" applyFont="1" applyBorder="1" applyAlignment="1"/>
    <xf numFmtId="14" fontId="8" fillId="0" borderId="27" xfId="0" applyNumberFormat="1" applyFont="1" applyBorder="1" applyAlignment="1">
      <alignment horizontal="right"/>
    </xf>
    <xf numFmtId="0" fontId="7" fillId="33" borderId="23" xfId="0" applyFont="1" applyFill="1" applyBorder="1" applyAlignment="1">
      <alignment horizontal="center" wrapText="1"/>
    </xf>
    <xf numFmtId="0" fontId="7" fillId="33" borderId="0" xfId="0" applyFont="1" applyFill="1" applyBorder="1"/>
    <xf numFmtId="0" fontId="8" fillId="33" borderId="11" xfId="0" applyFont="1" applyFill="1" applyBorder="1" applyAlignment="1">
      <alignment horizontal="right" wrapText="1"/>
    </xf>
    <xf numFmtId="14" fontId="8" fillId="33" borderId="11" xfId="0" applyNumberFormat="1" applyFont="1" applyFill="1" applyBorder="1"/>
    <xf numFmtId="0" fontId="8" fillId="0" borderId="8" xfId="0" applyFont="1" applyBorder="1" applyAlignment="1">
      <alignment horizontal="right"/>
    </xf>
    <xf numFmtId="6" fontId="8" fillId="0" borderId="8" xfId="0" applyNumberFormat="1" applyFont="1" applyBorder="1" applyAlignment="1">
      <alignment horizontal="right"/>
    </xf>
    <xf numFmtId="164" fontId="8" fillId="0" borderId="102" xfId="0" applyNumberFormat="1" applyFont="1" applyBorder="1" applyAlignment="1">
      <alignment horizontal="center" wrapText="1"/>
    </xf>
    <xf numFmtId="0" fontId="8" fillId="0" borderId="86" xfId="0" applyFont="1" applyBorder="1" applyAlignment="1">
      <alignment horizontal="center"/>
    </xf>
    <xf numFmtId="0" fontId="8" fillId="0" borderId="78" xfId="0" applyFont="1" applyBorder="1" applyAlignment="1">
      <alignment horizontal="center"/>
    </xf>
    <xf numFmtId="0" fontId="8" fillId="0" borderId="83" xfId="0" applyFont="1" applyBorder="1" applyAlignment="1">
      <alignment horizontal="center"/>
    </xf>
    <xf numFmtId="0" fontId="8" fillId="0" borderId="94" xfId="0" applyFont="1" applyBorder="1" applyAlignment="1">
      <alignment horizontal="center"/>
    </xf>
    <xf numFmtId="0" fontId="8" fillId="0" borderId="103" xfId="0" applyFont="1" applyBorder="1" applyAlignment="1">
      <alignment horizontal="center" wrapText="1"/>
    </xf>
    <xf numFmtId="0" fontId="8" fillId="0" borderId="87" xfId="0" applyFont="1" applyBorder="1" applyAlignment="1">
      <alignment horizontal="center" wrapText="1"/>
    </xf>
    <xf numFmtId="0" fontId="7" fillId="33" borderId="34" xfId="0" applyFont="1" applyFill="1" applyBorder="1"/>
    <xf numFmtId="0" fontId="7" fillId="0" borderId="104" xfId="0" applyFont="1" applyBorder="1" applyAlignment="1">
      <alignment horizontal="center" wrapText="1"/>
    </xf>
    <xf numFmtId="0" fontId="7" fillId="0" borderId="105" xfId="0" applyFont="1" applyBorder="1" applyAlignment="1">
      <alignment horizontal="center" wrapText="1"/>
    </xf>
    <xf numFmtId="6" fontId="7" fillId="0" borderId="13" xfId="0" applyNumberFormat="1" applyFont="1" applyBorder="1" applyAlignment="1">
      <alignment horizontal="right" wrapText="1"/>
    </xf>
    <xf numFmtId="38" fontId="7" fillId="0" borderId="12" xfId="0" applyNumberFormat="1" applyFont="1" applyBorder="1" applyAlignment="1">
      <alignment horizontal="right" wrapText="1"/>
    </xf>
    <xf numFmtId="0" fontId="9" fillId="0" borderId="35" xfId="0" applyFont="1" applyBorder="1" applyAlignment="1">
      <alignment horizontal="center" wrapText="1"/>
    </xf>
    <xf numFmtId="0" fontId="10" fillId="0" borderId="35" xfId="0" applyFont="1" applyBorder="1" applyAlignment="1">
      <alignment horizontal="right" wrapText="1"/>
    </xf>
    <xf numFmtId="6" fontId="10" fillId="0" borderId="27" xfId="0" applyNumberFormat="1" applyFont="1" applyBorder="1" applyAlignment="1">
      <alignment horizontal="right" wrapText="1"/>
    </xf>
    <xf numFmtId="38" fontId="9" fillId="33" borderId="22" xfId="0" applyNumberFormat="1" applyFont="1" applyFill="1" applyBorder="1" applyAlignment="1">
      <alignment horizontal="right" wrapText="1"/>
    </xf>
    <xf numFmtId="0" fontId="7" fillId="33" borderId="87" xfId="0" applyFont="1" applyFill="1" applyBorder="1" applyAlignment="1">
      <alignment horizontal="center" wrapText="1"/>
    </xf>
    <xf numFmtId="0" fontId="7" fillId="33" borderId="88" xfId="0" applyFont="1" applyFill="1" applyBorder="1" applyAlignment="1">
      <alignment horizontal="center" wrapText="1"/>
    </xf>
    <xf numFmtId="6" fontId="7" fillId="33" borderId="11" xfId="0" applyNumberFormat="1" applyFont="1" applyFill="1" applyBorder="1" applyAlignment="1">
      <alignment horizontal="center" wrapText="1"/>
    </xf>
    <xf numFmtId="49" fontId="7" fillId="33" borderId="106" xfId="0" applyNumberFormat="1" applyFont="1" applyFill="1" applyBorder="1" applyAlignment="1">
      <alignment horizontal="center"/>
    </xf>
    <xf numFmtId="0" fontId="10" fillId="0" borderId="36" xfId="0" applyFont="1" applyBorder="1" applyAlignment="1">
      <alignment horizontal="center" wrapText="1"/>
    </xf>
    <xf numFmtId="0" fontId="10" fillId="0" borderId="37" xfId="0" applyFont="1" applyBorder="1" applyAlignment="1">
      <alignment horizontal="right" wrapText="1"/>
    </xf>
    <xf numFmtId="6" fontId="10" fillId="0" borderId="15" xfId="0" applyNumberFormat="1" applyFont="1" applyBorder="1" applyAlignment="1">
      <alignment horizontal="right" wrapText="1"/>
    </xf>
    <xf numFmtId="0" fontId="7" fillId="33" borderId="9" xfId="0" applyFont="1" applyFill="1" applyBorder="1"/>
    <xf numFmtId="0" fontId="0" fillId="0" borderId="0" xfId="0" applyAlignment="1"/>
    <xf numFmtId="0" fontId="0" fillId="0" borderId="0" xfId="0" applyBorder="1" applyAlignment="1"/>
    <xf numFmtId="0" fontId="10" fillId="0" borderId="0" xfId="0" applyFont="1" applyBorder="1" applyAlignment="1">
      <alignment horizontal="center"/>
    </xf>
    <xf numFmtId="164" fontId="10" fillId="0" borderId="1" xfId="0" applyNumberFormat="1" applyFont="1" applyBorder="1" applyAlignment="1">
      <alignment horizontal="center"/>
    </xf>
    <xf numFmtId="164" fontId="10" fillId="0" borderId="30" xfId="0" applyNumberFormat="1" applyFont="1" applyBorder="1" applyAlignment="1">
      <alignment horizontal="center"/>
    </xf>
    <xf numFmtId="164" fontId="10" fillId="0" borderId="2" xfId="0" applyNumberFormat="1" applyFont="1" applyBorder="1" applyAlignment="1">
      <alignment horizontal="center"/>
    </xf>
    <xf numFmtId="164" fontId="10" fillId="0" borderId="3" xfId="0" applyNumberFormat="1" applyFont="1" applyBorder="1" applyAlignment="1">
      <alignment horizontal="center"/>
    </xf>
    <xf numFmtId="0" fontId="0" fillId="0" borderId="0" xfId="0" applyAlignment="1">
      <alignment wrapText="1"/>
    </xf>
    <xf numFmtId="0" fontId="10" fillId="0" borderId="7" xfId="0" applyFont="1" applyBorder="1" applyAlignment="1">
      <alignment horizontal="center" wrapText="1"/>
    </xf>
    <xf numFmtId="0" fontId="8" fillId="0" borderId="17" xfId="0" applyFont="1" applyBorder="1" applyAlignment="1">
      <alignment horizontal="left" wrapText="1"/>
    </xf>
    <xf numFmtId="0" fontId="10" fillId="0" borderId="8" xfId="0" applyFont="1" applyBorder="1" applyAlignment="1">
      <alignment horizontal="center" wrapText="1"/>
    </xf>
    <xf numFmtId="0" fontId="10" fillId="0" borderId="1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10" fillId="33" borderId="23" xfId="0" applyFont="1" applyFill="1" applyBorder="1" applyAlignment="1">
      <alignment horizontal="center" wrapText="1"/>
    </xf>
    <xf numFmtId="0" fontId="8" fillId="33" borderId="38" xfId="0" applyFont="1" applyFill="1" applyBorder="1" applyAlignment="1">
      <alignment horizontal="left" wrapText="1"/>
    </xf>
    <xf numFmtId="0" fontId="10" fillId="33" borderId="11" xfId="0" applyFont="1" applyFill="1" applyBorder="1" applyAlignment="1">
      <alignment horizontal="center"/>
    </xf>
    <xf numFmtId="0" fontId="10" fillId="33" borderId="38" xfId="0" applyFont="1" applyFill="1" applyBorder="1" applyAlignment="1">
      <alignment horizontal="center"/>
    </xf>
    <xf numFmtId="0" fontId="10" fillId="0" borderId="37" xfId="0" applyFont="1" applyFill="1" applyBorder="1" applyAlignment="1"/>
    <xf numFmtId="0" fontId="10" fillId="33" borderId="8" xfId="0" applyFont="1" applyFill="1" applyBorder="1" applyAlignment="1"/>
    <xf numFmtId="0" fontId="10" fillId="33" borderId="9" xfId="0" applyFont="1" applyFill="1" applyBorder="1" applyAlignment="1"/>
    <xf numFmtId="0" fontId="9" fillId="0" borderId="23" xfId="0" applyFont="1" applyBorder="1" applyAlignment="1">
      <alignment horizontal="center" wrapText="1"/>
    </xf>
    <xf numFmtId="0" fontId="10" fillId="0" borderId="11" xfId="0" applyFont="1" applyBorder="1" applyAlignment="1">
      <alignment horizontal="left" wrapText="1"/>
    </xf>
    <xf numFmtId="8" fontId="10" fillId="0" borderId="11" xfId="0" applyNumberFormat="1" applyFont="1" applyBorder="1" applyAlignment="1">
      <alignment horizontal="right" wrapText="1"/>
    </xf>
    <xf numFmtId="9" fontId="10" fillId="0" borderId="24" xfId="39" applyNumberFormat="1" applyFont="1" applyBorder="1" applyAlignment="1">
      <alignment horizontal="right" wrapText="1"/>
    </xf>
    <xf numFmtId="0" fontId="9" fillId="0" borderId="10" xfId="0" applyFont="1" applyBorder="1" applyAlignment="1">
      <alignment horizontal="center" wrapText="1"/>
    </xf>
    <xf numFmtId="0" fontId="9" fillId="0" borderId="13" xfId="0" applyFont="1" applyBorder="1" applyAlignment="1">
      <alignment horizontal="left" wrapText="1"/>
    </xf>
    <xf numFmtId="8" fontId="7" fillId="0" borderId="13" xfId="0" applyNumberFormat="1" applyFont="1" applyBorder="1" applyAlignment="1">
      <alignment horizontal="right" wrapText="1"/>
    </xf>
    <xf numFmtId="9" fontId="7" fillId="0" borderId="12" xfId="39" applyNumberFormat="1" applyFont="1" applyBorder="1" applyAlignment="1">
      <alignment horizontal="right" wrapText="1"/>
    </xf>
    <xf numFmtId="0" fontId="8" fillId="0" borderId="13" xfId="0" applyFont="1" applyBorder="1" applyAlignment="1">
      <alignment horizontal="left" wrapText="1"/>
    </xf>
    <xf numFmtId="8" fontId="10" fillId="0" borderId="13" xfId="0" applyNumberFormat="1" applyFont="1" applyBorder="1" applyAlignment="1">
      <alignment horizontal="right" wrapText="1"/>
    </xf>
    <xf numFmtId="9" fontId="10" fillId="0" borderId="12" xfId="39" applyNumberFormat="1" applyFont="1" applyBorder="1" applyAlignment="1">
      <alignment horizontal="right" wrapText="1"/>
    </xf>
    <xf numFmtId="0" fontId="9" fillId="0" borderId="19" xfId="0" applyFont="1" applyBorder="1" applyAlignment="1">
      <alignment horizontal="center" wrapText="1"/>
    </xf>
    <xf numFmtId="0" fontId="9" fillId="0" borderId="39" xfId="0" applyFont="1" applyBorder="1" applyAlignment="1">
      <alignment horizontal="left" wrapText="1"/>
    </xf>
    <xf numFmtId="8" fontId="7" fillId="0" borderId="39" xfId="0" applyNumberFormat="1" applyFont="1" applyBorder="1" applyAlignment="1">
      <alignment horizontal="right" wrapText="1"/>
    </xf>
    <xf numFmtId="9" fontId="7" fillId="0" borderId="40" xfId="39" applyNumberFormat="1" applyFont="1" applyBorder="1" applyAlignment="1">
      <alignment horizontal="right" wrapText="1"/>
    </xf>
    <xf numFmtId="0" fontId="9" fillId="33" borderId="19" xfId="0" applyFont="1" applyFill="1" applyBorder="1" applyAlignment="1">
      <alignment horizontal="center" wrapText="1"/>
    </xf>
    <xf numFmtId="0" fontId="9" fillId="33" borderId="39" xfId="0" applyFont="1" applyFill="1" applyBorder="1" applyAlignment="1">
      <alignment horizontal="left" wrapText="1"/>
    </xf>
    <xf numFmtId="6" fontId="0" fillId="33" borderId="39" xfId="0" applyNumberFormat="1" applyFill="1" applyBorder="1" applyAlignment="1">
      <alignment horizontal="right" wrapText="1"/>
    </xf>
    <xf numFmtId="9" fontId="37" fillId="33" borderId="40" xfId="39" applyNumberFormat="1" applyFill="1" applyBorder="1" applyAlignment="1">
      <alignment horizontal="right" wrapText="1"/>
    </xf>
    <xf numFmtId="0" fontId="11" fillId="0" borderId="0" xfId="0" applyFont="1" applyFill="1" applyBorder="1"/>
    <xf numFmtId="6" fontId="11" fillId="0" borderId="0" xfId="0" applyNumberFormat="1" applyFont="1" applyFill="1" applyBorder="1"/>
    <xf numFmtId="0" fontId="1" fillId="0" borderId="0" xfId="0" applyFont="1" applyBorder="1" applyAlignment="1">
      <alignment horizontal="center"/>
    </xf>
    <xf numFmtId="164" fontId="1" fillId="0" borderId="20" xfId="0" applyNumberFormat="1" applyFont="1" applyFill="1" applyBorder="1" applyAlignment="1">
      <alignment horizontal="center" wrapText="1"/>
    </xf>
    <xf numFmtId="164" fontId="1" fillId="0" borderId="27" xfId="0" applyNumberFormat="1" applyFont="1" applyFill="1" applyBorder="1" applyAlignment="1">
      <alignment horizontal="center" wrapText="1"/>
    </xf>
    <xf numFmtId="49" fontId="12" fillId="0" borderId="35" xfId="0" applyNumberFormat="1" applyFont="1" applyFill="1" applyBorder="1" applyAlignment="1" applyProtection="1">
      <alignment horizontal="left"/>
    </xf>
    <xf numFmtId="49" fontId="3" fillId="0" borderId="21" xfId="0" applyNumberFormat="1" applyFont="1" applyFill="1" applyBorder="1" applyAlignment="1">
      <alignment horizontal="left" wrapText="1"/>
    </xf>
    <xf numFmtId="6" fontId="1" fillId="0" borderId="22" xfId="0" applyNumberFormat="1" applyFont="1" applyFill="1" applyBorder="1" applyAlignment="1">
      <alignment horizontal="center" wrapText="1"/>
    </xf>
    <xf numFmtId="0" fontId="11" fillId="0" borderId="0" xfId="0" applyFont="1" applyFill="1" applyBorder="1" applyAlignment="1">
      <alignment horizontal="center"/>
    </xf>
    <xf numFmtId="38" fontId="1" fillId="0" borderId="24" xfId="0" applyNumberFormat="1" applyFont="1" applyFill="1" applyBorder="1" applyAlignment="1" applyProtection="1">
      <alignment horizontal="right"/>
      <protection locked="0"/>
    </xf>
    <xf numFmtId="0" fontId="11" fillId="0" borderId="0" xfId="0" applyFont="1" applyFill="1" applyAlignment="1">
      <alignment wrapText="1"/>
    </xf>
    <xf numFmtId="8" fontId="1" fillId="0" borderId="16" xfId="0" applyNumberFormat="1" applyFont="1" applyFill="1" applyBorder="1" applyAlignment="1" applyProtection="1">
      <protection locked="0"/>
    </xf>
    <xf numFmtId="0" fontId="1" fillId="0" borderId="23" xfId="0" applyFont="1" applyFill="1" applyBorder="1" applyAlignment="1" applyProtection="1">
      <alignment horizontal="left" wrapText="1"/>
    </xf>
    <xf numFmtId="0" fontId="1" fillId="0" borderId="11" xfId="0" applyFont="1" applyBorder="1" applyAlignment="1">
      <alignment horizontal="left" wrapText="1"/>
    </xf>
    <xf numFmtId="8" fontId="1" fillId="0" borderId="34" xfId="0" applyNumberFormat="1" applyFont="1" applyBorder="1" applyAlignment="1">
      <alignment horizontal="right"/>
    </xf>
    <xf numFmtId="0" fontId="1" fillId="0" borderId="20" xfId="0" applyFont="1" applyFill="1" applyBorder="1" applyAlignment="1" applyProtection="1">
      <alignment horizontal="left"/>
    </xf>
    <xf numFmtId="0" fontId="1" fillId="0" borderId="27" xfId="0" applyFont="1" applyFill="1" applyBorder="1" applyAlignment="1" applyProtection="1">
      <alignment horizontal="right"/>
    </xf>
    <xf numFmtId="8" fontId="1" fillId="0" borderId="22" xfId="0" applyNumberFormat="1" applyFont="1" applyFill="1" applyBorder="1" applyAlignment="1" applyProtection="1">
      <alignment horizontal="right"/>
    </xf>
    <xf numFmtId="0" fontId="11" fillId="0" borderId="0" xfId="0" applyFont="1" applyFill="1" applyBorder="1" applyAlignment="1"/>
    <xf numFmtId="164" fontId="1" fillId="0" borderId="50" xfId="0" applyNumberFormat="1" applyFont="1" applyFill="1" applyBorder="1" applyAlignment="1">
      <alignment horizontal="center"/>
    </xf>
    <xf numFmtId="164" fontId="1" fillId="0" borderId="53" xfId="0" applyNumberFormat="1" applyFont="1" applyFill="1" applyBorder="1" applyAlignment="1">
      <alignment horizontal="center"/>
    </xf>
    <xf numFmtId="164" fontId="1" fillId="0" borderId="54" xfId="0" applyNumberFormat="1" applyFont="1" applyFill="1" applyBorder="1" applyAlignment="1">
      <alignment horizontal="center"/>
    </xf>
    <xf numFmtId="49" fontId="1" fillId="0" borderId="36" xfId="0" applyNumberFormat="1" applyFont="1" applyFill="1" applyBorder="1" applyAlignment="1">
      <alignment horizontal="center"/>
    </xf>
    <xf numFmtId="0" fontId="1" fillId="0" borderId="37" xfId="0" applyFont="1" applyFill="1" applyBorder="1" applyAlignment="1">
      <alignment horizontal="center" wrapText="1"/>
    </xf>
    <xf numFmtId="0" fontId="1" fillId="0" borderId="37" xfId="0" applyFont="1" applyFill="1" applyBorder="1" applyAlignment="1">
      <alignment horizontal="center" vertical="top" wrapText="1"/>
    </xf>
    <xf numFmtId="6" fontId="1" fillId="0" borderId="9" xfId="0" applyNumberFormat="1" applyFont="1" applyFill="1" applyBorder="1" applyAlignment="1">
      <alignment horizontal="center" vertical="top" wrapText="1"/>
    </xf>
    <xf numFmtId="49" fontId="1" fillId="0" borderId="0" xfId="0" applyNumberFormat="1" applyFont="1" applyFill="1" applyBorder="1" applyAlignment="1">
      <alignment horizontal="center"/>
    </xf>
    <xf numFmtId="0" fontId="1" fillId="0" borderId="55" xfId="0" applyFont="1" applyFill="1" applyBorder="1" applyAlignment="1">
      <alignment horizontal="center" wrapText="1"/>
    </xf>
    <xf numFmtId="0" fontId="1" fillId="0" borderId="0" xfId="0" applyFont="1" applyFill="1" applyBorder="1" applyAlignment="1">
      <alignment horizontal="center" vertical="top" wrapText="1"/>
    </xf>
    <xf numFmtId="6" fontId="1" fillId="0" borderId="0" xfId="0" applyNumberFormat="1" applyFont="1" applyFill="1" applyBorder="1" applyAlignment="1">
      <alignment horizontal="center" vertical="top" wrapText="1"/>
    </xf>
    <xf numFmtId="49" fontId="1" fillId="0" borderId="13" xfId="0" applyNumberFormat="1" applyFont="1" applyFill="1" applyBorder="1" applyAlignment="1">
      <alignment horizontal="center" vertical="top" wrapText="1"/>
    </xf>
    <xf numFmtId="0" fontId="11" fillId="0" borderId="36" xfId="0" applyFont="1" applyFill="1" applyBorder="1"/>
    <xf numFmtId="6" fontId="11" fillId="0" borderId="17" xfId="0" applyNumberFormat="1" applyFont="1" applyFill="1" applyBorder="1"/>
    <xf numFmtId="0" fontId="1" fillId="0" borderId="10" xfId="0" applyFont="1" applyFill="1" applyBorder="1"/>
    <xf numFmtId="0" fontId="1" fillId="0" borderId="13" xfId="0" applyFont="1" applyBorder="1" applyAlignment="1" applyProtection="1">
      <alignment horizontal="left" wrapText="1"/>
      <protection locked="0"/>
    </xf>
    <xf numFmtId="8" fontId="1" fillId="0" borderId="13" xfId="0" applyNumberFormat="1" applyFont="1" applyBorder="1" applyAlignment="1">
      <alignment horizontal="right"/>
    </xf>
    <xf numFmtId="8" fontId="1" fillId="0" borderId="12" xfId="0" applyNumberFormat="1" applyFont="1" applyFill="1" applyBorder="1" applyAlignment="1" applyProtection="1">
      <alignment horizontal="right"/>
      <protection locked="0"/>
    </xf>
    <xf numFmtId="0" fontId="1" fillId="0" borderId="27" xfId="0" applyFont="1" applyFill="1" applyBorder="1" applyAlignment="1" applyProtection="1">
      <alignment horizontal="left"/>
    </xf>
    <xf numFmtId="8" fontId="1" fillId="0" borderId="27" xfId="0" applyNumberFormat="1" applyFont="1" applyFill="1" applyBorder="1" applyAlignment="1" applyProtection="1">
      <alignment horizontal="right"/>
    </xf>
    <xf numFmtId="0" fontId="10" fillId="0" borderId="0" xfId="0" applyFont="1" applyBorder="1" applyAlignment="1">
      <alignment horizontal="centerContinuous"/>
    </xf>
    <xf numFmtId="0" fontId="9" fillId="0" borderId="17" xfId="0" applyFont="1" applyBorder="1" applyAlignment="1">
      <alignment horizontal="center"/>
    </xf>
    <xf numFmtId="0" fontId="10" fillId="0" borderId="59" xfId="0" applyFont="1" applyFill="1" applyBorder="1" applyAlignment="1">
      <alignment horizontal="center" vertical="top"/>
    </xf>
    <xf numFmtId="0" fontId="10" fillId="0" borderId="32" xfId="0" applyFont="1" applyFill="1" applyBorder="1" applyAlignment="1">
      <alignment vertical="top"/>
    </xf>
    <xf numFmtId="164" fontId="13" fillId="33" borderId="60" xfId="0" applyNumberFormat="1" applyFont="1" applyFill="1" applyBorder="1" applyAlignment="1">
      <alignment horizontal="center" vertical="top" wrapText="1"/>
    </xf>
    <xf numFmtId="0" fontId="10" fillId="33" borderId="2" xfId="0" applyFont="1" applyFill="1" applyBorder="1" applyAlignment="1">
      <alignment vertical="top"/>
    </xf>
    <xf numFmtId="0" fontId="10" fillId="33" borderId="61" xfId="0" applyFont="1" applyFill="1" applyBorder="1"/>
    <xf numFmtId="164" fontId="13" fillId="0" borderId="36" xfId="0" applyNumberFormat="1" applyFont="1" applyBorder="1" applyAlignment="1">
      <alignment horizontal="center" vertical="top" wrapText="1"/>
    </xf>
    <xf numFmtId="0" fontId="10" fillId="0" borderId="15" xfId="0" applyFont="1" applyBorder="1" applyAlignment="1">
      <alignment vertical="top"/>
    </xf>
    <xf numFmtId="0" fontId="6" fillId="0" borderId="23" xfId="0" applyFont="1" applyBorder="1" applyAlignment="1">
      <alignment horizontal="center" vertical="top"/>
    </xf>
    <xf numFmtId="0" fontId="6" fillId="0" borderId="11" xfId="0" applyFont="1" applyBorder="1" applyAlignment="1">
      <alignment vertical="top" wrapText="1"/>
    </xf>
    <xf numFmtId="0" fontId="6" fillId="0" borderId="24" xfId="0" applyNumberFormat="1" applyFont="1" applyBorder="1" applyAlignment="1">
      <alignment wrapText="1"/>
    </xf>
    <xf numFmtId="0" fontId="6" fillId="0" borderId="10" xfId="0" applyFont="1" applyBorder="1" applyAlignment="1">
      <alignment horizontal="center" vertical="top"/>
    </xf>
    <xf numFmtId="0" fontId="6" fillId="0" borderId="12" xfId="0" applyNumberFormat="1" applyFont="1" applyBorder="1" applyAlignment="1">
      <alignment wrapText="1"/>
    </xf>
    <xf numFmtId="0" fontId="6" fillId="0" borderId="19" xfId="0" applyFont="1" applyBorder="1" applyAlignment="1">
      <alignment horizontal="center" vertical="top"/>
    </xf>
    <xf numFmtId="0" fontId="6" fillId="0" borderId="39" xfId="0" applyFont="1" applyBorder="1" applyAlignment="1">
      <alignment vertical="top" wrapText="1"/>
    </xf>
    <xf numFmtId="10" fontId="6" fillId="0" borderId="40" xfId="0" applyNumberFormat="1" applyFont="1" applyBorder="1" applyAlignment="1">
      <alignment horizontal="left"/>
    </xf>
    <xf numFmtId="0" fontId="9" fillId="33" borderId="47" xfId="0" applyFont="1" applyFill="1" applyBorder="1" applyAlignment="1">
      <alignment horizontal="center" vertical="top"/>
    </xf>
    <xf numFmtId="0" fontId="9" fillId="33" borderId="62" xfId="0" applyFont="1" applyFill="1" applyBorder="1" applyAlignment="1">
      <alignment vertical="top" wrapText="1"/>
    </xf>
    <xf numFmtId="10" fontId="9" fillId="33" borderId="16" xfId="0" applyNumberFormat="1" applyFont="1" applyFill="1" applyBorder="1" applyAlignment="1">
      <alignment horizontal="left"/>
    </xf>
    <xf numFmtId="164" fontId="13" fillId="0" borderId="35" xfId="0" applyNumberFormat="1" applyFont="1" applyBorder="1" applyAlignment="1">
      <alignment horizontal="center"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horizontal="center" vertical="top" wrapText="1"/>
    </xf>
    <xf numFmtId="0" fontId="10" fillId="0" borderId="11" xfId="0" applyFont="1" applyBorder="1" applyAlignment="1">
      <alignment vertical="top" wrapText="1"/>
    </xf>
    <xf numFmtId="0" fontId="0" fillId="0" borderId="24" xfId="0" applyBorder="1" applyAlignment="1">
      <alignment wrapText="1"/>
    </xf>
    <xf numFmtId="0" fontId="9" fillId="0" borderId="23" xfId="0" applyFont="1" applyBorder="1" applyAlignment="1">
      <alignment horizontal="center" vertical="top" wrapText="1"/>
    </xf>
    <xf numFmtId="0" fontId="6" fillId="0" borderId="12" xfId="0" applyFont="1" applyBorder="1" applyAlignment="1">
      <alignment wrapText="1"/>
    </xf>
    <xf numFmtId="0" fontId="9" fillId="0" borderId="13" xfId="0" applyFont="1" applyBorder="1" applyAlignment="1">
      <alignment vertical="top" wrapText="1"/>
    </xf>
    <xf numFmtId="0" fontId="9" fillId="0" borderId="10" xfId="0" applyFont="1" applyBorder="1" applyAlignment="1">
      <alignment horizontal="center" vertical="top" wrapText="1"/>
    </xf>
    <xf numFmtId="10" fontId="9" fillId="0" borderId="12" xfId="0" applyNumberFormat="1" applyFont="1" applyBorder="1" applyAlignment="1">
      <alignment horizontal="left" wrapText="1"/>
    </xf>
    <xf numFmtId="0" fontId="0" fillId="0" borderId="0" xfId="0" applyFill="1" applyAlignment="1">
      <alignment wrapText="1"/>
    </xf>
    <xf numFmtId="0" fontId="9" fillId="33" borderId="10" xfId="0" applyFont="1" applyFill="1" applyBorder="1" applyAlignment="1">
      <alignment horizontal="center" vertical="top" wrapText="1"/>
    </xf>
    <xf numFmtId="0" fontId="9" fillId="33" borderId="13" xfId="0" applyFont="1" applyFill="1" applyBorder="1" applyAlignment="1">
      <alignment vertical="top" wrapText="1"/>
    </xf>
    <xf numFmtId="10" fontId="9" fillId="33" borderId="12" xfId="0" applyNumberFormat="1" applyFont="1" applyFill="1" applyBorder="1" applyAlignment="1">
      <alignment horizontal="left" wrapText="1"/>
    </xf>
    <xf numFmtId="0" fontId="4" fillId="0" borderId="0" xfId="0" applyFont="1" applyBorder="1" applyAlignment="1">
      <alignment horizontal="left"/>
    </xf>
    <xf numFmtId="0" fontId="6" fillId="0" borderId="0" xfId="0" applyFont="1" applyBorder="1"/>
    <xf numFmtId="0" fontId="6" fillId="0" borderId="0" xfId="0" applyFont="1" applyBorder="1" applyAlignment="1">
      <alignment horizontal="left"/>
    </xf>
    <xf numFmtId="164" fontId="4" fillId="0" borderId="35" xfId="0" applyNumberFormat="1" applyFont="1" applyBorder="1" applyAlignment="1">
      <alignment horizontal="center"/>
    </xf>
    <xf numFmtId="164" fontId="4" fillId="0" borderId="21" xfId="0" applyNumberFormat="1" applyFont="1" applyBorder="1" applyAlignment="1">
      <alignment horizontal="left"/>
    </xf>
    <xf numFmtId="164" fontId="4" fillId="0" borderId="21" xfId="0" applyNumberFormat="1" applyFont="1" applyBorder="1" applyAlignment="1">
      <alignment horizontal="center"/>
    </xf>
    <xf numFmtId="164" fontId="4" fillId="0" borderId="22" xfId="0" applyNumberFormat="1" applyFont="1" applyBorder="1" applyAlignment="1">
      <alignment horizontal="center"/>
    </xf>
    <xf numFmtId="164" fontId="14" fillId="0" borderId="0" xfId="0" applyNumberFormat="1" applyFont="1" applyBorder="1" applyAlignment="1">
      <alignment horizontal="center"/>
    </xf>
    <xf numFmtId="164" fontId="4" fillId="0" borderId="28" xfId="0" applyNumberFormat="1" applyFont="1" applyBorder="1" applyAlignment="1">
      <alignment horizontal="center"/>
    </xf>
    <xf numFmtId="164" fontId="4" fillId="0" borderId="55" xfId="0" applyNumberFormat="1" applyFont="1" applyBorder="1" applyAlignment="1">
      <alignment horizontal="left"/>
    </xf>
    <xf numFmtId="164" fontId="4" fillId="0" borderId="55" xfId="0" applyNumberFormat="1" applyFont="1" applyBorder="1" applyAlignment="1">
      <alignment horizontal="center"/>
    </xf>
    <xf numFmtId="0" fontId="6" fillId="0" borderId="10" xfId="0" applyNumberFormat="1" applyFont="1" applyBorder="1" applyAlignment="1">
      <alignment horizontal="center"/>
    </xf>
    <xf numFmtId="164" fontId="6" fillId="0" borderId="11" xfId="0" applyNumberFormat="1" applyFont="1" applyBorder="1" applyAlignment="1">
      <alignment horizontal="left" wrapText="1"/>
    </xf>
    <xf numFmtId="165" fontId="6" fillId="0" borderId="11" xfId="0" applyNumberFormat="1" applyFont="1" applyBorder="1" applyAlignment="1">
      <alignment horizontal="right"/>
    </xf>
    <xf numFmtId="5" fontId="4" fillId="0" borderId="24" xfId="0" applyNumberFormat="1" applyFont="1" applyBorder="1" applyAlignment="1">
      <alignment horizontal="right" wrapText="1"/>
    </xf>
    <xf numFmtId="164" fontId="15" fillId="0" borderId="0" xfId="0" applyNumberFormat="1" applyFont="1" applyBorder="1" applyAlignment="1">
      <alignment horizontal="center"/>
    </xf>
    <xf numFmtId="164" fontId="4" fillId="0" borderId="0" xfId="0" applyNumberFormat="1" applyFont="1" applyBorder="1" applyAlignment="1">
      <alignment horizontal="center"/>
    </xf>
    <xf numFmtId="0" fontId="6" fillId="0" borderId="20" xfId="0" applyNumberFormat="1" applyFont="1" applyBorder="1" applyAlignment="1">
      <alignment horizontal="center"/>
    </xf>
    <xf numFmtId="0" fontId="4" fillId="0" borderId="27" xfId="0" applyFont="1" applyBorder="1" applyAlignment="1">
      <alignment horizontal="right"/>
    </xf>
    <xf numFmtId="165" fontId="4" fillId="0" borderId="27" xfId="0" applyNumberFormat="1" applyFont="1" applyBorder="1" applyAlignment="1">
      <alignment horizontal="center" wrapText="1"/>
    </xf>
    <xf numFmtId="5" fontId="4" fillId="0" borderId="22" xfId="0" applyNumberFormat="1" applyFont="1" applyBorder="1" applyAlignment="1">
      <alignment horizontal="center" wrapText="1"/>
    </xf>
    <xf numFmtId="0" fontId="0" fillId="0" borderId="0" xfId="0" applyNumberFormat="1" applyFont="1" applyFill="1" applyBorder="1" applyAlignment="1" applyProtection="1"/>
    <xf numFmtId="0" fontId="8" fillId="0" borderId="0" xfId="0" applyFont="1" applyAlignment="1">
      <alignment horizontal="center" wrapText="1"/>
    </xf>
    <xf numFmtId="0" fontId="7" fillId="0" borderId="0" xfId="0" applyFont="1" applyBorder="1" applyAlignment="1">
      <alignment wrapText="1"/>
    </xf>
    <xf numFmtId="164" fontId="8" fillId="0" borderId="13" xfId="0" applyNumberFormat="1" applyFont="1" applyBorder="1" applyAlignment="1">
      <alignment horizontal="center" wrapText="1"/>
    </xf>
    <xf numFmtId="164" fontId="8" fillId="0" borderId="29" xfId="0" applyNumberFormat="1" applyFont="1" applyBorder="1" applyAlignment="1">
      <alignment horizontal="center" wrapText="1"/>
    </xf>
    <xf numFmtId="0" fontId="7" fillId="0" borderId="0" xfId="0" applyFont="1" applyAlignment="1">
      <alignment wrapText="1"/>
    </xf>
    <xf numFmtId="0" fontId="8" fillId="0" borderId="13" xfId="0" applyFont="1" applyBorder="1" applyAlignment="1">
      <alignment horizontal="center" wrapText="1"/>
    </xf>
    <xf numFmtId="0" fontId="8" fillId="0" borderId="64" xfId="0" applyFont="1" applyBorder="1" applyAlignment="1">
      <alignment horizontal="left" wrapText="1"/>
    </xf>
    <xf numFmtId="0" fontId="8" fillId="0" borderId="107" xfId="0" applyFont="1" applyBorder="1" applyAlignment="1">
      <alignment horizontal="center" wrapText="1"/>
    </xf>
    <xf numFmtId="0" fontId="8" fillId="0" borderId="108" xfId="0" applyFont="1" applyBorder="1" applyAlignment="1">
      <alignment horizontal="center" wrapText="1"/>
    </xf>
    <xf numFmtId="0" fontId="8" fillId="0" borderId="11" xfId="0" applyFont="1" applyBorder="1" applyAlignment="1">
      <alignment horizontal="center" wrapText="1"/>
    </xf>
    <xf numFmtId="0" fontId="8" fillId="33" borderId="13" xfId="0" applyFont="1" applyFill="1" applyBorder="1" applyAlignment="1">
      <alignment horizontal="center" wrapText="1"/>
    </xf>
    <xf numFmtId="0" fontId="10" fillId="33" borderId="57" xfId="0" applyFont="1" applyFill="1" applyBorder="1" applyAlignment="1">
      <alignment horizontal="left" wrapText="1"/>
    </xf>
    <xf numFmtId="0" fontId="8" fillId="33" borderId="65" xfId="0" applyFont="1" applyFill="1" applyBorder="1" applyAlignment="1">
      <alignment horizontal="center" wrapText="1"/>
    </xf>
    <xf numFmtId="0" fontId="8" fillId="33" borderId="64" xfId="0" applyFont="1" applyFill="1" applyBorder="1" applyAlignment="1">
      <alignment horizontal="center" wrapText="1"/>
    </xf>
    <xf numFmtId="0" fontId="7" fillId="0" borderId="13" xfId="0" applyFont="1" applyFill="1" applyBorder="1" applyAlignment="1">
      <alignment horizontal="center" wrapText="1"/>
    </xf>
    <xf numFmtId="0" fontId="10" fillId="0" borderId="45" xfId="0" applyFont="1" applyBorder="1" applyAlignment="1">
      <alignment horizontal="left" wrapText="1"/>
    </xf>
    <xf numFmtId="0" fontId="7" fillId="33" borderId="38" xfId="0" applyFont="1" applyFill="1" applyBorder="1" applyAlignment="1">
      <alignment horizontal="center" wrapText="1"/>
    </xf>
    <xf numFmtId="0" fontId="7" fillId="33" borderId="45" xfId="0" applyFont="1" applyFill="1" applyBorder="1" applyAlignment="1">
      <alignment horizontal="center" wrapText="1"/>
    </xf>
    <xf numFmtId="0" fontId="7" fillId="0" borderId="13" xfId="0" applyFont="1" applyBorder="1" applyAlignment="1">
      <alignment horizontal="center" vertical="top" wrapText="1"/>
    </xf>
    <xf numFmtId="0" fontId="7" fillId="0" borderId="97" xfId="0" applyFont="1" applyBorder="1" applyAlignment="1">
      <alignment horizontal="left" wrapText="1"/>
    </xf>
    <xf numFmtId="6" fontId="7" fillId="0" borderId="99" xfId="0" applyNumberFormat="1" applyFont="1" applyBorder="1" applyAlignment="1">
      <alignment horizontal="center" wrapText="1"/>
    </xf>
    <xf numFmtId="0" fontId="8" fillId="33" borderId="31" xfId="0" applyFont="1" applyFill="1" applyBorder="1" applyAlignment="1">
      <alignment horizontal="center" wrapText="1"/>
    </xf>
    <xf numFmtId="0" fontId="0" fillId="0" borderId="0" xfId="0" applyFont="1" applyBorder="1"/>
    <xf numFmtId="0" fontId="16" fillId="0" borderId="65" xfId="0" applyFont="1" applyBorder="1" applyAlignment="1">
      <alignment wrapText="1"/>
    </xf>
    <xf numFmtId="0" fontId="16" fillId="0" borderId="0" xfId="0" applyFont="1" applyBorder="1" applyAlignment="1">
      <alignment wrapText="1"/>
    </xf>
    <xf numFmtId="0" fontId="7" fillId="0" borderId="0" xfId="0" applyFont="1" applyBorder="1" applyAlignment="1">
      <alignment vertical="top" wrapText="1"/>
    </xf>
    <xf numFmtId="0" fontId="0" fillId="0" borderId="0" xfId="0" applyFont="1" applyProtection="1">
      <protection locked="0"/>
    </xf>
    <xf numFmtId="0" fontId="0" fillId="0" borderId="0" xfId="0" applyFont="1" applyAlignment="1">
      <alignment horizontal="center"/>
    </xf>
    <xf numFmtId="0" fontId="0" fillId="0" borderId="0" xfId="0" applyFont="1" applyAlignment="1" applyProtection="1">
      <alignment wrapText="1"/>
      <protection locked="0"/>
    </xf>
    <xf numFmtId="164" fontId="5" fillId="0" borderId="13" xfId="0" applyNumberFormat="1" applyFont="1" applyBorder="1" applyAlignment="1">
      <alignment horizontal="center"/>
    </xf>
    <xf numFmtId="164" fontId="5" fillId="0" borderId="56" xfId="0" applyNumberFormat="1" applyFont="1" applyBorder="1" applyAlignment="1">
      <alignment horizontal="center"/>
    </xf>
    <xf numFmtId="0" fontId="5" fillId="0" borderId="11" xfId="0" applyFont="1" applyBorder="1" applyAlignment="1" applyProtection="1">
      <alignment wrapText="1"/>
      <protection locked="0"/>
    </xf>
    <xf numFmtId="0" fontId="5" fillId="0" borderId="11" xfId="0" applyFont="1" applyBorder="1" applyAlignment="1">
      <alignment horizontal="left" wrapText="1"/>
    </xf>
    <xf numFmtId="0" fontId="4" fillId="0" borderId="11" xfId="0" applyFont="1" applyBorder="1" applyAlignment="1">
      <alignment horizontal="center" wrapText="1"/>
    </xf>
    <xf numFmtId="0" fontId="5" fillId="33" borderId="11" xfId="0" applyFont="1" applyFill="1" applyBorder="1" applyAlignment="1" applyProtection="1">
      <alignment wrapText="1"/>
      <protection locked="0"/>
    </xf>
    <xf numFmtId="0" fontId="5" fillId="33" borderId="45" xfId="0" applyFont="1" applyFill="1" applyBorder="1" applyAlignment="1">
      <alignment horizontal="center" wrapText="1"/>
    </xf>
    <xf numFmtId="0" fontId="4" fillId="33" borderId="13" xfId="0" applyFont="1" applyFill="1" applyBorder="1" applyAlignment="1">
      <alignment horizontal="center" wrapText="1"/>
    </xf>
    <xf numFmtId="0" fontId="4" fillId="0" borderId="13" xfId="0" applyFont="1" applyBorder="1" applyAlignment="1" applyProtection="1">
      <alignment horizontal="center" wrapText="1"/>
      <protection locked="0"/>
    </xf>
    <xf numFmtId="0" fontId="4" fillId="0" borderId="29" xfId="0" applyFont="1" applyBorder="1" applyAlignment="1">
      <alignment horizontal="left" wrapText="1"/>
    </xf>
    <xf numFmtId="0" fontId="0" fillId="0" borderId="29" xfId="0" applyFont="1" applyFill="1" applyBorder="1"/>
    <xf numFmtId="0" fontId="6" fillId="0" borderId="109" xfId="0" applyFont="1" applyBorder="1" applyAlignment="1" applyProtection="1">
      <alignment horizontal="center" wrapText="1"/>
      <protection locked="0"/>
    </xf>
    <xf numFmtId="0" fontId="6" fillId="0" borderId="110" xfId="0" applyFont="1" applyBorder="1" applyAlignment="1">
      <alignment horizontal="left" wrapText="1"/>
    </xf>
    <xf numFmtId="0" fontId="0" fillId="0" borderId="13" xfId="0" applyFont="1" applyBorder="1" applyAlignment="1">
      <alignment horizontal="center" wrapText="1"/>
    </xf>
    <xf numFmtId="0" fontId="6" fillId="33" borderId="111" xfId="0" applyFont="1" applyFill="1" applyBorder="1" applyAlignment="1" applyProtection="1">
      <alignment horizontal="right" wrapText="1"/>
      <protection locked="0"/>
    </xf>
    <xf numFmtId="0" fontId="6" fillId="33" borderId="112" xfId="0" applyFont="1" applyFill="1" applyBorder="1" applyAlignment="1">
      <alignment wrapText="1"/>
    </xf>
    <xf numFmtId="0" fontId="0" fillId="33" borderId="13" xfId="0" applyFont="1" applyFill="1" applyBorder="1" applyAlignment="1">
      <alignment horizontal="center"/>
    </xf>
    <xf numFmtId="0" fontId="6" fillId="0" borderId="111" xfId="0" applyFont="1" applyBorder="1" applyAlignment="1" applyProtection="1">
      <alignment horizontal="center" wrapText="1"/>
      <protection locked="0"/>
    </xf>
    <xf numFmtId="0" fontId="6" fillId="0" borderId="112" xfId="0" applyFont="1" applyBorder="1" applyAlignment="1">
      <alignment horizontal="left" wrapText="1"/>
    </xf>
    <xf numFmtId="0" fontId="0" fillId="0" borderId="113" xfId="0" applyFont="1" applyBorder="1" applyAlignment="1">
      <alignment horizontal="center" wrapText="1"/>
    </xf>
    <xf numFmtId="0" fontId="6" fillId="33" borderId="111" xfId="0" applyFont="1" applyFill="1" applyBorder="1" applyAlignment="1" applyProtection="1">
      <alignment wrapText="1"/>
      <protection locked="0"/>
    </xf>
    <xf numFmtId="0" fontId="6" fillId="33" borderId="114" xfId="0" applyFont="1" applyFill="1" applyBorder="1" applyAlignment="1" applyProtection="1">
      <alignment wrapText="1"/>
      <protection locked="0"/>
    </xf>
    <xf numFmtId="0" fontId="6" fillId="33" borderId="113" xfId="0" applyFont="1" applyFill="1" applyBorder="1" applyAlignment="1">
      <alignment wrapText="1"/>
    </xf>
    <xf numFmtId="0" fontId="6" fillId="0" borderId="115" xfId="0" applyFont="1" applyBorder="1" applyAlignment="1" applyProtection="1">
      <alignment horizontal="center" wrapText="1"/>
      <protection locked="0"/>
    </xf>
    <xf numFmtId="0" fontId="6" fillId="0" borderId="116" xfId="0" applyFont="1" applyBorder="1" applyAlignment="1">
      <alignment horizontal="left" wrapText="1"/>
    </xf>
    <xf numFmtId="165" fontId="0" fillId="0" borderId="13" xfId="0" applyNumberFormat="1" applyFont="1" applyBorder="1" applyAlignment="1">
      <alignment horizontal="center" wrapText="1"/>
    </xf>
    <xf numFmtId="0" fontId="3" fillId="0" borderId="0" xfId="0" applyFont="1" applyBorder="1"/>
    <xf numFmtId="0" fontId="1" fillId="0" borderId="120" xfId="0" applyFont="1" applyBorder="1" applyAlignment="1">
      <alignment horizontal="left"/>
    </xf>
    <xf numFmtId="164" fontId="1" fillId="0" borderId="0" xfId="0" applyNumberFormat="1" applyFont="1" applyBorder="1" applyAlignment="1">
      <alignment horizontal="center"/>
    </xf>
    <xf numFmtId="0" fontId="1" fillId="0" borderId="0"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xf numFmtId="9" fontId="3" fillId="0" borderId="0" xfId="0" applyNumberFormat="1" applyFont="1" applyBorder="1"/>
    <xf numFmtId="0" fontId="3" fillId="0" borderId="0" xfId="0" applyFont="1" applyFill="1" applyBorder="1" applyAlignment="1">
      <alignment horizontal="center"/>
    </xf>
    <xf numFmtId="0" fontId="3" fillId="0" borderId="0" xfId="0" quotePrefix="1" applyFont="1" applyFill="1" applyBorder="1" applyAlignment="1">
      <alignment horizontal="center"/>
    </xf>
    <xf numFmtId="0" fontId="3" fillId="0" borderId="0" xfId="0" applyFont="1" applyFill="1" applyBorder="1" applyAlignment="1"/>
    <xf numFmtId="41" fontId="3" fillId="0" borderId="0" xfId="0" applyNumberFormat="1" applyFont="1" applyFill="1" applyBorder="1" applyAlignment="1"/>
    <xf numFmtId="9" fontId="1" fillId="0" borderId="0" xfId="0" applyNumberFormat="1" applyFont="1" applyBorder="1"/>
    <xf numFmtId="0" fontId="1" fillId="0" borderId="0" xfId="0" applyFont="1" applyFill="1" applyBorder="1" applyAlignment="1"/>
    <xf numFmtId="5" fontId="3" fillId="0" borderId="0" xfId="0" applyNumberFormat="1" applyFont="1" applyFill="1" applyBorder="1" applyAlignment="1"/>
    <xf numFmtId="5" fontId="1" fillId="0" borderId="0" xfId="0" applyNumberFormat="1" applyFont="1" applyFill="1" applyBorder="1" applyAlignment="1"/>
    <xf numFmtId="166" fontId="3" fillId="0" borderId="0" xfId="0" applyNumberFormat="1" applyFont="1" applyFill="1" applyBorder="1" applyAlignment="1"/>
    <xf numFmtId="42" fontId="1" fillId="0" borderId="0" xfId="0" applyNumberFormat="1" applyFont="1" applyFill="1" applyBorder="1" applyAlignment="1"/>
    <xf numFmtId="37" fontId="3" fillId="0" borderId="0" xfId="0" applyNumberFormat="1" applyFont="1" applyFill="1" applyBorder="1" applyAlignment="1"/>
    <xf numFmtId="3" fontId="12" fillId="0" borderId="0" xfId="0" applyNumberFormat="1" applyFont="1" applyFill="1" applyBorder="1" applyAlignment="1"/>
    <xf numFmtId="0" fontId="3" fillId="0" borderId="0" xfId="0" applyFont="1" applyFill="1" applyBorder="1" applyAlignment="1">
      <alignment wrapText="1"/>
    </xf>
    <xf numFmtId="0" fontId="17"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Border="1" applyAlignment="1">
      <alignment horizontal="left"/>
    </xf>
    <xf numFmtId="5" fontId="3" fillId="0" borderId="0" xfId="0" applyNumberFormat="1" applyFont="1" applyFill="1" applyBorder="1" applyAlignment="1" applyProtection="1"/>
    <xf numFmtId="167" fontId="3" fillId="0" borderId="0" xfId="0" applyNumberFormat="1" applyFont="1" applyFill="1" applyBorder="1" applyAlignment="1" applyProtection="1"/>
    <xf numFmtId="0" fontId="12" fillId="0" borderId="0" xfId="0" applyFont="1" applyFill="1" applyBorder="1" applyAlignment="1" applyProtection="1"/>
    <xf numFmtId="0" fontId="1" fillId="0" borderId="0" xfId="0" applyFont="1" applyFill="1" applyBorder="1" applyAlignment="1" applyProtection="1">
      <alignment horizontal="center"/>
    </xf>
    <xf numFmtId="37" fontId="3" fillId="0" borderId="0" xfId="0" applyNumberFormat="1" applyFont="1" applyFill="1" applyBorder="1" applyAlignment="1" applyProtection="1"/>
    <xf numFmtId="0" fontId="3" fillId="0" borderId="0" xfId="0" applyFont="1" applyFill="1" applyBorder="1" applyAlignment="1" applyProtection="1"/>
    <xf numFmtId="0" fontId="1" fillId="0" borderId="0" xfId="0" applyFont="1" applyFill="1" applyBorder="1" applyAlignment="1" applyProtection="1"/>
    <xf numFmtId="5" fontId="3" fillId="0" borderId="0" xfId="0" applyNumberFormat="1" applyFont="1" applyFill="1" applyBorder="1" applyAlignment="1" applyProtection="1">
      <protection locked="0"/>
    </xf>
    <xf numFmtId="0" fontId="1" fillId="0" borderId="121" xfId="0" applyFont="1" applyFill="1" applyBorder="1" applyAlignment="1">
      <alignment horizontal="center"/>
    </xf>
    <xf numFmtId="0" fontId="1" fillId="0" borderId="121" xfId="0" applyFont="1" applyFill="1" applyBorder="1" applyAlignment="1"/>
    <xf numFmtId="5" fontId="3" fillId="0" borderId="121" xfId="0" applyNumberFormat="1" applyFont="1" applyFill="1" applyBorder="1" applyAlignment="1" applyProtection="1">
      <protection locked="0"/>
    </xf>
    <xf numFmtId="0" fontId="1" fillId="0" borderId="122" xfId="0" applyFont="1" applyFill="1" applyBorder="1" applyAlignment="1">
      <alignment horizontal="center"/>
    </xf>
    <xf numFmtId="0" fontId="1" fillId="0" borderId="122" xfId="0" applyFont="1" applyFill="1" applyBorder="1" applyAlignment="1"/>
    <xf numFmtId="5" fontId="3" fillId="0" borderId="122" xfId="0" applyNumberFormat="1" applyFont="1" applyFill="1" applyBorder="1" applyAlignment="1" applyProtection="1">
      <protection locked="0"/>
    </xf>
    <xf numFmtId="0" fontId="3" fillId="0" borderId="122" xfId="0" applyFont="1" applyBorder="1"/>
    <xf numFmtId="0" fontId="3" fillId="0" borderId="0" xfId="0" applyFont="1"/>
    <xf numFmtId="0" fontId="4" fillId="0" borderId="0" xfId="0" applyFont="1" applyBorder="1" applyAlignment="1">
      <alignment horizontal="center"/>
    </xf>
    <xf numFmtId="0" fontId="0" fillId="0" borderId="0" xfId="0" applyBorder="1" applyAlignment="1">
      <alignment horizontal="center"/>
    </xf>
    <xf numFmtId="0" fontId="18" fillId="0" borderId="0" xfId="0" applyFont="1" applyBorder="1" applyAlignment="1">
      <alignment horizontal="center"/>
    </xf>
    <xf numFmtId="0" fontId="0" fillId="0" borderId="0" xfId="0" applyFont="1" applyFill="1" applyAlignment="1">
      <alignment horizontal="center"/>
    </xf>
    <xf numFmtId="0" fontId="5" fillId="0" borderId="0" xfId="0" applyFont="1" applyBorder="1" applyAlignment="1">
      <alignment horizontal="center"/>
    </xf>
    <xf numFmtId="0" fontId="5" fillId="0" borderId="17" xfId="0" applyFont="1" applyBorder="1" applyAlignment="1">
      <alignment horizontal="center"/>
    </xf>
    <xf numFmtId="0" fontId="0" fillId="0" borderId="0" xfId="0" applyFont="1" applyAlignment="1">
      <alignment horizontal="center" wrapText="1"/>
    </xf>
    <xf numFmtId="0" fontId="8" fillId="0" borderId="0" xfId="0" applyFont="1" applyBorder="1" applyAlignment="1">
      <alignment horizontal="center"/>
    </xf>
    <xf numFmtId="0" fontId="7" fillId="0" borderId="17" xfId="0" applyFont="1" applyBorder="1" applyAlignment="1">
      <alignment horizontal="center"/>
    </xf>
    <xf numFmtId="0" fontId="0" fillId="0" borderId="17" xfId="0" applyBorder="1" applyAlignment="1">
      <alignment horizontal="center"/>
    </xf>
    <xf numFmtId="0" fontId="0" fillId="0" borderId="0" xfId="0" applyAlignment="1">
      <alignment horizontal="center"/>
    </xf>
    <xf numFmtId="0" fontId="10" fillId="0" borderId="0" xfId="0" applyFont="1" applyBorder="1" applyAlignment="1">
      <alignment horizontal="center"/>
    </xf>
    <xf numFmtId="0" fontId="1" fillId="0" borderId="44" xfId="0" applyFont="1" applyFill="1" applyBorder="1" applyAlignment="1">
      <alignment wrapText="1"/>
    </xf>
    <xf numFmtId="0" fontId="1" fillId="0" borderId="45" xfId="0" applyFont="1" applyFill="1" applyBorder="1" applyAlignment="1">
      <alignment wrapText="1"/>
    </xf>
    <xf numFmtId="0" fontId="1" fillId="0" borderId="46" xfId="0" applyFont="1" applyFill="1" applyBorder="1" applyAlignment="1">
      <alignment horizontal="left"/>
    </xf>
    <xf numFmtId="0" fontId="1" fillId="0" borderId="29" xfId="0" applyFont="1" applyFill="1" applyBorder="1" applyAlignment="1">
      <alignment horizontal="left"/>
    </xf>
    <xf numFmtId="0" fontId="1" fillId="0" borderId="47" xfId="0" applyFont="1" applyFill="1" applyBorder="1" applyAlignment="1">
      <alignment horizontal="left"/>
    </xf>
    <xf numFmtId="0" fontId="1" fillId="0" borderId="48" xfId="0" applyFont="1" applyFill="1" applyBorder="1" applyAlignment="1">
      <alignment horizontal="left"/>
    </xf>
    <xf numFmtId="0" fontId="2" fillId="33" borderId="35" xfId="0" applyFont="1" applyFill="1" applyBorder="1" applyAlignment="1">
      <alignment wrapText="1"/>
    </xf>
    <xf numFmtId="0" fontId="2" fillId="33" borderId="43" xfId="0" applyFont="1" applyFill="1" applyBorder="1" applyAlignment="1">
      <alignment wrapText="1"/>
    </xf>
    <xf numFmtId="0" fontId="2" fillId="33" borderId="49" xfId="0" applyFont="1" applyFill="1" applyBorder="1" applyAlignment="1">
      <alignment wrapText="1"/>
    </xf>
    <xf numFmtId="0" fontId="1" fillId="0" borderId="28" xfId="0" applyFont="1" applyBorder="1" applyAlignment="1">
      <alignment horizontal="center"/>
    </xf>
    <xf numFmtId="0" fontId="1" fillId="0" borderId="0" xfId="0" applyFont="1" applyBorder="1" applyAlignment="1">
      <alignment horizontal="center"/>
    </xf>
    <xf numFmtId="0" fontId="1" fillId="0" borderId="41" xfId="0" applyFont="1" applyBorder="1" applyAlignment="1">
      <alignment horizontal="center"/>
    </xf>
    <xf numFmtId="0" fontId="1" fillId="0" borderId="36" xfId="0" applyFont="1" applyFill="1" applyBorder="1" applyAlignment="1">
      <alignment wrapText="1"/>
    </xf>
    <xf numFmtId="0" fontId="1" fillId="0" borderId="17" xfId="0" applyFont="1" applyFill="1" applyBorder="1" applyAlignment="1">
      <alignment wrapText="1"/>
    </xf>
    <xf numFmtId="0" fontId="1" fillId="0" borderId="32" xfId="0" applyFont="1" applyFill="1" applyBorder="1" applyAlignment="1">
      <alignment wrapText="1"/>
    </xf>
    <xf numFmtId="0" fontId="1" fillId="0" borderId="35" xfId="0" applyFont="1" applyBorder="1" applyAlignment="1">
      <alignment horizontal="left" wrapText="1"/>
    </xf>
    <xf numFmtId="0" fontId="1" fillId="0" borderId="43" xfId="0" applyFont="1" applyBorder="1" applyAlignment="1">
      <alignment horizontal="left" wrapText="1"/>
    </xf>
    <xf numFmtId="0" fontId="1" fillId="0" borderId="42" xfId="0" applyFont="1" applyBorder="1" applyAlignment="1">
      <alignment horizontal="left" wrapText="1"/>
    </xf>
    <xf numFmtId="0" fontId="3" fillId="0" borderId="50" xfId="0" applyFont="1" applyFill="1" applyBorder="1" applyAlignment="1">
      <alignment horizontal="center"/>
    </xf>
    <xf numFmtId="0" fontId="3" fillId="0" borderId="52" xfId="0" applyFont="1" applyFill="1" applyBorder="1" applyAlignment="1">
      <alignment horizontal="center"/>
    </xf>
    <xf numFmtId="0" fontId="3" fillId="0" borderId="51" xfId="0" applyFont="1" applyFill="1" applyBorder="1" applyAlignment="1">
      <alignment horizontal="center"/>
    </xf>
    <xf numFmtId="0" fontId="1" fillId="0" borderId="36" xfId="0" applyFont="1" applyFill="1" applyBorder="1" applyAlignment="1">
      <alignment horizontal="center" wrapText="1"/>
    </xf>
    <xf numFmtId="0" fontId="1" fillId="0" borderId="17" xfId="0" applyFont="1" applyFill="1" applyBorder="1" applyAlignment="1">
      <alignment horizontal="center" wrapText="1"/>
    </xf>
    <xf numFmtId="0" fontId="1" fillId="0" borderId="32" xfId="0" applyFont="1" applyFill="1" applyBorder="1" applyAlignment="1">
      <alignment horizontal="center" wrapText="1"/>
    </xf>
    <xf numFmtId="49" fontId="1" fillId="0" borderId="28" xfId="0" applyNumberFormat="1" applyFont="1" applyFill="1" applyBorder="1" applyAlignment="1">
      <alignment horizontal="left"/>
    </xf>
    <xf numFmtId="49" fontId="1" fillId="0" borderId="0" xfId="0" applyNumberFormat="1" applyFont="1" applyFill="1" applyBorder="1" applyAlignment="1">
      <alignment horizontal="left"/>
    </xf>
    <xf numFmtId="0" fontId="1" fillId="0" borderId="57" xfId="0" applyFont="1" applyFill="1" applyBorder="1" applyAlignment="1">
      <alignment vertical="top" wrapText="1"/>
    </xf>
    <xf numFmtId="0" fontId="11" fillId="0" borderId="58" xfId="0" applyFont="1" applyFill="1" applyBorder="1" applyAlignment="1"/>
    <xf numFmtId="0" fontId="1" fillId="0" borderId="35" xfId="0" applyFont="1" applyFill="1" applyBorder="1" applyAlignment="1">
      <alignment horizontal="left" wrapText="1"/>
    </xf>
    <xf numFmtId="0" fontId="1" fillId="0" borderId="43" xfId="0" applyFont="1" applyFill="1" applyBorder="1" applyAlignment="1">
      <alignment horizontal="left" wrapText="1"/>
    </xf>
    <xf numFmtId="0" fontId="1" fillId="0" borderId="56" xfId="0" applyFont="1" applyFill="1" applyBorder="1" applyAlignment="1">
      <alignment horizontal="left" vertical="top" wrapText="1"/>
    </xf>
    <xf numFmtId="0" fontId="1" fillId="0" borderId="57" xfId="0" applyFont="1" applyFill="1" applyBorder="1" applyAlignment="1">
      <alignment horizontal="left" vertical="top" wrapText="1"/>
    </xf>
    <xf numFmtId="0" fontId="1" fillId="0" borderId="56" xfId="0" applyFont="1" applyFill="1" applyBorder="1" applyAlignment="1">
      <alignment horizontal="left" wrapText="1"/>
    </xf>
    <xf numFmtId="0" fontId="1" fillId="0" borderId="57" xfId="0" applyFont="1" applyFill="1" applyBorder="1" applyAlignment="1">
      <alignment horizontal="left" wrapText="1"/>
    </xf>
    <xf numFmtId="0" fontId="10" fillId="0" borderId="17" xfId="0" applyFont="1" applyBorder="1" applyAlignment="1">
      <alignment horizontal="center"/>
    </xf>
    <xf numFmtId="0" fontId="4" fillId="0" borderId="46" xfId="0" applyNumberFormat="1" applyFont="1" applyBorder="1" applyAlignment="1">
      <alignment horizontal="center"/>
    </xf>
    <xf numFmtId="0" fontId="4" fillId="0" borderId="57" xfId="0" applyNumberFormat="1" applyFont="1" applyBorder="1" applyAlignment="1">
      <alignment horizontal="center"/>
    </xf>
    <xf numFmtId="0" fontId="4" fillId="0" borderId="63" xfId="0" applyNumberFormat="1" applyFont="1" applyBorder="1" applyAlignment="1">
      <alignment horizontal="center"/>
    </xf>
    <xf numFmtId="0" fontId="16" fillId="0" borderId="0" xfId="0" applyFont="1" applyBorder="1" applyAlignment="1">
      <alignment wrapText="1"/>
    </xf>
    <xf numFmtId="0" fontId="8" fillId="0" borderId="0" xfId="0" applyFont="1" applyAlignment="1">
      <alignment horizontal="center"/>
    </xf>
    <xf numFmtId="0" fontId="8" fillId="0" borderId="0" xfId="0" applyFont="1" applyAlignment="1">
      <alignment horizontal="center" wrapText="1"/>
    </xf>
    <xf numFmtId="0" fontId="16" fillId="0" borderId="65" xfId="0" applyFont="1" applyBorder="1" applyAlignment="1">
      <alignment wrapText="1"/>
    </xf>
    <xf numFmtId="0" fontId="1" fillId="0" borderId="117" xfId="0" applyFont="1" applyBorder="1" applyAlignment="1">
      <alignment horizontal="center"/>
    </xf>
    <xf numFmtId="0" fontId="1" fillId="0" borderId="119" xfId="0" applyFont="1" applyBorder="1" applyAlignment="1">
      <alignment horizontal="center"/>
    </xf>
    <xf numFmtId="0" fontId="1" fillId="0" borderId="118" xfId="0" applyFont="1" applyBorder="1"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Percent" xfId="39" builtinId="5"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tabSelected="1" zoomScale="75" workbookViewId="0">
      <selection sqref="A1:C1"/>
    </sheetView>
  </sheetViews>
  <sheetFormatPr defaultRowHeight="15" x14ac:dyDescent="0.2"/>
  <cols>
    <col min="1" max="1" width="5.109375" style="1" bestFit="1" customWidth="1"/>
    <col min="2" max="2" width="29.33203125" style="1" customWidth="1"/>
    <col min="3" max="3" width="70.5546875" style="1" bestFit="1" customWidth="1"/>
    <col min="4" max="16384" width="8.88671875" style="1"/>
  </cols>
  <sheetData>
    <row r="1" spans="1:3" x14ac:dyDescent="0.2">
      <c r="A1" s="448"/>
      <c r="B1" s="448"/>
      <c r="C1" s="448"/>
    </row>
    <row r="2" spans="1:3" ht="18" customHeight="1" x14ac:dyDescent="0.25">
      <c r="A2" s="449" t="s">
        <v>0</v>
      </c>
      <c r="B2" s="449"/>
      <c r="C2" s="449"/>
    </row>
    <row r="3" spans="1:3" ht="18" customHeight="1" x14ac:dyDescent="0.25">
      <c r="A3" s="447" t="s">
        <v>1</v>
      </c>
      <c r="B3" s="447"/>
      <c r="C3" s="447"/>
    </row>
    <row r="4" spans="1:3" ht="18" customHeight="1" x14ac:dyDescent="0.25">
      <c r="A4" s="447" t="s">
        <v>2</v>
      </c>
      <c r="B4" s="447"/>
      <c r="C4" s="447"/>
    </row>
    <row r="5" spans="1:3" ht="15.75" customHeight="1" x14ac:dyDescent="0.25">
      <c r="A5" s="447" t="s">
        <v>3</v>
      </c>
      <c r="B5" s="447"/>
      <c r="C5" s="447"/>
    </row>
    <row r="6" spans="1:3" ht="15.75" customHeight="1" x14ac:dyDescent="0.25">
      <c r="A6" s="447" t="s">
        <v>4</v>
      </c>
      <c r="B6" s="447"/>
      <c r="C6" s="447"/>
    </row>
    <row r="7" spans="1:3" ht="16.5" customHeight="1" thickBot="1" x14ac:dyDescent="0.3">
      <c r="A7" s="447"/>
      <c r="B7" s="447"/>
      <c r="C7" s="447"/>
    </row>
    <row r="8" spans="1:3" ht="15.75" customHeight="1" x14ac:dyDescent="0.25">
      <c r="A8" s="3">
        <v>-1</v>
      </c>
      <c r="B8" s="4">
        <v>-2</v>
      </c>
      <c r="C8" s="5">
        <v>-3</v>
      </c>
    </row>
    <row r="9" spans="1:3" ht="15.75" customHeight="1" x14ac:dyDescent="0.25">
      <c r="A9" s="6"/>
      <c r="B9" s="7"/>
      <c r="C9" s="8"/>
    </row>
    <row r="10" spans="1:3" s="9" customFormat="1" ht="16.5" thickBot="1" x14ac:dyDescent="0.3">
      <c r="A10" s="10" t="s">
        <v>5</v>
      </c>
      <c r="B10" s="11" t="s">
        <v>6</v>
      </c>
      <c r="C10" s="12" t="s">
        <v>7</v>
      </c>
    </row>
    <row r="11" spans="1:3" ht="15.75" customHeight="1" x14ac:dyDescent="0.25">
      <c r="A11" s="13"/>
      <c r="B11" s="14"/>
      <c r="C11" s="15"/>
    </row>
    <row r="12" spans="1:3" ht="27.2" customHeight="1" x14ac:dyDescent="0.25">
      <c r="A12" s="16" t="s">
        <v>8</v>
      </c>
      <c r="B12" s="17" t="s">
        <v>9</v>
      </c>
      <c r="C12" s="18" t="s">
        <v>10</v>
      </c>
    </row>
    <row r="13" spans="1:3"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40</v>
      </c>
    </row>
    <row r="33" spans="1:3" ht="14.25" customHeight="1" x14ac:dyDescent="0.2">
      <c r="A33" s="19">
        <v>4</v>
      </c>
      <c r="B33" s="20" t="s">
        <v>17</v>
      </c>
      <c r="C33" s="21" t="s">
        <v>41</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42</v>
      </c>
    </row>
    <row r="37" spans="1:3" ht="14.25" customHeight="1" x14ac:dyDescent="0.2">
      <c r="A37" s="19">
        <v>8</v>
      </c>
      <c r="B37" s="20" t="s">
        <v>25</v>
      </c>
      <c r="C37" s="21" t="s">
        <v>43</v>
      </c>
    </row>
    <row r="38" spans="1:3" ht="14.25" customHeight="1" x14ac:dyDescent="0.2">
      <c r="A38" s="19">
        <v>9</v>
      </c>
      <c r="B38" s="20" t="s">
        <v>27</v>
      </c>
      <c r="C38" s="21" t="s">
        <v>44</v>
      </c>
    </row>
    <row r="39" spans="1:3" ht="14.25" customHeight="1" x14ac:dyDescent="0.2">
      <c r="A39" s="19">
        <v>10</v>
      </c>
      <c r="B39" s="20" t="s">
        <v>29</v>
      </c>
      <c r="C39" s="21" t="s">
        <v>45</v>
      </c>
    </row>
    <row r="40" spans="1:3" ht="14.25" customHeight="1" x14ac:dyDescent="0.2">
      <c r="A40" s="19">
        <v>11</v>
      </c>
      <c r="B40" s="20" t="s">
        <v>30</v>
      </c>
      <c r="C40" s="21" t="s">
        <v>46</v>
      </c>
    </row>
    <row r="41" spans="1:3" ht="14.25" customHeight="1" x14ac:dyDescent="0.2">
      <c r="A41" s="19">
        <v>12</v>
      </c>
      <c r="B41" s="20" t="s">
        <v>32</v>
      </c>
      <c r="C41" s="21" t="s">
        <v>47</v>
      </c>
    </row>
    <row r="42" spans="1:3" ht="14.25" customHeight="1" x14ac:dyDescent="0.2">
      <c r="A42" s="19">
        <v>13</v>
      </c>
      <c r="B42" s="20" t="s">
        <v>33</v>
      </c>
      <c r="C42" s="21" t="s">
        <v>48</v>
      </c>
    </row>
    <row r="43" spans="1:3" ht="14.25" customHeight="1" x14ac:dyDescent="0.2">
      <c r="A43" s="19">
        <v>14</v>
      </c>
      <c r="B43" s="20" t="s">
        <v>34</v>
      </c>
      <c r="C43" s="24" t="s">
        <v>22</v>
      </c>
    </row>
    <row r="44" spans="1:3" ht="15" customHeight="1" thickBot="1" x14ac:dyDescent="0.25">
      <c r="A44" s="25">
        <v>15</v>
      </c>
      <c r="B44" s="26" t="s">
        <v>35</v>
      </c>
      <c r="C44" s="27" t="s">
        <v>49</v>
      </c>
    </row>
    <row r="45" spans="1:3" ht="15.75" customHeight="1" x14ac:dyDescent="0.25">
      <c r="A45" s="13"/>
      <c r="B45" s="14"/>
      <c r="C45" s="15"/>
    </row>
    <row r="46" spans="1:3" ht="27.2" customHeight="1" x14ac:dyDescent="0.25">
      <c r="A46" s="16" t="s">
        <v>50</v>
      </c>
      <c r="B46" s="17" t="s">
        <v>9</v>
      </c>
      <c r="C46" s="18" t="s">
        <v>51</v>
      </c>
    </row>
    <row r="47" spans="1:3" x14ac:dyDescent="0.2">
      <c r="A47" s="19">
        <v>1</v>
      </c>
      <c r="B47" s="20" t="s">
        <v>11</v>
      </c>
      <c r="C47" s="21" t="s">
        <v>52</v>
      </c>
    </row>
    <row r="48" spans="1:3" ht="14.25" customHeight="1" x14ac:dyDescent="0.2">
      <c r="A48" s="19">
        <v>2</v>
      </c>
      <c r="B48" s="22" t="s">
        <v>13</v>
      </c>
      <c r="C48" s="21" t="s">
        <v>53</v>
      </c>
    </row>
    <row r="49" spans="1:3" ht="14.25" customHeight="1" x14ac:dyDescent="0.2">
      <c r="A49" s="19">
        <v>3</v>
      </c>
      <c r="B49" s="22" t="s">
        <v>15</v>
      </c>
      <c r="C49" s="23" t="s">
        <v>40</v>
      </c>
    </row>
    <row r="50" spans="1:3" ht="14.25" customHeight="1" x14ac:dyDescent="0.2">
      <c r="A50" s="19">
        <v>4</v>
      </c>
      <c r="B50" s="20" t="s">
        <v>17</v>
      </c>
      <c r="C50" s="21" t="s">
        <v>54</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42</v>
      </c>
    </row>
    <row r="54" spans="1:3" ht="14.25" customHeight="1" x14ac:dyDescent="0.2">
      <c r="A54" s="19">
        <v>8</v>
      </c>
      <c r="B54" s="20" t="s">
        <v>25</v>
      </c>
      <c r="C54" s="21" t="s">
        <v>26</v>
      </c>
    </row>
    <row r="55" spans="1:3" ht="14.25" customHeight="1" x14ac:dyDescent="0.2">
      <c r="A55" s="19">
        <v>9</v>
      </c>
      <c r="B55" s="20" t="s">
        <v>27</v>
      </c>
      <c r="C55" s="21" t="s">
        <v>44</v>
      </c>
    </row>
    <row r="56" spans="1:3" ht="14.25" customHeight="1" x14ac:dyDescent="0.2">
      <c r="A56" s="19">
        <v>10</v>
      </c>
      <c r="B56" s="20" t="s">
        <v>29</v>
      </c>
      <c r="C56" s="21" t="s">
        <v>55</v>
      </c>
    </row>
    <row r="57" spans="1:3" ht="14.25" customHeight="1" x14ac:dyDescent="0.2">
      <c r="A57" s="19">
        <v>11</v>
      </c>
      <c r="B57" s="20" t="s">
        <v>30</v>
      </c>
      <c r="C57" s="21" t="s">
        <v>56</v>
      </c>
    </row>
    <row r="58" spans="1:3" ht="14.25" customHeight="1" x14ac:dyDescent="0.2">
      <c r="A58" s="19">
        <v>12</v>
      </c>
      <c r="B58" s="20" t="s">
        <v>32</v>
      </c>
      <c r="C58" s="21" t="s">
        <v>57</v>
      </c>
    </row>
    <row r="59" spans="1:3" ht="14.25" customHeight="1" x14ac:dyDescent="0.2">
      <c r="A59" s="19">
        <v>13</v>
      </c>
      <c r="B59" s="20" t="s">
        <v>33</v>
      </c>
      <c r="C59" s="21" t="s">
        <v>48</v>
      </c>
    </row>
    <row r="60" spans="1:3" ht="14.25" customHeight="1" x14ac:dyDescent="0.2">
      <c r="A60" s="19">
        <v>14</v>
      </c>
      <c r="B60" s="20" t="s">
        <v>34</v>
      </c>
      <c r="C60" s="24" t="s">
        <v>22</v>
      </c>
    </row>
    <row r="61" spans="1:3" ht="15" customHeight="1" thickBot="1" x14ac:dyDescent="0.25">
      <c r="A61" s="25">
        <v>15</v>
      </c>
      <c r="B61" s="26" t="s">
        <v>35</v>
      </c>
      <c r="C61" s="27" t="s">
        <v>49</v>
      </c>
    </row>
    <row r="62" spans="1:3" ht="15.75" customHeight="1" x14ac:dyDescent="0.25">
      <c r="A62" s="13"/>
      <c r="B62" s="14"/>
      <c r="C62" s="15"/>
    </row>
    <row r="63" spans="1:3" ht="27.2" customHeight="1" x14ac:dyDescent="0.25">
      <c r="A63" s="16" t="s">
        <v>58</v>
      </c>
      <c r="B63" s="17" t="s">
        <v>9</v>
      </c>
      <c r="C63" s="18" t="s">
        <v>59</v>
      </c>
    </row>
    <row r="64" spans="1:3" x14ac:dyDescent="0.2">
      <c r="A64" s="19">
        <v>1</v>
      </c>
      <c r="B64" s="20" t="s">
        <v>11</v>
      </c>
      <c r="C64" s="21" t="s">
        <v>60</v>
      </c>
    </row>
    <row r="65" spans="1:3" ht="14.25" customHeight="1" x14ac:dyDescent="0.2">
      <c r="A65" s="19">
        <v>2</v>
      </c>
      <c r="B65" s="22" t="s">
        <v>13</v>
      </c>
      <c r="C65" s="21" t="s">
        <v>61</v>
      </c>
    </row>
    <row r="66" spans="1:3" ht="14.25" customHeight="1" x14ac:dyDescent="0.2">
      <c r="A66" s="19">
        <v>3</v>
      </c>
      <c r="B66" s="22" t="s">
        <v>15</v>
      </c>
      <c r="C66" s="23" t="s">
        <v>40</v>
      </c>
    </row>
    <row r="67" spans="1:3" ht="14.25" customHeight="1" x14ac:dyDescent="0.2">
      <c r="A67" s="19">
        <v>4</v>
      </c>
      <c r="B67" s="20" t="s">
        <v>17</v>
      </c>
      <c r="C67" s="21" t="s">
        <v>62</v>
      </c>
    </row>
    <row r="68" spans="1:3" ht="14.25" customHeight="1" x14ac:dyDescent="0.2">
      <c r="A68" s="19">
        <v>5</v>
      </c>
      <c r="B68" s="20" t="s">
        <v>19</v>
      </c>
      <c r="C68" s="21" t="s">
        <v>63</v>
      </c>
    </row>
    <row r="69" spans="1:3" ht="14.25" customHeight="1" x14ac:dyDescent="0.2">
      <c r="A69" s="19">
        <v>6</v>
      </c>
      <c r="B69" s="20" t="s">
        <v>21</v>
      </c>
      <c r="C69" s="24" t="s">
        <v>22</v>
      </c>
    </row>
    <row r="70" spans="1:3" ht="14.25" customHeight="1" x14ac:dyDescent="0.2">
      <c r="A70" s="19">
        <v>7</v>
      </c>
      <c r="B70" s="20" t="s">
        <v>23</v>
      </c>
      <c r="C70" s="21" t="s">
        <v>64</v>
      </c>
    </row>
    <row r="71" spans="1:3" ht="14.25" customHeight="1" x14ac:dyDescent="0.2">
      <c r="A71" s="19">
        <v>8</v>
      </c>
      <c r="B71" s="20" t="s">
        <v>25</v>
      </c>
      <c r="C71" s="21" t="s">
        <v>65</v>
      </c>
    </row>
    <row r="72" spans="1:3" ht="14.25" customHeight="1" x14ac:dyDescent="0.2">
      <c r="A72" s="19">
        <v>9</v>
      </c>
      <c r="B72" s="20" t="s">
        <v>27</v>
      </c>
      <c r="C72" s="21" t="s">
        <v>66</v>
      </c>
    </row>
    <row r="73" spans="1:3" ht="14.25" customHeight="1" x14ac:dyDescent="0.2">
      <c r="A73" s="19">
        <v>10</v>
      </c>
      <c r="B73" s="20" t="s">
        <v>29</v>
      </c>
      <c r="C73" s="21" t="s">
        <v>67</v>
      </c>
    </row>
    <row r="74" spans="1:3" ht="14.25" customHeight="1" x14ac:dyDescent="0.2">
      <c r="A74" s="19">
        <v>11</v>
      </c>
      <c r="B74" s="20" t="s">
        <v>30</v>
      </c>
      <c r="C74" s="21" t="s">
        <v>68</v>
      </c>
    </row>
    <row r="75" spans="1:3" ht="14.25" customHeight="1" x14ac:dyDescent="0.2">
      <c r="A75" s="19">
        <v>12</v>
      </c>
      <c r="B75" s="20" t="s">
        <v>32</v>
      </c>
      <c r="C75" s="21" t="s">
        <v>69</v>
      </c>
    </row>
    <row r="76" spans="1:3" ht="14.25" customHeight="1" x14ac:dyDescent="0.2">
      <c r="A76" s="19">
        <v>13</v>
      </c>
      <c r="B76" s="20" t="s">
        <v>33</v>
      </c>
      <c r="C76" s="21" t="s">
        <v>70</v>
      </c>
    </row>
    <row r="77" spans="1:3" ht="14.25" customHeight="1" x14ac:dyDescent="0.2">
      <c r="A77" s="19">
        <v>14</v>
      </c>
      <c r="B77" s="20" t="s">
        <v>34</v>
      </c>
      <c r="C77" s="24" t="s">
        <v>22</v>
      </c>
    </row>
    <row r="78" spans="1:3" ht="15" customHeight="1" thickBot="1" x14ac:dyDescent="0.25">
      <c r="A78" s="25">
        <v>15</v>
      </c>
      <c r="B78" s="26" t="s">
        <v>35</v>
      </c>
      <c r="C78" s="27" t="s">
        <v>71</v>
      </c>
    </row>
    <row r="79" spans="1:3" ht="15.75" customHeight="1" x14ac:dyDescent="0.25">
      <c r="A79" s="13"/>
      <c r="B79" s="14"/>
      <c r="C79" s="15"/>
    </row>
    <row r="80" spans="1:3" ht="27.2" customHeight="1" x14ac:dyDescent="0.25">
      <c r="A80" s="16" t="s">
        <v>72</v>
      </c>
      <c r="B80" s="17" t="s">
        <v>9</v>
      </c>
      <c r="C80" s="18" t="s">
        <v>73</v>
      </c>
    </row>
    <row r="81" spans="1:4" x14ac:dyDescent="0.2">
      <c r="A81" s="19">
        <v>1</v>
      </c>
      <c r="B81" s="20" t="s">
        <v>11</v>
      </c>
      <c r="C81" s="21" t="s">
        <v>74</v>
      </c>
    </row>
    <row r="82" spans="1:4" ht="14.25" customHeight="1" x14ac:dyDescent="0.2">
      <c r="A82" s="19">
        <v>2</v>
      </c>
      <c r="B82" s="22" t="s">
        <v>13</v>
      </c>
      <c r="C82" s="21" t="s">
        <v>75</v>
      </c>
    </row>
    <row r="83" spans="1:4" ht="14.25" customHeight="1" x14ac:dyDescent="0.2">
      <c r="A83" s="19">
        <v>3</v>
      </c>
      <c r="B83" s="22" t="s">
        <v>15</v>
      </c>
      <c r="C83" s="23" t="s">
        <v>40</v>
      </c>
    </row>
    <row r="84" spans="1:4" ht="14.25" customHeight="1" x14ac:dyDescent="0.2">
      <c r="A84" s="19">
        <v>4</v>
      </c>
      <c r="B84" s="20" t="s">
        <v>17</v>
      </c>
      <c r="C84" s="21" t="s">
        <v>76</v>
      </c>
    </row>
    <row r="85" spans="1:4" ht="14.25" customHeight="1" x14ac:dyDescent="0.2">
      <c r="A85" s="19">
        <v>5</v>
      </c>
      <c r="B85" s="20" t="s">
        <v>19</v>
      </c>
      <c r="C85" s="21" t="s">
        <v>20</v>
      </c>
    </row>
    <row r="86" spans="1:4" ht="14.25" customHeight="1" x14ac:dyDescent="0.2">
      <c r="A86" s="19">
        <v>6</v>
      </c>
      <c r="B86" s="20" t="s">
        <v>21</v>
      </c>
      <c r="C86" s="24" t="s">
        <v>22</v>
      </c>
    </row>
    <row r="87" spans="1:4" ht="14.25" customHeight="1" x14ac:dyDescent="0.2">
      <c r="A87" s="19">
        <v>7</v>
      </c>
      <c r="B87" s="20" t="s">
        <v>23</v>
      </c>
      <c r="C87" s="21" t="s">
        <v>42</v>
      </c>
    </row>
    <row r="88" spans="1:4" ht="14.25" customHeight="1" x14ac:dyDescent="0.2">
      <c r="A88" s="19">
        <v>8</v>
      </c>
      <c r="B88" s="20" t="s">
        <v>25</v>
      </c>
      <c r="C88" s="21" t="s">
        <v>77</v>
      </c>
    </row>
    <row r="89" spans="1:4" ht="14.25" customHeight="1" x14ac:dyDescent="0.2">
      <c r="A89" s="19">
        <v>9</v>
      </c>
      <c r="B89" s="20" t="s">
        <v>27</v>
      </c>
      <c r="C89" s="21" t="s">
        <v>78</v>
      </c>
    </row>
    <row r="90" spans="1:4" ht="14.25" customHeight="1" x14ac:dyDescent="0.2">
      <c r="A90" s="19">
        <v>10</v>
      </c>
      <c r="B90" s="20" t="s">
        <v>29</v>
      </c>
      <c r="C90" s="21" t="s">
        <v>79</v>
      </c>
    </row>
    <row r="91" spans="1:4" ht="14.25" customHeight="1" x14ac:dyDescent="0.2">
      <c r="A91" s="19">
        <v>11</v>
      </c>
      <c r="B91" s="20" t="s">
        <v>30</v>
      </c>
      <c r="C91" s="21" t="s">
        <v>31</v>
      </c>
    </row>
    <row r="92" spans="1:4" ht="14.25" customHeight="1" x14ac:dyDescent="0.2">
      <c r="A92" s="19">
        <v>12</v>
      </c>
      <c r="B92" s="20" t="s">
        <v>32</v>
      </c>
      <c r="C92" s="21" t="s">
        <v>76</v>
      </c>
    </row>
    <row r="93" spans="1:4" ht="14.25" customHeight="1" x14ac:dyDescent="0.2">
      <c r="A93" s="19">
        <v>13</v>
      </c>
      <c r="B93" s="20" t="s">
        <v>33</v>
      </c>
      <c r="C93" s="21" t="s">
        <v>20</v>
      </c>
    </row>
    <row r="94" spans="1:4" ht="14.25" customHeight="1" x14ac:dyDescent="0.2">
      <c r="A94" s="19">
        <v>14</v>
      </c>
      <c r="B94" s="20" t="s">
        <v>34</v>
      </c>
      <c r="C94" s="24" t="s">
        <v>22</v>
      </c>
    </row>
    <row r="95" spans="1:4" ht="15" customHeight="1" thickBot="1" x14ac:dyDescent="0.25">
      <c r="A95" s="25">
        <v>15</v>
      </c>
      <c r="B95" s="26" t="s">
        <v>35</v>
      </c>
      <c r="C95" s="27" t="s">
        <v>42</v>
      </c>
    </row>
    <row r="96" spans="1:4" ht="15.75" x14ac:dyDescent="0.25">
      <c r="A96" s="28" t="s">
        <v>80</v>
      </c>
      <c r="B96" s="28"/>
      <c r="C96" s="28" t="s">
        <v>81</v>
      </c>
      <c r="D96" s="29"/>
    </row>
  </sheetData>
  <mergeCells count="7">
    <mergeCell ref="A7:C7"/>
    <mergeCell ref="A1:C1"/>
    <mergeCell ref="A2:C2"/>
    <mergeCell ref="A3:C3"/>
    <mergeCell ref="A4:C4"/>
    <mergeCell ref="A5:C5"/>
    <mergeCell ref="A6:C6"/>
  </mergeCells>
  <pageMargins left="0.25" right="0.25" top="0.5" bottom="0.5" header="0.25" footer="0.25"/>
  <pageSetup paperSize="9" scale="74" orientation="portrait" horizontalDpi="1200" verticalDpi="1200"/>
  <headerFooter>
    <oddHeader>&amp;LOFFICE OF HEALTH CARE ACCESS&amp;CANNUAL REPORTING&amp;RCHARLOTTE HUNGERFORD HOSPITAL</oddHeader>
    <oddFooter>&amp;LREPORT 20&amp;C&amp;P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85" workbookViewId="0"/>
  </sheetViews>
  <sheetFormatPr defaultRowHeight="15" x14ac:dyDescent="0.2"/>
  <cols>
    <col min="1" max="1" width="5.109375" style="31" bestFit="1" customWidth="1"/>
    <col min="2" max="2" width="54.6640625" style="31" customWidth="1"/>
    <col min="3" max="3" width="30.33203125" style="31" bestFit="1" customWidth="1"/>
    <col min="4" max="4" width="15.77734375" style="30" bestFit="1" customWidth="1"/>
    <col min="5" max="16384" width="8.88671875" style="30"/>
  </cols>
  <sheetData>
    <row r="1" spans="1:8" s="33" customFormat="1" x14ac:dyDescent="0.2">
      <c r="A1" s="34"/>
      <c r="B1" s="450"/>
      <c r="C1" s="450"/>
    </row>
    <row r="2" spans="1:8" s="33" customFormat="1" ht="15.75" customHeight="1" x14ac:dyDescent="0.25">
      <c r="A2" s="451" t="s">
        <v>0</v>
      </c>
      <c r="B2" s="451"/>
      <c r="C2" s="451"/>
      <c r="D2" s="451"/>
    </row>
    <row r="3" spans="1:8" s="33" customFormat="1" ht="15.75" customHeight="1" x14ac:dyDescent="0.25">
      <c r="A3" s="451" t="s">
        <v>1</v>
      </c>
      <c r="B3" s="451"/>
      <c r="C3" s="451"/>
      <c r="D3" s="451"/>
    </row>
    <row r="4" spans="1:8" s="33" customFormat="1" ht="15.75" customHeight="1" x14ac:dyDescent="0.25">
      <c r="A4" s="451" t="s">
        <v>2</v>
      </c>
      <c r="B4" s="451"/>
      <c r="C4" s="451"/>
      <c r="D4" s="451"/>
    </row>
    <row r="5" spans="1:8" s="33" customFormat="1" ht="15.75" customHeight="1" x14ac:dyDescent="0.25">
      <c r="A5" s="451" t="s">
        <v>82</v>
      </c>
      <c r="B5" s="451"/>
      <c r="C5" s="451"/>
      <c r="D5" s="451"/>
    </row>
    <row r="6" spans="1:8" s="33" customFormat="1" ht="16.5" customHeight="1" thickBot="1" x14ac:dyDescent="0.3">
      <c r="A6" s="32"/>
      <c r="B6" s="452"/>
      <c r="C6" s="452"/>
    </row>
    <row r="7" spans="1:8" ht="15.75" customHeight="1" x14ac:dyDescent="0.25">
      <c r="A7" s="36" t="s">
        <v>83</v>
      </c>
      <c r="B7" s="37" t="s">
        <v>84</v>
      </c>
      <c r="C7" s="38" t="s">
        <v>85</v>
      </c>
      <c r="D7" s="39" t="s">
        <v>86</v>
      </c>
      <c r="E7" s="40"/>
      <c r="F7" s="40"/>
      <c r="G7" s="40"/>
      <c r="H7" s="41"/>
    </row>
    <row r="8" spans="1:8" ht="15.75" customHeight="1" x14ac:dyDescent="0.25">
      <c r="A8" s="42"/>
      <c r="B8" s="43"/>
      <c r="C8" s="44" t="s">
        <v>87</v>
      </c>
      <c r="D8" s="45" t="s">
        <v>88</v>
      </c>
    </row>
    <row r="9" spans="1:8" ht="16.5" customHeight="1" thickBot="1" x14ac:dyDescent="0.3">
      <c r="A9" s="46" t="s">
        <v>5</v>
      </c>
      <c r="B9" s="47" t="s">
        <v>9</v>
      </c>
      <c r="C9" s="48" t="s">
        <v>89</v>
      </c>
      <c r="D9" s="49" t="s">
        <v>90</v>
      </c>
    </row>
    <row r="10" spans="1:8" ht="15.75" customHeight="1" x14ac:dyDescent="0.25">
      <c r="A10" s="50"/>
      <c r="B10" s="51"/>
      <c r="C10" s="51"/>
      <c r="D10" s="52"/>
    </row>
    <row r="11" spans="1:8" ht="15.75" x14ac:dyDescent="0.25">
      <c r="A11" s="53" t="s">
        <v>91</v>
      </c>
      <c r="B11" s="54" t="s">
        <v>0</v>
      </c>
      <c r="C11" s="55"/>
      <c r="D11" s="56"/>
    </row>
    <row r="12" spans="1:8" x14ac:dyDescent="0.2">
      <c r="A12" s="57">
        <v>1</v>
      </c>
      <c r="B12" s="41"/>
      <c r="C12" s="58" t="s">
        <v>92</v>
      </c>
      <c r="D12" s="59">
        <v>0</v>
      </c>
    </row>
    <row r="13" spans="1:8" x14ac:dyDescent="0.2">
      <c r="A13" s="57">
        <v>2</v>
      </c>
      <c r="B13" s="41"/>
      <c r="C13" s="58" t="s">
        <v>93</v>
      </c>
      <c r="D13" s="59">
        <v>0</v>
      </c>
    </row>
    <row r="14" spans="1:8" x14ac:dyDescent="0.2">
      <c r="A14" s="57">
        <v>3</v>
      </c>
      <c r="B14" s="41"/>
      <c r="C14" s="58" t="s">
        <v>94</v>
      </c>
      <c r="D14" s="59">
        <v>0</v>
      </c>
    </row>
    <row r="15" spans="1:8" x14ac:dyDescent="0.2">
      <c r="A15" s="57">
        <v>4</v>
      </c>
      <c r="B15" s="41"/>
      <c r="C15" s="58" t="s">
        <v>95</v>
      </c>
      <c r="D15" s="59">
        <v>0</v>
      </c>
    </row>
    <row r="16" spans="1:8" ht="15.75" thickBot="1" x14ac:dyDescent="0.25">
      <c r="A16" s="57">
        <v>5</v>
      </c>
      <c r="B16" s="41"/>
      <c r="C16" s="58" t="s">
        <v>96</v>
      </c>
      <c r="D16" s="59">
        <v>0</v>
      </c>
    </row>
    <row r="17" spans="1:4" ht="16.5" customHeight="1" thickBot="1" x14ac:dyDescent="0.3">
      <c r="A17" s="60"/>
      <c r="B17" s="61"/>
      <c r="C17" s="62" t="s">
        <v>97</v>
      </c>
      <c r="D17" s="63">
        <f>+D16+D15+D14+D13+D12</f>
        <v>0</v>
      </c>
    </row>
    <row r="18" spans="1:4" ht="15.75" customHeight="1" x14ac:dyDescent="0.25">
      <c r="A18" s="64"/>
      <c r="B18" s="65"/>
      <c r="C18" s="66"/>
      <c r="D18" s="67"/>
    </row>
    <row r="19" spans="1:4" ht="15.75" x14ac:dyDescent="0.25">
      <c r="A19" s="53" t="s">
        <v>98</v>
      </c>
      <c r="B19" s="54" t="s">
        <v>10</v>
      </c>
      <c r="C19" s="55"/>
      <c r="D19" s="56"/>
    </row>
    <row r="20" spans="1:4" x14ac:dyDescent="0.2">
      <c r="A20" s="57">
        <v>1</v>
      </c>
      <c r="B20" s="41"/>
      <c r="C20" s="58" t="s">
        <v>92</v>
      </c>
      <c r="D20" s="59">
        <v>47062165</v>
      </c>
    </row>
    <row r="21" spans="1:4" x14ac:dyDescent="0.2">
      <c r="A21" s="57">
        <v>2</v>
      </c>
      <c r="B21" s="41"/>
      <c r="C21" s="58" t="s">
        <v>93</v>
      </c>
      <c r="D21" s="59">
        <v>2810655</v>
      </c>
    </row>
    <row r="22" spans="1:4" x14ac:dyDescent="0.2">
      <c r="A22" s="57">
        <v>3</v>
      </c>
      <c r="B22" s="41"/>
      <c r="C22" s="58" t="s">
        <v>94</v>
      </c>
      <c r="D22" s="59">
        <v>0</v>
      </c>
    </row>
    <row r="23" spans="1:4" x14ac:dyDescent="0.2">
      <c r="A23" s="57">
        <v>4</v>
      </c>
      <c r="B23" s="41"/>
      <c r="C23" s="58" t="s">
        <v>95</v>
      </c>
      <c r="D23" s="59">
        <v>16113030</v>
      </c>
    </row>
    <row r="24" spans="1:4" ht="15.75" thickBot="1" x14ac:dyDescent="0.25">
      <c r="A24" s="57">
        <v>5</v>
      </c>
      <c r="B24" s="41"/>
      <c r="C24" s="58" t="s">
        <v>96</v>
      </c>
      <c r="D24" s="59">
        <v>0</v>
      </c>
    </row>
    <row r="25" spans="1:4" ht="16.5" customHeight="1" thickBot="1" x14ac:dyDescent="0.3">
      <c r="A25" s="60"/>
      <c r="B25" s="61"/>
      <c r="C25" s="62" t="s">
        <v>97</v>
      </c>
      <c r="D25" s="63">
        <f>+D24+D23+D22+D21+D20</f>
        <v>65985850</v>
      </c>
    </row>
    <row r="26" spans="1:4" ht="15.75" customHeight="1" x14ac:dyDescent="0.25">
      <c r="A26" s="64"/>
      <c r="B26" s="65"/>
      <c r="C26" s="66"/>
      <c r="D26" s="67"/>
    </row>
    <row r="27" spans="1:4" ht="31.5" x14ac:dyDescent="0.25">
      <c r="A27" s="53" t="s">
        <v>99</v>
      </c>
      <c r="B27" s="54" t="s">
        <v>37</v>
      </c>
      <c r="C27" s="55"/>
      <c r="D27" s="56"/>
    </row>
    <row r="28" spans="1:4" x14ac:dyDescent="0.2">
      <c r="A28" s="57">
        <v>1</v>
      </c>
      <c r="B28" s="41"/>
      <c r="C28" s="58" t="s">
        <v>92</v>
      </c>
      <c r="D28" s="59">
        <v>1132272</v>
      </c>
    </row>
    <row r="29" spans="1:4" x14ac:dyDescent="0.2">
      <c r="A29" s="57">
        <v>2</v>
      </c>
      <c r="B29" s="41"/>
      <c r="C29" s="58" t="s">
        <v>93</v>
      </c>
      <c r="D29" s="59">
        <v>0</v>
      </c>
    </row>
    <row r="30" spans="1:4" x14ac:dyDescent="0.2">
      <c r="A30" s="57">
        <v>3</v>
      </c>
      <c r="B30" s="41"/>
      <c r="C30" s="58" t="s">
        <v>94</v>
      </c>
      <c r="D30" s="59">
        <v>0</v>
      </c>
    </row>
    <row r="31" spans="1:4" x14ac:dyDescent="0.2">
      <c r="A31" s="57">
        <v>4</v>
      </c>
      <c r="B31" s="41"/>
      <c r="C31" s="58" t="s">
        <v>95</v>
      </c>
      <c r="D31" s="59">
        <v>0</v>
      </c>
    </row>
    <row r="32" spans="1:4" ht="15.75" thickBot="1" x14ac:dyDescent="0.25">
      <c r="A32" s="57">
        <v>5</v>
      </c>
      <c r="B32" s="41"/>
      <c r="C32" s="58" t="s">
        <v>96</v>
      </c>
      <c r="D32" s="59">
        <v>-1132272</v>
      </c>
    </row>
    <row r="33" spans="1:4" ht="16.5" customHeight="1" thickBot="1" x14ac:dyDescent="0.3">
      <c r="A33" s="60"/>
      <c r="B33" s="61"/>
      <c r="C33" s="62" t="s">
        <v>97</v>
      </c>
      <c r="D33" s="63">
        <f>+D32+D31+D30+D29+D28</f>
        <v>0</v>
      </c>
    </row>
    <row r="34" spans="1:4" ht="15.75" customHeight="1" x14ac:dyDescent="0.25">
      <c r="A34" s="64"/>
      <c r="B34" s="65"/>
      <c r="C34" s="66"/>
      <c r="D34" s="67"/>
    </row>
    <row r="35" spans="1:4" ht="31.5" x14ac:dyDescent="0.25">
      <c r="A35" s="53" t="s">
        <v>100</v>
      </c>
      <c r="B35" s="54" t="s">
        <v>51</v>
      </c>
      <c r="C35" s="55"/>
      <c r="D35" s="56"/>
    </row>
    <row r="36" spans="1:4" x14ac:dyDescent="0.2">
      <c r="A36" s="57">
        <v>1</v>
      </c>
      <c r="B36" s="41"/>
      <c r="C36" s="58" t="s">
        <v>92</v>
      </c>
      <c r="D36" s="59">
        <v>0</v>
      </c>
    </row>
    <row r="37" spans="1:4" x14ac:dyDescent="0.2">
      <c r="A37" s="57">
        <v>2</v>
      </c>
      <c r="B37" s="41"/>
      <c r="C37" s="58" t="s">
        <v>93</v>
      </c>
      <c r="D37" s="59">
        <v>0</v>
      </c>
    </row>
    <row r="38" spans="1:4" x14ac:dyDescent="0.2">
      <c r="A38" s="57">
        <v>3</v>
      </c>
      <c r="B38" s="41"/>
      <c r="C38" s="58" t="s">
        <v>94</v>
      </c>
      <c r="D38" s="59">
        <v>0</v>
      </c>
    </row>
    <row r="39" spans="1:4" x14ac:dyDescent="0.2">
      <c r="A39" s="57">
        <v>4</v>
      </c>
      <c r="B39" s="41"/>
      <c r="C39" s="58" t="s">
        <v>95</v>
      </c>
      <c r="D39" s="59">
        <v>0</v>
      </c>
    </row>
    <row r="40" spans="1:4" ht="15.75" thickBot="1" x14ac:dyDescent="0.25">
      <c r="A40" s="57">
        <v>5</v>
      </c>
      <c r="B40" s="41"/>
      <c r="C40" s="58" t="s">
        <v>96</v>
      </c>
      <c r="D40" s="59">
        <v>0</v>
      </c>
    </row>
    <row r="41" spans="1:4" ht="16.5" customHeight="1" thickBot="1" x14ac:dyDescent="0.3">
      <c r="A41" s="60"/>
      <c r="B41" s="61"/>
      <c r="C41" s="62" t="s">
        <v>97</v>
      </c>
      <c r="D41" s="63">
        <f>+D40+D39+D38+D37+D36</f>
        <v>0</v>
      </c>
    </row>
    <row r="42" spans="1:4" ht="15.75" customHeight="1" x14ac:dyDescent="0.25">
      <c r="A42" s="64"/>
      <c r="B42" s="65"/>
      <c r="C42" s="66"/>
      <c r="D42" s="67"/>
    </row>
    <row r="43" spans="1:4" ht="15.75" x14ac:dyDescent="0.25">
      <c r="A43" s="53" t="s">
        <v>101</v>
      </c>
      <c r="B43" s="54" t="s">
        <v>59</v>
      </c>
      <c r="C43" s="55"/>
      <c r="D43" s="56"/>
    </row>
    <row r="44" spans="1:4" x14ac:dyDescent="0.2">
      <c r="A44" s="57">
        <v>1</v>
      </c>
      <c r="B44" s="41"/>
      <c r="C44" s="58" t="s">
        <v>92</v>
      </c>
      <c r="D44" s="59">
        <v>551843</v>
      </c>
    </row>
    <row r="45" spans="1:4" x14ac:dyDescent="0.2">
      <c r="A45" s="57">
        <v>2</v>
      </c>
      <c r="B45" s="41"/>
      <c r="C45" s="58" t="s">
        <v>93</v>
      </c>
      <c r="D45" s="59">
        <v>0</v>
      </c>
    </row>
    <row r="46" spans="1:4" x14ac:dyDescent="0.2">
      <c r="A46" s="57">
        <v>3</v>
      </c>
      <c r="B46" s="41"/>
      <c r="C46" s="58" t="s">
        <v>94</v>
      </c>
      <c r="D46" s="59">
        <v>0</v>
      </c>
    </row>
    <row r="47" spans="1:4" x14ac:dyDescent="0.2">
      <c r="A47" s="57">
        <v>4</v>
      </c>
      <c r="B47" s="41"/>
      <c r="C47" s="58" t="s">
        <v>95</v>
      </c>
      <c r="D47" s="59">
        <v>0</v>
      </c>
    </row>
    <row r="48" spans="1:4" ht="15.75" thickBot="1" x14ac:dyDescent="0.25">
      <c r="A48" s="57">
        <v>5</v>
      </c>
      <c r="B48" s="41"/>
      <c r="C48" s="58" t="s">
        <v>96</v>
      </c>
      <c r="D48" s="59">
        <v>-551843</v>
      </c>
    </row>
    <row r="49" spans="1:4" ht="16.5" customHeight="1" thickBot="1" x14ac:dyDescent="0.3">
      <c r="A49" s="60"/>
      <c r="B49" s="61"/>
      <c r="C49" s="62" t="s">
        <v>97</v>
      </c>
      <c r="D49" s="63">
        <f>+D48+D47+D46+D45+D44</f>
        <v>0</v>
      </c>
    </row>
    <row r="50" spans="1:4" ht="15.75" customHeight="1" x14ac:dyDescent="0.25">
      <c r="A50" s="64"/>
      <c r="B50" s="65"/>
      <c r="C50" s="66"/>
      <c r="D50" s="67"/>
    </row>
    <row r="51" spans="1:4" ht="15.75" x14ac:dyDescent="0.25">
      <c r="A51" s="53" t="s">
        <v>102</v>
      </c>
      <c r="B51" s="54" t="s">
        <v>73</v>
      </c>
      <c r="C51" s="55"/>
      <c r="D51" s="56"/>
    </row>
    <row r="52" spans="1:4" x14ac:dyDescent="0.2">
      <c r="A52" s="57">
        <v>1</v>
      </c>
      <c r="B52" s="41"/>
      <c r="C52" s="58" t="s">
        <v>92</v>
      </c>
      <c r="D52" s="59">
        <v>36389</v>
      </c>
    </row>
    <row r="53" spans="1:4" x14ac:dyDescent="0.2">
      <c r="A53" s="57">
        <v>2</v>
      </c>
      <c r="B53" s="41"/>
      <c r="C53" s="58" t="s">
        <v>93</v>
      </c>
      <c r="D53" s="59">
        <v>0</v>
      </c>
    </row>
    <row r="54" spans="1:4" x14ac:dyDescent="0.2">
      <c r="A54" s="57">
        <v>3</v>
      </c>
      <c r="B54" s="41"/>
      <c r="C54" s="58" t="s">
        <v>94</v>
      </c>
      <c r="D54" s="59">
        <v>0</v>
      </c>
    </row>
    <row r="55" spans="1:4" x14ac:dyDescent="0.2">
      <c r="A55" s="57">
        <v>4</v>
      </c>
      <c r="B55" s="41"/>
      <c r="C55" s="58" t="s">
        <v>95</v>
      </c>
      <c r="D55" s="59">
        <v>0</v>
      </c>
    </row>
    <row r="56" spans="1:4" ht="15.75" thickBot="1" x14ac:dyDescent="0.25">
      <c r="A56" s="57">
        <v>5</v>
      </c>
      <c r="B56" s="41"/>
      <c r="C56" s="58" t="s">
        <v>96</v>
      </c>
      <c r="D56" s="59">
        <v>-36389</v>
      </c>
    </row>
    <row r="57" spans="1:4" ht="16.5" customHeight="1" thickBot="1" x14ac:dyDescent="0.3">
      <c r="A57" s="60"/>
      <c r="B57" s="61"/>
      <c r="C57" s="62" t="s">
        <v>97</v>
      </c>
      <c r="D57" s="63">
        <f>+D56+D55+D54+D53+D52</f>
        <v>0</v>
      </c>
    </row>
    <row r="58" spans="1:4" ht="15.75" customHeight="1" thickBot="1" x14ac:dyDescent="0.3">
      <c r="A58" s="64"/>
      <c r="B58" s="65"/>
      <c r="C58" s="66"/>
      <c r="D58" s="67"/>
    </row>
    <row r="59" spans="1:4" ht="16.5" customHeight="1" thickBot="1" x14ac:dyDescent="0.3">
      <c r="A59" s="68"/>
      <c r="B59" s="69" t="s">
        <v>103</v>
      </c>
      <c r="C59" s="62" t="s">
        <v>104</v>
      </c>
      <c r="D59" s="63">
        <f>+D57-D56+D49-D48+D41-D40+D33-D32+D25-D24+D17-D16</f>
        <v>67706354</v>
      </c>
    </row>
    <row r="60" spans="1:4" ht="16.5" customHeight="1" thickBot="1" x14ac:dyDescent="0.3">
      <c r="A60" s="68"/>
      <c r="B60" s="69" t="s">
        <v>96</v>
      </c>
      <c r="C60" s="62"/>
      <c r="D60" s="63">
        <f>+D56+D48+D40+D32+D24+D16</f>
        <v>-1720504</v>
      </c>
    </row>
    <row r="61" spans="1:4" ht="16.5" customHeight="1" thickBot="1" x14ac:dyDescent="0.3">
      <c r="A61" s="68"/>
      <c r="B61" s="69" t="s">
        <v>105</v>
      </c>
      <c r="C61" s="62" t="s">
        <v>104</v>
      </c>
      <c r="D61" s="63">
        <f>SUM(D59:D60)</f>
        <v>65985850</v>
      </c>
    </row>
  </sheetData>
  <mergeCells count="6">
    <mergeCell ref="B6:C6"/>
    <mergeCell ref="B1:C1"/>
    <mergeCell ref="A2:D2"/>
    <mergeCell ref="A3:D3"/>
    <mergeCell ref="A4:D4"/>
    <mergeCell ref="A5:D5"/>
  </mergeCells>
  <pageMargins left="0.25" right="0.25" top="0.5" bottom="0.5" header="0.25" footer="0.25"/>
  <pageSetup paperSize="9" scale="74" orientation="portrait" horizontalDpi="1200" verticalDpi="1200"/>
  <headerFooter>
    <oddHeader>&amp;LOFFICE OF HEALTH CARE ACCESS&amp;CANNUAL REPORTING&amp;RCHARLOTTE HUNGERFORD HOSPITAL</oddHeader>
    <oddFooter>&amp;LREPORT 5&amp;C&amp;P OF &amp;N&amp;R&amp;D,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sqref="A1:E1"/>
    </sheetView>
  </sheetViews>
  <sheetFormatPr defaultRowHeight="15" x14ac:dyDescent="0.2"/>
  <cols>
    <col min="1" max="1" width="5.44140625" style="30" customWidth="1"/>
    <col min="2" max="2" width="54.77734375" style="30" customWidth="1"/>
    <col min="3" max="3" width="44.6640625" style="30" customWidth="1"/>
    <col min="4" max="4" width="15.88671875" style="30" customWidth="1"/>
    <col min="5" max="5" width="22.77734375" style="30" customWidth="1"/>
    <col min="6" max="16384" width="8.88671875" style="30"/>
  </cols>
  <sheetData>
    <row r="1" spans="1:5" ht="15.75" customHeight="1" x14ac:dyDescent="0.25">
      <c r="A1" s="451" t="s">
        <v>0</v>
      </c>
      <c r="B1" s="451"/>
      <c r="C1" s="451"/>
      <c r="D1" s="451"/>
      <c r="E1" s="451"/>
    </row>
    <row r="2" spans="1:5" ht="15.75" customHeight="1" x14ac:dyDescent="0.25">
      <c r="A2" s="451" t="s">
        <v>1</v>
      </c>
      <c r="B2" s="451"/>
      <c r="C2" s="451"/>
      <c r="D2" s="451"/>
      <c r="E2" s="451"/>
    </row>
    <row r="3" spans="1:5" ht="15.75" customHeight="1" x14ac:dyDescent="0.25">
      <c r="A3" s="451" t="s">
        <v>2</v>
      </c>
      <c r="B3" s="451"/>
      <c r="C3" s="451"/>
      <c r="D3" s="451"/>
      <c r="E3" s="451"/>
    </row>
    <row r="4" spans="1:5" ht="15.75" customHeight="1" x14ac:dyDescent="0.25">
      <c r="A4" s="451" t="s">
        <v>106</v>
      </c>
      <c r="B4" s="451"/>
      <c r="C4" s="451"/>
      <c r="D4" s="451"/>
      <c r="E4" s="451"/>
    </row>
    <row r="5" spans="1:5" ht="16.5" customHeight="1" thickBot="1" x14ac:dyDescent="0.3">
      <c r="A5" s="70"/>
      <c r="B5" s="70"/>
      <c r="C5" s="35"/>
    </row>
    <row r="6" spans="1:5" ht="15.75" customHeight="1" x14ac:dyDescent="0.25">
      <c r="A6" s="71" t="s">
        <v>83</v>
      </c>
      <c r="B6" s="72" t="s">
        <v>84</v>
      </c>
      <c r="C6" s="73" t="s">
        <v>85</v>
      </c>
      <c r="D6" s="73" t="s">
        <v>86</v>
      </c>
      <c r="E6" s="73" t="s">
        <v>107</v>
      </c>
    </row>
    <row r="7" spans="1:5" ht="31.5" customHeight="1" x14ac:dyDescent="0.25">
      <c r="A7" s="74"/>
      <c r="B7" s="75"/>
      <c r="C7" s="76"/>
      <c r="D7" s="77"/>
      <c r="E7" s="78" t="s">
        <v>108</v>
      </c>
    </row>
    <row r="8" spans="1:5" ht="16.5" customHeight="1" thickBot="1" x14ac:dyDescent="0.3">
      <c r="A8" s="79" t="s">
        <v>5</v>
      </c>
      <c r="B8" s="80" t="s">
        <v>9</v>
      </c>
      <c r="C8" s="81" t="s">
        <v>109</v>
      </c>
      <c r="D8" s="81" t="s">
        <v>110</v>
      </c>
      <c r="E8" s="82" t="s">
        <v>111</v>
      </c>
    </row>
    <row r="9" spans="1:5" ht="15.75" customHeight="1" x14ac:dyDescent="0.25">
      <c r="A9" s="83"/>
      <c r="B9" s="84"/>
      <c r="C9" s="85"/>
      <c r="D9" s="84"/>
      <c r="E9" s="86"/>
    </row>
    <row r="10" spans="1:5" ht="15.75" customHeight="1" x14ac:dyDescent="0.25">
      <c r="A10" s="87" t="s">
        <v>8</v>
      </c>
      <c r="B10" s="88" t="s">
        <v>10</v>
      </c>
      <c r="C10" s="55"/>
      <c r="D10" s="55"/>
      <c r="E10" s="89"/>
    </row>
    <row r="11" spans="1:5" ht="15.75" customHeight="1" x14ac:dyDescent="0.25">
      <c r="A11" s="90"/>
      <c r="B11" s="91"/>
      <c r="C11" s="92" t="s">
        <v>112</v>
      </c>
      <c r="D11" s="93" t="s">
        <v>113</v>
      </c>
      <c r="E11" s="94">
        <v>0</v>
      </c>
    </row>
    <row r="12" spans="1:5" ht="15.75" thickBot="1" x14ac:dyDescent="0.25">
      <c r="A12" s="95"/>
      <c r="B12" s="96"/>
      <c r="C12" s="97" t="s">
        <v>114</v>
      </c>
      <c r="D12" s="98" t="s">
        <v>115</v>
      </c>
      <c r="E12" s="99">
        <v>0</v>
      </c>
    </row>
    <row r="13" spans="1:5" s="31" customFormat="1" ht="16.5" customHeight="1" thickBot="1" x14ac:dyDescent="0.3">
      <c r="A13" s="100"/>
      <c r="B13" s="101"/>
      <c r="C13" s="62" t="s">
        <v>116</v>
      </c>
      <c r="D13" s="102" t="s">
        <v>117</v>
      </c>
      <c r="E13" s="103">
        <f>SUM(E11)</f>
        <v>0</v>
      </c>
    </row>
    <row r="14" spans="1:5" s="31" customFormat="1" x14ac:dyDescent="0.2">
      <c r="A14" s="64"/>
      <c r="B14" s="104"/>
      <c r="C14" s="105"/>
      <c r="D14" s="106"/>
      <c r="E14" s="107"/>
    </row>
    <row r="15" spans="1:5" ht="15.75" customHeight="1" x14ac:dyDescent="0.25">
      <c r="A15" s="87" t="s">
        <v>36</v>
      </c>
      <c r="B15" s="88" t="s">
        <v>37</v>
      </c>
      <c r="C15" s="55"/>
      <c r="D15" s="55"/>
      <c r="E15" s="89"/>
    </row>
    <row r="16" spans="1:5" ht="15.75" customHeight="1" x14ac:dyDescent="0.25">
      <c r="A16" s="90"/>
      <c r="B16" s="91"/>
      <c r="C16" s="92" t="s">
        <v>112</v>
      </c>
      <c r="D16" s="93" t="s">
        <v>113</v>
      </c>
      <c r="E16" s="94">
        <v>229662</v>
      </c>
    </row>
    <row r="17" spans="1:5" x14ac:dyDescent="0.2">
      <c r="A17" s="95">
        <v>1</v>
      </c>
      <c r="B17" s="96"/>
      <c r="C17" s="97" t="s">
        <v>118</v>
      </c>
      <c r="D17" s="98" t="s">
        <v>119</v>
      </c>
      <c r="E17" s="99">
        <v>240941</v>
      </c>
    </row>
    <row r="18" spans="1:5" ht="15.75" thickBot="1" x14ac:dyDescent="0.25">
      <c r="A18" s="95">
        <v>2</v>
      </c>
      <c r="B18" s="96"/>
      <c r="C18" s="97" t="s">
        <v>120</v>
      </c>
      <c r="D18" s="98" t="s">
        <v>119</v>
      </c>
      <c r="E18" s="99">
        <v>69944</v>
      </c>
    </row>
    <row r="19" spans="1:5" s="31" customFormat="1" ht="16.5" customHeight="1" thickBot="1" x14ac:dyDescent="0.3">
      <c r="A19" s="100"/>
      <c r="B19" s="101"/>
      <c r="C19" s="62" t="s">
        <v>116</v>
      </c>
      <c r="D19" s="102" t="s">
        <v>117</v>
      </c>
      <c r="E19" s="103">
        <f>SUM(E16:E18)</f>
        <v>540547</v>
      </c>
    </row>
    <row r="20" spans="1:5" s="31" customFormat="1" x14ac:dyDescent="0.2">
      <c r="A20" s="64"/>
      <c r="B20" s="104"/>
      <c r="C20" s="105"/>
      <c r="D20" s="106"/>
      <c r="E20" s="107"/>
    </row>
    <row r="21" spans="1:5" ht="15.75" customHeight="1" x14ac:dyDescent="0.25">
      <c r="A21" s="87" t="s">
        <v>50</v>
      </c>
      <c r="B21" s="88" t="s">
        <v>51</v>
      </c>
      <c r="C21" s="55"/>
      <c r="D21" s="55"/>
      <c r="E21" s="89"/>
    </row>
    <row r="22" spans="1:5" ht="15.75" customHeight="1" x14ac:dyDescent="0.25">
      <c r="A22" s="90"/>
      <c r="B22" s="91"/>
      <c r="C22" s="92" t="s">
        <v>112</v>
      </c>
      <c r="D22" s="93" t="s">
        <v>113</v>
      </c>
      <c r="E22" s="94">
        <v>0</v>
      </c>
    </row>
    <row r="23" spans="1:5" ht="15.75" thickBot="1" x14ac:dyDescent="0.25">
      <c r="A23" s="95"/>
      <c r="B23" s="96"/>
      <c r="C23" s="97" t="s">
        <v>114</v>
      </c>
      <c r="D23" s="98" t="s">
        <v>115</v>
      </c>
      <c r="E23" s="99">
        <v>0</v>
      </c>
    </row>
    <row r="24" spans="1:5" s="31" customFormat="1" ht="16.5" customHeight="1" thickBot="1" x14ac:dyDescent="0.3">
      <c r="A24" s="100"/>
      <c r="B24" s="101"/>
      <c r="C24" s="62" t="s">
        <v>116</v>
      </c>
      <c r="D24" s="102" t="s">
        <v>117</v>
      </c>
      <c r="E24" s="103">
        <f>SUM(E22)</f>
        <v>0</v>
      </c>
    </row>
    <row r="25" spans="1:5" s="31" customFormat="1" x14ac:dyDescent="0.2">
      <c r="A25" s="64"/>
      <c r="B25" s="104"/>
      <c r="C25" s="105"/>
      <c r="D25" s="106"/>
      <c r="E25" s="107"/>
    </row>
    <row r="26" spans="1:5" ht="15.75" customHeight="1" x14ac:dyDescent="0.25">
      <c r="A26" s="87" t="s">
        <v>58</v>
      </c>
      <c r="B26" s="88" t="s">
        <v>59</v>
      </c>
      <c r="C26" s="55"/>
      <c r="D26" s="55"/>
      <c r="E26" s="89"/>
    </row>
    <row r="27" spans="1:5" ht="15.75" customHeight="1" x14ac:dyDescent="0.25">
      <c r="A27" s="90"/>
      <c r="B27" s="91"/>
      <c r="C27" s="92" t="s">
        <v>112</v>
      </c>
      <c r="D27" s="93" t="s">
        <v>113</v>
      </c>
      <c r="E27" s="94">
        <v>66257</v>
      </c>
    </row>
    <row r="28" spans="1:5" ht="15.75" thickBot="1" x14ac:dyDescent="0.25">
      <c r="A28" s="95">
        <v>1</v>
      </c>
      <c r="B28" s="96"/>
      <c r="C28" s="97" t="s">
        <v>121</v>
      </c>
      <c r="D28" s="98" t="s">
        <v>119</v>
      </c>
      <c r="E28" s="99">
        <v>71350</v>
      </c>
    </row>
    <row r="29" spans="1:5" s="31" customFormat="1" ht="16.5" customHeight="1" thickBot="1" x14ac:dyDescent="0.3">
      <c r="A29" s="100"/>
      <c r="B29" s="101"/>
      <c r="C29" s="62" t="s">
        <v>116</v>
      </c>
      <c r="D29" s="102" t="s">
        <v>117</v>
      </c>
      <c r="E29" s="103">
        <f>SUM(E27:E28)</f>
        <v>137607</v>
      </c>
    </row>
    <row r="30" spans="1:5" s="31" customFormat="1" x14ac:dyDescent="0.2">
      <c r="A30" s="64"/>
      <c r="B30" s="104"/>
      <c r="C30" s="105"/>
      <c r="D30" s="106"/>
      <c r="E30" s="107"/>
    </row>
    <row r="31" spans="1:5" ht="15.75" customHeight="1" x14ac:dyDescent="0.25">
      <c r="A31" s="87" t="s">
        <v>72</v>
      </c>
      <c r="B31" s="88" t="s">
        <v>73</v>
      </c>
      <c r="C31" s="55"/>
      <c r="D31" s="55"/>
      <c r="E31" s="89"/>
    </row>
    <row r="32" spans="1:5" ht="15.75" customHeight="1" x14ac:dyDescent="0.25">
      <c r="A32" s="90"/>
      <c r="B32" s="91"/>
      <c r="C32" s="92" t="s">
        <v>112</v>
      </c>
      <c r="D32" s="93" t="s">
        <v>113</v>
      </c>
      <c r="E32" s="94">
        <v>131306</v>
      </c>
    </row>
    <row r="33" spans="1:5" ht="15.75" thickBot="1" x14ac:dyDescent="0.25">
      <c r="A33" s="95">
        <v>1</v>
      </c>
      <c r="B33" s="96"/>
      <c r="C33" s="97" t="s">
        <v>122</v>
      </c>
      <c r="D33" s="98" t="s">
        <v>119</v>
      </c>
      <c r="E33" s="99">
        <v>104701</v>
      </c>
    </row>
    <row r="34" spans="1:5" s="31" customFormat="1" ht="16.5" customHeight="1" thickBot="1" x14ac:dyDescent="0.3">
      <c r="A34" s="100"/>
      <c r="B34" s="101"/>
      <c r="C34" s="62" t="s">
        <v>116</v>
      </c>
      <c r="D34" s="102" t="s">
        <v>117</v>
      </c>
      <c r="E34" s="103">
        <f>SUM(E32:E33)</f>
        <v>236007</v>
      </c>
    </row>
    <row r="35" spans="1:5" s="31" customFormat="1" ht="15.75" thickBot="1" x14ac:dyDescent="0.25">
      <c r="A35" s="64"/>
      <c r="B35" s="104"/>
      <c r="C35" s="105"/>
      <c r="D35" s="106"/>
      <c r="E35" s="107"/>
    </row>
    <row r="36" spans="1:5" s="33" customFormat="1" ht="19.5" customHeight="1" thickBot="1" x14ac:dyDescent="0.3">
      <c r="A36" s="108"/>
      <c r="B36" s="109"/>
      <c r="C36" s="110"/>
      <c r="D36" s="111" t="s">
        <v>123</v>
      </c>
      <c r="E36" s="112">
        <f>+E34+E29+E24+E19+E13</f>
        <v>914161</v>
      </c>
    </row>
  </sheetData>
  <mergeCells count="4">
    <mergeCell ref="A1:E1"/>
    <mergeCell ref="A2:E2"/>
    <mergeCell ref="A3:E3"/>
    <mergeCell ref="A4:E4"/>
  </mergeCells>
  <pageMargins left="0.25" right="0.25" top="0.5" bottom="0.5" header="0.25" footer="0.25"/>
  <pageSetup scale="74" orientation="landscape" horizontalDpi="1200" verticalDpi="1200"/>
  <headerFooter>
    <oddHeader>&amp;LOFFICE OF HEALTH CARE ACCESS&amp;CANNUAL REPORTING&amp;RCHARLOTTE HUNGERFORD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RowHeight="12.75" x14ac:dyDescent="0.2"/>
  <cols>
    <col min="1" max="1" width="6.5546875" style="113" customWidth="1"/>
    <col min="2" max="2" width="62.88671875" style="113" customWidth="1"/>
    <col min="3" max="3" width="38.6640625" style="113" customWidth="1"/>
    <col min="4" max="4" width="25.109375" style="113" customWidth="1"/>
    <col min="5" max="5" width="10.88671875" style="113" bestFit="1" customWidth="1"/>
    <col min="6" max="6" width="17.5546875" style="113" customWidth="1"/>
    <col min="7" max="16384" width="8.88671875" style="113"/>
  </cols>
  <sheetData>
    <row r="1" spans="1:6" ht="15" x14ac:dyDescent="0.2">
      <c r="A1" s="114"/>
      <c r="B1" s="453"/>
      <c r="C1" s="453"/>
      <c r="D1" s="453"/>
    </row>
    <row r="2" spans="1:6" x14ac:dyDescent="0.2">
      <c r="A2" s="454" t="s">
        <v>0</v>
      </c>
      <c r="B2" s="454"/>
      <c r="C2" s="454"/>
      <c r="D2" s="454"/>
      <c r="E2" s="454"/>
      <c r="F2" s="454"/>
    </row>
    <row r="3" spans="1:6" x14ac:dyDescent="0.2">
      <c r="A3" s="454" t="s">
        <v>1</v>
      </c>
      <c r="B3" s="454"/>
      <c r="C3" s="454"/>
      <c r="D3" s="454"/>
      <c r="E3" s="454"/>
      <c r="F3" s="454"/>
    </row>
    <row r="4" spans="1:6" x14ac:dyDescent="0.2">
      <c r="A4" s="454" t="s">
        <v>2</v>
      </c>
      <c r="B4" s="454"/>
      <c r="C4" s="454"/>
      <c r="D4" s="454"/>
      <c r="E4" s="454"/>
      <c r="F4" s="454"/>
    </row>
    <row r="5" spans="1:6" x14ac:dyDescent="0.2">
      <c r="A5" s="454" t="s">
        <v>124</v>
      </c>
      <c r="B5" s="454"/>
      <c r="C5" s="454"/>
      <c r="D5" s="454"/>
      <c r="E5" s="454"/>
      <c r="F5" s="454"/>
    </row>
    <row r="6" spans="1:6" ht="13.5" customHeight="1" thickBot="1" x14ac:dyDescent="0.25">
      <c r="B6" s="455"/>
      <c r="C6" s="455"/>
      <c r="D6" s="455"/>
      <c r="E6" s="116"/>
    </row>
    <row r="7" spans="1:6" ht="15.75" x14ac:dyDescent="0.25">
      <c r="A7" s="117">
        <v>-1</v>
      </c>
      <c r="B7" s="118">
        <v>-2</v>
      </c>
      <c r="C7" s="118">
        <v>-3</v>
      </c>
      <c r="D7" s="118">
        <v>-4</v>
      </c>
      <c r="E7" s="118">
        <v>-5</v>
      </c>
      <c r="F7" s="119">
        <v>-6</v>
      </c>
    </row>
    <row r="8" spans="1:6" ht="20.45" customHeight="1" x14ac:dyDescent="0.25">
      <c r="A8" s="87"/>
      <c r="B8" s="76"/>
      <c r="C8" s="76" t="s">
        <v>115</v>
      </c>
      <c r="D8" s="76"/>
      <c r="E8" s="76"/>
      <c r="F8" s="120"/>
    </row>
    <row r="9" spans="1:6" ht="13.5" customHeight="1" thickBot="1" x14ac:dyDescent="0.25">
      <c r="A9" s="121" t="s">
        <v>5</v>
      </c>
      <c r="B9" s="122" t="s">
        <v>125</v>
      </c>
      <c r="C9" s="123" t="s">
        <v>126</v>
      </c>
      <c r="D9" s="123" t="s">
        <v>109</v>
      </c>
      <c r="E9" s="123" t="s">
        <v>110</v>
      </c>
      <c r="F9" s="124" t="s">
        <v>127</v>
      </c>
    </row>
    <row r="10" spans="1:6" s="125" customFormat="1" ht="31.5" x14ac:dyDescent="0.25">
      <c r="A10" s="126"/>
      <c r="B10" s="127"/>
      <c r="C10" s="128"/>
      <c r="D10" s="129" t="s">
        <v>128</v>
      </c>
      <c r="E10" s="130" t="s">
        <v>129</v>
      </c>
      <c r="F10" s="131">
        <v>0</v>
      </c>
    </row>
    <row r="11" spans="1:6" ht="15.75" x14ac:dyDescent="0.25">
      <c r="A11" s="132" t="s">
        <v>91</v>
      </c>
      <c r="B11" s="133" t="s">
        <v>10</v>
      </c>
      <c r="C11" s="134"/>
      <c r="D11" s="135"/>
      <c r="E11" s="135"/>
      <c r="F11" s="136"/>
    </row>
    <row r="12" spans="1:6" ht="15.75" thickBot="1" x14ac:dyDescent="0.25">
      <c r="A12" s="137"/>
      <c r="B12" s="91"/>
      <c r="C12" s="138" t="s">
        <v>115</v>
      </c>
      <c r="D12" s="138" t="s">
        <v>130</v>
      </c>
      <c r="E12" s="139" t="s">
        <v>115</v>
      </c>
      <c r="F12" s="140">
        <v>0</v>
      </c>
    </row>
    <row r="13" spans="1:6" ht="16.5" thickBot="1" x14ac:dyDescent="0.3">
      <c r="A13" s="141"/>
      <c r="B13" s="142"/>
      <c r="C13" s="143"/>
      <c r="D13" s="144" t="s">
        <v>131</v>
      </c>
      <c r="E13" s="145" t="s">
        <v>132</v>
      </c>
      <c r="F13" s="146">
        <v>0</v>
      </c>
    </row>
    <row r="14" spans="1:6" ht="15.75" x14ac:dyDescent="0.25">
      <c r="A14" s="147"/>
      <c r="B14" s="148"/>
      <c r="C14" s="149"/>
      <c r="D14" s="150"/>
      <c r="E14" s="151"/>
      <c r="F14" s="152"/>
    </row>
    <row r="15" spans="1:6" ht="15.75" x14ac:dyDescent="0.25">
      <c r="A15" s="132" t="s">
        <v>98</v>
      </c>
      <c r="B15" s="133" t="s">
        <v>37</v>
      </c>
      <c r="C15" s="134"/>
      <c r="D15" s="135"/>
      <c r="E15" s="135"/>
      <c r="F15" s="136"/>
    </row>
    <row r="16" spans="1:6" ht="15.75" thickBot="1" x14ac:dyDescent="0.25">
      <c r="A16" s="137"/>
      <c r="B16" s="91"/>
      <c r="C16" s="138" t="s">
        <v>115</v>
      </c>
      <c r="D16" s="138" t="s">
        <v>130</v>
      </c>
      <c r="E16" s="139" t="s">
        <v>115</v>
      </c>
      <c r="F16" s="140">
        <v>0</v>
      </c>
    </row>
    <row r="17" spans="1:6" ht="16.5" thickBot="1" x14ac:dyDescent="0.3">
      <c r="A17" s="141"/>
      <c r="B17" s="142"/>
      <c r="C17" s="143"/>
      <c r="D17" s="144" t="s">
        <v>131</v>
      </c>
      <c r="E17" s="145" t="s">
        <v>132</v>
      </c>
      <c r="F17" s="146">
        <v>0</v>
      </c>
    </row>
    <row r="18" spans="1:6" ht="15.75" x14ac:dyDescent="0.25">
      <c r="A18" s="147"/>
      <c r="B18" s="148"/>
      <c r="C18" s="149"/>
      <c r="D18" s="150"/>
      <c r="E18" s="151"/>
      <c r="F18" s="152"/>
    </row>
    <row r="19" spans="1:6" ht="15.75" x14ac:dyDescent="0.25">
      <c r="A19" s="132" t="s">
        <v>99</v>
      </c>
      <c r="B19" s="133" t="s">
        <v>51</v>
      </c>
      <c r="C19" s="134"/>
      <c r="D19" s="135"/>
      <c r="E19" s="135"/>
      <c r="F19" s="136"/>
    </row>
    <row r="20" spans="1:6" ht="15.75" thickBot="1" x14ac:dyDescent="0.25">
      <c r="A20" s="137"/>
      <c r="B20" s="91"/>
      <c r="C20" s="138" t="s">
        <v>115</v>
      </c>
      <c r="D20" s="138" t="s">
        <v>130</v>
      </c>
      <c r="E20" s="139" t="s">
        <v>115</v>
      </c>
      <c r="F20" s="140">
        <v>0</v>
      </c>
    </row>
    <row r="21" spans="1:6" ht="16.5" thickBot="1" x14ac:dyDescent="0.3">
      <c r="A21" s="141"/>
      <c r="B21" s="142"/>
      <c r="C21" s="143"/>
      <c r="D21" s="144" t="s">
        <v>131</v>
      </c>
      <c r="E21" s="145" t="s">
        <v>132</v>
      </c>
      <c r="F21" s="146">
        <v>0</v>
      </c>
    </row>
    <row r="22" spans="1:6" ht="15.75" x14ac:dyDescent="0.25">
      <c r="A22" s="147"/>
      <c r="B22" s="148"/>
      <c r="C22" s="149"/>
      <c r="D22" s="150"/>
      <c r="E22" s="151"/>
      <c r="F22" s="152"/>
    </row>
    <row r="23" spans="1:6" ht="15.75" x14ac:dyDescent="0.25">
      <c r="A23" s="132" t="s">
        <v>100</v>
      </c>
      <c r="B23" s="133" t="s">
        <v>59</v>
      </c>
      <c r="C23" s="134"/>
      <c r="D23" s="135"/>
      <c r="E23" s="135"/>
      <c r="F23" s="136"/>
    </row>
    <row r="24" spans="1:6" ht="15.75" thickBot="1" x14ac:dyDescent="0.25">
      <c r="A24" s="137"/>
      <c r="B24" s="91"/>
      <c r="C24" s="138" t="s">
        <v>115</v>
      </c>
      <c r="D24" s="138" t="s">
        <v>130</v>
      </c>
      <c r="E24" s="139" t="s">
        <v>115</v>
      </c>
      <c r="F24" s="140">
        <v>0</v>
      </c>
    </row>
    <row r="25" spans="1:6" ht="16.5" thickBot="1" x14ac:dyDescent="0.3">
      <c r="A25" s="141"/>
      <c r="B25" s="142"/>
      <c r="C25" s="143"/>
      <c r="D25" s="144" t="s">
        <v>131</v>
      </c>
      <c r="E25" s="145" t="s">
        <v>132</v>
      </c>
      <c r="F25" s="146">
        <v>0</v>
      </c>
    </row>
    <row r="26" spans="1:6" ht="15.75" x14ac:dyDescent="0.25">
      <c r="A26" s="147"/>
      <c r="B26" s="148"/>
      <c r="C26" s="149"/>
      <c r="D26" s="150"/>
      <c r="E26" s="151"/>
      <c r="F26" s="152"/>
    </row>
    <row r="27" spans="1:6" ht="15.75" x14ac:dyDescent="0.25">
      <c r="A27" s="132" t="s">
        <v>101</v>
      </c>
      <c r="B27" s="133" t="s">
        <v>73</v>
      </c>
      <c r="C27" s="134"/>
      <c r="D27" s="135"/>
      <c r="E27" s="135"/>
      <c r="F27" s="136"/>
    </row>
    <row r="28" spans="1:6" ht="15.75" thickBot="1" x14ac:dyDescent="0.25">
      <c r="A28" s="137"/>
      <c r="B28" s="91"/>
      <c r="C28" s="138" t="s">
        <v>115</v>
      </c>
      <c r="D28" s="138" t="s">
        <v>130</v>
      </c>
      <c r="E28" s="139" t="s">
        <v>115</v>
      </c>
      <c r="F28" s="140">
        <v>0</v>
      </c>
    </row>
    <row r="29" spans="1:6" ht="16.5" thickBot="1" x14ac:dyDescent="0.3">
      <c r="A29" s="141"/>
      <c r="B29" s="142"/>
      <c r="C29" s="143"/>
      <c r="D29" s="144" t="s">
        <v>131</v>
      </c>
      <c r="E29" s="145" t="s">
        <v>132</v>
      </c>
      <c r="F29" s="146">
        <v>0</v>
      </c>
    </row>
    <row r="30" spans="1:6" ht="15.75" x14ac:dyDescent="0.25">
      <c r="A30" s="147"/>
      <c r="B30" s="148"/>
      <c r="C30" s="149"/>
      <c r="D30" s="150"/>
      <c r="E30" s="151"/>
      <c r="F30" s="152"/>
    </row>
    <row r="31" spans="1:6" ht="32.25" thickBot="1" x14ac:dyDescent="0.3">
      <c r="A31" s="153"/>
      <c r="B31" s="154"/>
      <c r="C31" s="154"/>
      <c r="D31" s="155" t="s">
        <v>133</v>
      </c>
      <c r="E31" s="156" t="s">
        <v>134</v>
      </c>
      <c r="F31" s="157">
        <f>+F29+F25+F21+F17+F13+F10</f>
        <v>0</v>
      </c>
    </row>
  </sheetData>
  <mergeCells count="6">
    <mergeCell ref="B6:D6"/>
    <mergeCell ref="B1:D1"/>
    <mergeCell ref="A2:F2"/>
    <mergeCell ref="A3:F3"/>
    <mergeCell ref="A4:F4"/>
    <mergeCell ref="A5:F5"/>
  </mergeCells>
  <pageMargins left="0.25" right="0.25" top="0.5" bottom="0.5" header="0.25" footer="0.25"/>
  <pageSetup paperSize="9" scale="74" orientation="landscape" horizontalDpi="1200" verticalDpi="1200"/>
  <headerFooter>
    <oddHeader>&amp;LOFFICE OF HEALTH CARE ACCESS&amp;CANNUAL REPORTING&amp;RCHARLOTTE HUNGERFORD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heetViews>
  <sheetFormatPr defaultRowHeight="12.75" x14ac:dyDescent="0.2"/>
  <cols>
    <col min="1" max="1" width="4" style="113" bestFit="1" customWidth="1"/>
    <col min="2" max="2" width="56.88671875" style="113" customWidth="1"/>
    <col min="3" max="3" width="26.88671875" style="113" customWidth="1"/>
    <col min="4" max="4" width="18.44140625" style="113" bestFit="1" customWidth="1"/>
    <col min="5" max="16384" width="8.88671875" style="113"/>
  </cols>
  <sheetData>
    <row r="1" spans="1:5" ht="15" x14ac:dyDescent="0.2">
      <c r="A1" s="114"/>
      <c r="E1" s="158"/>
    </row>
    <row r="2" spans="1:5" x14ac:dyDescent="0.2">
      <c r="A2" s="454" t="s">
        <v>0</v>
      </c>
      <c r="B2" s="454"/>
      <c r="C2" s="454"/>
      <c r="D2" s="454"/>
    </row>
    <row r="3" spans="1:5" x14ac:dyDescent="0.2">
      <c r="A3" s="454" t="s">
        <v>1</v>
      </c>
      <c r="B3" s="454"/>
      <c r="C3" s="454"/>
      <c r="D3" s="454"/>
    </row>
    <row r="4" spans="1:5" x14ac:dyDescent="0.2">
      <c r="A4" s="454" t="s">
        <v>2</v>
      </c>
      <c r="B4" s="454"/>
      <c r="C4" s="454"/>
      <c r="D4" s="454"/>
    </row>
    <row r="5" spans="1:5" x14ac:dyDescent="0.2">
      <c r="A5" s="454" t="s">
        <v>135</v>
      </c>
      <c r="B5" s="454"/>
      <c r="C5" s="454"/>
      <c r="D5" s="454"/>
    </row>
    <row r="6" spans="1:5" ht="13.5" customHeight="1" thickBot="1" x14ac:dyDescent="0.25">
      <c r="B6" s="115"/>
      <c r="C6" s="115"/>
      <c r="D6" s="116"/>
    </row>
    <row r="7" spans="1:5" x14ac:dyDescent="0.2">
      <c r="A7" s="159">
        <v>-1</v>
      </c>
      <c r="B7" s="160">
        <v>-2</v>
      </c>
      <c r="C7" s="161">
        <v>-3</v>
      </c>
      <c r="D7" s="161">
        <v>-4</v>
      </c>
    </row>
    <row r="8" spans="1:5" s="162" customFormat="1" x14ac:dyDescent="0.2">
      <c r="A8" s="163"/>
      <c r="B8" s="164" t="s">
        <v>136</v>
      </c>
      <c r="C8" s="165"/>
      <c r="D8" s="166"/>
    </row>
    <row r="9" spans="1:5" ht="14.25" customHeight="1" thickBot="1" x14ac:dyDescent="0.25">
      <c r="A9" s="167" t="s">
        <v>5</v>
      </c>
      <c r="B9" s="168" t="s">
        <v>137</v>
      </c>
      <c r="C9" s="169" t="s">
        <v>127</v>
      </c>
      <c r="D9" s="170" t="s">
        <v>110</v>
      </c>
    </row>
    <row r="10" spans="1:5" ht="15.75" x14ac:dyDescent="0.25">
      <c r="A10" s="171"/>
      <c r="B10" s="86"/>
      <c r="C10" s="172"/>
      <c r="D10" s="173"/>
    </row>
    <row r="11" spans="1:5" x14ac:dyDescent="0.2">
      <c r="A11" s="174" t="s">
        <v>91</v>
      </c>
      <c r="B11" s="175" t="s">
        <v>10</v>
      </c>
      <c r="C11" s="176"/>
      <c r="D11" s="177"/>
    </row>
    <row r="12" spans="1:5" ht="13.5" thickBot="1" x14ac:dyDescent="0.25">
      <c r="A12" s="178">
        <v>0</v>
      </c>
      <c r="B12" s="179" t="s">
        <v>130</v>
      </c>
      <c r="C12" s="180">
        <v>0</v>
      </c>
      <c r="D12" s="181" t="s">
        <v>115</v>
      </c>
    </row>
    <row r="13" spans="1:5" ht="13.5" customHeight="1" thickBot="1" x14ac:dyDescent="0.25">
      <c r="A13" s="182"/>
      <c r="B13" s="183" t="s">
        <v>138</v>
      </c>
      <c r="C13" s="184">
        <v>0</v>
      </c>
      <c r="D13" s="185" t="s">
        <v>132</v>
      </c>
    </row>
    <row r="14" spans="1:5" ht="14.25" customHeight="1" x14ac:dyDescent="0.2">
      <c r="A14" s="186"/>
      <c r="B14" s="187"/>
      <c r="C14" s="188"/>
      <c r="D14" s="189"/>
    </row>
    <row r="15" spans="1:5" x14ac:dyDescent="0.2">
      <c r="A15" s="174" t="s">
        <v>98</v>
      </c>
      <c r="B15" s="175" t="s">
        <v>37</v>
      </c>
      <c r="C15" s="176"/>
      <c r="D15" s="177"/>
    </row>
    <row r="16" spans="1:5" ht="13.5" thickBot="1" x14ac:dyDescent="0.25">
      <c r="A16" s="178">
        <v>0</v>
      </c>
      <c r="B16" s="179" t="s">
        <v>130</v>
      </c>
      <c r="C16" s="180">
        <v>0</v>
      </c>
      <c r="D16" s="181" t="s">
        <v>115</v>
      </c>
    </row>
    <row r="17" spans="1:4" ht="13.5" customHeight="1" thickBot="1" x14ac:dyDescent="0.25">
      <c r="A17" s="182"/>
      <c r="B17" s="183" t="s">
        <v>138</v>
      </c>
      <c r="C17" s="184">
        <v>0</v>
      </c>
      <c r="D17" s="185" t="s">
        <v>132</v>
      </c>
    </row>
    <row r="18" spans="1:4" ht="14.25" customHeight="1" x14ac:dyDescent="0.2">
      <c r="A18" s="186"/>
      <c r="B18" s="187"/>
      <c r="C18" s="188"/>
      <c r="D18" s="189"/>
    </row>
    <row r="19" spans="1:4" x14ac:dyDescent="0.2">
      <c r="A19" s="174" t="s">
        <v>99</v>
      </c>
      <c r="B19" s="175" t="s">
        <v>51</v>
      </c>
      <c r="C19" s="176"/>
      <c r="D19" s="177"/>
    </row>
    <row r="20" spans="1:4" ht="13.5" thickBot="1" x14ac:dyDescent="0.25">
      <c r="A20" s="178">
        <v>0</v>
      </c>
      <c r="B20" s="179" t="s">
        <v>130</v>
      </c>
      <c r="C20" s="180">
        <v>0</v>
      </c>
      <c r="D20" s="181" t="s">
        <v>115</v>
      </c>
    </row>
    <row r="21" spans="1:4" ht="13.5" customHeight="1" thickBot="1" x14ac:dyDescent="0.25">
      <c r="A21" s="182"/>
      <c r="B21" s="183" t="s">
        <v>138</v>
      </c>
      <c r="C21" s="184">
        <v>0</v>
      </c>
      <c r="D21" s="185" t="s">
        <v>132</v>
      </c>
    </row>
    <row r="22" spans="1:4" ht="14.25" customHeight="1" x14ac:dyDescent="0.2">
      <c r="A22" s="186"/>
      <c r="B22" s="187"/>
      <c r="C22" s="188"/>
      <c r="D22" s="189"/>
    </row>
    <row r="23" spans="1:4" x14ac:dyDescent="0.2">
      <c r="A23" s="174" t="s">
        <v>100</v>
      </c>
      <c r="B23" s="175" t="s">
        <v>59</v>
      </c>
      <c r="C23" s="176"/>
      <c r="D23" s="177"/>
    </row>
    <row r="24" spans="1:4" ht="13.5" thickBot="1" x14ac:dyDescent="0.25">
      <c r="A24" s="178">
        <v>0</v>
      </c>
      <c r="B24" s="179" t="s">
        <v>130</v>
      </c>
      <c r="C24" s="180">
        <v>0</v>
      </c>
      <c r="D24" s="181" t="s">
        <v>115</v>
      </c>
    </row>
    <row r="25" spans="1:4" ht="13.5" customHeight="1" thickBot="1" x14ac:dyDescent="0.25">
      <c r="A25" s="182"/>
      <c r="B25" s="183" t="s">
        <v>138</v>
      </c>
      <c r="C25" s="184">
        <v>0</v>
      </c>
      <c r="D25" s="185" t="s">
        <v>132</v>
      </c>
    </row>
    <row r="26" spans="1:4" ht="14.25" customHeight="1" x14ac:dyDescent="0.2">
      <c r="A26" s="186"/>
      <c r="B26" s="187"/>
      <c r="C26" s="188"/>
      <c r="D26" s="189"/>
    </row>
    <row r="27" spans="1:4" x14ac:dyDescent="0.2">
      <c r="A27" s="174" t="s">
        <v>101</v>
      </c>
      <c r="B27" s="175" t="s">
        <v>73</v>
      </c>
      <c r="C27" s="176"/>
      <c r="D27" s="177"/>
    </row>
    <row r="28" spans="1:4" ht="13.5" thickBot="1" x14ac:dyDescent="0.25">
      <c r="A28" s="178">
        <v>0</v>
      </c>
      <c r="B28" s="179" t="s">
        <v>130</v>
      </c>
      <c r="C28" s="180">
        <v>0</v>
      </c>
      <c r="D28" s="181" t="s">
        <v>115</v>
      </c>
    </row>
    <row r="29" spans="1:4" ht="13.5" customHeight="1" thickBot="1" x14ac:dyDescent="0.25">
      <c r="A29" s="182"/>
      <c r="B29" s="183" t="s">
        <v>138</v>
      </c>
      <c r="C29" s="184">
        <v>0</v>
      </c>
      <c r="D29" s="185" t="s">
        <v>132</v>
      </c>
    </row>
    <row r="30" spans="1:4" ht="14.25" customHeight="1" thickBot="1" x14ac:dyDescent="0.25">
      <c r="A30" s="186"/>
      <c r="B30" s="187"/>
      <c r="C30" s="188"/>
      <c r="D30" s="189"/>
    </row>
    <row r="31" spans="1:4" ht="13.5" customHeight="1" thickBot="1" x14ac:dyDescent="0.25">
      <c r="B31" s="190" t="s">
        <v>139</v>
      </c>
      <c r="C31" s="191">
        <f>+C29+C25+C21+C17+C13</f>
        <v>0</v>
      </c>
      <c r="D31" s="185" t="s">
        <v>134</v>
      </c>
    </row>
  </sheetData>
  <mergeCells count="4">
    <mergeCell ref="A2:D2"/>
    <mergeCell ref="A3:D3"/>
    <mergeCell ref="A4:D4"/>
    <mergeCell ref="A5:D5"/>
  </mergeCells>
  <pageMargins left="0.25" right="0.25" top="0.5" bottom="0.5" header="0.25" footer="0.25"/>
  <pageSetup paperSize="9" scale="74" orientation="portrait" horizontalDpi="1200" verticalDpi="1200"/>
  <headerFooter>
    <oddHeader>&amp;LOFFICE OF HEALTH CARE ACCESS&amp;CANNUAL REPORTING&amp;RCHARLOTTE HUNGERFORD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2.75" x14ac:dyDescent="0.2"/>
  <cols>
    <col min="1" max="1" width="6.6640625" style="113" customWidth="1"/>
    <col min="2" max="2" width="66.77734375" style="113" customWidth="1"/>
    <col min="3" max="3" width="27.5546875" style="113" customWidth="1"/>
    <col min="4" max="4" width="31.109375" style="113" customWidth="1"/>
    <col min="5" max="16384" width="8.88671875" style="113"/>
  </cols>
  <sheetData>
    <row r="1" spans="1:4" ht="15" x14ac:dyDescent="0.2">
      <c r="A1" s="114"/>
    </row>
    <row r="2" spans="1:4" x14ac:dyDescent="0.2">
      <c r="A2" s="454" t="s">
        <v>0</v>
      </c>
      <c r="B2" s="454"/>
      <c r="C2" s="454"/>
      <c r="D2" s="454"/>
    </row>
    <row r="3" spans="1:4" x14ac:dyDescent="0.2">
      <c r="A3" s="454" t="s">
        <v>140</v>
      </c>
      <c r="B3" s="454"/>
      <c r="C3" s="454"/>
      <c r="D3" s="454"/>
    </row>
    <row r="4" spans="1:4" x14ac:dyDescent="0.2">
      <c r="A4" s="454" t="s">
        <v>2</v>
      </c>
      <c r="B4" s="454"/>
      <c r="C4" s="454"/>
      <c r="D4" s="454"/>
    </row>
    <row r="5" spans="1:4" x14ac:dyDescent="0.2">
      <c r="A5" s="454" t="s">
        <v>141</v>
      </c>
      <c r="B5" s="454"/>
      <c r="C5" s="454"/>
      <c r="D5" s="454"/>
    </row>
    <row r="6" spans="1:4" ht="13.5" customHeight="1" thickBot="1" x14ac:dyDescent="0.25">
      <c r="B6" s="115"/>
      <c r="C6" s="115"/>
      <c r="D6" s="116"/>
    </row>
    <row r="7" spans="1:4" ht="15.75" x14ac:dyDescent="0.25">
      <c r="A7" s="117">
        <v>-1</v>
      </c>
      <c r="B7" s="192">
        <v>-2</v>
      </c>
      <c r="C7" s="192">
        <v>-3</v>
      </c>
      <c r="D7" s="161">
        <v>-4</v>
      </c>
    </row>
    <row r="8" spans="1:4" s="162" customFormat="1" x14ac:dyDescent="0.2">
      <c r="A8" s="193"/>
      <c r="B8" s="194" t="s">
        <v>136</v>
      </c>
      <c r="C8" s="195"/>
      <c r="D8" s="196"/>
    </row>
    <row r="9" spans="1:4" ht="14.25" customHeight="1" thickBot="1" x14ac:dyDescent="0.25">
      <c r="A9" s="121" t="s">
        <v>5</v>
      </c>
      <c r="B9" s="123" t="s">
        <v>142</v>
      </c>
      <c r="C9" s="197" t="s">
        <v>127</v>
      </c>
      <c r="D9" s="124" t="s">
        <v>143</v>
      </c>
    </row>
    <row r="10" spans="1:4" x14ac:dyDescent="0.2">
      <c r="A10" s="171"/>
      <c r="B10" s="173"/>
      <c r="C10" s="173"/>
      <c r="D10" s="172"/>
    </row>
    <row r="11" spans="1:4" ht="15.75" customHeight="1" x14ac:dyDescent="0.2">
      <c r="A11" s="198" t="s">
        <v>8</v>
      </c>
      <c r="B11" s="175" t="s">
        <v>10</v>
      </c>
      <c r="C11" s="173"/>
      <c r="D11" s="199"/>
    </row>
    <row r="12" spans="1:4" ht="13.5" thickBot="1" x14ac:dyDescent="0.25">
      <c r="A12" s="200">
        <v>0</v>
      </c>
      <c r="B12" s="201" t="s">
        <v>130</v>
      </c>
      <c r="C12" s="202">
        <v>0</v>
      </c>
      <c r="D12" s="203" t="s">
        <v>144</v>
      </c>
    </row>
    <row r="13" spans="1:4" ht="13.5" customHeight="1" thickBot="1" x14ac:dyDescent="0.25">
      <c r="A13" s="204"/>
      <c r="B13" s="205" t="s">
        <v>97</v>
      </c>
      <c r="C13" s="206">
        <v>0</v>
      </c>
      <c r="D13" s="207"/>
    </row>
    <row r="14" spans="1:4" ht="14.25" customHeight="1" x14ac:dyDescent="0.2">
      <c r="A14" s="208"/>
      <c r="B14" s="209"/>
      <c r="C14" s="210"/>
      <c r="D14" s="211"/>
    </row>
    <row r="15" spans="1:4" ht="15.75" customHeight="1" x14ac:dyDescent="0.2">
      <c r="A15" s="198" t="s">
        <v>36</v>
      </c>
      <c r="B15" s="175" t="s">
        <v>37</v>
      </c>
      <c r="C15" s="173"/>
      <c r="D15" s="199"/>
    </row>
    <row r="16" spans="1:4" ht="13.5" thickBot="1" x14ac:dyDescent="0.25">
      <c r="A16" s="200">
        <v>0</v>
      </c>
      <c r="B16" s="201" t="s">
        <v>130</v>
      </c>
      <c r="C16" s="202">
        <v>0</v>
      </c>
      <c r="D16" s="203" t="s">
        <v>144</v>
      </c>
    </row>
    <row r="17" spans="1:4" ht="13.5" customHeight="1" thickBot="1" x14ac:dyDescent="0.25">
      <c r="A17" s="204"/>
      <c r="B17" s="205" t="s">
        <v>97</v>
      </c>
      <c r="C17" s="206">
        <v>0</v>
      </c>
      <c r="D17" s="207"/>
    </row>
    <row r="18" spans="1:4" ht="14.25" customHeight="1" x14ac:dyDescent="0.2">
      <c r="A18" s="208"/>
      <c r="B18" s="209"/>
      <c r="C18" s="210"/>
      <c r="D18" s="211"/>
    </row>
    <row r="19" spans="1:4" ht="15.75" customHeight="1" x14ac:dyDescent="0.2">
      <c r="A19" s="198" t="s">
        <v>50</v>
      </c>
      <c r="B19" s="175" t="s">
        <v>51</v>
      </c>
      <c r="C19" s="173"/>
      <c r="D19" s="199"/>
    </row>
    <row r="20" spans="1:4" ht="13.5" thickBot="1" x14ac:dyDescent="0.25">
      <c r="A20" s="200">
        <v>0</v>
      </c>
      <c r="B20" s="201" t="s">
        <v>130</v>
      </c>
      <c r="C20" s="202">
        <v>0</v>
      </c>
      <c r="D20" s="203" t="s">
        <v>144</v>
      </c>
    </row>
    <row r="21" spans="1:4" ht="13.5" customHeight="1" thickBot="1" x14ac:dyDescent="0.25">
      <c r="A21" s="204"/>
      <c r="B21" s="205" t="s">
        <v>97</v>
      </c>
      <c r="C21" s="206">
        <v>0</v>
      </c>
      <c r="D21" s="207"/>
    </row>
    <row r="22" spans="1:4" ht="14.25" customHeight="1" x14ac:dyDescent="0.2">
      <c r="A22" s="208"/>
      <c r="B22" s="209"/>
      <c r="C22" s="210"/>
      <c r="D22" s="211"/>
    </row>
    <row r="23" spans="1:4" ht="15.75" customHeight="1" x14ac:dyDescent="0.2">
      <c r="A23" s="198" t="s">
        <v>58</v>
      </c>
      <c r="B23" s="175" t="s">
        <v>59</v>
      </c>
      <c r="C23" s="173"/>
      <c r="D23" s="199"/>
    </row>
    <row r="24" spans="1:4" ht="13.5" thickBot="1" x14ac:dyDescent="0.25">
      <c r="A24" s="200">
        <v>0</v>
      </c>
      <c r="B24" s="201" t="s">
        <v>130</v>
      </c>
      <c r="C24" s="202">
        <v>0</v>
      </c>
      <c r="D24" s="203" t="s">
        <v>144</v>
      </c>
    </row>
    <row r="25" spans="1:4" ht="13.5" customHeight="1" thickBot="1" x14ac:dyDescent="0.25">
      <c r="A25" s="204"/>
      <c r="B25" s="205" t="s">
        <v>97</v>
      </c>
      <c r="C25" s="206">
        <v>0</v>
      </c>
      <c r="D25" s="207"/>
    </row>
    <row r="26" spans="1:4" ht="14.25" customHeight="1" x14ac:dyDescent="0.2">
      <c r="A26" s="208"/>
      <c r="B26" s="209"/>
      <c r="C26" s="210"/>
      <c r="D26" s="211"/>
    </row>
    <row r="27" spans="1:4" ht="15.75" customHeight="1" x14ac:dyDescent="0.2">
      <c r="A27" s="198" t="s">
        <v>72</v>
      </c>
      <c r="B27" s="175" t="s">
        <v>73</v>
      </c>
      <c r="C27" s="173"/>
      <c r="D27" s="199"/>
    </row>
    <row r="28" spans="1:4" ht="13.5" thickBot="1" x14ac:dyDescent="0.25">
      <c r="A28" s="200">
        <v>0</v>
      </c>
      <c r="B28" s="201" t="s">
        <v>130</v>
      </c>
      <c r="C28" s="202">
        <v>0</v>
      </c>
      <c r="D28" s="203" t="s">
        <v>144</v>
      </c>
    </row>
    <row r="29" spans="1:4" ht="13.5" customHeight="1" thickBot="1" x14ac:dyDescent="0.25">
      <c r="A29" s="204"/>
      <c r="B29" s="205" t="s">
        <v>97</v>
      </c>
      <c r="C29" s="206">
        <v>0</v>
      </c>
      <c r="D29" s="207"/>
    </row>
    <row r="30" spans="1:4" ht="14.25" customHeight="1" x14ac:dyDescent="0.2">
      <c r="A30" s="208"/>
      <c r="B30" s="209"/>
      <c r="C30" s="210"/>
      <c r="D30" s="211"/>
    </row>
    <row r="31" spans="1:4" ht="13.5" customHeight="1" thickBot="1" x14ac:dyDescent="0.25">
      <c r="A31" s="212"/>
      <c r="B31" s="213" t="s">
        <v>123</v>
      </c>
      <c r="C31" s="214">
        <f>+C29+C25+C21+C17+C13</f>
        <v>0</v>
      </c>
      <c r="D31" s="215"/>
    </row>
  </sheetData>
  <mergeCells count="4">
    <mergeCell ref="A2:D2"/>
    <mergeCell ref="A3:D3"/>
    <mergeCell ref="A4:D4"/>
    <mergeCell ref="A5:D5"/>
  </mergeCells>
  <pageMargins left="1" right="1" top="0.5" bottom="0.5" header="0.25" footer="0.25"/>
  <pageSetup paperSize="9" scale="74" orientation="landscape" horizontalDpi="1200" verticalDpi="1200"/>
  <headerFooter>
    <oddHeader>&amp;LOFFICE OF HEALTH CARE ACCESS&amp;CANNUAL REPORTING&amp;RCHARLOTTE HUNGERFORD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defaultRowHeight="15" x14ac:dyDescent="0.2"/>
  <cols>
    <col min="1" max="1" width="5.33203125" customWidth="1"/>
    <col min="2" max="2" width="34.109375" customWidth="1"/>
    <col min="3" max="3" width="15.109375" customWidth="1"/>
    <col min="4" max="4" width="17.77734375" customWidth="1"/>
    <col min="5" max="5" width="16.33203125" style="1" customWidth="1"/>
    <col min="6" max="6" width="15.21875" style="1" customWidth="1"/>
  </cols>
  <sheetData>
    <row r="1" spans="1:6" x14ac:dyDescent="0.2">
      <c r="B1" s="457"/>
      <c r="C1" s="457"/>
      <c r="D1" s="457"/>
    </row>
    <row r="2" spans="1:6" s="216" customFormat="1" x14ac:dyDescent="0.2">
      <c r="A2" s="458" t="s">
        <v>0</v>
      </c>
      <c r="B2" s="458"/>
      <c r="C2" s="458"/>
      <c r="D2" s="458"/>
      <c r="E2" s="458"/>
      <c r="F2" s="458"/>
    </row>
    <row r="3" spans="1:6" s="216" customFormat="1" x14ac:dyDescent="0.2">
      <c r="A3" s="458" t="s">
        <v>1</v>
      </c>
      <c r="B3" s="458"/>
      <c r="C3" s="458"/>
      <c r="D3" s="458"/>
      <c r="E3" s="458"/>
      <c r="F3" s="458"/>
    </row>
    <row r="4" spans="1:6" s="216" customFormat="1" x14ac:dyDescent="0.2">
      <c r="A4" s="458" t="s">
        <v>2</v>
      </c>
      <c r="B4" s="458"/>
      <c r="C4" s="458"/>
      <c r="D4" s="458"/>
      <c r="E4" s="458"/>
      <c r="F4" s="458"/>
    </row>
    <row r="5" spans="1:6" s="216" customFormat="1" x14ac:dyDescent="0.2">
      <c r="A5" s="458" t="s">
        <v>145</v>
      </c>
      <c r="B5" s="458"/>
      <c r="C5" s="458"/>
      <c r="D5" s="458"/>
      <c r="E5" s="458"/>
      <c r="F5" s="458"/>
    </row>
    <row r="6" spans="1:6" s="216" customFormat="1" x14ac:dyDescent="0.2">
      <c r="A6" s="458" t="s">
        <v>146</v>
      </c>
      <c r="B6" s="458"/>
      <c r="C6" s="458"/>
      <c r="D6" s="458"/>
      <c r="E6" s="458"/>
      <c r="F6" s="458"/>
    </row>
    <row r="7" spans="1:6" s="216" customFormat="1" ht="13.5" customHeight="1" thickBot="1" x14ac:dyDescent="0.25">
      <c r="B7" s="456"/>
      <c r="C7" s="456"/>
      <c r="D7" s="456"/>
      <c r="E7" s="217"/>
      <c r="F7" s="217"/>
    </row>
    <row r="8" spans="1:6" s="216" customFormat="1" x14ac:dyDescent="0.2">
      <c r="A8" s="219">
        <v>-1</v>
      </c>
      <c r="B8" s="220">
        <v>-2</v>
      </c>
      <c r="C8" s="221">
        <v>-3</v>
      </c>
      <c r="D8" s="220">
        <v>-4</v>
      </c>
      <c r="E8" s="221">
        <v>-5</v>
      </c>
      <c r="F8" s="222">
        <v>-6</v>
      </c>
    </row>
    <row r="9" spans="1:6" s="223" customFormat="1" ht="26.25" thickBot="1" x14ac:dyDescent="0.25">
      <c r="A9" s="224" t="s">
        <v>5</v>
      </c>
      <c r="B9" s="225" t="s">
        <v>6</v>
      </c>
      <c r="C9" s="226" t="s">
        <v>147</v>
      </c>
      <c r="D9" s="227" t="s">
        <v>148</v>
      </c>
      <c r="E9" s="228" t="s">
        <v>149</v>
      </c>
      <c r="F9" s="229" t="s">
        <v>150</v>
      </c>
    </row>
    <row r="10" spans="1:6" x14ac:dyDescent="0.2">
      <c r="A10" s="230"/>
      <c r="B10" s="231"/>
      <c r="C10" s="232"/>
      <c r="D10" s="233"/>
      <c r="E10" s="173"/>
      <c r="F10" s="172"/>
    </row>
    <row r="11" spans="1:6" ht="13.5" customHeight="1" thickBot="1" x14ac:dyDescent="0.25">
      <c r="A11" s="167" t="s">
        <v>8</v>
      </c>
      <c r="B11" s="234" t="s">
        <v>151</v>
      </c>
      <c r="C11" s="235"/>
      <c r="D11" s="235"/>
      <c r="E11" s="235"/>
      <c r="F11" s="236"/>
    </row>
    <row r="12" spans="1:6" ht="15.75" customHeight="1" x14ac:dyDescent="0.2">
      <c r="A12" s="237"/>
      <c r="B12" s="238" t="s">
        <v>152</v>
      </c>
      <c r="C12" s="239">
        <v>0</v>
      </c>
      <c r="D12" s="239">
        <v>0</v>
      </c>
      <c r="E12" s="239">
        <f t="shared" ref="E12:E18" si="0">D12-C12</f>
        <v>0</v>
      </c>
      <c r="F12" s="240">
        <f t="shared" ref="F12:F18" si="1">IF(C12=0,0,E12/C12)</f>
        <v>0</v>
      </c>
    </row>
    <row r="13" spans="1:6" x14ac:dyDescent="0.2">
      <c r="A13" s="241">
        <v>1</v>
      </c>
      <c r="B13" s="242" t="s">
        <v>153</v>
      </c>
      <c r="C13" s="243">
        <v>0</v>
      </c>
      <c r="D13" s="243">
        <v>0</v>
      </c>
      <c r="E13" s="243">
        <f t="shared" si="0"/>
        <v>0</v>
      </c>
      <c r="F13" s="244">
        <f t="shared" si="1"/>
        <v>0</v>
      </c>
    </row>
    <row r="14" spans="1:6" x14ac:dyDescent="0.2">
      <c r="A14" s="241">
        <v>2</v>
      </c>
      <c r="B14" s="242" t="s">
        <v>154</v>
      </c>
      <c r="C14" s="243">
        <v>0</v>
      </c>
      <c r="D14" s="243">
        <v>0</v>
      </c>
      <c r="E14" s="243">
        <f t="shared" si="0"/>
        <v>0</v>
      </c>
      <c r="F14" s="244">
        <f t="shared" si="1"/>
        <v>0</v>
      </c>
    </row>
    <row r="15" spans="1:6" x14ac:dyDescent="0.2">
      <c r="A15" s="241">
        <v>3</v>
      </c>
      <c r="B15" s="242" t="s">
        <v>155</v>
      </c>
      <c r="C15" s="243">
        <v>0</v>
      </c>
      <c r="D15" s="243">
        <v>0</v>
      </c>
      <c r="E15" s="243">
        <f t="shared" si="0"/>
        <v>0</v>
      </c>
      <c r="F15" s="244">
        <f t="shared" si="1"/>
        <v>0</v>
      </c>
    </row>
    <row r="16" spans="1:6" x14ac:dyDescent="0.2">
      <c r="A16" s="241">
        <v>4</v>
      </c>
      <c r="B16" s="242" t="s">
        <v>156</v>
      </c>
      <c r="C16" s="243">
        <v>0</v>
      </c>
      <c r="D16" s="243">
        <v>0</v>
      </c>
      <c r="E16" s="243">
        <f t="shared" si="0"/>
        <v>0</v>
      </c>
      <c r="F16" s="244">
        <f t="shared" si="1"/>
        <v>0</v>
      </c>
    </row>
    <row r="17" spans="1:6" ht="15.75" x14ac:dyDescent="0.25">
      <c r="A17" s="132"/>
      <c r="B17" s="245" t="s">
        <v>157</v>
      </c>
      <c r="C17" s="246">
        <f>C12+(C13+C14-C15+C16)</f>
        <v>0</v>
      </c>
      <c r="D17" s="246">
        <f>D12+(D13+D14-D15+D16)</f>
        <v>0</v>
      </c>
      <c r="E17" s="246">
        <f t="shared" si="0"/>
        <v>0</v>
      </c>
      <c r="F17" s="247">
        <f t="shared" si="1"/>
        <v>0</v>
      </c>
    </row>
    <row r="18" spans="1:6" x14ac:dyDescent="0.2">
      <c r="A18" s="248">
        <v>5</v>
      </c>
      <c r="B18" s="249" t="s">
        <v>158</v>
      </c>
      <c r="C18" s="250">
        <v>0</v>
      </c>
      <c r="D18" s="250">
        <v>0</v>
      </c>
      <c r="E18" s="250">
        <f t="shared" si="0"/>
        <v>0</v>
      </c>
      <c r="F18" s="251">
        <f t="shared" si="1"/>
        <v>0</v>
      </c>
    </row>
    <row r="19" spans="1:6" ht="13.5" customHeight="1" x14ac:dyDescent="0.2">
      <c r="A19" s="252"/>
      <c r="B19" s="253"/>
      <c r="C19" s="254"/>
      <c r="D19" s="254"/>
      <c r="E19" s="254"/>
      <c r="F19" s="255"/>
    </row>
    <row r="20" spans="1:6" ht="13.5" customHeight="1" thickBot="1" x14ac:dyDescent="0.25">
      <c r="A20" s="167" t="s">
        <v>36</v>
      </c>
      <c r="B20" s="234" t="s">
        <v>159</v>
      </c>
      <c r="C20" s="235"/>
      <c r="D20" s="235"/>
      <c r="E20" s="235"/>
      <c r="F20" s="236"/>
    </row>
    <row r="21" spans="1:6" ht="15.75" customHeight="1" x14ac:dyDescent="0.2">
      <c r="A21" s="237"/>
      <c r="B21" s="238" t="s">
        <v>152</v>
      </c>
      <c r="C21" s="239">
        <v>204159.68</v>
      </c>
      <c r="D21" s="239">
        <v>169211.87</v>
      </c>
      <c r="E21" s="239">
        <f t="shared" ref="E21:E27" si="2">D21-C21</f>
        <v>-34947.81</v>
      </c>
      <c r="F21" s="240">
        <f t="shared" ref="F21:F27" si="3">IF(C21=0,0,E21/C21)</f>
        <v>-0.17117880474734287</v>
      </c>
    </row>
    <row r="22" spans="1:6" x14ac:dyDescent="0.2">
      <c r="A22" s="241">
        <v>1</v>
      </c>
      <c r="B22" s="242" t="s">
        <v>153</v>
      </c>
      <c r="C22" s="243">
        <v>34990.839999999997</v>
      </c>
      <c r="D22" s="243">
        <v>33806.620000000003</v>
      </c>
      <c r="E22" s="243">
        <f t="shared" si="2"/>
        <v>-1184.2199999999939</v>
      </c>
      <c r="F22" s="244">
        <f t="shared" si="3"/>
        <v>-3.3843714526430174E-2</v>
      </c>
    </row>
    <row r="23" spans="1:6" x14ac:dyDescent="0.2">
      <c r="A23" s="241">
        <v>2</v>
      </c>
      <c r="B23" s="242" t="s">
        <v>154</v>
      </c>
      <c r="C23" s="243">
        <v>11016.02</v>
      </c>
      <c r="D23" s="243">
        <v>7141.26</v>
      </c>
      <c r="E23" s="243">
        <f t="shared" si="2"/>
        <v>-3874.76</v>
      </c>
      <c r="F23" s="244">
        <f t="shared" si="3"/>
        <v>-0.35173864971196495</v>
      </c>
    </row>
    <row r="24" spans="1:6" x14ac:dyDescent="0.2">
      <c r="A24" s="241">
        <v>3</v>
      </c>
      <c r="B24" s="242" t="s">
        <v>155</v>
      </c>
      <c r="C24" s="243">
        <v>37404.559999999998</v>
      </c>
      <c r="D24" s="243">
        <v>9492.81</v>
      </c>
      <c r="E24" s="243">
        <f t="shared" si="2"/>
        <v>-27911.75</v>
      </c>
      <c r="F24" s="244">
        <f t="shared" si="3"/>
        <v>-0.7462124938777519</v>
      </c>
    </row>
    <row r="25" spans="1:6" x14ac:dyDescent="0.2">
      <c r="A25" s="241">
        <v>4</v>
      </c>
      <c r="B25" s="242" t="s">
        <v>156</v>
      </c>
      <c r="C25" s="243">
        <v>-43550.11</v>
      </c>
      <c r="D25" s="243">
        <v>-5129.91</v>
      </c>
      <c r="E25" s="243">
        <f t="shared" si="2"/>
        <v>38420.199999999997</v>
      </c>
      <c r="F25" s="244">
        <f t="shared" si="3"/>
        <v>-0.88220672691756685</v>
      </c>
    </row>
    <row r="26" spans="1:6" ht="15.75" x14ac:dyDescent="0.25">
      <c r="A26" s="132"/>
      <c r="B26" s="245" t="s">
        <v>157</v>
      </c>
      <c r="C26" s="246">
        <f>C21+(C22+C23-C24+C25)</f>
        <v>169211.87</v>
      </c>
      <c r="D26" s="246">
        <f>D21+(D22+D23-D24+D25)</f>
        <v>195537.03</v>
      </c>
      <c r="E26" s="246">
        <f t="shared" si="2"/>
        <v>26325.160000000003</v>
      </c>
      <c r="F26" s="247">
        <f t="shared" si="3"/>
        <v>0.15557513784346219</v>
      </c>
    </row>
    <row r="27" spans="1:6" x14ac:dyDescent="0.2">
      <c r="A27" s="248">
        <v>5</v>
      </c>
      <c r="B27" s="249" t="s">
        <v>158</v>
      </c>
      <c r="C27" s="250">
        <v>9187</v>
      </c>
      <c r="D27" s="250">
        <v>8253</v>
      </c>
      <c r="E27" s="250">
        <f t="shared" si="2"/>
        <v>-934</v>
      </c>
      <c r="F27" s="251">
        <f t="shared" si="3"/>
        <v>-0.10166539675628605</v>
      </c>
    </row>
    <row r="28" spans="1:6" ht="13.5" customHeight="1" x14ac:dyDescent="0.2">
      <c r="A28" s="252"/>
      <c r="B28" s="253"/>
      <c r="C28" s="254"/>
      <c r="D28" s="254"/>
      <c r="E28" s="254"/>
      <c r="F28" s="255"/>
    </row>
    <row r="29" spans="1:6" ht="13.5" customHeight="1" thickBot="1" x14ac:dyDescent="0.25">
      <c r="A29" s="167" t="s">
        <v>50</v>
      </c>
      <c r="B29" s="234" t="s">
        <v>160</v>
      </c>
      <c r="C29" s="235"/>
      <c r="D29" s="235"/>
      <c r="E29" s="235"/>
      <c r="F29" s="236"/>
    </row>
    <row r="30" spans="1:6" ht="15.75" customHeight="1" x14ac:dyDescent="0.2">
      <c r="A30" s="237"/>
      <c r="B30" s="238" t="s">
        <v>152</v>
      </c>
      <c r="C30" s="239">
        <v>0</v>
      </c>
      <c r="D30" s="239">
        <v>0</v>
      </c>
      <c r="E30" s="239">
        <f t="shared" ref="E30:E36" si="4">D30-C30</f>
        <v>0</v>
      </c>
      <c r="F30" s="240">
        <f t="shared" ref="F30:F36" si="5">IF(C30=0,0,E30/C30)</f>
        <v>0</v>
      </c>
    </row>
    <row r="31" spans="1:6" x14ac:dyDescent="0.2">
      <c r="A31" s="241">
        <v>1</v>
      </c>
      <c r="B31" s="242" t="s">
        <v>153</v>
      </c>
      <c r="C31" s="243">
        <v>0</v>
      </c>
      <c r="D31" s="243">
        <v>0</v>
      </c>
      <c r="E31" s="243">
        <f t="shared" si="4"/>
        <v>0</v>
      </c>
      <c r="F31" s="244">
        <f t="shared" si="5"/>
        <v>0</v>
      </c>
    </row>
    <row r="32" spans="1:6" x14ac:dyDescent="0.2">
      <c r="A32" s="241">
        <v>2</v>
      </c>
      <c r="B32" s="242" t="s">
        <v>154</v>
      </c>
      <c r="C32" s="243">
        <v>0</v>
      </c>
      <c r="D32" s="243">
        <v>0</v>
      </c>
      <c r="E32" s="243">
        <f t="shared" si="4"/>
        <v>0</v>
      </c>
      <c r="F32" s="244">
        <f t="shared" si="5"/>
        <v>0</v>
      </c>
    </row>
    <row r="33" spans="1:6" x14ac:dyDescent="0.2">
      <c r="A33" s="241">
        <v>3</v>
      </c>
      <c r="B33" s="242" t="s">
        <v>155</v>
      </c>
      <c r="C33" s="243">
        <v>0</v>
      </c>
      <c r="D33" s="243">
        <v>0</v>
      </c>
      <c r="E33" s="243">
        <f t="shared" si="4"/>
        <v>0</v>
      </c>
      <c r="F33" s="244">
        <f t="shared" si="5"/>
        <v>0</v>
      </c>
    </row>
    <row r="34" spans="1:6" x14ac:dyDescent="0.2">
      <c r="A34" s="241">
        <v>4</v>
      </c>
      <c r="B34" s="242" t="s">
        <v>156</v>
      </c>
      <c r="C34" s="243">
        <v>0</v>
      </c>
      <c r="D34" s="243">
        <v>0</v>
      </c>
      <c r="E34" s="243">
        <f t="shared" si="4"/>
        <v>0</v>
      </c>
      <c r="F34" s="244">
        <f t="shared" si="5"/>
        <v>0</v>
      </c>
    </row>
    <row r="35" spans="1:6" ht="15.75" x14ac:dyDescent="0.25">
      <c r="A35" s="132"/>
      <c r="B35" s="245" t="s">
        <v>157</v>
      </c>
      <c r="C35" s="246">
        <f>C30+(C31+C32-C33+C34)</f>
        <v>0</v>
      </c>
      <c r="D35" s="246">
        <f>D30+(D31+D32-D33+D34)</f>
        <v>0</v>
      </c>
      <c r="E35" s="246">
        <f t="shared" si="4"/>
        <v>0</v>
      </c>
      <c r="F35" s="247">
        <f t="shared" si="5"/>
        <v>0</v>
      </c>
    </row>
    <row r="36" spans="1:6" x14ac:dyDescent="0.2">
      <c r="A36" s="248">
        <v>5</v>
      </c>
      <c r="B36" s="249" t="s">
        <v>158</v>
      </c>
      <c r="C36" s="250">
        <v>0</v>
      </c>
      <c r="D36" s="250">
        <v>0</v>
      </c>
      <c r="E36" s="250">
        <f t="shared" si="4"/>
        <v>0</v>
      </c>
      <c r="F36" s="251">
        <f t="shared" si="5"/>
        <v>0</v>
      </c>
    </row>
    <row r="37" spans="1:6" ht="13.5" customHeight="1" x14ac:dyDescent="0.2">
      <c r="A37" s="252"/>
      <c r="B37" s="253"/>
      <c r="C37" s="254"/>
      <c r="D37" s="254"/>
      <c r="E37" s="254"/>
      <c r="F37" s="255"/>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headerFooter>
    <oddHeader>&amp;L&amp;10OFFICE OF HEALTH CARE ACCESS&amp;C&amp;10ANNUAL REPORTING&amp;R&amp;10CHARLOTTE HUNGERFORD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zoomScale="75" zoomScaleSheetLayoutView="75" workbookViewId="0">
      <selection sqref="A1:C1"/>
    </sheetView>
  </sheetViews>
  <sheetFormatPr defaultRowHeight="15.75" x14ac:dyDescent="0.25"/>
  <cols>
    <col min="1" max="1" width="26.109375" style="256" customWidth="1"/>
    <col min="2" max="2" width="38" style="256" customWidth="1"/>
    <col min="3" max="3" width="33.44140625" style="257" customWidth="1"/>
    <col min="4" max="16384" width="8.88671875" style="256"/>
  </cols>
  <sheetData>
    <row r="1" spans="1:4" ht="16.350000000000001" customHeight="1" x14ac:dyDescent="0.25">
      <c r="A1" s="468" t="s">
        <v>0</v>
      </c>
      <c r="B1" s="469"/>
      <c r="C1" s="470"/>
    </row>
    <row r="2" spans="1:4" ht="16.350000000000001" customHeight="1" x14ac:dyDescent="0.25">
      <c r="A2" s="468" t="s">
        <v>1</v>
      </c>
      <c r="B2" s="469"/>
      <c r="C2" s="470"/>
    </row>
    <row r="3" spans="1:4" ht="16.350000000000001" customHeight="1" x14ac:dyDescent="0.25">
      <c r="A3" s="468" t="s">
        <v>2</v>
      </c>
      <c r="B3" s="469"/>
      <c r="C3" s="470"/>
    </row>
    <row r="4" spans="1:4" ht="16.350000000000001" customHeight="1" x14ac:dyDescent="0.25">
      <c r="A4" s="468" t="s">
        <v>161</v>
      </c>
      <c r="B4" s="469"/>
      <c r="C4" s="470"/>
    </row>
    <row r="5" spans="1:4" ht="16.350000000000001" customHeight="1" thickBot="1" x14ac:dyDescent="0.3">
      <c r="A5" s="471"/>
      <c r="B5" s="472"/>
      <c r="C5" s="473"/>
    </row>
    <row r="6" spans="1:4" ht="16.350000000000001" customHeight="1" thickBot="1" x14ac:dyDescent="0.3">
      <c r="A6" s="474" t="s">
        <v>162</v>
      </c>
      <c r="B6" s="475"/>
      <c r="C6" s="476"/>
    </row>
    <row r="7" spans="1:4" ht="16.350000000000001" customHeight="1" thickBot="1" x14ac:dyDescent="0.3">
      <c r="A7" s="259">
        <v>-1</v>
      </c>
      <c r="B7" s="260">
        <v>-2</v>
      </c>
      <c r="C7" s="260">
        <v>-3</v>
      </c>
    </row>
    <row r="8" spans="1:4" ht="16.350000000000001" customHeight="1" thickBot="1" x14ac:dyDescent="0.3">
      <c r="A8" s="261" t="s">
        <v>163</v>
      </c>
      <c r="B8" s="262" t="s">
        <v>164</v>
      </c>
      <c r="C8" s="263" t="s">
        <v>165</v>
      </c>
    </row>
    <row r="9" spans="1:4" s="264" customFormat="1" ht="16.350000000000001" customHeight="1" x14ac:dyDescent="0.25">
      <c r="A9" s="459" t="s">
        <v>166</v>
      </c>
      <c r="B9" s="460"/>
      <c r="C9" s="265">
        <v>49</v>
      </c>
    </row>
    <row r="10" spans="1:4" s="264" customFormat="1" ht="16.350000000000001" customHeight="1" x14ac:dyDescent="0.25">
      <c r="A10" s="461" t="s">
        <v>167</v>
      </c>
      <c r="B10" s="462"/>
      <c r="C10" s="265">
        <v>49</v>
      </c>
      <c r="D10" s="266"/>
    </row>
    <row r="11" spans="1:4" s="264" customFormat="1" ht="16.350000000000001" customHeight="1" thickBot="1" x14ac:dyDescent="0.3">
      <c r="A11" s="463" t="s">
        <v>168</v>
      </c>
      <c r="B11" s="464"/>
      <c r="C11" s="267">
        <v>9492.81</v>
      </c>
      <c r="D11" s="266"/>
    </row>
    <row r="12" spans="1:4" s="264" customFormat="1" ht="16.350000000000001" customHeight="1" thickBot="1" x14ac:dyDescent="0.3">
      <c r="A12" s="465"/>
      <c r="B12" s="466"/>
      <c r="C12" s="467"/>
      <c r="D12" s="266"/>
    </row>
    <row r="13" spans="1:4" x14ac:dyDescent="0.25">
      <c r="A13" s="268" t="s">
        <v>169</v>
      </c>
      <c r="B13" s="269" t="s">
        <v>170</v>
      </c>
      <c r="C13" s="270">
        <v>1953</v>
      </c>
    </row>
    <row r="14" spans="1:4" x14ac:dyDescent="0.25">
      <c r="A14" s="268" t="s">
        <v>171</v>
      </c>
      <c r="B14" s="269" t="s">
        <v>170</v>
      </c>
      <c r="C14" s="270">
        <v>550</v>
      </c>
    </row>
    <row r="15" spans="1:4" x14ac:dyDescent="0.25">
      <c r="A15" s="268" t="s">
        <v>172</v>
      </c>
      <c r="B15" s="269" t="s">
        <v>170</v>
      </c>
      <c r="C15" s="270">
        <v>472</v>
      </c>
    </row>
    <row r="16" spans="1:4" x14ac:dyDescent="0.25">
      <c r="A16" s="268" t="s">
        <v>173</v>
      </c>
      <c r="B16" s="269" t="s">
        <v>170</v>
      </c>
      <c r="C16" s="270">
        <v>500</v>
      </c>
    </row>
    <row r="17" spans="1:3" x14ac:dyDescent="0.25">
      <c r="A17" s="268" t="s">
        <v>174</v>
      </c>
      <c r="B17" s="269" t="s">
        <v>170</v>
      </c>
      <c r="C17" s="270">
        <v>377</v>
      </c>
    </row>
    <row r="18" spans="1:3" x14ac:dyDescent="0.25">
      <c r="A18" s="268" t="s">
        <v>175</v>
      </c>
      <c r="B18" s="269" t="s">
        <v>170</v>
      </c>
      <c r="C18" s="270">
        <v>998.29</v>
      </c>
    </row>
    <row r="19" spans="1:3" x14ac:dyDescent="0.25">
      <c r="A19" s="268" t="s">
        <v>176</v>
      </c>
      <c r="B19" s="269" t="s">
        <v>177</v>
      </c>
      <c r="C19" s="270">
        <v>200</v>
      </c>
    </row>
    <row r="20" spans="1:3" x14ac:dyDescent="0.25">
      <c r="A20" s="268" t="s">
        <v>178</v>
      </c>
      <c r="B20" s="269" t="s">
        <v>177</v>
      </c>
      <c r="C20" s="270">
        <v>138.97</v>
      </c>
    </row>
    <row r="21" spans="1:3" x14ac:dyDescent="0.25">
      <c r="A21" s="268" t="s">
        <v>179</v>
      </c>
      <c r="B21" s="269" t="s">
        <v>180</v>
      </c>
      <c r="C21" s="270">
        <v>102.87</v>
      </c>
    </row>
    <row r="22" spans="1:3" x14ac:dyDescent="0.25">
      <c r="A22" s="268" t="s">
        <v>181</v>
      </c>
      <c r="B22" s="269" t="s">
        <v>180</v>
      </c>
      <c r="C22" s="270">
        <v>153.22</v>
      </c>
    </row>
    <row r="23" spans="1:3" x14ac:dyDescent="0.25">
      <c r="A23" s="268" t="s">
        <v>182</v>
      </c>
      <c r="B23" s="269" t="s">
        <v>180</v>
      </c>
      <c r="C23" s="270">
        <v>41.07</v>
      </c>
    </row>
    <row r="24" spans="1:3" x14ac:dyDescent="0.25">
      <c r="A24" s="268" t="s">
        <v>183</v>
      </c>
      <c r="B24" s="269" t="s">
        <v>180</v>
      </c>
      <c r="C24" s="270">
        <v>143.94</v>
      </c>
    </row>
    <row r="25" spans="1:3" x14ac:dyDescent="0.25">
      <c r="A25" s="268" t="s">
        <v>184</v>
      </c>
      <c r="B25" s="269" t="s">
        <v>180</v>
      </c>
      <c r="C25" s="270">
        <v>143.94</v>
      </c>
    </row>
    <row r="26" spans="1:3" x14ac:dyDescent="0.25">
      <c r="A26" s="268" t="s">
        <v>185</v>
      </c>
      <c r="B26" s="269" t="s">
        <v>180</v>
      </c>
      <c r="C26" s="270">
        <v>153.22</v>
      </c>
    </row>
    <row r="27" spans="1:3" x14ac:dyDescent="0.25">
      <c r="A27" s="268" t="s">
        <v>186</v>
      </c>
      <c r="B27" s="269" t="s">
        <v>180</v>
      </c>
      <c r="C27" s="270">
        <v>200</v>
      </c>
    </row>
    <row r="28" spans="1:3" x14ac:dyDescent="0.25">
      <c r="A28" s="268" t="s">
        <v>187</v>
      </c>
      <c r="B28" s="269" t="s">
        <v>180</v>
      </c>
      <c r="C28" s="270">
        <v>41.07</v>
      </c>
    </row>
    <row r="29" spans="1:3" x14ac:dyDescent="0.25">
      <c r="A29" s="268" t="s">
        <v>188</v>
      </c>
      <c r="B29" s="269" t="s">
        <v>180</v>
      </c>
      <c r="C29" s="270">
        <v>50.35</v>
      </c>
    </row>
    <row r="30" spans="1:3" x14ac:dyDescent="0.25">
      <c r="A30" s="268" t="s">
        <v>189</v>
      </c>
      <c r="B30" s="269" t="s">
        <v>180</v>
      </c>
      <c r="C30" s="270">
        <v>143.94</v>
      </c>
    </row>
    <row r="31" spans="1:3" x14ac:dyDescent="0.25">
      <c r="A31" s="268" t="s">
        <v>190</v>
      </c>
      <c r="B31" s="269" t="s">
        <v>180</v>
      </c>
      <c r="C31" s="270">
        <v>35.200000000000003</v>
      </c>
    </row>
    <row r="32" spans="1:3" x14ac:dyDescent="0.25">
      <c r="A32" s="268" t="s">
        <v>191</v>
      </c>
      <c r="B32" s="269" t="s">
        <v>180</v>
      </c>
      <c r="C32" s="270">
        <v>24.78</v>
      </c>
    </row>
    <row r="33" spans="1:3" x14ac:dyDescent="0.25">
      <c r="A33" s="268" t="s">
        <v>192</v>
      </c>
      <c r="B33" s="269" t="s">
        <v>180</v>
      </c>
      <c r="C33" s="270">
        <v>143.94</v>
      </c>
    </row>
    <row r="34" spans="1:3" x14ac:dyDescent="0.25">
      <c r="A34" s="268" t="s">
        <v>193</v>
      </c>
      <c r="B34" s="269" t="s">
        <v>180</v>
      </c>
      <c r="C34" s="270">
        <v>102.87</v>
      </c>
    </row>
    <row r="35" spans="1:3" x14ac:dyDescent="0.25">
      <c r="A35" s="268" t="s">
        <v>194</v>
      </c>
      <c r="B35" s="269" t="s">
        <v>180</v>
      </c>
      <c r="C35" s="270">
        <v>41.07</v>
      </c>
    </row>
    <row r="36" spans="1:3" x14ac:dyDescent="0.25">
      <c r="A36" s="268" t="s">
        <v>195</v>
      </c>
      <c r="B36" s="269" t="s">
        <v>180</v>
      </c>
      <c r="C36" s="270">
        <v>41.07</v>
      </c>
    </row>
    <row r="37" spans="1:3" x14ac:dyDescent="0.25">
      <c r="A37" s="268" t="s">
        <v>196</v>
      </c>
      <c r="B37" s="269" t="s">
        <v>197</v>
      </c>
      <c r="C37" s="270">
        <v>31.98</v>
      </c>
    </row>
    <row r="38" spans="1:3" x14ac:dyDescent="0.25">
      <c r="A38" s="268" t="s">
        <v>198</v>
      </c>
      <c r="B38" s="269" t="s">
        <v>197</v>
      </c>
      <c r="C38" s="270">
        <v>29.19</v>
      </c>
    </row>
    <row r="39" spans="1:3" x14ac:dyDescent="0.25">
      <c r="A39" s="268" t="s">
        <v>199</v>
      </c>
      <c r="B39" s="269" t="s">
        <v>197</v>
      </c>
      <c r="C39" s="270">
        <v>28.52</v>
      </c>
    </row>
    <row r="40" spans="1:3" x14ac:dyDescent="0.25">
      <c r="A40" s="268" t="s">
        <v>200</v>
      </c>
      <c r="B40" s="269" t="s">
        <v>197</v>
      </c>
      <c r="C40" s="270">
        <v>29.58</v>
      </c>
    </row>
    <row r="41" spans="1:3" x14ac:dyDescent="0.25">
      <c r="A41" s="268" t="s">
        <v>201</v>
      </c>
      <c r="B41" s="269" t="s">
        <v>197</v>
      </c>
      <c r="C41" s="270">
        <v>200</v>
      </c>
    </row>
    <row r="42" spans="1:3" x14ac:dyDescent="0.25">
      <c r="A42" s="268" t="s">
        <v>202</v>
      </c>
      <c r="B42" s="269" t="s">
        <v>197</v>
      </c>
      <c r="C42" s="270">
        <v>29.02</v>
      </c>
    </row>
    <row r="43" spans="1:3" x14ac:dyDescent="0.25">
      <c r="A43" s="268" t="s">
        <v>203</v>
      </c>
      <c r="B43" s="269" t="s">
        <v>197</v>
      </c>
      <c r="C43" s="270">
        <v>101.45</v>
      </c>
    </row>
    <row r="44" spans="1:3" x14ac:dyDescent="0.25">
      <c r="A44" s="268" t="s">
        <v>204</v>
      </c>
      <c r="B44" s="269" t="s">
        <v>197</v>
      </c>
      <c r="C44" s="270">
        <v>101.45</v>
      </c>
    </row>
    <row r="45" spans="1:3" x14ac:dyDescent="0.25">
      <c r="A45" s="268" t="s">
        <v>205</v>
      </c>
      <c r="B45" s="269" t="s">
        <v>197</v>
      </c>
      <c r="C45" s="270">
        <v>55.98</v>
      </c>
    </row>
    <row r="46" spans="1:3" x14ac:dyDescent="0.25">
      <c r="A46" s="268" t="s">
        <v>206</v>
      </c>
      <c r="B46" s="269" t="s">
        <v>197</v>
      </c>
      <c r="C46" s="270">
        <v>129.72</v>
      </c>
    </row>
    <row r="47" spans="1:3" x14ac:dyDescent="0.25">
      <c r="A47" s="268" t="s">
        <v>207</v>
      </c>
      <c r="B47" s="269" t="s">
        <v>197</v>
      </c>
      <c r="C47" s="270">
        <v>200</v>
      </c>
    </row>
    <row r="48" spans="1:3" x14ac:dyDescent="0.25">
      <c r="A48" s="268" t="s">
        <v>208</v>
      </c>
      <c r="B48" s="269" t="s">
        <v>197</v>
      </c>
      <c r="C48" s="270">
        <v>117.96</v>
      </c>
    </row>
    <row r="49" spans="1:3" x14ac:dyDescent="0.25">
      <c r="A49" s="268" t="s">
        <v>209</v>
      </c>
      <c r="B49" s="269" t="s">
        <v>197</v>
      </c>
      <c r="C49" s="270">
        <v>145.96</v>
      </c>
    </row>
    <row r="50" spans="1:3" x14ac:dyDescent="0.25">
      <c r="A50" s="268" t="s">
        <v>210</v>
      </c>
      <c r="B50" s="269" t="s">
        <v>197</v>
      </c>
      <c r="C50" s="270">
        <v>81.93</v>
      </c>
    </row>
    <row r="51" spans="1:3" x14ac:dyDescent="0.25">
      <c r="A51" s="268" t="s">
        <v>211</v>
      </c>
      <c r="B51" s="269" t="s">
        <v>197</v>
      </c>
      <c r="C51" s="270">
        <v>139.9</v>
      </c>
    </row>
    <row r="52" spans="1:3" x14ac:dyDescent="0.25">
      <c r="A52" s="268" t="s">
        <v>212</v>
      </c>
      <c r="B52" s="269" t="s">
        <v>197</v>
      </c>
      <c r="C52" s="270">
        <v>93.97</v>
      </c>
    </row>
    <row r="53" spans="1:3" x14ac:dyDescent="0.25">
      <c r="A53" s="268" t="s">
        <v>213</v>
      </c>
      <c r="B53" s="269" t="s">
        <v>197</v>
      </c>
      <c r="C53" s="270">
        <v>119.98</v>
      </c>
    </row>
    <row r="54" spans="1:3" x14ac:dyDescent="0.25">
      <c r="A54" s="268" t="s">
        <v>214</v>
      </c>
      <c r="B54" s="269" t="s">
        <v>197</v>
      </c>
      <c r="C54" s="270">
        <v>400</v>
      </c>
    </row>
    <row r="55" spans="1:3" x14ac:dyDescent="0.25">
      <c r="A55" s="268" t="s">
        <v>215</v>
      </c>
      <c r="B55" s="269" t="s">
        <v>197</v>
      </c>
      <c r="C55" s="270">
        <v>39.97</v>
      </c>
    </row>
    <row r="56" spans="1:3" x14ac:dyDescent="0.25">
      <c r="A56" s="268" t="s">
        <v>216</v>
      </c>
      <c r="B56" s="269" t="s">
        <v>197</v>
      </c>
      <c r="C56" s="270">
        <v>75.61</v>
      </c>
    </row>
    <row r="57" spans="1:3" x14ac:dyDescent="0.25">
      <c r="A57" s="268" t="s">
        <v>217</v>
      </c>
      <c r="B57" s="269" t="s">
        <v>197</v>
      </c>
      <c r="C57" s="270">
        <v>147.27000000000001</v>
      </c>
    </row>
    <row r="58" spans="1:3" x14ac:dyDescent="0.25">
      <c r="A58" s="268" t="s">
        <v>218</v>
      </c>
      <c r="B58" s="269" t="s">
        <v>197</v>
      </c>
      <c r="C58" s="270">
        <v>50</v>
      </c>
    </row>
    <row r="59" spans="1:3" x14ac:dyDescent="0.25">
      <c r="A59" s="268" t="s">
        <v>219</v>
      </c>
      <c r="B59" s="269" t="s">
        <v>197</v>
      </c>
      <c r="C59" s="270">
        <v>173.96</v>
      </c>
    </row>
    <row r="60" spans="1:3" x14ac:dyDescent="0.25">
      <c r="A60" s="268" t="s">
        <v>220</v>
      </c>
      <c r="B60" s="269" t="s">
        <v>197</v>
      </c>
      <c r="C60" s="270">
        <v>115</v>
      </c>
    </row>
    <row r="61" spans="1:3" ht="16.5" thickBot="1" x14ac:dyDescent="0.3">
      <c r="A61" s="268" t="s">
        <v>221</v>
      </c>
      <c r="B61" s="269" t="s">
        <v>197</v>
      </c>
      <c r="C61" s="270">
        <v>102.6</v>
      </c>
    </row>
    <row r="62" spans="1:3" ht="16.350000000000001" customHeight="1" thickBot="1" x14ac:dyDescent="0.3">
      <c r="A62" s="271"/>
      <c r="B62" s="272" t="s">
        <v>222</v>
      </c>
      <c r="C62" s="273">
        <f>SUM(C$13:C61)</f>
        <v>9492.8099999999959</v>
      </c>
    </row>
  </sheetData>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horizontalDpi="1200" verticalDpi="1200"/>
  <headerFooter>
    <oddHeader>&amp;LOFFICE OF HEALTH CARE ACCESS&amp;CANNUAL REPORTING&amp;RCHARLOTTE HUNGERFORD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75" zoomScaleSheetLayoutView="75" workbookViewId="0">
      <selection sqref="A1:F1"/>
    </sheetView>
  </sheetViews>
  <sheetFormatPr defaultRowHeight="15.75" x14ac:dyDescent="0.25"/>
  <cols>
    <col min="1" max="1" width="5.109375" style="256" customWidth="1"/>
    <col min="2" max="2" width="30.44140625" style="256" customWidth="1"/>
    <col min="3" max="3" width="15.77734375" style="256" customWidth="1"/>
    <col min="4" max="4" width="15.5546875" style="256" customWidth="1"/>
    <col min="5" max="5" width="15.6640625" style="257" customWidth="1"/>
    <col min="6" max="6" width="14.44140625" style="256" customWidth="1"/>
    <col min="7" max="16384" width="8.88671875" style="256"/>
  </cols>
  <sheetData>
    <row r="1" spans="1:6" s="274" customFormat="1" ht="15" customHeight="1" x14ac:dyDescent="0.25">
      <c r="A1" s="477"/>
      <c r="B1" s="478"/>
      <c r="C1" s="478"/>
      <c r="D1" s="478"/>
      <c r="E1" s="478"/>
      <c r="F1" s="479"/>
    </row>
    <row r="2" spans="1:6" s="274" customFormat="1" ht="15.75" customHeight="1" x14ac:dyDescent="0.25">
      <c r="A2" s="468" t="s">
        <v>0</v>
      </c>
      <c r="B2" s="469"/>
      <c r="C2" s="469"/>
      <c r="D2" s="469"/>
      <c r="E2" s="469"/>
      <c r="F2" s="470"/>
    </row>
    <row r="3" spans="1:6" s="274" customFormat="1" ht="15" customHeight="1" x14ac:dyDescent="0.25">
      <c r="A3" s="468" t="s">
        <v>1</v>
      </c>
      <c r="B3" s="469"/>
      <c r="C3" s="469"/>
      <c r="D3" s="469"/>
      <c r="E3" s="469"/>
      <c r="F3" s="470"/>
    </row>
    <row r="4" spans="1:6" s="274" customFormat="1" ht="15" customHeight="1" x14ac:dyDescent="0.25">
      <c r="A4" s="468" t="s">
        <v>2</v>
      </c>
      <c r="B4" s="469"/>
      <c r="C4" s="469"/>
      <c r="D4" s="469"/>
      <c r="E4" s="469"/>
      <c r="F4" s="470"/>
    </row>
    <row r="5" spans="1:6" ht="15" customHeight="1" x14ac:dyDescent="0.25">
      <c r="A5" s="468" t="s">
        <v>223</v>
      </c>
      <c r="B5" s="469"/>
      <c r="C5" s="469"/>
      <c r="D5" s="469"/>
      <c r="E5" s="469"/>
      <c r="F5" s="470"/>
    </row>
    <row r="6" spans="1:6" ht="16.5" customHeight="1" thickBot="1" x14ac:dyDescent="0.3">
      <c r="A6" s="480"/>
      <c r="B6" s="481"/>
      <c r="C6" s="481"/>
      <c r="D6" s="481"/>
      <c r="E6" s="481"/>
      <c r="F6" s="482"/>
    </row>
    <row r="7" spans="1:6" ht="16.5" customHeight="1" thickBot="1" x14ac:dyDescent="0.3">
      <c r="A7" s="487" t="s">
        <v>224</v>
      </c>
      <c r="B7" s="488"/>
      <c r="C7" s="488"/>
      <c r="D7" s="488"/>
      <c r="E7" s="488"/>
      <c r="F7" s="488"/>
    </row>
    <row r="8" spans="1:6" ht="14.25" customHeight="1" x14ac:dyDescent="0.25">
      <c r="A8" s="275">
        <v>-1</v>
      </c>
      <c r="B8" s="276">
        <v>-2</v>
      </c>
      <c r="C8" s="276">
        <v>-3</v>
      </c>
      <c r="D8" s="276">
        <v>-4</v>
      </c>
      <c r="E8" s="276">
        <v>-5</v>
      </c>
      <c r="F8" s="277">
        <v>-6</v>
      </c>
    </row>
    <row r="9" spans="1:6" ht="30.75" customHeight="1" thickBot="1" x14ac:dyDescent="0.3">
      <c r="A9" s="278" t="s">
        <v>225</v>
      </c>
      <c r="B9" s="279" t="s">
        <v>226</v>
      </c>
      <c r="C9" s="280" t="s">
        <v>227</v>
      </c>
      <c r="D9" s="280" t="s">
        <v>228</v>
      </c>
      <c r="E9" s="280" t="s">
        <v>229</v>
      </c>
      <c r="F9" s="281" t="s">
        <v>230</v>
      </c>
    </row>
    <row r="10" spans="1:6" ht="15" customHeight="1" x14ac:dyDescent="0.25">
      <c r="A10" s="282"/>
      <c r="B10" s="283"/>
      <c r="C10" s="284"/>
      <c r="D10" s="284"/>
      <c r="E10" s="284"/>
      <c r="F10" s="285"/>
    </row>
    <row r="11" spans="1:6" ht="15" customHeight="1" x14ac:dyDescent="0.25">
      <c r="A11" s="286" t="s">
        <v>85</v>
      </c>
      <c r="B11" s="489" t="s">
        <v>231</v>
      </c>
      <c r="C11" s="490"/>
      <c r="D11" s="490"/>
      <c r="E11" s="490"/>
      <c r="F11" s="490"/>
    </row>
    <row r="12" spans="1:6" ht="15" customHeight="1" x14ac:dyDescent="0.25">
      <c r="A12" s="483"/>
      <c r="B12" s="484"/>
      <c r="C12" s="484"/>
      <c r="D12" s="484"/>
      <c r="E12" s="484"/>
      <c r="F12" s="484"/>
    </row>
    <row r="13" spans="1:6" ht="15" customHeight="1" x14ac:dyDescent="0.25">
      <c r="A13" s="286" t="s">
        <v>86</v>
      </c>
      <c r="B13" s="491" t="s">
        <v>232</v>
      </c>
      <c r="C13" s="492"/>
      <c r="D13" s="492"/>
      <c r="E13" s="492"/>
      <c r="F13" s="492"/>
    </row>
    <row r="14" spans="1:6" ht="15" customHeight="1" x14ac:dyDescent="0.25">
      <c r="A14" s="483"/>
      <c r="B14" s="484"/>
      <c r="C14" s="484"/>
      <c r="D14" s="484"/>
      <c r="E14" s="484"/>
      <c r="F14" s="484"/>
    </row>
    <row r="15" spans="1:6" ht="15" customHeight="1" x14ac:dyDescent="0.25">
      <c r="A15" s="286" t="s">
        <v>107</v>
      </c>
      <c r="B15" s="491" t="s">
        <v>233</v>
      </c>
      <c r="C15" s="492"/>
      <c r="D15" s="492"/>
      <c r="E15" s="492"/>
      <c r="F15" s="492"/>
    </row>
    <row r="16" spans="1:6" ht="15" customHeight="1" x14ac:dyDescent="0.25">
      <c r="A16" s="483"/>
      <c r="B16" s="484"/>
      <c r="C16" s="484"/>
      <c r="D16" s="484"/>
      <c r="E16" s="484"/>
      <c r="F16" s="484"/>
    </row>
    <row r="17" spans="1:6" ht="15" customHeight="1" x14ac:dyDescent="0.25">
      <c r="A17" s="286" t="s">
        <v>234</v>
      </c>
      <c r="B17" s="485" t="s">
        <v>235</v>
      </c>
      <c r="C17" s="485"/>
      <c r="D17" s="485"/>
      <c r="E17" s="485"/>
      <c r="F17" s="485"/>
    </row>
    <row r="18" spans="1:6" ht="16.5" customHeight="1" thickBot="1" x14ac:dyDescent="0.3">
      <c r="A18" s="287"/>
      <c r="B18" s="486"/>
      <c r="C18" s="486"/>
      <c r="D18" s="486"/>
      <c r="E18" s="486"/>
      <c r="F18" s="288"/>
    </row>
    <row r="19" spans="1:6" x14ac:dyDescent="0.25">
      <c r="A19" s="289"/>
      <c r="B19" s="290" t="s">
        <v>236</v>
      </c>
      <c r="C19" s="291">
        <v>771.44</v>
      </c>
      <c r="D19" s="291">
        <v>234.32</v>
      </c>
      <c r="E19" s="291">
        <v>234.32</v>
      </c>
      <c r="F19" s="292">
        <v>234.32</v>
      </c>
    </row>
    <row r="20" spans="1:6" x14ac:dyDescent="0.25">
      <c r="A20" s="289"/>
      <c r="B20" s="290" t="s">
        <v>237</v>
      </c>
      <c r="C20" s="291">
        <v>46354.55</v>
      </c>
      <c r="D20" s="291">
        <v>476.77</v>
      </c>
      <c r="E20" s="291">
        <v>476.77</v>
      </c>
      <c r="F20" s="292">
        <v>476.77</v>
      </c>
    </row>
    <row r="21" spans="1:6" x14ac:dyDescent="0.25">
      <c r="A21" s="289"/>
      <c r="B21" s="290" t="s">
        <v>238</v>
      </c>
      <c r="C21" s="291">
        <v>384.84</v>
      </c>
      <c r="D21" s="291">
        <v>836.56</v>
      </c>
      <c r="E21" s="291">
        <v>836.56</v>
      </c>
      <c r="F21" s="292">
        <v>836.56</v>
      </c>
    </row>
    <row r="22" spans="1:6" x14ac:dyDescent="0.25">
      <c r="A22" s="289"/>
      <c r="B22" s="290" t="s">
        <v>239</v>
      </c>
      <c r="C22" s="291">
        <v>7453.77</v>
      </c>
      <c r="D22" s="291">
        <v>799.68</v>
      </c>
      <c r="E22" s="291">
        <v>799.68</v>
      </c>
      <c r="F22" s="292">
        <v>799.68</v>
      </c>
    </row>
    <row r="23" spans="1:6" x14ac:dyDescent="0.25">
      <c r="A23" s="289"/>
      <c r="B23" s="290" t="s">
        <v>240</v>
      </c>
      <c r="C23" s="291">
        <v>2013.33</v>
      </c>
      <c r="D23" s="291">
        <v>279.67</v>
      </c>
      <c r="E23" s="291">
        <v>279.67</v>
      </c>
      <c r="F23" s="292">
        <v>279.67</v>
      </c>
    </row>
    <row r="24" spans="1:6" x14ac:dyDescent="0.25">
      <c r="A24" s="289"/>
      <c r="B24" s="290" t="s">
        <v>241</v>
      </c>
      <c r="C24" s="291">
        <v>54.29</v>
      </c>
      <c r="D24" s="291">
        <v>114.83</v>
      </c>
      <c r="E24" s="291">
        <v>114.83</v>
      </c>
      <c r="F24" s="292">
        <v>114.83</v>
      </c>
    </row>
    <row r="25" spans="1:6" x14ac:dyDescent="0.25">
      <c r="A25" s="289"/>
      <c r="B25" s="290" t="s">
        <v>242</v>
      </c>
      <c r="C25" s="291">
        <v>4432.8</v>
      </c>
      <c r="D25" s="291">
        <v>1089.48</v>
      </c>
      <c r="E25" s="291">
        <v>1089.48</v>
      </c>
      <c r="F25" s="292">
        <v>1089.48</v>
      </c>
    </row>
    <row r="26" spans="1:6" x14ac:dyDescent="0.25">
      <c r="A26" s="289"/>
      <c r="B26" s="290" t="s">
        <v>243</v>
      </c>
      <c r="C26" s="291">
        <v>1718.03</v>
      </c>
      <c r="D26" s="291">
        <v>241.08</v>
      </c>
      <c r="E26" s="291">
        <v>241.08</v>
      </c>
      <c r="F26" s="292">
        <v>241.08</v>
      </c>
    </row>
    <row r="27" spans="1:6" x14ac:dyDescent="0.25">
      <c r="A27" s="289"/>
      <c r="B27" s="290" t="s">
        <v>170</v>
      </c>
      <c r="C27" s="291">
        <v>4651.8900000000003</v>
      </c>
      <c r="D27" s="291">
        <v>2921.4</v>
      </c>
      <c r="E27" s="291">
        <v>2921.4</v>
      </c>
      <c r="F27" s="292">
        <v>2921.4</v>
      </c>
    </row>
    <row r="28" spans="1:6" x14ac:dyDescent="0.25">
      <c r="A28" s="289"/>
      <c r="B28" s="290" t="s">
        <v>244</v>
      </c>
      <c r="C28" s="291">
        <v>2677.23</v>
      </c>
      <c r="D28" s="291">
        <v>1.56</v>
      </c>
      <c r="E28" s="291">
        <v>1.56</v>
      </c>
      <c r="F28" s="292">
        <v>1.56</v>
      </c>
    </row>
    <row r="29" spans="1:6" x14ac:dyDescent="0.25">
      <c r="A29" s="289"/>
      <c r="B29" s="290" t="s">
        <v>245</v>
      </c>
      <c r="C29" s="291">
        <v>14632.75</v>
      </c>
      <c r="D29" s="291">
        <v>8.58</v>
      </c>
      <c r="E29" s="291">
        <v>8.58</v>
      </c>
      <c r="F29" s="292">
        <v>8.58</v>
      </c>
    </row>
    <row r="30" spans="1:6" x14ac:dyDescent="0.25">
      <c r="A30" s="289"/>
      <c r="B30" s="290" t="s">
        <v>246</v>
      </c>
      <c r="C30" s="291">
        <v>7358.84</v>
      </c>
      <c r="D30" s="291">
        <v>4.6100000000000003</v>
      </c>
      <c r="E30" s="291">
        <v>4.6100000000000003</v>
      </c>
      <c r="F30" s="292">
        <v>4.6100000000000003</v>
      </c>
    </row>
    <row r="31" spans="1:6" x14ac:dyDescent="0.25">
      <c r="A31" s="289"/>
      <c r="B31" s="290" t="s">
        <v>247</v>
      </c>
      <c r="C31" s="291">
        <v>699.61</v>
      </c>
      <c r="D31" s="291">
        <v>0.41</v>
      </c>
      <c r="E31" s="291">
        <v>0.41</v>
      </c>
      <c r="F31" s="292">
        <v>0.41</v>
      </c>
    </row>
    <row r="32" spans="1:6" x14ac:dyDescent="0.25">
      <c r="A32" s="289"/>
      <c r="B32" s="290" t="s">
        <v>248</v>
      </c>
      <c r="C32" s="291">
        <v>7179.07</v>
      </c>
      <c r="D32" s="291">
        <v>5.36</v>
      </c>
      <c r="E32" s="291">
        <v>5.36</v>
      </c>
      <c r="F32" s="292">
        <v>5.36</v>
      </c>
    </row>
    <row r="33" spans="1:6" x14ac:dyDescent="0.25">
      <c r="A33" s="289"/>
      <c r="B33" s="290" t="s">
        <v>249</v>
      </c>
      <c r="C33" s="291">
        <v>894.54</v>
      </c>
      <c r="D33" s="291">
        <v>0.53</v>
      </c>
      <c r="E33" s="291">
        <v>0.53</v>
      </c>
      <c r="F33" s="292">
        <v>0.53</v>
      </c>
    </row>
    <row r="34" spans="1:6" x14ac:dyDescent="0.25">
      <c r="A34" s="289"/>
      <c r="B34" s="290" t="s">
        <v>250</v>
      </c>
      <c r="C34" s="291">
        <v>15592.12</v>
      </c>
      <c r="D34" s="291">
        <v>11.55</v>
      </c>
      <c r="E34" s="291">
        <v>11.55</v>
      </c>
      <c r="F34" s="292">
        <v>11.55</v>
      </c>
    </row>
    <row r="35" spans="1:6" x14ac:dyDescent="0.25">
      <c r="A35" s="289"/>
      <c r="B35" s="290" t="s">
        <v>251</v>
      </c>
      <c r="C35" s="291">
        <v>19345.830000000002</v>
      </c>
      <c r="D35" s="291">
        <v>11.33</v>
      </c>
      <c r="E35" s="291">
        <v>11.33</v>
      </c>
      <c r="F35" s="292">
        <v>11.33</v>
      </c>
    </row>
    <row r="36" spans="1:6" x14ac:dyDescent="0.25">
      <c r="A36" s="289"/>
      <c r="B36" s="290" t="s">
        <v>180</v>
      </c>
      <c r="C36" s="291">
        <v>32070.400000000001</v>
      </c>
      <c r="D36" s="291">
        <v>9.6</v>
      </c>
      <c r="E36" s="291">
        <v>9.6</v>
      </c>
      <c r="F36" s="292">
        <v>9.6</v>
      </c>
    </row>
    <row r="37" spans="1:6" ht="16.5" thickBot="1" x14ac:dyDescent="0.3">
      <c r="A37" s="289"/>
      <c r="B37" s="290" t="s">
        <v>252</v>
      </c>
      <c r="C37" s="291">
        <v>905.39</v>
      </c>
      <c r="D37" s="291">
        <v>93.94</v>
      </c>
      <c r="E37" s="291">
        <v>93.94</v>
      </c>
      <c r="F37" s="292">
        <v>93.94</v>
      </c>
    </row>
    <row r="38" spans="1:6" ht="16.5" customHeight="1" thickBot="1" x14ac:dyDescent="0.3">
      <c r="A38" s="293"/>
      <c r="B38" s="293" t="s">
        <v>253</v>
      </c>
      <c r="C38" s="294">
        <f>SUM(C$19:C37)</f>
        <v>169190.72</v>
      </c>
      <c r="D38" s="294">
        <f>SUM(D$19:D37)</f>
        <v>7141.2599999999993</v>
      </c>
      <c r="E38" s="294">
        <f>SUM(E$19:E37)</f>
        <v>7141.2599999999993</v>
      </c>
      <c r="F38" s="294">
        <f>SUM(F$19:F37)</f>
        <v>7141.2599999999993</v>
      </c>
    </row>
  </sheetData>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headerFooter>
    <oddHeader>&amp;LOFFICE OF HEALTH CARE ACCESS&amp;CANNUAL REPORTING&amp;RCHARLOTTE HUNGERFORD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workbookViewId="0"/>
  </sheetViews>
  <sheetFormatPr defaultRowHeight="15" x14ac:dyDescent="0.2"/>
  <cols>
    <col min="1" max="1" width="6.88671875" bestFit="1" customWidth="1"/>
    <col min="2" max="2" width="48.6640625" customWidth="1"/>
    <col min="3" max="3" width="61.109375" customWidth="1"/>
  </cols>
  <sheetData>
    <row r="1" spans="1:3" x14ac:dyDescent="0.2">
      <c r="A1" s="218"/>
      <c r="B1" s="458"/>
      <c r="C1" s="458"/>
    </row>
    <row r="2" spans="1:3" x14ac:dyDescent="0.2">
      <c r="A2" s="458" t="s">
        <v>0</v>
      </c>
      <c r="B2" s="458"/>
      <c r="C2" s="458"/>
    </row>
    <row r="3" spans="1:3" x14ac:dyDescent="0.2">
      <c r="A3" s="458" t="s">
        <v>1</v>
      </c>
      <c r="B3" s="458"/>
      <c r="C3" s="458"/>
    </row>
    <row r="4" spans="1:3" x14ac:dyDescent="0.2">
      <c r="A4" s="458" t="s">
        <v>2</v>
      </c>
      <c r="B4" s="458"/>
      <c r="C4" s="458"/>
    </row>
    <row r="5" spans="1:3" x14ac:dyDescent="0.2">
      <c r="A5" s="295" t="s">
        <v>254</v>
      </c>
      <c r="B5" s="295"/>
      <c r="C5" s="295"/>
    </row>
    <row r="6" spans="1:3" ht="13.5" customHeight="1" thickBot="1" x14ac:dyDescent="0.25">
      <c r="A6" s="296"/>
      <c r="B6" s="493"/>
      <c r="C6" s="493"/>
    </row>
    <row r="7" spans="1:3" x14ac:dyDescent="0.2">
      <c r="A7" s="219">
        <v>-1</v>
      </c>
      <c r="B7" s="221">
        <v>-2</v>
      </c>
      <c r="C7" s="222">
        <v>-3</v>
      </c>
    </row>
    <row r="8" spans="1:3" ht="15.75" thickBot="1" x14ac:dyDescent="0.25">
      <c r="A8" s="297" t="s">
        <v>5</v>
      </c>
      <c r="B8" s="298" t="s">
        <v>6</v>
      </c>
      <c r="C8" s="298" t="s">
        <v>255</v>
      </c>
    </row>
    <row r="9" spans="1:3" ht="15.75" customHeight="1" x14ac:dyDescent="0.2">
      <c r="A9" s="299"/>
      <c r="B9" s="300"/>
      <c r="C9" s="301"/>
    </row>
    <row r="10" spans="1:3" ht="15.75" customHeight="1" thickBot="1" x14ac:dyDescent="0.25">
      <c r="A10" s="302" t="s">
        <v>256</v>
      </c>
      <c r="B10" s="303" t="s">
        <v>257</v>
      </c>
      <c r="C10" s="298"/>
    </row>
    <row r="11" spans="1:3" s="223" customFormat="1" ht="75" customHeight="1" x14ac:dyDescent="0.2">
      <c r="A11" s="304" t="s">
        <v>8</v>
      </c>
      <c r="B11" s="305" t="s">
        <v>258</v>
      </c>
      <c r="C11" s="306" t="s">
        <v>259</v>
      </c>
    </row>
    <row r="12" spans="1:3" s="223" customFormat="1" ht="75" customHeight="1" x14ac:dyDescent="0.2">
      <c r="A12" s="307" t="s">
        <v>36</v>
      </c>
      <c r="B12" s="305" t="s">
        <v>260</v>
      </c>
      <c r="C12" s="308" t="s">
        <v>261</v>
      </c>
    </row>
    <row r="13" spans="1:3" s="223" customFormat="1" ht="30" x14ac:dyDescent="0.2">
      <c r="A13" s="309" t="s">
        <v>50</v>
      </c>
      <c r="B13" s="310" t="s">
        <v>262</v>
      </c>
      <c r="C13" s="311">
        <v>0.23519999999999999</v>
      </c>
    </row>
    <row r="14" spans="1:3" ht="13.5" customHeight="1" thickBot="1" x14ac:dyDescent="0.25">
      <c r="A14" s="312"/>
      <c r="B14" s="313"/>
      <c r="C14" s="314"/>
    </row>
    <row r="15" spans="1:3" s="223" customFormat="1" ht="16.5" customHeight="1" thickBot="1" x14ac:dyDescent="0.25">
      <c r="A15" s="315" t="s">
        <v>263</v>
      </c>
      <c r="B15" s="316" t="s">
        <v>264</v>
      </c>
      <c r="C15" s="317"/>
    </row>
    <row r="16" spans="1:3" s="223" customFormat="1" x14ac:dyDescent="0.2">
      <c r="A16" s="318"/>
      <c r="B16" s="319" t="s">
        <v>265</v>
      </c>
      <c r="C16" s="320"/>
    </row>
    <row r="17" spans="1:3" s="223" customFormat="1" x14ac:dyDescent="0.2">
      <c r="A17" s="321">
        <v>1</v>
      </c>
      <c r="B17" s="305" t="s">
        <v>266</v>
      </c>
      <c r="C17" s="322" t="s">
        <v>267</v>
      </c>
    </row>
    <row r="18" spans="1:3" s="223" customFormat="1" x14ac:dyDescent="0.2">
      <c r="A18" s="321">
        <v>2</v>
      </c>
      <c r="B18" s="323" t="s">
        <v>268</v>
      </c>
      <c r="C18" s="322" t="s">
        <v>61</v>
      </c>
    </row>
    <row r="19" spans="1:3" s="223" customFormat="1" x14ac:dyDescent="0.2">
      <c r="A19" s="321">
        <v>3</v>
      </c>
      <c r="B19" s="323" t="s">
        <v>269</v>
      </c>
      <c r="C19" s="322" t="s">
        <v>270</v>
      </c>
    </row>
    <row r="20" spans="1:3" s="223" customFormat="1" ht="75" customHeight="1" x14ac:dyDescent="0.2">
      <c r="A20" s="321">
        <v>4</v>
      </c>
      <c r="B20" s="323" t="s">
        <v>271</v>
      </c>
      <c r="C20" s="322" t="s">
        <v>259</v>
      </c>
    </row>
    <row r="21" spans="1:3" s="223" customFormat="1" ht="75" customHeight="1" x14ac:dyDescent="0.2">
      <c r="A21" s="321">
        <v>5</v>
      </c>
      <c r="B21" s="323" t="s">
        <v>272</v>
      </c>
      <c r="C21" s="322" t="s">
        <v>273</v>
      </c>
    </row>
    <row r="22" spans="1:3" s="223" customFormat="1" ht="27" customHeight="1" x14ac:dyDescent="0.2">
      <c r="A22" s="324">
        <v>6</v>
      </c>
      <c r="B22" s="323" t="s">
        <v>274</v>
      </c>
      <c r="C22" s="325">
        <v>0.1968</v>
      </c>
    </row>
    <row r="23" spans="1:3" s="326" customFormat="1" x14ac:dyDescent="0.2">
      <c r="A23" s="327"/>
      <c r="B23" s="328"/>
      <c r="C23" s="329"/>
    </row>
    <row r="24" spans="1:3" s="223" customFormat="1" x14ac:dyDescent="0.2">
      <c r="A24" s="318"/>
      <c r="B24" s="319" t="s">
        <v>265</v>
      </c>
      <c r="C24" s="320"/>
    </row>
    <row r="25" spans="1:3" s="223" customFormat="1" x14ac:dyDescent="0.2">
      <c r="A25" s="321">
        <v>1</v>
      </c>
      <c r="B25" s="305" t="s">
        <v>266</v>
      </c>
      <c r="C25" s="322" t="s">
        <v>275</v>
      </c>
    </row>
    <row r="26" spans="1:3" s="223" customFormat="1" x14ac:dyDescent="0.2">
      <c r="A26" s="321">
        <v>2</v>
      </c>
      <c r="B26" s="323" t="s">
        <v>268</v>
      </c>
      <c r="C26" s="322" t="s">
        <v>61</v>
      </c>
    </row>
    <row r="27" spans="1:3" s="223" customFormat="1" x14ac:dyDescent="0.2">
      <c r="A27" s="321">
        <v>3</v>
      </c>
      <c r="B27" s="323" t="s">
        <v>269</v>
      </c>
      <c r="C27" s="322" t="s">
        <v>276</v>
      </c>
    </row>
    <row r="28" spans="1:3" s="223" customFormat="1" ht="75" customHeight="1" x14ac:dyDescent="0.2">
      <c r="A28" s="321">
        <v>4</v>
      </c>
      <c r="B28" s="323" t="s">
        <v>271</v>
      </c>
      <c r="C28" s="322" t="s">
        <v>259</v>
      </c>
    </row>
    <row r="29" spans="1:3" s="223" customFormat="1" ht="75" customHeight="1" x14ac:dyDescent="0.2">
      <c r="A29" s="321">
        <v>5</v>
      </c>
      <c r="B29" s="323" t="s">
        <v>272</v>
      </c>
      <c r="C29" s="322" t="s">
        <v>273</v>
      </c>
    </row>
    <row r="30" spans="1:3" s="223" customFormat="1" ht="27" customHeight="1" x14ac:dyDescent="0.2">
      <c r="A30" s="324">
        <v>6</v>
      </c>
      <c r="B30" s="323" t="s">
        <v>274</v>
      </c>
      <c r="C30" s="325">
        <v>0.25890000000000002</v>
      </c>
    </row>
    <row r="31" spans="1:3" s="326" customFormat="1" x14ac:dyDescent="0.2">
      <c r="A31" s="327"/>
      <c r="B31" s="328"/>
      <c r="C31" s="329"/>
    </row>
  </sheetData>
  <mergeCells count="5">
    <mergeCell ref="B1:C1"/>
    <mergeCell ref="A2:C2"/>
    <mergeCell ref="A3:C3"/>
    <mergeCell ref="A4:C4"/>
    <mergeCell ref="B6:C6"/>
  </mergeCells>
  <printOptions horizontalCentered="1"/>
  <pageMargins left="0.25" right="0.25" top="0.5" bottom="0.5" header="0.25" footer="0.25"/>
  <pageSetup paperSize="9" scale="90" orientation="landscape" horizontalDpi="1200" verticalDpi="1200"/>
  <headerFooter>
    <oddHeader>&amp;L&amp;10OFFICE OF HEALTH CARE ACCESS&amp;C&amp;10ANNUAL REPORTING&amp;R&amp;10CHARLOTTE HUNGERFORD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1"/>
  <sheetViews>
    <sheetView zoomScale="75" zoomScaleSheetLayoutView="100" workbookViewId="0"/>
  </sheetViews>
  <sheetFormatPr defaultRowHeight="15" x14ac:dyDescent="0.2"/>
  <cols>
    <col min="1" max="1" width="5.109375" style="1" customWidth="1"/>
    <col min="2" max="2" width="47.77734375" style="1" customWidth="1"/>
    <col min="3" max="3" width="28.44140625" style="1" customWidth="1"/>
    <col min="4" max="4" width="28.44140625" style="1" bestFit="1" customWidth="1"/>
    <col min="5" max="5" width="28.44140625" style="1" customWidth="1"/>
    <col min="6" max="6" width="16.6640625" style="1" customWidth="1"/>
    <col min="7" max="7" width="15.77734375" style="1" bestFit="1" customWidth="1"/>
    <col min="8" max="16384" width="8.88671875" style="1"/>
  </cols>
  <sheetData>
    <row r="3" spans="1:7" ht="15.75" customHeight="1" x14ac:dyDescent="0.25">
      <c r="A3" s="330"/>
      <c r="B3" s="330"/>
      <c r="C3" s="331"/>
      <c r="D3" s="331"/>
      <c r="E3" s="332"/>
      <c r="F3" s="332"/>
      <c r="G3" s="332"/>
    </row>
    <row r="4" spans="1:7" ht="15.75" customHeight="1" x14ac:dyDescent="0.25">
      <c r="A4" s="330"/>
      <c r="B4" s="330"/>
      <c r="C4" s="2" t="s">
        <v>0</v>
      </c>
      <c r="D4" s="331"/>
      <c r="E4" s="332"/>
      <c r="F4" s="332"/>
      <c r="G4" s="332"/>
    </row>
    <row r="5" spans="1:7" ht="15.75" customHeight="1" x14ac:dyDescent="0.25">
      <c r="A5" s="330"/>
      <c r="B5" s="330"/>
      <c r="C5" s="2" t="s">
        <v>140</v>
      </c>
      <c r="D5" s="331"/>
      <c r="E5" s="332"/>
      <c r="F5" s="332"/>
      <c r="G5" s="332"/>
    </row>
    <row r="6" spans="1:7" ht="15.75" customHeight="1" x14ac:dyDescent="0.25">
      <c r="A6" s="330"/>
      <c r="B6" s="330"/>
      <c r="C6" s="2" t="s">
        <v>2</v>
      </c>
      <c r="D6" s="331"/>
      <c r="E6" s="332"/>
      <c r="F6" s="332"/>
      <c r="G6" s="332"/>
    </row>
    <row r="7" spans="1:7" ht="15.75" customHeight="1" x14ac:dyDescent="0.25">
      <c r="A7" s="447" t="s">
        <v>277</v>
      </c>
      <c r="B7" s="447"/>
      <c r="C7" s="447"/>
      <c r="D7" s="447"/>
      <c r="E7" s="447"/>
    </row>
    <row r="8" spans="1:7" ht="16.5" customHeight="1" thickBot="1" x14ac:dyDescent="0.3">
      <c r="A8" s="330"/>
      <c r="B8" s="330"/>
      <c r="C8" s="2"/>
      <c r="D8" s="331"/>
      <c r="E8" s="332"/>
      <c r="F8" s="332"/>
      <c r="G8" s="332"/>
    </row>
    <row r="9" spans="1:7" ht="16.5" customHeight="1" thickBot="1" x14ac:dyDescent="0.3">
      <c r="A9" s="333" t="s">
        <v>5</v>
      </c>
      <c r="B9" s="334" t="s">
        <v>278</v>
      </c>
      <c r="C9" s="335" t="s">
        <v>279</v>
      </c>
      <c r="D9" s="335" t="s">
        <v>280</v>
      </c>
      <c r="E9" s="336" t="s">
        <v>281</v>
      </c>
      <c r="F9" s="337"/>
      <c r="G9" s="337"/>
    </row>
    <row r="10" spans="1:7" ht="15.75" customHeight="1" x14ac:dyDescent="0.25">
      <c r="A10" s="338"/>
      <c r="B10" s="339"/>
      <c r="C10" s="340"/>
      <c r="D10" s="340"/>
      <c r="E10" s="8"/>
      <c r="F10" s="337"/>
      <c r="G10" s="337"/>
    </row>
    <row r="11" spans="1:7" ht="15.75" customHeight="1" x14ac:dyDescent="0.25">
      <c r="A11" s="341" t="s">
        <v>282</v>
      </c>
      <c r="B11" s="342" t="s">
        <v>283</v>
      </c>
      <c r="C11" s="343">
        <v>474433</v>
      </c>
      <c r="D11" s="343">
        <v>145174</v>
      </c>
      <c r="E11" s="344">
        <f>C11+D11</f>
        <v>619607</v>
      </c>
      <c r="F11" s="345"/>
      <c r="G11" s="346"/>
    </row>
    <row r="12" spans="1:7" ht="15.75" customHeight="1" x14ac:dyDescent="0.25">
      <c r="A12" s="494"/>
      <c r="B12" s="495"/>
      <c r="C12" s="495"/>
      <c r="D12" s="495"/>
      <c r="E12" s="496"/>
      <c r="F12" s="345"/>
      <c r="G12" s="346"/>
    </row>
    <row r="13" spans="1:7" ht="15.75" customHeight="1" x14ac:dyDescent="0.25">
      <c r="A13" s="341" t="s">
        <v>284</v>
      </c>
      <c r="B13" s="342" t="s">
        <v>285</v>
      </c>
      <c r="C13" s="343">
        <v>406403</v>
      </c>
      <c r="D13" s="343">
        <v>124357</v>
      </c>
      <c r="E13" s="344">
        <f>C13+D13</f>
        <v>530760</v>
      </c>
      <c r="F13" s="345"/>
      <c r="G13" s="346"/>
    </row>
    <row r="14" spans="1:7" ht="15.75" customHeight="1" x14ac:dyDescent="0.25">
      <c r="A14" s="494"/>
      <c r="B14" s="495"/>
      <c r="C14" s="495"/>
      <c r="D14" s="495"/>
      <c r="E14" s="496"/>
      <c r="F14" s="345"/>
      <c r="G14" s="346"/>
    </row>
    <row r="15" spans="1:7" ht="15.75" customHeight="1" x14ac:dyDescent="0.25">
      <c r="A15" s="341" t="s">
        <v>286</v>
      </c>
      <c r="B15" s="342" t="s">
        <v>28</v>
      </c>
      <c r="C15" s="343">
        <v>386375</v>
      </c>
      <c r="D15" s="343">
        <v>118228</v>
      </c>
      <c r="E15" s="344">
        <f>C15+D15</f>
        <v>504603</v>
      </c>
      <c r="F15" s="345"/>
      <c r="G15" s="346"/>
    </row>
    <row r="16" spans="1:7" ht="15.75" customHeight="1" x14ac:dyDescent="0.25">
      <c r="A16" s="494"/>
      <c r="B16" s="495"/>
      <c r="C16" s="495"/>
      <c r="D16" s="495"/>
      <c r="E16" s="496"/>
      <c r="F16" s="345"/>
      <c r="G16" s="346"/>
    </row>
    <row r="17" spans="1:7" ht="15.75" customHeight="1" x14ac:dyDescent="0.25">
      <c r="A17" s="341" t="s">
        <v>287</v>
      </c>
      <c r="B17" s="342" t="s">
        <v>283</v>
      </c>
      <c r="C17" s="343">
        <v>362901</v>
      </c>
      <c r="D17" s="343">
        <v>111046</v>
      </c>
      <c r="E17" s="344">
        <f>C17+D17</f>
        <v>473947</v>
      </c>
      <c r="F17" s="345"/>
      <c r="G17" s="346"/>
    </row>
    <row r="18" spans="1:7" ht="15.75" customHeight="1" x14ac:dyDescent="0.25">
      <c r="A18" s="494"/>
      <c r="B18" s="495"/>
      <c r="C18" s="495"/>
      <c r="D18" s="495"/>
      <c r="E18" s="496"/>
      <c r="F18" s="345"/>
      <c r="G18" s="346"/>
    </row>
    <row r="19" spans="1:7" ht="15.75" customHeight="1" x14ac:dyDescent="0.25">
      <c r="A19" s="341" t="s">
        <v>288</v>
      </c>
      <c r="B19" s="342" t="s">
        <v>289</v>
      </c>
      <c r="C19" s="343">
        <v>281802</v>
      </c>
      <c r="D19" s="343">
        <v>86230</v>
      </c>
      <c r="E19" s="344">
        <f>C19+D19</f>
        <v>368032</v>
      </c>
      <c r="F19" s="345"/>
      <c r="G19" s="346"/>
    </row>
    <row r="20" spans="1:7" ht="15.75" customHeight="1" x14ac:dyDescent="0.25">
      <c r="A20" s="494"/>
      <c r="B20" s="495"/>
      <c r="C20" s="495"/>
      <c r="D20" s="495"/>
      <c r="E20" s="496"/>
      <c r="F20" s="345"/>
      <c r="G20" s="346"/>
    </row>
    <row r="21" spans="1:7" ht="15.75" customHeight="1" x14ac:dyDescent="0.25">
      <c r="A21" s="341" t="s">
        <v>290</v>
      </c>
      <c r="B21" s="342" t="s">
        <v>283</v>
      </c>
      <c r="C21" s="343">
        <v>279487</v>
      </c>
      <c r="D21" s="343">
        <v>85521</v>
      </c>
      <c r="E21" s="344">
        <f>C21+D21</f>
        <v>365008</v>
      </c>
      <c r="F21" s="345"/>
      <c r="G21" s="346"/>
    </row>
    <row r="22" spans="1:7" ht="15.75" customHeight="1" x14ac:dyDescent="0.25">
      <c r="A22" s="494"/>
      <c r="B22" s="495"/>
      <c r="C22" s="495"/>
      <c r="D22" s="495"/>
      <c r="E22" s="496"/>
      <c r="F22" s="345"/>
      <c r="G22" s="346"/>
    </row>
    <row r="23" spans="1:7" ht="15.75" customHeight="1" x14ac:dyDescent="0.25">
      <c r="A23" s="341" t="s">
        <v>291</v>
      </c>
      <c r="B23" s="342" t="s">
        <v>292</v>
      </c>
      <c r="C23" s="343">
        <v>267483</v>
      </c>
      <c r="D23" s="343">
        <v>81848</v>
      </c>
      <c r="E23" s="344">
        <f>C23+D23</f>
        <v>349331</v>
      </c>
      <c r="F23" s="345"/>
      <c r="G23" s="346"/>
    </row>
    <row r="24" spans="1:7" ht="15.75" customHeight="1" x14ac:dyDescent="0.25">
      <c r="A24" s="494"/>
      <c r="B24" s="495"/>
      <c r="C24" s="495"/>
      <c r="D24" s="495"/>
      <c r="E24" s="496"/>
      <c r="F24" s="345"/>
      <c r="G24" s="346"/>
    </row>
    <row r="25" spans="1:7" ht="15.75" customHeight="1" x14ac:dyDescent="0.25">
      <c r="A25" s="341" t="s">
        <v>293</v>
      </c>
      <c r="B25" s="342" t="s">
        <v>294</v>
      </c>
      <c r="C25" s="343">
        <v>262995</v>
      </c>
      <c r="D25" s="343">
        <v>80475</v>
      </c>
      <c r="E25" s="344">
        <f>C25+D25</f>
        <v>343470</v>
      </c>
      <c r="F25" s="345"/>
      <c r="G25" s="346"/>
    </row>
    <row r="26" spans="1:7" ht="15.75" customHeight="1" x14ac:dyDescent="0.25">
      <c r="A26" s="494"/>
      <c r="B26" s="495"/>
      <c r="C26" s="495"/>
      <c r="D26" s="495"/>
      <c r="E26" s="496"/>
      <c r="F26" s="345"/>
      <c r="G26" s="346"/>
    </row>
    <row r="27" spans="1:7" ht="15.75" customHeight="1" x14ac:dyDescent="0.25">
      <c r="A27" s="341" t="s">
        <v>295</v>
      </c>
      <c r="B27" s="342" t="s">
        <v>296</v>
      </c>
      <c r="C27" s="343">
        <v>221561</v>
      </c>
      <c r="D27" s="343">
        <v>67796</v>
      </c>
      <c r="E27" s="344">
        <f>C27+D27</f>
        <v>289357</v>
      </c>
      <c r="F27" s="345"/>
      <c r="G27" s="346"/>
    </row>
    <row r="28" spans="1:7" ht="15.75" customHeight="1" x14ac:dyDescent="0.25">
      <c r="A28" s="494"/>
      <c r="B28" s="495"/>
      <c r="C28" s="495"/>
      <c r="D28" s="495"/>
      <c r="E28" s="496"/>
      <c r="F28" s="345"/>
      <c r="G28" s="346"/>
    </row>
    <row r="29" spans="1:7" ht="15.75" customHeight="1" x14ac:dyDescent="0.25">
      <c r="A29" s="341" t="s">
        <v>297</v>
      </c>
      <c r="B29" s="342" t="s">
        <v>283</v>
      </c>
      <c r="C29" s="343">
        <v>214050</v>
      </c>
      <c r="D29" s="343">
        <v>65498</v>
      </c>
      <c r="E29" s="344">
        <f>C29+D29</f>
        <v>279548</v>
      </c>
      <c r="F29" s="345"/>
      <c r="G29" s="346"/>
    </row>
    <row r="30" spans="1:7" ht="15.75" customHeight="1" thickBot="1" x14ac:dyDescent="0.3">
      <c r="A30" s="494"/>
      <c r="B30" s="495"/>
      <c r="C30" s="495"/>
      <c r="D30" s="495"/>
      <c r="E30" s="496"/>
      <c r="F30" s="345"/>
      <c r="G30" s="346"/>
    </row>
    <row r="31" spans="1:7" ht="18.75" customHeight="1" thickBot="1" x14ac:dyDescent="0.3">
      <c r="A31" s="347"/>
      <c r="B31" s="348" t="s">
        <v>123</v>
      </c>
      <c r="C31" s="349">
        <f>SUM(C11+C13+C15+C17+C19+C21+C23+C25+C27+C29)</f>
        <v>3157490</v>
      </c>
      <c r="D31" s="349">
        <f>SUM(D11+D13+D15+D17+D19+D21+D23+D25+D27+D29)</f>
        <v>966173</v>
      </c>
      <c r="E31" s="350">
        <f>C31+D31</f>
        <v>4123663</v>
      </c>
      <c r="F31" s="351"/>
      <c r="G31" s="351"/>
    </row>
  </sheetData>
  <mergeCells count="11">
    <mergeCell ref="A30:E30"/>
    <mergeCell ref="A7:E7"/>
    <mergeCell ref="A12:E12"/>
    <mergeCell ref="A14:E14"/>
    <mergeCell ref="A16:E16"/>
    <mergeCell ref="A18:E18"/>
    <mergeCell ref="A20:E20"/>
    <mergeCell ref="A22:E22"/>
    <mergeCell ref="A24:E24"/>
    <mergeCell ref="A26:E26"/>
    <mergeCell ref="A28:E28"/>
  </mergeCells>
  <pageMargins left="0.25" right="0.25" top="0.5" bottom="0.5" header="0.25" footer="0.25"/>
  <pageSetup paperSize="9" scale="84" orientation="landscape" horizontalDpi="1200" verticalDpi="1200"/>
  <headerFooter>
    <oddHeader>&amp;L&amp;10OFFICE OF HEALTH CARE ACCESS&amp;C&amp;10ANNUAL REPORTING&amp;R&amp;10CHARLOTTE HUNGERFORD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workbookViewId="0"/>
  </sheetViews>
  <sheetFormatPr defaultRowHeight="12.75" x14ac:dyDescent="0.2"/>
  <cols>
    <col min="1" max="1" width="7.44140625" style="113" bestFit="1" customWidth="1"/>
    <col min="2" max="2" width="53.5546875" style="113" customWidth="1"/>
    <col min="3" max="3" width="15.6640625" style="113" bestFit="1" customWidth="1"/>
    <col min="4" max="4" width="16.109375" style="113" bestFit="1" customWidth="1"/>
    <col min="5" max="5" width="13.44140625" style="113" customWidth="1"/>
    <col min="6" max="16384" width="8.88671875" style="113"/>
  </cols>
  <sheetData>
    <row r="2" spans="1:5" x14ac:dyDescent="0.2">
      <c r="A2" s="498" t="s">
        <v>0</v>
      </c>
      <c r="B2" s="498"/>
      <c r="C2" s="498"/>
      <c r="D2" s="498"/>
      <c r="E2" s="498"/>
    </row>
    <row r="3" spans="1:5" x14ac:dyDescent="0.2">
      <c r="A3" s="498" t="s">
        <v>140</v>
      </c>
      <c r="B3" s="498"/>
      <c r="C3" s="498"/>
      <c r="D3" s="498"/>
      <c r="E3" s="498"/>
    </row>
    <row r="4" spans="1:5" ht="15" customHeight="1" x14ac:dyDescent="0.2">
      <c r="A4" s="498" t="s">
        <v>2</v>
      </c>
      <c r="B4" s="498"/>
      <c r="C4" s="498"/>
      <c r="D4" s="498"/>
      <c r="E4" s="498"/>
    </row>
    <row r="5" spans="1:5" ht="15" customHeight="1" x14ac:dyDescent="0.2">
      <c r="A5" s="499" t="s">
        <v>298</v>
      </c>
      <c r="B5" s="499"/>
      <c r="C5" s="499"/>
      <c r="D5" s="499"/>
      <c r="E5" s="499"/>
    </row>
    <row r="6" spans="1:5" ht="15" customHeight="1" x14ac:dyDescent="0.2">
      <c r="A6" s="499" t="s">
        <v>299</v>
      </c>
      <c r="B6" s="499"/>
      <c r="C6" s="499"/>
      <c r="D6" s="499"/>
      <c r="E6" s="499"/>
    </row>
    <row r="7" spans="1:5" x14ac:dyDescent="0.2">
      <c r="A7" s="353"/>
      <c r="B7" s="352"/>
      <c r="C7" s="353"/>
    </row>
    <row r="8" spans="1:5" ht="12.95" customHeight="1" x14ac:dyDescent="0.2">
      <c r="A8" s="354">
        <v>-1</v>
      </c>
      <c r="B8" s="355">
        <v>-2</v>
      </c>
      <c r="C8" s="354">
        <v>-3</v>
      </c>
      <c r="D8" s="354">
        <v>-4</v>
      </c>
      <c r="E8" s="354">
        <v>-5</v>
      </c>
    </row>
    <row r="9" spans="1:5" s="356" customFormat="1" ht="54" customHeight="1" x14ac:dyDescent="0.2">
      <c r="A9" s="357" t="s">
        <v>5</v>
      </c>
      <c r="B9" s="358" t="s">
        <v>6</v>
      </c>
      <c r="C9" s="359" t="s">
        <v>300</v>
      </c>
      <c r="D9" s="360" t="s">
        <v>301</v>
      </c>
      <c r="E9" s="361" t="s">
        <v>281</v>
      </c>
    </row>
    <row r="10" spans="1:5" s="356" customFormat="1" x14ac:dyDescent="0.2">
      <c r="A10" s="362"/>
      <c r="B10" s="363"/>
      <c r="C10" s="364"/>
      <c r="D10" s="364"/>
      <c r="E10" s="365"/>
    </row>
    <row r="11" spans="1:5" s="356" customFormat="1" x14ac:dyDescent="0.2">
      <c r="A11" s="366" t="s">
        <v>302</v>
      </c>
      <c r="B11" s="367" t="s">
        <v>10</v>
      </c>
      <c r="C11" s="368"/>
      <c r="D11" s="368"/>
      <c r="E11" s="369"/>
    </row>
    <row r="12" spans="1:5" ht="14.25" customHeight="1" x14ac:dyDescent="0.2">
      <c r="A12" s="370">
        <v>1</v>
      </c>
      <c r="B12" s="371" t="s">
        <v>303</v>
      </c>
      <c r="C12" s="372">
        <v>0</v>
      </c>
      <c r="D12" s="372">
        <v>0</v>
      </c>
      <c r="E12" s="372">
        <f>D12+ C12</f>
        <v>0</v>
      </c>
    </row>
    <row r="13" spans="1:5" ht="14.25" customHeight="1" x14ac:dyDescent="0.2">
      <c r="A13" s="370">
        <v>2</v>
      </c>
      <c r="B13" s="371" t="s">
        <v>304</v>
      </c>
      <c r="C13" s="372">
        <v>0</v>
      </c>
      <c r="D13" s="372">
        <v>0</v>
      </c>
      <c r="E13" s="372">
        <f>D13+ C13</f>
        <v>0</v>
      </c>
    </row>
    <row r="14" spans="1:5" x14ac:dyDescent="0.2">
      <c r="A14" s="362"/>
      <c r="B14" s="363"/>
      <c r="C14" s="364"/>
      <c r="D14" s="364"/>
      <c r="E14" s="373"/>
    </row>
    <row r="15" spans="1:5" s="356" customFormat="1" x14ac:dyDescent="0.2">
      <c r="A15" s="366" t="s">
        <v>305</v>
      </c>
      <c r="B15" s="367" t="s">
        <v>37</v>
      </c>
      <c r="C15" s="368"/>
      <c r="D15" s="368"/>
      <c r="E15" s="369"/>
    </row>
    <row r="16" spans="1:5" ht="14.25" customHeight="1" x14ac:dyDescent="0.2">
      <c r="A16" s="370">
        <v>1</v>
      </c>
      <c r="B16" s="371" t="s">
        <v>303</v>
      </c>
      <c r="C16" s="372">
        <v>0</v>
      </c>
      <c r="D16" s="372">
        <v>0</v>
      </c>
      <c r="E16" s="372">
        <f>D16+ C16</f>
        <v>0</v>
      </c>
    </row>
    <row r="17" spans="1:6" ht="14.25" customHeight="1" x14ac:dyDescent="0.2">
      <c r="A17" s="370">
        <v>2</v>
      </c>
      <c r="B17" s="371" t="s">
        <v>304</v>
      </c>
      <c r="C17" s="372">
        <v>76298</v>
      </c>
      <c r="D17" s="372">
        <v>0</v>
      </c>
      <c r="E17" s="372">
        <f>D17+ C17</f>
        <v>76298</v>
      </c>
    </row>
    <row r="18" spans="1:6" x14ac:dyDescent="0.2">
      <c r="A18" s="362"/>
      <c r="B18" s="363"/>
      <c r="C18" s="364"/>
      <c r="D18" s="364"/>
      <c r="E18" s="373"/>
    </row>
    <row r="19" spans="1:6" s="356" customFormat="1" x14ac:dyDescent="0.2">
      <c r="A19" s="366" t="s">
        <v>306</v>
      </c>
      <c r="B19" s="367" t="s">
        <v>51</v>
      </c>
      <c r="C19" s="368"/>
      <c r="D19" s="368"/>
      <c r="E19" s="369"/>
    </row>
    <row r="20" spans="1:6" ht="14.25" customHeight="1" x14ac:dyDescent="0.2">
      <c r="A20" s="370">
        <v>1</v>
      </c>
      <c r="B20" s="371" t="s">
        <v>303</v>
      </c>
      <c r="C20" s="372">
        <v>0</v>
      </c>
      <c r="D20" s="372">
        <v>0</v>
      </c>
      <c r="E20" s="372">
        <f>D20+ C20</f>
        <v>0</v>
      </c>
    </row>
    <row r="21" spans="1:6" ht="14.25" customHeight="1" x14ac:dyDescent="0.2">
      <c r="A21" s="370">
        <v>2</v>
      </c>
      <c r="B21" s="371" t="s">
        <v>304</v>
      </c>
      <c r="C21" s="372">
        <v>0</v>
      </c>
      <c r="D21" s="372">
        <v>0</v>
      </c>
      <c r="E21" s="372">
        <f>D21+ C21</f>
        <v>0</v>
      </c>
    </row>
    <row r="22" spans="1:6" x14ac:dyDescent="0.2">
      <c r="A22" s="362"/>
      <c r="B22" s="363"/>
      <c r="C22" s="364"/>
      <c r="D22" s="364"/>
      <c r="E22" s="373"/>
    </row>
    <row r="23" spans="1:6" s="356" customFormat="1" x14ac:dyDescent="0.2">
      <c r="A23" s="366" t="s">
        <v>307</v>
      </c>
      <c r="B23" s="367" t="s">
        <v>59</v>
      </c>
      <c r="C23" s="368"/>
      <c r="D23" s="368"/>
      <c r="E23" s="369"/>
    </row>
    <row r="24" spans="1:6" ht="14.25" customHeight="1" x14ac:dyDescent="0.2">
      <c r="A24" s="370">
        <v>1</v>
      </c>
      <c r="B24" s="371" t="s">
        <v>303</v>
      </c>
      <c r="C24" s="372">
        <v>0</v>
      </c>
      <c r="D24" s="372">
        <v>0</v>
      </c>
      <c r="E24" s="372">
        <f>D24+ C24</f>
        <v>0</v>
      </c>
    </row>
    <row r="25" spans="1:6" ht="14.25" customHeight="1" x14ac:dyDescent="0.2">
      <c r="A25" s="370">
        <v>2</v>
      </c>
      <c r="B25" s="371" t="s">
        <v>304</v>
      </c>
      <c r="C25" s="372">
        <v>0</v>
      </c>
      <c r="D25" s="372">
        <v>0</v>
      </c>
      <c r="E25" s="372">
        <f>D25+ C25</f>
        <v>0</v>
      </c>
    </row>
    <row r="26" spans="1:6" x14ac:dyDescent="0.2">
      <c r="A26" s="362"/>
      <c r="B26" s="363"/>
      <c r="C26" s="364"/>
      <c r="D26" s="364"/>
      <c r="E26" s="373"/>
    </row>
    <row r="27" spans="1:6" s="356" customFormat="1" x14ac:dyDescent="0.2">
      <c r="A27" s="366" t="s">
        <v>308</v>
      </c>
      <c r="B27" s="367" t="s">
        <v>73</v>
      </c>
      <c r="C27" s="368"/>
      <c r="D27" s="368"/>
      <c r="E27" s="369"/>
    </row>
    <row r="28" spans="1:6" ht="14.25" customHeight="1" x14ac:dyDescent="0.2">
      <c r="A28" s="370">
        <v>1</v>
      </c>
      <c r="B28" s="371" t="s">
        <v>303</v>
      </c>
      <c r="C28" s="372">
        <v>0</v>
      </c>
      <c r="D28" s="372">
        <v>0</v>
      </c>
      <c r="E28" s="372">
        <f>D28+ C28</f>
        <v>0</v>
      </c>
    </row>
    <row r="29" spans="1:6" ht="14.25" customHeight="1" x14ac:dyDescent="0.2">
      <c r="A29" s="370">
        <v>2</v>
      </c>
      <c r="B29" s="371" t="s">
        <v>304</v>
      </c>
      <c r="C29" s="372">
        <v>0</v>
      </c>
      <c r="D29" s="372">
        <v>0</v>
      </c>
      <c r="E29" s="372">
        <f>D29+ C29</f>
        <v>0</v>
      </c>
    </row>
    <row r="30" spans="1:6" x14ac:dyDescent="0.2">
      <c r="A30" s="362"/>
      <c r="B30" s="363"/>
      <c r="C30" s="364"/>
      <c r="D30" s="364"/>
      <c r="E30" s="373"/>
    </row>
    <row r="31" spans="1:6" ht="13.5" customHeight="1" x14ac:dyDescent="0.2">
      <c r="A31" s="374"/>
      <c r="B31" s="500"/>
      <c r="C31" s="500"/>
      <c r="D31" s="500"/>
      <c r="E31" s="375"/>
    </row>
    <row r="32" spans="1:6" ht="15" customHeight="1" x14ac:dyDescent="0.2">
      <c r="A32" s="377"/>
      <c r="B32" s="497" t="s">
        <v>309</v>
      </c>
      <c r="C32" s="497"/>
      <c r="D32" s="497"/>
      <c r="E32" s="497"/>
      <c r="F32" s="374"/>
    </row>
    <row r="33" spans="1:6" ht="13.5" customHeight="1" x14ac:dyDescent="0.2">
      <c r="A33" s="377"/>
      <c r="B33" s="376"/>
      <c r="C33" s="376"/>
      <c r="D33" s="376"/>
      <c r="E33" s="376"/>
      <c r="F33" s="374"/>
    </row>
    <row r="34" spans="1:6" ht="26.1" customHeight="1" x14ac:dyDescent="0.2">
      <c r="A34" s="377"/>
      <c r="B34" s="497" t="s">
        <v>310</v>
      </c>
      <c r="C34" s="497"/>
      <c r="D34" s="497"/>
      <c r="E34" s="497"/>
      <c r="F34" s="374"/>
    </row>
    <row r="35" spans="1:6" ht="15" customHeight="1" x14ac:dyDescent="0.2">
      <c r="A35" s="374"/>
      <c r="B35" s="497" t="s">
        <v>311</v>
      </c>
      <c r="C35" s="497"/>
      <c r="D35" s="497"/>
      <c r="E35" s="497"/>
      <c r="F35" s="374"/>
    </row>
    <row r="36" spans="1:6" ht="15" customHeight="1" x14ac:dyDescent="0.2">
      <c r="A36" s="374"/>
      <c r="B36" s="497" t="s">
        <v>312</v>
      </c>
      <c r="C36" s="497"/>
      <c r="D36" s="497"/>
      <c r="E36" s="497"/>
      <c r="F36" s="374"/>
    </row>
  </sheetData>
  <mergeCells count="10">
    <mergeCell ref="B32:E32"/>
    <mergeCell ref="B34:E34"/>
    <mergeCell ref="B35:E35"/>
    <mergeCell ref="B36:E36"/>
    <mergeCell ref="A2:E2"/>
    <mergeCell ref="A3:E3"/>
    <mergeCell ref="A4:E4"/>
    <mergeCell ref="A5:E5"/>
    <mergeCell ref="A6:E6"/>
    <mergeCell ref="B31:D31"/>
  </mergeCells>
  <pageMargins left="0.25" right="0.25" top="0.5" bottom="0.5" header="0.25" footer="0.25"/>
  <pageSetup paperSize="9" scale="74" orientation="portrait" horizontalDpi="1200" verticalDpi="1200"/>
  <headerFooter>
    <oddHeader>&amp;LOFFICE OF HEALTH CARE ACCESS&amp;CANNUAL REPORTING&amp;RCHARLOTTE HUNGERFORD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heetViews>
  <sheetFormatPr defaultRowHeight="15" customHeight="1" x14ac:dyDescent="0.2"/>
  <cols>
    <col min="1" max="1" width="5.109375" style="378" customWidth="1"/>
    <col min="2" max="2" width="70.6640625" style="30" customWidth="1"/>
    <col min="3" max="3" width="29.21875" style="379" customWidth="1"/>
    <col min="4" max="16384" width="8.88671875" style="30"/>
  </cols>
  <sheetData>
    <row r="2" spans="1:4" ht="15.75" customHeight="1" x14ac:dyDescent="0.25">
      <c r="A2" s="451" t="s">
        <v>0</v>
      </c>
      <c r="B2" s="451"/>
      <c r="C2" s="451"/>
    </row>
    <row r="3" spans="1:4" ht="15" customHeight="1" x14ac:dyDescent="0.25">
      <c r="A3" s="451" t="s">
        <v>140</v>
      </c>
      <c r="B3" s="451"/>
      <c r="C3" s="451"/>
    </row>
    <row r="4" spans="1:4" ht="15" customHeight="1" x14ac:dyDescent="0.25">
      <c r="A4" s="451" t="s">
        <v>2</v>
      </c>
      <c r="B4" s="451"/>
      <c r="C4" s="451"/>
    </row>
    <row r="5" spans="1:4" ht="15" customHeight="1" x14ac:dyDescent="0.25">
      <c r="A5" s="451" t="s">
        <v>313</v>
      </c>
      <c r="B5" s="451"/>
      <c r="C5" s="451"/>
    </row>
    <row r="6" spans="1:4" ht="15" customHeight="1" x14ac:dyDescent="0.25">
      <c r="A6" s="451" t="s">
        <v>314</v>
      </c>
      <c r="B6" s="451"/>
      <c r="C6" s="451"/>
    </row>
    <row r="7" spans="1:4" ht="15" customHeight="1" x14ac:dyDescent="0.25">
      <c r="A7" s="380"/>
      <c r="B7" s="35"/>
      <c r="D7" s="41"/>
    </row>
    <row r="8" spans="1:4" ht="15.75" customHeight="1" x14ac:dyDescent="0.25">
      <c r="A8" s="381">
        <v>-1</v>
      </c>
      <c r="B8" s="382">
        <v>-2</v>
      </c>
      <c r="C8" s="381">
        <v>-3</v>
      </c>
      <c r="D8" s="41"/>
    </row>
    <row r="9" spans="1:4" ht="24.75" customHeight="1" x14ac:dyDescent="0.25">
      <c r="A9" s="383" t="s">
        <v>5</v>
      </c>
      <c r="B9" s="384" t="s">
        <v>6</v>
      </c>
      <c r="C9" s="385" t="s">
        <v>315</v>
      </c>
    </row>
    <row r="10" spans="1:4" ht="15.75" customHeight="1" x14ac:dyDescent="0.25">
      <c r="A10" s="386"/>
      <c r="B10" s="387"/>
      <c r="C10" s="388"/>
    </row>
    <row r="11" spans="1:4" ht="30" customHeight="1" x14ac:dyDescent="0.25">
      <c r="A11" s="389" t="s">
        <v>316</v>
      </c>
      <c r="B11" s="390" t="s">
        <v>317</v>
      </c>
      <c r="C11" s="391"/>
    </row>
    <row r="12" spans="1:4" ht="45" customHeight="1" x14ac:dyDescent="0.2">
      <c r="A12" s="392" t="s">
        <v>318</v>
      </c>
      <c r="B12" s="393" t="s">
        <v>319</v>
      </c>
      <c r="C12" s="394" t="s">
        <v>320</v>
      </c>
    </row>
    <row r="13" spans="1:4" ht="15" customHeight="1" x14ac:dyDescent="0.2">
      <c r="A13" s="395"/>
      <c r="B13" s="396"/>
      <c r="C13" s="397"/>
    </row>
    <row r="14" spans="1:4" ht="30" customHeight="1" x14ac:dyDescent="0.2">
      <c r="A14" s="398" t="s">
        <v>321</v>
      </c>
      <c r="B14" s="399" t="s">
        <v>322</v>
      </c>
      <c r="C14" s="400" t="s">
        <v>320</v>
      </c>
    </row>
    <row r="15" spans="1:4" ht="15" customHeight="1" x14ac:dyDescent="0.2">
      <c r="A15" s="401"/>
      <c r="B15" s="396"/>
      <c r="C15" s="397"/>
    </row>
    <row r="16" spans="1:4" ht="30" customHeight="1" x14ac:dyDescent="0.2">
      <c r="A16" s="398" t="s">
        <v>323</v>
      </c>
      <c r="B16" s="399" t="s">
        <v>324</v>
      </c>
      <c r="C16" s="400" t="s">
        <v>320</v>
      </c>
    </row>
    <row r="17" spans="1:3" ht="15" customHeight="1" x14ac:dyDescent="0.2">
      <c r="A17" s="401"/>
      <c r="B17" s="396"/>
      <c r="C17" s="397"/>
    </row>
    <row r="18" spans="1:3" ht="30" customHeight="1" x14ac:dyDescent="0.2">
      <c r="A18" s="398" t="s">
        <v>325</v>
      </c>
      <c r="B18" s="399" t="s">
        <v>326</v>
      </c>
      <c r="C18" s="400" t="s">
        <v>320</v>
      </c>
    </row>
    <row r="19" spans="1:3" ht="15" customHeight="1" x14ac:dyDescent="0.2">
      <c r="A19" s="402"/>
      <c r="B19" s="403"/>
      <c r="C19" s="397"/>
    </row>
    <row r="20" spans="1:3" ht="30" customHeight="1" x14ac:dyDescent="0.2">
      <c r="A20" s="404" t="s">
        <v>327</v>
      </c>
      <c r="B20" s="405" t="s">
        <v>328</v>
      </c>
      <c r="C20" s="406">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headerFooter>
    <oddHeader>&amp;LOFFICE OF HEALTH CARE ACCESS&amp;CANNUAL REPORTING&amp;RCHARLOTTE HUNGERFORD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SheetLayoutView="75" workbookViewId="0">
      <selection sqref="A1:F1"/>
    </sheetView>
  </sheetViews>
  <sheetFormatPr defaultRowHeight="14.25" customHeight="1" x14ac:dyDescent="0.2"/>
  <cols>
    <col min="1" max="1" width="6.77734375" style="407" customWidth="1"/>
    <col min="2" max="2" width="43" style="407" customWidth="1"/>
    <col min="3" max="6" width="13" style="407" customWidth="1"/>
    <col min="7" max="16384" width="8.88671875" style="407"/>
  </cols>
  <sheetData>
    <row r="1" spans="1:6" ht="14.25" customHeight="1" x14ac:dyDescent="0.25">
      <c r="A1" s="501" t="s">
        <v>0</v>
      </c>
      <c r="B1" s="502"/>
      <c r="C1" s="502"/>
      <c r="D1" s="502"/>
      <c r="E1" s="502"/>
      <c r="F1" s="503"/>
    </row>
    <row r="2" spans="1:6" ht="14.25" customHeight="1" x14ac:dyDescent="0.25">
      <c r="A2" s="501" t="s">
        <v>140</v>
      </c>
      <c r="B2" s="502"/>
      <c r="C2" s="502"/>
      <c r="D2" s="502"/>
      <c r="E2" s="502"/>
      <c r="F2" s="503"/>
    </row>
    <row r="3" spans="1:6" ht="14.25" customHeight="1" x14ac:dyDescent="0.25">
      <c r="A3" s="469" t="s">
        <v>2</v>
      </c>
      <c r="B3" s="469"/>
      <c r="C3" s="469"/>
      <c r="D3" s="469"/>
      <c r="E3" s="469"/>
      <c r="F3" s="469"/>
    </row>
    <row r="4" spans="1:6" ht="14.25" customHeight="1" x14ac:dyDescent="0.25">
      <c r="A4" s="469" t="s">
        <v>329</v>
      </c>
      <c r="B4" s="469"/>
      <c r="C4" s="469"/>
      <c r="D4" s="469"/>
      <c r="E4" s="469"/>
      <c r="F4" s="469"/>
    </row>
    <row r="5" spans="1:6" ht="15" customHeight="1" x14ac:dyDescent="0.25">
      <c r="A5" s="408"/>
      <c r="B5" s="258"/>
      <c r="C5" s="258"/>
      <c r="D5" s="258"/>
      <c r="E5" s="258"/>
      <c r="F5" s="408"/>
    </row>
    <row r="6" spans="1:6" ht="15" customHeight="1" x14ac:dyDescent="0.25">
      <c r="A6" s="409">
        <v>-1</v>
      </c>
      <c r="B6" s="409">
        <v>-2</v>
      </c>
      <c r="C6" s="409">
        <v>-3</v>
      </c>
      <c r="D6" s="409">
        <v>-4</v>
      </c>
      <c r="E6" s="409">
        <v>-5</v>
      </c>
      <c r="F6" s="409">
        <v>-6</v>
      </c>
    </row>
    <row r="7" spans="1:6" ht="15" customHeight="1" x14ac:dyDescent="0.25">
      <c r="A7" s="410"/>
      <c r="B7" s="409"/>
      <c r="C7" s="409" t="s">
        <v>330</v>
      </c>
      <c r="D7" s="409" t="s">
        <v>331</v>
      </c>
      <c r="E7" s="409" t="s">
        <v>127</v>
      </c>
      <c r="F7" s="409" t="s">
        <v>332</v>
      </c>
    </row>
    <row r="8" spans="1:6" ht="15" customHeight="1" x14ac:dyDescent="0.25">
      <c r="A8" s="411" t="s">
        <v>5</v>
      </c>
      <c r="B8" s="412" t="s">
        <v>6</v>
      </c>
      <c r="C8" s="411" t="s">
        <v>127</v>
      </c>
      <c r="D8" s="411" t="s">
        <v>127</v>
      </c>
      <c r="E8" s="411" t="s">
        <v>333</v>
      </c>
      <c r="F8" s="411" t="s">
        <v>333</v>
      </c>
    </row>
    <row r="9" spans="1:6" ht="15" customHeight="1" x14ac:dyDescent="0.25">
      <c r="A9" s="410"/>
      <c r="B9" s="410"/>
      <c r="C9" s="410"/>
      <c r="D9" s="410"/>
      <c r="E9" s="410"/>
      <c r="F9" s="410"/>
    </row>
    <row r="10" spans="1:6" ht="15" customHeight="1" x14ac:dyDescent="0.25">
      <c r="A10" s="411" t="s">
        <v>8</v>
      </c>
      <c r="B10" s="413" t="s">
        <v>334</v>
      </c>
      <c r="C10" s="413"/>
      <c r="D10" s="413"/>
      <c r="E10" s="413"/>
      <c r="F10" s="414"/>
    </row>
    <row r="11" spans="1:6" ht="15" customHeight="1" x14ac:dyDescent="0.25">
      <c r="A11" s="411"/>
      <c r="B11" s="413"/>
      <c r="C11" s="413"/>
      <c r="D11" s="413"/>
      <c r="E11" s="413"/>
      <c r="F11" s="414"/>
    </row>
    <row r="12" spans="1:6" ht="14.25" customHeight="1" x14ac:dyDescent="0.2">
      <c r="A12" s="416" t="s">
        <v>282</v>
      </c>
      <c r="B12" s="417" t="s">
        <v>335</v>
      </c>
      <c r="C12" s="418">
        <v>1386</v>
      </c>
      <c r="D12" s="418">
        <v>1814</v>
      </c>
      <c r="E12" s="418">
        <f>+D12-C12</f>
        <v>428</v>
      </c>
      <c r="F12" s="414">
        <f>IF(C12=0,0,E12/C12)</f>
        <v>0.3088023088023088</v>
      </c>
    </row>
    <row r="13" spans="1:6" ht="15" customHeight="1" x14ac:dyDescent="0.25">
      <c r="A13" s="416" t="s">
        <v>284</v>
      </c>
      <c r="B13" s="417" t="s">
        <v>336</v>
      </c>
      <c r="C13" s="418">
        <v>1372</v>
      </c>
      <c r="D13" s="418">
        <v>1798</v>
      </c>
      <c r="E13" s="418">
        <f>+D13-C13</f>
        <v>426</v>
      </c>
      <c r="F13" s="419">
        <f>IF(C13=0,0,E13/C13)</f>
        <v>0.31049562682215742</v>
      </c>
    </row>
    <row r="14" spans="1:6" ht="15" customHeight="1" x14ac:dyDescent="0.25">
      <c r="A14" s="420"/>
      <c r="B14" s="420"/>
      <c r="C14" s="420"/>
      <c r="D14" s="420"/>
      <c r="E14" s="420"/>
    </row>
    <row r="15" spans="1:6" ht="14.25" customHeight="1" x14ac:dyDescent="0.2">
      <c r="A15" s="416" t="s">
        <v>286</v>
      </c>
      <c r="B15" s="417" t="s">
        <v>337</v>
      </c>
      <c r="C15" s="421">
        <v>1421695</v>
      </c>
      <c r="D15" s="421">
        <v>1726098</v>
      </c>
      <c r="E15" s="421">
        <f>+D15-C15</f>
        <v>304403</v>
      </c>
      <c r="F15" s="414">
        <f>IF(C15=0,0,E15/C15)</f>
        <v>0.21411273163371891</v>
      </c>
    </row>
    <row r="16" spans="1:6" ht="15" customHeight="1" x14ac:dyDescent="0.25">
      <c r="A16" s="415"/>
      <c r="B16" s="420" t="s">
        <v>338</v>
      </c>
      <c r="C16" s="422">
        <f>IF(C13=0,0,C15/C13)</f>
        <v>1036.2208454810495</v>
      </c>
      <c r="D16" s="422">
        <f>IF(D13=0,0,D15/D13)</f>
        <v>960.01001112347058</v>
      </c>
      <c r="E16" s="422">
        <f>+D16-C16</f>
        <v>-76.21083435757896</v>
      </c>
      <c r="F16" s="419">
        <f>IF(C16=0,0,E16/C16)</f>
        <v>-7.3546903336227765E-2</v>
      </c>
    </row>
    <row r="17" spans="1:6" ht="15" customHeight="1" x14ac:dyDescent="0.25">
      <c r="A17" s="420"/>
      <c r="B17" s="420"/>
      <c r="C17" s="420"/>
      <c r="D17" s="420"/>
      <c r="E17" s="420"/>
      <c r="F17" s="414"/>
    </row>
    <row r="18" spans="1:6" ht="14.25" customHeight="1" x14ac:dyDescent="0.2">
      <c r="A18" s="416" t="s">
        <v>287</v>
      </c>
      <c r="B18" s="417" t="s">
        <v>339</v>
      </c>
      <c r="C18" s="417">
        <v>0.55176599999999998</v>
      </c>
      <c r="D18" s="417">
        <v>0.562774</v>
      </c>
      <c r="E18" s="423">
        <f>+D18-C18</f>
        <v>1.1008000000000018E-2</v>
      </c>
      <c r="F18" s="414">
        <f>IF(C18=0,0,E18/C18)</f>
        <v>1.9950486256855294E-2</v>
      </c>
    </row>
    <row r="19" spans="1:6" ht="15" customHeight="1" x14ac:dyDescent="0.25">
      <c r="A19" s="415"/>
      <c r="B19" s="420" t="s">
        <v>340</v>
      </c>
      <c r="C19" s="422">
        <f>+C15*C18</f>
        <v>784442.96337000001</v>
      </c>
      <c r="D19" s="422">
        <f>+D15*D18</f>
        <v>971403.07585200004</v>
      </c>
      <c r="E19" s="422">
        <f>+D19-C19</f>
        <v>186960.11248200003</v>
      </c>
      <c r="F19" s="419">
        <f>IF(C19=0,0,E19/C19)</f>
        <v>0.23833487100045045</v>
      </c>
    </row>
    <row r="20" spans="1:6" ht="15" customHeight="1" x14ac:dyDescent="0.25">
      <c r="A20" s="415"/>
      <c r="B20" s="420" t="s">
        <v>341</v>
      </c>
      <c r="C20" s="422">
        <f>IF(C13=0,0,C19/C13)</f>
        <v>571.75143102769675</v>
      </c>
      <c r="D20" s="422">
        <f>IF(D13=0,0,D19/D13)</f>
        <v>540.26867400000003</v>
      </c>
      <c r="E20" s="422">
        <f>+D20-C20</f>
        <v>-31.482757027696721</v>
      </c>
      <c r="F20" s="419">
        <f>IF(C20=0,0,E20/C20)</f>
        <v>-5.5063713563616133E-2</v>
      </c>
    </row>
    <row r="21" spans="1:6" ht="15" customHeight="1" x14ac:dyDescent="0.25">
      <c r="A21" s="410"/>
      <c r="B21" s="420"/>
      <c r="C21" s="424"/>
      <c r="D21" s="424"/>
      <c r="E21" s="424"/>
      <c r="F21" s="414"/>
    </row>
    <row r="22" spans="1:6" ht="14.25" customHeight="1" x14ac:dyDescent="0.2">
      <c r="A22" s="416" t="s">
        <v>288</v>
      </c>
      <c r="B22" s="417" t="s">
        <v>342</v>
      </c>
      <c r="C22" s="421">
        <v>505854</v>
      </c>
      <c r="D22" s="421">
        <v>505905</v>
      </c>
      <c r="E22" s="421">
        <f>+D22-C22</f>
        <v>51</v>
      </c>
      <c r="F22" s="414">
        <f>IF(C22=0,0,E22/C22)</f>
        <v>1.0081960407548423E-4</v>
      </c>
    </row>
    <row r="23" spans="1:6" ht="14.25" customHeight="1" x14ac:dyDescent="0.2">
      <c r="A23" s="416" t="s">
        <v>290</v>
      </c>
      <c r="B23" s="417" t="s">
        <v>343</v>
      </c>
      <c r="C23" s="425">
        <v>305463</v>
      </c>
      <c r="D23" s="425">
        <v>566888</v>
      </c>
      <c r="E23" s="425">
        <f>+D23-C23</f>
        <v>261425</v>
      </c>
      <c r="F23" s="414">
        <f>IF(C23=0,0,E23/C23)</f>
        <v>0.85583196655568761</v>
      </c>
    </row>
    <row r="24" spans="1:6" ht="14.25" customHeight="1" x14ac:dyDescent="0.2">
      <c r="A24" s="416" t="s">
        <v>291</v>
      </c>
      <c r="B24" s="417" t="s">
        <v>344</v>
      </c>
      <c r="C24" s="425">
        <v>610378</v>
      </c>
      <c r="D24" s="425">
        <v>653305</v>
      </c>
      <c r="E24" s="425">
        <f>+D24-C24</f>
        <v>42927</v>
      </c>
      <c r="F24" s="414">
        <f>IF(C24=0,0,E24/C24)</f>
        <v>7.0328550504769174E-2</v>
      </c>
    </row>
    <row r="25" spans="1:6" ht="15" customHeight="1" x14ac:dyDescent="0.25">
      <c r="A25" s="410"/>
      <c r="B25" s="420" t="s">
        <v>337</v>
      </c>
      <c r="C25" s="422">
        <f>+C22+C23+C24</f>
        <v>1421695</v>
      </c>
      <c r="D25" s="422">
        <f>+D22+D23+D24</f>
        <v>1726098</v>
      </c>
      <c r="E25" s="422">
        <f>+E22+E23+E24</f>
        <v>304403</v>
      </c>
      <c r="F25" s="419">
        <f>IF(C25=0,0,E25/C25)</f>
        <v>0.21411273163371891</v>
      </c>
    </row>
    <row r="26" spans="1:6" ht="15" customHeight="1" x14ac:dyDescent="0.25">
      <c r="A26" s="411"/>
      <c r="B26" s="420"/>
      <c r="C26" s="426"/>
      <c r="D26" s="426"/>
      <c r="E26" s="426"/>
      <c r="F26" s="414"/>
    </row>
    <row r="27" spans="1:6" ht="14.25" customHeight="1" x14ac:dyDescent="0.2">
      <c r="A27" s="416" t="s">
        <v>293</v>
      </c>
      <c r="B27" s="417" t="s">
        <v>345</v>
      </c>
      <c r="C27" s="425">
        <v>233</v>
      </c>
      <c r="D27" s="425">
        <v>191</v>
      </c>
      <c r="E27" s="425">
        <f>+D27-C27</f>
        <v>-42</v>
      </c>
      <c r="F27" s="414">
        <f>IF(C27=0,0,E27/C27)</f>
        <v>-0.18025751072961374</v>
      </c>
    </row>
    <row r="28" spans="1:6" ht="14.25" customHeight="1" x14ac:dyDescent="0.2">
      <c r="A28" s="416" t="s">
        <v>295</v>
      </c>
      <c r="B28" s="417" t="s">
        <v>346</v>
      </c>
      <c r="C28" s="425">
        <v>40</v>
      </c>
      <c r="D28" s="425">
        <v>55</v>
      </c>
      <c r="E28" s="425">
        <f>+D28-C28</f>
        <v>15</v>
      </c>
      <c r="F28" s="414">
        <f>IF(C28=0,0,E28/C28)</f>
        <v>0.375</v>
      </c>
    </row>
    <row r="29" spans="1:6" ht="14.25" customHeight="1" x14ac:dyDescent="0.2">
      <c r="A29" s="416" t="s">
        <v>297</v>
      </c>
      <c r="B29" s="417" t="s">
        <v>347</v>
      </c>
      <c r="C29" s="425">
        <v>726</v>
      </c>
      <c r="D29" s="425">
        <v>955</v>
      </c>
      <c r="E29" s="425">
        <f>+D29-C29</f>
        <v>229</v>
      </c>
      <c r="F29" s="414">
        <f>IF(C29=0,0,E29/C29)</f>
        <v>0.31542699724517909</v>
      </c>
    </row>
    <row r="30" spans="1:6" ht="30" customHeight="1" x14ac:dyDescent="0.2">
      <c r="A30" s="416" t="s">
        <v>348</v>
      </c>
      <c r="B30" s="427" t="s">
        <v>349</v>
      </c>
      <c r="C30" s="425">
        <v>2375</v>
      </c>
      <c r="D30" s="425">
        <v>2419</v>
      </c>
      <c r="E30" s="425">
        <f>+D30-C30</f>
        <v>44</v>
      </c>
      <c r="F30" s="414">
        <f>IF(C30=0,0,E30/C30)</f>
        <v>1.8526315789473686E-2</v>
      </c>
    </row>
    <row r="31" spans="1:6" ht="15" customHeight="1" x14ac:dyDescent="0.25">
      <c r="A31" s="428"/>
      <c r="B31" s="417"/>
      <c r="C31" s="413"/>
      <c r="D31" s="413"/>
      <c r="E31" s="413"/>
      <c r="F31" s="414"/>
    </row>
    <row r="32" spans="1:6" ht="15" customHeight="1" x14ac:dyDescent="0.25">
      <c r="A32" s="410"/>
      <c r="B32" s="420"/>
      <c r="C32" s="424"/>
      <c r="D32" s="424"/>
      <c r="E32" s="424"/>
      <c r="F32" s="419"/>
    </row>
    <row r="33" spans="1:6" ht="15" customHeight="1" x14ac:dyDescent="0.25">
      <c r="A33" s="429" t="s">
        <v>350</v>
      </c>
      <c r="B33" s="420"/>
      <c r="C33" s="424"/>
      <c r="D33" s="424"/>
      <c r="E33" s="424"/>
    </row>
    <row r="34" spans="1:6" ht="15" customHeight="1" x14ac:dyDescent="0.25">
      <c r="A34" s="429"/>
      <c r="F34" s="414"/>
    </row>
    <row r="35" spans="1:6" ht="15" customHeight="1" x14ac:dyDescent="0.25">
      <c r="A35" s="411"/>
      <c r="B35" s="429"/>
      <c r="C35" s="410"/>
      <c r="D35" s="410"/>
      <c r="E35" s="410"/>
      <c r="F35" s="419"/>
    </row>
    <row r="36" spans="1:6" ht="15" customHeight="1" x14ac:dyDescent="0.25">
      <c r="A36" s="411" t="s">
        <v>36</v>
      </c>
      <c r="B36" s="413" t="s">
        <v>351</v>
      </c>
      <c r="C36" s="410"/>
      <c r="D36" s="410"/>
      <c r="E36" s="410"/>
      <c r="F36" s="410"/>
    </row>
    <row r="37" spans="1:6" ht="15" customHeight="1" x14ac:dyDescent="0.25">
      <c r="A37" s="411"/>
      <c r="B37" s="429"/>
      <c r="C37" s="410"/>
      <c r="D37" s="410"/>
      <c r="E37" s="410"/>
      <c r="F37" s="410"/>
    </row>
    <row r="38" spans="1:6" ht="14.25" customHeight="1" x14ac:dyDescent="0.2">
      <c r="A38" s="416" t="s">
        <v>282</v>
      </c>
      <c r="B38" s="417" t="s">
        <v>335</v>
      </c>
      <c r="C38" s="418">
        <v>171</v>
      </c>
      <c r="D38" s="418">
        <v>49</v>
      </c>
      <c r="E38" s="418">
        <f>+D38-C38</f>
        <v>-122</v>
      </c>
      <c r="F38" s="414">
        <f>IF(C38=0,0,E38/C38)</f>
        <v>-0.71345029239766078</v>
      </c>
    </row>
    <row r="39" spans="1:6" ht="15" customHeight="1" x14ac:dyDescent="0.25">
      <c r="A39" s="416" t="s">
        <v>284</v>
      </c>
      <c r="B39" s="417" t="s">
        <v>336</v>
      </c>
      <c r="C39" s="418">
        <v>171</v>
      </c>
      <c r="D39" s="418">
        <v>49</v>
      </c>
      <c r="E39" s="418">
        <f>+D39-C39</f>
        <v>-122</v>
      </c>
      <c r="F39" s="419">
        <f>IF(C39=0,0,E39/C39)</f>
        <v>-0.71345029239766078</v>
      </c>
    </row>
    <row r="40" spans="1:6" ht="15" customHeight="1" x14ac:dyDescent="0.25">
      <c r="A40" s="417"/>
      <c r="B40" s="417"/>
      <c r="C40" s="420"/>
      <c r="D40" s="420"/>
      <c r="E40" s="420"/>
    </row>
    <row r="41" spans="1:6" ht="14.25" customHeight="1" x14ac:dyDescent="0.2">
      <c r="A41" s="416" t="s">
        <v>286</v>
      </c>
      <c r="B41" s="417" t="s">
        <v>352</v>
      </c>
      <c r="C41" s="421">
        <v>37405</v>
      </c>
      <c r="D41" s="421">
        <v>9493</v>
      </c>
      <c r="E41" s="421">
        <f>+D41-C41</f>
        <v>-27912</v>
      </c>
      <c r="F41" s="414">
        <f>IF(C41=0,0,E41/C41)</f>
        <v>-0.74621039967918723</v>
      </c>
    </row>
    <row r="42" spans="1:6" ht="15" customHeight="1" x14ac:dyDescent="0.25">
      <c r="A42" s="410"/>
      <c r="B42" s="420" t="s">
        <v>338</v>
      </c>
      <c r="C42" s="422">
        <f>IF(C39=0,0,C41/C39)</f>
        <v>218.74269005847952</v>
      </c>
      <c r="D42" s="422">
        <f>IF(D39=0,0,D41/D39)</f>
        <v>193.73469387755102</v>
      </c>
      <c r="E42" s="422">
        <f>+D42-C42</f>
        <v>-25.007996180928501</v>
      </c>
      <c r="F42" s="419">
        <f>IF(C42=0,0,E42/C42)</f>
        <v>-0.11432608867634739</v>
      </c>
    </row>
    <row r="43" spans="1:6" ht="15" customHeight="1" x14ac:dyDescent="0.25">
      <c r="A43" s="420"/>
      <c r="B43" s="420"/>
      <c r="C43" s="420"/>
      <c r="D43" s="420"/>
      <c r="E43" s="420"/>
      <c r="F43" s="414"/>
    </row>
    <row r="44" spans="1:6" ht="14.25" customHeight="1" x14ac:dyDescent="0.2">
      <c r="A44" s="416" t="s">
        <v>287</v>
      </c>
      <c r="B44" s="417" t="s">
        <v>339</v>
      </c>
      <c r="C44" s="417">
        <v>0.55176599999999998</v>
      </c>
      <c r="D44" s="417">
        <v>0.562774</v>
      </c>
      <c r="E44" s="423">
        <f>+D44-C44</f>
        <v>1.1008000000000018E-2</v>
      </c>
      <c r="F44" s="414">
        <f>IF(C44=0,0,E44/C44)</f>
        <v>1.9950486256855294E-2</v>
      </c>
    </row>
    <row r="45" spans="1:6" ht="15" customHeight="1" x14ac:dyDescent="0.25">
      <c r="A45" s="410"/>
      <c r="B45" s="420" t="s">
        <v>340</v>
      </c>
      <c r="C45" s="422">
        <f>+C41*C44</f>
        <v>20638.807229999999</v>
      </c>
      <c r="D45" s="422">
        <f>+D41*D44</f>
        <v>5342.4135820000001</v>
      </c>
      <c r="E45" s="422">
        <f>+D45-C45</f>
        <v>-15296.393647999997</v>
      </c>
      <c r="F45" s="419">
        <f>IF(C45=0,0,E45/C45)</f>
        <v>-0.74114717374585404</v>
      </c>
    </row>
    <row r="46" spans="1:6" ht="15" customHeight="1" x14ac:dyDescent="0.25">
      <c r="A46" s="410"/>
      <c r="B46" s="420" t="s">
        <v>341</v>
      </c>
      <c r="C46" s="422">
        <f>IF(C39=0,0,C45/C39)</f>
        <v>120.69477912280701</v>
      </c>
      <c r="D46" s="422">
        <f>IF(D39=0,0,D45/D39)</f>
        <v>109.0288486122449</v>
      </c>
      <c r="E46" s="422">
        <f>+D46-C46</f>
        <v>-11.665930510562106</v>
      </c>
      <c r="F46" s="419">
        <f>IF(C46=0,0,E46/C46)</f>
        <v>-9.6656463480429541E-2</v>
      </c>
    </row>
    <row r="47" spans="1:6" ht="15" customHeight="1" x14ac:dyDescent="0.25">
      <c r="A47" s="411"/>
      <c r="B47" s="429"/>
      <c r="C47" s="410"/>
      <c r="D47" s="410"/>
      <c r="E47" s="410"/>
      <c r="F47" s="419"/>
    </row>
    <row r="48" spans="1:6" ht="14.25" customHeight="1" x14ac:dyDescent="0.2">
      <c r="A48" s="416" t="s">
        <v>288</v>
      </c>
      <c r="B48" s="417" t="s">
        <v>353</v>
      </c>
      <c r="C48" s="421">
        <v>744</v>
      </c>
      <c r="D48" s="421">
        <v>2772</v>
      </c>
      <c r="E48" s="421">
        <f>+D48-C48</f>
        <v>2028</v>
      </c>
      <c r="F48" s="414">
        <f>IF(C48=0,0,E48/C48)</f>
        <v>2.725806451612903</v>
      </c>
    </row>
    <row r="49" spans="1:7" ht="14.25" customHeight="1" x14ac:dyDescent="0.2">
      <c r="A49" s="416" t="s">
        <v>290</v>
      </c>
      <c r="B49" s="417" t="s">
        <v>354</v>
      </c>
      <c r="C49" s="425">
        <v>156</v>
      </c>
      <c r="D49" s="425">
        <v>0</v>
      </c>
      <c r="E49" s="425">
        <f>+D49-C49</f>
        <v>-156</v>
      </c>
      <c r="F49" s="414">
        <f>IF(C49=0,0,E49/C49)</f>
        <v>-1</v>
      </c>
    </row>
    <row r="50" spans="1:7" ht="14.25" customHeight="1" x14ac:dyDescent="0.2">
      <c r="A50" s="416" t="s">
        <v>291</v>
      </c>
      <c r="B50" s="417" t="s">
        <v>355</v>
      </c>
      <c r="C50" s="425">
        <v>36505</v>
      </c>
      <c r="D50" s="425">
        <v>6721</v>
      </c>
      <c r="E50" s="425">
        <f>+D50-C50</f>
        <v>-29784</v>
      </c>
      <c r="F50" s="414">
        <f>IF(C50=0,0,E50/C50)</f>
        <v>-0.81588823448842629</v>
      </c>
    </row>
    <row r="51" spans="1:7" ht="15" customHeight="1" x14ac:dyDescent="0.25">
      <c r="A51" s="410"/>
      <c r="B51" s="420" t="s">
        <v>352</v>
      </c>
      <c r="C51" s="422">
        <f>+C48+C49+C50</f>
        <v>37405</v>
      </c>
      <c r="D51" s="422">
        <f>+D48+D49+D50</f>
        <v>9493</v>
      </c>
      <c r="E51" s="422">
        <f>+E48+E49+E50</f>
        <v>-27912</v>
      </c>
      <c r="F51" s="419">
        <f>IF(C51=0,0,E51/C51)</f>
        <v>-0.74621039967918723</v>
      </c>
    </row>
    <row r="52" spans="1:7" ht="15" customHeight="1" x14ac:dyDescent="0.25">
      <c r="A52" s="411"/>
      <c r="B52" s="420"/>
      <c r="C52" s="426"/>
      <c r="D52" s="426"/>
      <c r="E52" s="426"/>
      <c r="F52" s="414"/>
    </row>
    <row r="53" spans="1:7" ht="14.25" customHeight="1" x14ac:dyDescent="0.2">
      <c r="A53" s="416" t="s">
        <v>293</v>
      </c>
      <c r="B53" s="417" t="s">
        <v>356</v>
      </c>
      <c r="C53" s="425">
        <v>11</v>
      </c>
      <c r="D53" s="425">
        <v>27</v>
      </c>
      <c r="E53" s="425">
        <f>+D53-C53</f>
        <v>16</v>
      </c>
      <c r="F53" s="414">
        <f>IF(C53=0,0,E53/C53)</f>
        <v>1.4545454545454546</v>
      </c>
    </row>
    <row r="54" spans="1:7" ht="14.25" customHeight="1" x14ac:dyDescent="0.2">
      <c r="A54" s="416" t="s">
        <v>295</v>
      </c>
      <c r="B54" s="417" t="s">
        <v>357</v>
      </c>
      <c r="C54" s="425">
        <v>1</v>
      </c>
      <c r="D54" s="425">
        <v>3</v>
      </c>
      <c r="E54" s="425">
        <f>+D54-C54</f>
        <v>2</v>
      </c>
      <c r="F54" s="414">
        <f>IF(C54=0,0,E54/C54)</f>
        <v>2</v>
      </c>
    </row>
    <row r="55" spans="1:7" ht="14.25" customHeight="1" x14ac:dyDescent="0.2">
      <c r="A55" s="416" t="s">
        <v>297</v>
      </c>
      <c r="B55" s="417" t="s">
        <v>358</v>
      </c>
      <c r="C55" s="425">
        <v>1</v>
      </c>
      <c r="D55" s="425">
        <v>0</v>
      </c>
      <c r="E55" s="425">
        <f>+D55-C55</f>
        <v>-1</v>
      </c>
      <c r="F55" s="414">
        <f>IF(C55=0,0,E55/C55)</f>
        <v>-1</v>
      </c>
    </row>
    <row r="56" spans="1:7" ht="30" customHeight="1" x14ac:dyDescent="0.2">
      <c r="A56" s="416" t="s">
        <v>348</v>
      </c>
      <c r="B56" s="427" t="s">
        <v>359</v>
      </c>
      <c r="C56" s="425">
        <v>198</v>
      </c>
      <c r="D56" s="425">
        <v>53</v>
      </c>
      <c r="E56" s="425">
        <f>+D56-C56</f>
        <v>-145</v>
      </c>
      <c r="F56" s="414">
        <f>IF(C56=0,0,E56/C56)</f>
        <v>-0.73232323232323238</v>
      </c>
    </row>
    <row r="57" spans="1:7" ht="15" customHeight="1" x14ac:dyDescent="0.25">
      <c r="A57" s="430"/>
      <c r="B57" s="258"/>
      <c r="C57" s="258"/>
      <c r="D57" s="258"/>
      <c r="E57" s="258"/>
      <c r="F57" s="431"/>
    </row>
    <row r="58" spans="1:7" ht="15" customHeight="1" x14ac:dyDescent="0.25">
      <c r="A58" s="429" t="s">
        <v>360</v>
      </c>
      <c r="B58" s="258"/>
      <c r="C58" s="258"/>
      <c r="D58" s="258"/>
      <c r="E58" s="258"/>
      <c r="F58" s="432"/>
    </row>
    <row r="59" spans="1:7" ht="15" customHeight="1" x14ac:dyDescent="0.25">
      <c r="A59" s="411"/>
      <c r="B59" s="429"/>
      <c r="C59" s="410"/>
      <c r="D59" s="410"/>
      <c r="E59" s="410"/>
      <c r="F59" s="419"/>
    </row>
    <row r="60" spans="1:7" ht="15" customHeight="1" x14ac:dyDescent="0.25">
      <c r="A60" s="415"/>
      <c r="B60" s="417"/>
      <c r="C60" s="425"/>
      <c r="D60" s="425"/>
      <c r="E60" s="425"/>
      <c r="F60" s="433"/>
      <c r="G60" s="434"/>
    </row>
    <row r="61" spans="1:7" ht="15" customHeight="1" x14ac:dyDescent="0.25">
      <c r="A61" s="410"/>
      <c r="B61" s="420"/>
      <c r="C61" s="424"/>
      <c r="D61" s="424"/>
      <c r="E61" s="424"/>
      <c r="F61" s="433"/>
    </row>
    <row r="62" spans="1:7" ht="15" customHeight="1" x14ac:dyDescent="0.25">
      <c r="A62" s="411"/>
      <c r="B62" s="420"/>
      <c r="C62" s="426"/>
      <c r="D62" s="426"/>
      <c r="E62" s="426"/>
      <c r="F62" s="435"/>
    </row>
    <row r="63" spans="1:7" ht="14.25" customHeight="1" x14ac:dyDescent="0.2">
      <c r="A63" s="415"/>
      <c r="B63" s="417"/>
      <c r="C63" s="425"/>
      <c r="D63" s="425"/>
      <c r="E63" s="425"/>
      <c r="F63" s="435"/>
    </row>
    <row r="64" spans="1:7" ht="14.25" customHeight="1" x14ac:dyDescent="0.2">
      <c r="A64" s="415"/>
      <c r="B64" s="417"/>
      <c r="C64" s="425"/>
      <c r="D64" s="425"/>
      <c r="E64" s="425"/>
      <c r="F64" s="436"/>
    </row>
    <row r="65" spans="1:6" ht="14.25" customHeight="1" x14ac:dyDescent="0.2">
      <c r="A65" s="415"/>
      <c r="B65" s="417"/>
      <c r="C65" s="425"/>
      <c r="D65" s="425"/>
      <c r="E65" s="425"/>
      <c r="F65" s="431"/>
    </row>
    <row r="66" spans="1:6" ht="14.25" customHeight="1" x14ac:dyDescent="0.2">
      <c r="A66" s="415"/>
      <c r="B66" s="427"/>
      <c r="C66" s="425"/>
      <c r="D66" s="425"/>
      <c r="E66" s="425"/>
      <c r="F66" s="431"/>
    </row>
    <row r="67" spans="1:6" ht="15" customHeight="1" x14ac:dyDescent="0.25">
      <c r="A67" s="430"/>
      <c r="B67" s="258"/>
      <c r="C67" s="258"/>
      <c r="D67" s="258"/>
      <c r="E67" s="258"/>
      <c r="F67" s="431"/>
    </row>
    <row r="68" spans="1:6" ht="15" customHeight="1" x14ac:dyDescent="0.25">
      <c r="A68" s="429"/>
      <c r="B68" s="258"/>
      <c r="C68" s="258"/>
      <c r="D68" s="258"/>
      <c r="E68" s="258"/>
      <c r="F68" s="432"/>
    </row>
    <row r="69" spans="1:6" ht="15" customHeight="1" x14ac:dyDescent="0.25">
      <c r="A69" s="410"/>
      <c r="B69" s="437"/>
      <c r="C69" s="437"/>
      <c r="D69" s="437"/>
      <c r="E69" s="437"/>
      <c r="F69" s="431"/>
    </row>
    <row r="70" spans="1:6" ht="15" customHeight="1" x14ac:dyDescent="0.25">
      <c r="A70" s="410"/>
      <c r="B70" s="437"/>
      <c r="C70" s="437"/>
      <c r="D70" s="437"/>
      <c r="E70" s="437"/>
      <c r="F70" s="431"/>
    </row>
    <row r="71" spans="1:6" ht="15" customHeight="1" x14ac:dyDescent="0.25">
      <c r="A71" s="410"/>
      <c r="B71" s="420"/>
      <c r="C71" s="420"/>
      <c r="D71" s="420"/>
      <c r="E71" s="420"/>
      <c r="F71" s="438"/>
    </row>
    <row r="72" spans="1:6" ht="15" customHeight="1" x14ac:dyDescent="0.25">
      <c r="A72" s="439"/>
      <c r="B72" s="440"/>
      <c r="C72" s="440"/>
      <c r="D72" s="440"/>
      <c r="E72" s="440"/>
      <c r="F72" s="441"/>
    </row>
    <row r="73" spans="1:6" ht="15" customHeight="1" x14ac:dyDescent="0.25">
      <c r="A73" s="442"/>
      <c r="B73" s="443"/>
      <c r="C73" s="443"/>
      <c r="D73" s="443"/>
      <c r="E73" s="443"/>
      <c r="F73" s="444"/>
    </row>
    <row r="74" spans="1:6" ht="15" customHeight="1" x14ac:dyDescent="0.25">
      <c r="A74" s="442"/>
      <c r="B74" s="443"/>
      <c r="C74" s="443"/>
      <c r="D74" s="443"/>
      <c r="E74" s="443"/>
      <c r="F74" s="444"/>
    </row>
    <row r="75" spans="1:6" ht="15" customHeight="1" x14ac:dyDescent="0.25">
      <c r="A75" s="442"/>
      <c r="B75" s="443"/>
      <c r="C75" s="443"/>
      <c r="D75" s="443"/>
      <c r="E75" s="443"/>
      <c r="F75" s="444"/>
    </row>
    <row r="76" spans="1:6" ht="15" customHeight="1" x14ac:dyDescent="0.25">
      <c r="A76" s="442"/>
      <c r="B76" s="443"/>
      <c r="C76" s="443"/>
      <c r="D76" s="443"/>
      <c r="E76" s="443"/>
      <c r="F76" s="444"/>
    </row>
    <row r="77" spans="1:6" ht="15" customHeight="1" x14ac:dyDescent="0.25">
      <c r="A77" s="442"/>
      <c r="B77" s="443"/>
      <c r="C77" s="443"/>
      <c r="D77" s="443"/>
      <c r="E77" s="443"/>
      <c r="F77" s="444"/>
    </row>
    <row r="78" spans="1:6" ht="15" customHeight="1" x14ac:dyDescent="0.25">
      <c r="A78" s="442"/>
      <c r="B78" s="443"/>
      <c r="C78" s="443"/>
      <c r="D78" s="443"/>
      <c r="E78" s="443"/>
      <c r="F78" s="444"/>
    </row>
    <row r="79" spans="1:6" ht="15" customHeight="1" x14ac:dyDescent="0.25">
      <c r="A79" s="442"/>
      <c r="B79" s="443"/>
      <c r="C79" s="443"/>
      <c r="D79" s="443"/>
      <c r="E79" s="443"/>
      <c r="F79" s="444"/>
    </row>
    <row r="80" spans="1:6" ht="15" customHeight="1" x14ac:dyDescent="0.25">
      <c r="A80" s="442"/>
      <c r="B80" s="443"/>
      <c r="C80" s="443"/>
      <c r="D80" s="443"/>
      <c r="E80" s="443"/>
      <c r="F80" s="444"/>
    </row>
    <row r="81" spans="1:6" ht="15" customHeight="1" x14ac:dyDescent="0.25">
      <c r="A81" s="442"/>
      <c r="B81" s="443"/>
      <c r="C81" s="443"/>
      <c r="D81" s="443"/>
      <c r="E81" s="443"/>
      <c r="F81" s="444"/>
    </row>
    <row r="82" spans="1:6" ht="15" customHeight="1" x14ac:dyDescent="0.25">
      <c r="A82" s="442"/>
      <c r="B82" s="443"/>
      <c r="C82" s="443"/>
      <c r="D82" s="443"/>
      <c r="E82" s="443"/>
      <c r="F82" s="444"/>
    </row>
    <row r="83" spans="1:6" ht="15" customHeight="1" x14ac:dyDescent="0.25">
      <c r="A83" s="442"/>
      <c r="B83" s="443"/>
      <c r="C83" s="443"/>
      <c r="D83" s="443"/>
      <c r="E83" s="443"/>
      <c r="F83" s="444"/>
    </row>
    <row r="84" spans="1:6" ht="15" customHeight="1" x14ac:dyDescent="0.25">
      <c r="A84" s="442"/>
      <c r="B84" s="443"/>
      <c r="C84" s="443"/>
      <c r="D84" s="443"/>
      <c r="E84" s="443"/>
      <c r="F84" s="444"/>
    </row>
    <row r="85" spans="1:6" ht="15" customHeight="1" x14ac:dyDescent="0.25">
      <c r="A85" s="442"/>
      <c r="B85" s="443"/>
      <c r="C85" s="443"/>
      <c r="D85" s="443"/>
      <c r="E85" s="443"/>
      <c r="F85" s="444"/>
    </row>
    <row r="86" spans="1:6" ht="15" customHeight="1" x14ac:dyDescent="0.25">
      <c r="A86" s="442"/>
      <c r="B86" s="443"/>
      <c r="C86" s="443"/>
      <c r="D86" s="443"/>
      <c r="E86" s="443"/>
      <c r="F86" s="444"/>
    </row>
    <row r="87" spans="1:6" ht="15" customHeight="1" x14ac:dyDescent="0.25">
      <c r="A87" s="442"/>
      <c r="B87" s="443"/>
      <c r="C87" s="443"/>
      <c r="D87" s="443"/>
      <c r="E87" s="443"/>
      <c r="F87" s="444"/>
    </row>
    <row r="88" spans="1:6" ht="15" customHeight="1" x14ac:dyDescent="0.25">
      <c r="A88" s="442"/>
      <c r="B88" s="443"/>
      <c r="C88" s="443"/>
      <c r="D88" s="443"/>
      <c r="E88" s="443"/>
      <c r="F88" s="444"/>
    </row>
    <row r="89" spans="1:6" ht="15" customHeight="1" x14ac:dyDescent="0.25">
      <c r="A89" s="442"/>
      <c r="B89" s="443"/>
      <c r="C89" s="443"/>
      <c r="D89" s="443"/>
      <c r="E89" s="443"/>
      <c r="F89" s="444"/>
    </row>
    <row r="90" spans="1:6" ht="15" customHeight="1" x14ac:dyDescent="0.25">
      <c r="A90" s="442"/>
      <c r="B90" s="443"/>
      <c r="C90" s="443"/>
      <c r="D90" s="443"/>
      <c r="E90" s="443"/>
      <c r="F90" s="444"/>
    </row>
    <row r="91" spans="1:6" ht="15" customHeight="1" x14ac:dyDescent="0.25">
      <c r="A91" s="442"/>
      <c r="B91" s="443"/>
      <c r="C91" s="443"/>
      <c r="D91" s="443"/>
      <c r="E91" s="443"/>
      <c r="F91" s="444"/>
    </row>
    <row r="92" spans="1:6" ht="15" customHeight="1" x14ac:dyDescent="0.25">
      <c r="A92" s="442"/>
      <c r="B92" s="443"/>
      <c r="C92" s="443"/>
      <c r="D92" s="443"/>
      <c r="E92" s="443"/>
      <c r="F92" s="444"/>
    </row>
    <row r="93" spans="1:6" ht="15" customHeight="1" x14ac:dyDescent="0.25">
      <c r="A93" s="442"/>
      <c r="B93" s="443"/>
      <c r="C93" s="443"/>
      <c r="D93" s="443"/>
      <c r="E93" s="443"/>
      <c r="F93" s="444"/>
    </row>
    <row r="94" spans="1:6" ht="15" customHeight="1" x14ac:dyDescent="0.25">
      <c r="A94" s="442"/>
      <c r="B94" s="443"/>
      <c r="C94" s="443"/>
      <c r="D94" s="443"/>
      <c r="E94" s="443"/>
      <c r="F94" s="444"/>
    </row>
    <row r="95" spans="1:6" ht="15" customHeight="1" x14ac:dyDescent="0.25">
      <c r="A95" s="442"/>
      <c r="B95" s="443"/>
      <c r="C95" s="443"/>
      <c r="D95" s="443"/>
      <c r="E95" s="443"/>
      <c r="F95" s="444"/>
    </row>
    <row r="96" spans="1:6" ht="15" customHeight="1" x14ac:dyDescent="0.25">
      <c r="A96" s="442"/>
      <c r="B96" s="443"/>
      <c r="C96" s="443"/>
      <c r="D96" s="443"/>
      <c r="E96" s="443"/>
      <c r="F96" s="444"/>
    </row>
    <row r="97" spans="1:6" ht="15" customHeight="1" x14ac:dyDescent="0.25">
      <c r="A97" s="442"/>
      <c r="B97" s="443"/>
      <c r="C97" s="443"/>
      <c r="D97" s="443"/>
      <c r="E97" s="443"/>
      <c r="F97" s="444"/>
    </row>
    <row r="98" spans="1:6" ht="15" customHeight="1" x14ac:dyDescent="0.25">
      <c r="A98" s="442"/>
      <c r="B98" s="443"/>
      <c r="C98" s="443"/>
      <c r="D98" s="443"/>
      <c r="E98" s="443"/>
      <c r="F98" s="444"/>
    </row>
    <row r="99" spans="1:6" ht="15" customHeight="1" x14ac:dyDescent="0.25">
      <c r="A99" s="442"/>
      <c r="B99" s="443"/>
      <c r="C99" s="443"/>
      <c r="D99" s="443"/>
      <c r="E99" s="443"/>
      <c r="F99" s="444"/>
    </row>
    <row r="100" spans="1:6" ht="15" customHeight="1" x14ac:dyDescent="0.25">
      <c r="A100" s="442"/>
      <c r="B100" s="443"/>
      <c r="C100" s="443"/>
      <c r="D100" s="443"/>
      <c r="E100" s="443"/>
      <c r="F100" s="444"/>
    </row>
    <row r="101" spans="1:6" ht="15" customHeight="1" x14ac:dyDescent="0.25">
      <c r="A101" s="442"/>
      <c r="B101" s="443"/>
      <c r="C101" s="443"/>
      <c r="D101" s="443"/>
      <c r="E101" s="443"/>
      <c r="F101" s="444"/>
    </row>
    <row r="102" spans="1:6" ht="15" customHeight="1" x14ac:dyDescent="0.25">
      <c r="A102" s="442"/>
      <c r="B102" s="443"/>
      <c r="C102" s="443"/>
      <c r="D102" s="443"/>
      <c r="E102" s="443"/>
      <c r="F102" s="444"/>
    </row>
    <row r="103" spans="1:6" ht="15" customHeight="1" x14ac:dyDescent="0.25">
      <c r="A103" s="442"/>
      <c r="B103" s="443"/>
      <c r="C103" s="443"/>
      <c r="D103" s="443"/>
      <c r="E103" s="443"/>
      <c r="F103" s="444"/>
    </row>
    <row r="104" spans="1:6" ht="15" customHeight="1" x14ac:dyDescent="0.25">
      <c r="A104" s="442"/>
      <c r="B104" s="443"/>
      <c r="C104" s="443"/>
      <c r="D104" s="443"/>
      <c r="E104" s="443"/>
      <c r="F104" s="444"/>
    </row>
    <row r="105" spans="1:6" ht="14.25" customHeight="1" x14ac:dyDescent="0.2">
      <c r="A105" s="445"/>
      <c r="B105" s="445"/>
      <c r="C105" s="445"/>
      <c r="D105" s="445"/>
      <c r="E105" s="445"/>
      <c r="F105" s="445"/>
    </row>
    <row r="106" spans="1:6" ht="14.25" customHeight="1" x14ac:dyDescent="0.2">
      <c r="F106" s="446"/>
    </row>
    <row r="107" spans="1:6" ht="14.25" customHeight="1" x14ac:dyDescent="0.2">
      <c r="F107" s="446"/>
    </row>
    <row r="108" spans="1:6" ht="14.25" customHeight="1" x14ac:dyDescent="0.2">
      <c r="A108" s="446"/>
      <c r="B108" s="446"/>
      <c r="C108" s="446"/>
      <c r="D108" s="446"/>
      <c r="E108" s="446"/>
      <c r="F108" s="446"/>
    </row>
    <row r="109" spans="1:6" ht="14.25" customHeight="1" x14ac:dyDescent="0.2">
      <c r="A109" s="446"/>
      <c r="B109" s="446"/>
      <c r="C109" s="446"/>
      <c r="D109" s="446"/>
      <c r="E109" s="446"/>
      <c r="F109" s="446"/>
    </row>
    <row r="110" spans="1:6" ht="14.25" customHeight="1" x14ac:dyDescent="0.2">
      <c r="A110" s="446"/>
      <c r="B110" s="446"/>
      <c r="C110" s="446"/>
      <c r="D110" s="446"/>
      <c r="E110" s="446"/>
      <c r="F110" s="446"/>
    </row>
    <row r="111" spans="1:6" ht="14.25" customHeight="1" x14ac:dyDescent="0.2">
      <c r="A111" s="446"/>
      <c r="B111" s="446"/>
      <c r="C111" s="446"/>
      <c r="D111" s="446"/>
      <c r="E111" s="446"/>
      <c r="F111" s="446"/>
    </row>
    <row r="112" spans="1:6" ht="14.25" customHeight="1" x14ac:dyDescent="0.2">
      <c r="A112" s="446"/>
      <c r="B112" s="446"/>
      <c r="C112" s="446"/>
      <c r="D112" s="446"/>
      <c r="E112" s="446"/>
      <c r="F112" s="446"/>
    </row>
    <row r="113" spans="1:6" ht="14.25" customHeight="1" x14ac:dyDescent="0.2">
      <c r="A113" s="446"/>
      <c r="B113" s="446"/>
      <c r="C113" s="446"/>
      <c r="D113" s="446"/>
      <c r="E113" s="446"/>
      <c r="F113" s="446"/>
    </row>
    <row r="114" spans="1:6" ht="14.25" customHeight="1" x14ac:dyDescent="0.2">
      <c r="A114" s="446"/>
      <c r="B114" s="446"/>
      <c r="C114" s="446"/>
      <c r="D114" s="446"/>
      <c r="E114" s="446"/>
      <c r="F114" s="446"/>
    </row>
    <row r="115" spans="1:6" ht="14.25" customHeight="1" x14ac:dyDescent="0.2">
      <c r="A115" s="446"/>
      <c r="B115" s="446"/>
      <c r="C115" s="446"/>
      <c r="D115" s="446"/>
      <c r="E115" s="446"/>
      <c r="F115" s="446"/>
    </row>
    <row r="116" spans="1:6" ht="14.25" customHeight="1" x14ac:dyDescent="0.2">
      <c r="A116" s="446"/>
      <c r="B116" s="446"/>
      <c r="C116" s="446"/>
      <c r="D116" s="446"/>
      <c r="E116" s="446"/>
      <c r="F116" s="446"/>
    </row>
    <row r="117" spans="1:6" ht="14.25" customHeight="1" x14ac:dyDescent="0.2">
      <c r="A117" s="446"/>
      <c r="B117" s="446"/>
      <c r="C117" s="446"/>
      <c r="D117" s="446"/>
      <c r="E117" s="446"/>
      <c r="F117" s="446"/>
    </row>
    <row r="118" spans="1:6" ht="14.25" customHeight="1" x14ac:dyDescent="0.2">
      <c r="A118" s="446"/>
      <c r="B118" s="446"/>
      <c r="C118" s="446"/>
      <c r="D118" s="446"/>
      <c r="E118" s="446"/>
      <c r="F118" s="446"/>
    </row>
    <row r="119" spans="1:6" ht="14.25" customHeight="1" x14ac:dyDescent="0.2">
      <c r="A119" s="446"/>
      <c r="B119" s="446"/>
      <c r="C119" s="446"/>
      <c r="D119" s="446"/>
      <c r="E119" s="446"/>
      <c r="F119" s="446"/>
    </row>
    <row r="120" spans="1:6" ht="14.25" customHeight="1" x14ac:dyDescent="0.2">
      <c r="A120" s="446"/>
      <c r="B120" s="446"/>
      <c r="C120" s="446"/>
      <c r="D120" s="446"/>
      <c r="E120" s="446"/>
      <c r="F120" s="446"/>
    </row>
    <row r="121" spans="1:6" ht="14.25" customHeight="1" x14ac:dyDescent="0.2">
      <c r="A121" s="446"/>
      <c r="B121" s="446"/>
      <c r="C121" s="446"/>
      <c r="D121" s="446"/>
      <c r="E121" s="446"/>
      <c r="F121" s="446"/>
    </row>
    <row r="122" spans="1:6" ht="14.25" customHeight="1" x14ac:dyDescent="0.2">
      <c r="A122" s="446"/>
      <c r="B122" s="446"/>
      <c r="C122" s="446"/>
      <c r="D122" s="446"/>
      <c r="E122" s="446"/>
      <c r="F122" s="446"/>
    </row>
    <row r="123" spans="1:6" ht="14.25" customHeight="1" x14ac:dyDescent="0.2">
      <c r="A123" s="446"/>
      <c r="B123" s="446"/>
      <c r="C123" s="446"/>
      <c r="D123" s="446"/>
      <c r="E123" s="446"/>
      <c r="F123" s="446"/>
    </row>
    <row r="124" spans="1:6" ht="14.25" customHeight="1" x14ac:dyDescent="0.2">
      <c r="A124" s="446"/>
      <c r="B124" s="446"/>
      <c r="C124" s="446"/>
      <c r="D124" s="446"/>
      <c r="E124" s="446"/>
      <c r="F124" s="446"/>
    </row>
    <row r="125" spans="1:6" ht="14.25" customHeight="1" x14ac:dyDescent="0.2">
      <c r="A125" s="446"/>
      <c r="B125" s="446"/>
      <c r="C125" s="446"/>
      <c r="D125" s="446"/>
      <c r="E125" s="446"/>
      <c r="F125" s="446"/>
    </row>
    <row r="126" spans="1:6" ht="14.25" customHeight="1" x14ac:dyDescent="0.2">
      <c r="A126" s="446"/>
      <c r="B126" s="446"/>
      <c r="C126" s="446"/>
      <c r="D126" s="446"/>
      <c r="E126" s="446"/>
      <c r="F126" s="446"/>
    </row>
    <row r="127" spans="1:6" ht="14.25" customHeight="1" x14ac:dyDescent="0.2">
      <c r="A127" s="446"/>
      <c r="B127" s="446"/>
      <c r="C127" s="446"/>
      <c r="D127" s="446"/>
      <c r="E127" s="446"/>
      <c r="F127" s="446"/>
    </row>
    <row r="128" spans="1:6" ht="14.25" customHeight="1" x14ac:dyDescent="0.2">
      <c r="A128" s="446"/>
      <c r="B128" s="446"/>
      <c r="C128" s="446"/>
      <c r="D128" s="446"/>
      <c r="E128" s="446"/>
      <c r="F128" s="446"/>
    </row>
    <row r="129" spans="1:6" ht="14.25" customHeight="1" x14ac:dyDescent="0.2">
      <c r="A129" s="446"/>
      <c r="B129" s="446"/>
      <c r="C129" s="446"/>
      <c r="D129" s="446"/>
      <c r="E129" s="446"/>
      <c r="F129" s="446"/>
    </row>
    <row r="130" spans="1:6" ht="14.25" customHeight="1" x14ac:dyDescent="0.2">
      <c r="A130" s="446"/>
      <c r="B130" s="446"/>
      <c r="C130" s="446"/>
      <c r="D130" s="446"/>
      <c r="E130" s="446"/>
      <c r="F130" s="446"/>
    </row>
    <row r="131" spans="1:6" ht="14.25" customHeight="1" x14ac:dyDescent="0.2">
      <c r="A131" s="446"/>
      <c r="B131" s="446"/>
      <c r="C131" s="446"/>
      <c r="D131" s="446"/>
      <c r="E131" s="446"/>
      <c r="F131" s="446"/>
    </row>
    <row r="132" spans="1:6" ht="14.25" customHeight="1" x14ac:dyDescent="0.2">
      <c r="A132" s="446"/>
      <c r="B132" s="446"/>
      <c r="C132" s="446"/>
      <c r="D132" s="446"/>
      <c r="E132" s="446"/>
      <c r="F132" s="446"/>
    </row>
    <row r="133" spans="1:6" ht="14.25" customHeight="1" x14ac:dyDescent="0.2">
      <c r="A133" s="446"/>
      <c r="B133" s="446"/>
      <c r="C133" s="446"/>
      <c r="D133" s="446"/>
      <c r="E133" s="446"/>
      <c r="F133" s="446"/>
    </row>
    <row r="134" spans="1:6" ht="14.25" customHeight="1" x14ac:dyDescent="0.2">
      <c r="A134" s="446"/>
      <c r="B134" s="446"/>
      <c r="C134" s="446"/>
      <c r="D134" s="446"/>
      <c r="E134" s="446"/>
      <c r="F134" s="446"/>
    </row>
    <row r="135" spans="1:6" ht="14.25" customHeight="1" x14ac:dyDescent="0.2">
      <c r="A135" s="446"/>
      <c r="B135" s="446"/>
      <c r="C135" s="446"/>
      <c r="D135" s="446"/>
      <c r="E135" s="446"/>
      <c r="F135" s="446"/>
    </row>
    <row r="136" spans="1:6" ht="14.25" customHeight="1" x14ac:dyDescent="0.2">
      <c r="A136" s="446"/>
      <c r="B136" s="446"/>
      <c r="C136" s="446"/>
      <c r="D136" s="446"/>
      <c r="E136" s="446"/>
      <c r="F136" s="446"/>
    </row>
    <row r="137" spans="1:6" ht="14.25" customHeight="1" x14ac:dyDescent="0.2">
      <c r="A137" s="446"/>
      <c r="B137" s="446"/>
      <c r="C137" s="446"/>
      <c r="D137" s="446"/>
      <c r="E137" s="446"/>
      <c r="F137" s="446"/>
    </row>
    <row r="138" spans="1:6" ht="14.25" customHeight="1" x14ac:dyDescent="0.2">
      <c r="A138" s="446"/>
      <c r="B138" s="446"/>
      <c r="C138" s="446"/>
      <c r="D138" s="446"/>
      <c r="E138" s="446"/>
      <c r="F138" s="446"/>
    </row>
    <row r="139" spans="1:6" ht="14.25" customHeight="1" x14ac:dyDescent="0.2">
      <c r="A139" s="446"/>
      <c r="B139" s="446"/>
      <c r="C139" s="446"/>
      <c r="D139" s="446"/>
      <c r="E139" s="446"/>
      <c r="F139" s="446"/>
    </row>
    <row r="140" spans="1:6" ht="14.25" customHeight="1" x14ac:dyDescent="0.2">
      <c r="A140" s="446"/>
      <c r="B140" s="446"/>
      <c r="C140" s="446"/>
      <c r="D140" s="446"/>
      <c r="E140" s="446"/>
      <c r="F140" s="446"/>
    </row>
    <row r="141" spans="1:6" ht="14.25" customHeight="1" x14ac:dyDescent="0.2">
      <c r="A141" s="446"/>
      <c r="B141" s="446"/>
      <c r="C141" s="446"/>
      <c r="D141" s="446"/>
      <c r="E141" s="446"/>
      <c r="F141" s="446"/>
    </row>
    <row r="142" spans="1:6" ht="14.25" customHeight="1" x14ac:dyDescent="0.2">
      <c r="A142" s="446"/>
      <c r="B142" s="446"/>
      <c r="C142" s="446"/>
      <c r="D142" s="446"/>
      <c r="E142" s="446"/>
      <c r="F142" s="446"/>
    </row>
    <row r="143" spans="1:6" ht="14.25" customHeight="1" x14ac:dyDescent="0.2">
      <c r="A143" s="446"/>
      <c r="B143" s="446"/>
      <c r="C143" s="446"/>
      <c r="D143" s="446"/>
      <c r="E143" s="446"/>
      <c r="F143" s="446"/>
    </row>
    <row r="144" spans="1:6" ht="14.25" customHeight="1" x14ac:dyDescent="0.2">
      <c r="A144" s="446"/>
      <c r="B144" s="446"/>
      <c r="C144" s="446"/>
      <c r="D144" s="446"/>
      <c r="E144" s="446"/>
      <c r="F144" s="446"/>
    </row>
    <row r="145" spans="1:6" ht="14.25" customHeight="1" x14ac:dyDescent="0.2">
      <c r="A145" s="446"/>
      <c r="B145" s="446"/>
      <c r="C145" s="446"/>
      <c r="D145" s="446"/>
      <c r="E145" s="446"/>
      <c r="F145" s="446"/>
    </row>
    <row r="146" spans="1:6" ht="14.25" customHeight="1" x14ac:dyDescent="0.2">
      <c r="A146" s="446"/>
      <c r="B146" s="446"/>
      <c r="C146" s="446"/>
      <c r="D146" s="446"/>
      <c r="E146" s="446"/>
      <c r="F146" s="446"/>
    </row>
    <row r="147" spans="1:6" ht="14.25" customHeight="1" x14ac:dyDescent="0.2">
      <c r="A147" s="446"/>
      <c r="B147" s="446"/>
      <c r="C147" s="446"/>
      <c r="D147" s="446"/>
      <c r="E147" s="446"/>
      <c r="F147" s="446"/>
    </row>
    <row r="148" spans="1:6" ht="14.25" customHeight="1" x14ac:dyDescent="0.2">
      <c r="A148" s="446"/>
      <c r="B148" s="446"/>
      <c r="C148" s="446"/>
      <c r="D148" s="446"/>
      <c r="E148" s="446"/>
      <c r="F148" s="446"/>
    </row>
    <row r="149" spans="1:6" ht="14.25" customHeight="1" x14ac:dyDescent="0.2">
      <c r="A149" s="446"/>
      <c r="B149" s="446"/>
      <c r="C149" s="446"/>
      <c r="D149" s="446"/>
      <c r="E149" s="446"/>
      <c r="F149" s="446"/>
    </row>
    <row r="150" spans="1:6" ht="14.25" customHeight="1" x14ac:dyDescent="0.2">
      <c r="A150" s="446"/>
      <c r="B150" s="446"/>
      <c r="C150" s="446"/>
      <c r="D150" s="446"/>
      <c r="E150" s="446"/>
      <c r="F150" s="446"/>
    </row>
    <row r="151" spans="1:6" ht="14.25" customHeight="1" x14ac:dyDescent="0.2">
      <c r="A151" s="446"/>
      <c r="B151" s="446"/>
      <c r="C151" s="446"/>
      <c r="D151" s="446"/>
      <c r="E151" s="446"/>
      <c r="F151" s="446"/>
    </row>
    <row r="152" spans="1:6" ht="14.25" customHeight="1" x14ac:dyDescent="0.2">
      <c r="A152" s="446"/>
      <c r="B152" s="446"/>
      <c r="C152" s="446"/>
      <c r="D152" s="446"/>
      <c r="E152" s="446"/>
      <c r="F152" s="446"/>
    </row>
    <row r="153" spans="1:6" ht="14.25" customHeight="1" x14ac:dyDescent="0.2">
      <c r="A153" s="446"/>
      <c r="B153" s="446"/>
      <c r="C153" s="446"/>
      <c r="D153" s="446"/>
      <c r="E153" s="446"/>
      <c r="F153" s="446"/>
    </row>
    <row r="154" spans="1:6" ht="14.25" customHeight="1" x14ac:dyDescent="0.2">
      <c r="A154" s="446"/>
      <c r="B154" s="446"/>
      <c r="C154" s="446"/>
      <c r="D154" s="446"/>
      <c r="E154" s="446"/>
      <c r="F154" s="446"/>
    </row>
    <row r="155" spans="1:6" ht="14.25" customHeight="1" x14ac:dyDescent="0.2">
      <c r="A155" s="446"/>
      <c r="B155" s="446"/>
      <c r="C155" s="446"/>
      <c r="D155" s="446"/>
      <c r="E155" s="446"/>
      <c r="F155" s="446"/>
    </row>
    <row r="156" spans="1:6" ht="14.25" customHeight="1" x14ac:dyDescent="0.2">
      <c r="A156" s="446"/>
      <c r="B156" s="446"/>
      <c r="C156" s="446"/>
      <c r="D156" s="446"/>
      <c r="E156" s="446"/>
      <c r="F156" s="446"/>
    </row>
    <row r="157" spans="1:6" ht="14.25" customHeight="1" x14ac:dyDescent="0.2">
      <c r="A157" s="446"/>
      <c r="B157" s="446"/>
      <c r="C157" s="446"/>
      <c r="D157" s="446"/>
      <c r="E157" s="446"/>
      <c r="F157" s="446"/>
    </row>
    <row r="158" spans="1:6" ht="14.25" customHeight="1" x14ac:dyDescent="0.2">
      <c r="A158" s="446"/>
      <c r="B158" s="446"/>
      <c r="C158" s="446"/>
      <c r="D158" s="446"/>
      <c r="E158" s="446"/>
      <c r="F158" s="446"/>
    </row>
    <row r="159" spans="1:6" ht="14.25" customHeight="1" x14ac:dyDescent="0.2">
      <c r="A159" s="446"/>
      <c r="B159" s="446"/>
      <c r="C159" s="446"/>
      <c r="D159" s="446"/>
      <c r="E159" s="446"/>
      <c r="F159" s="446"/>
    </row>
    <row r="160" spans="1:6" ht="14.25" customHeight="1" x14ac:dyDescent="0.2">
      <c r="A160" s="446"/>
      <c r="B160" s="446"/>
      <c r="C160" s="446"/>
      <c r="D160" s="446"/>
      <c r="E160" s="446"/>
      <c r="F160" s="446"/>
    </row>
    <row r="161" spans="1:6" ht="14.25" customHeight="1" x14ac:dyDescent="0.2">
      <c r="A161" s="446"/>
      <c r="B161" s="446"/>
      <c r="C161" s="446"/>
      <c r="D161" s="446"/>
      <c r="E161" s="446"/>
      <c r="F161" s="446"/>
    </row>
    <row r="162" spans="1:6" ht="14.25" customHeight="1" x14ac:dyDescent="0.2">
      <c r="A162" s="446"/>
      <c r="B162" s="446"/>
      <c r="C162" s="446"/>
      <c r="D162" s="446"/>
      <c r="E162" s="446"/>
      <c r="F162" s="446"/>
    </row>
    <row r="163" spans="1:6" ht="14.25" customHeight="1" x14ac:dyDescent="0.2">
      <c r="A163" s="446"/>
      <c r="B163" s="446"/>
      <c r="C163" s="446"/>
      <c r="D163" s="446"/>
      <c r="E163" s="446"/>
      <c r="F163" s="446"/>
    </row>
    <row r="164" spans="1:6" ht="14.25" customHeight="1" x14ac:dyDescent="0.2">
      <c r="A164" s="446"/>
      <c r="B164" s="446"/>
      <c r="C164" s="446"/>
      <c r="D164" s="446"/>
      <c r="E164" s="446"/>
      <c r="F164" s="446"/>
    </row>
    <row r="165" spans="1:6" ht="14.25" customHeight="1" x14ac:dyDescent="0.2">
      <c r="A165" s="446"/>
      <c r="B165" s="446"/>
      <c r="C165" s="446"/>
      <c r="D165" s="446"/>
      <c r="E165" s="446"/>
      <c r="F165" s="446"/>
    </row>
    <row r="166" spans="1:6" ht="14.25" customHeight="1" x14ac:dyDescent="0.2">
      <c r="A166" s="446"/>
      <c r="B166" s="446"/>
      <c r="C166" s="446"/>
      <c r="D166" s="446"/>
      <c r="E166" s="446"/>
      <c r="F166" s="446"/>
    </row>
    <row r="167" spans="1:6" ht="14.25" customHeight="1" x14ac:dyDescent="0.2">
      <c r="A167" s="446"/>
      <c r="B167" s="446"/>
      <c r="C167" s="446"/>
      <c r="D167" s="446"/>
      <c r="E167" s="446"/>
      <c r="F167" s="446"/>
    </row>
    <row r="168" spans="1:6" ht="14.25" customHeight="1" x14ac:dyDescent="0.2">
      <c r="A168" s="446"/>
      <c r="B168" s="446"/>
      <c r="C168" s="446"/>
      <c r="D168" s="446"/>
      <c r="E168" s="446"/>
      <c r="F168" s="446"/>
    </row>
    <row r="169" spans="1:6" ht="14.25" customHeight="1" x14ac:dyDescent="0.2">
      <c r="A169" s="446"/>
      <c r="B169" s="446"/>
      <c r="C169" s="446"/>
      <c r="D169" s="446"/>
      <c r="E169" s="446"/>
      <c r="F169" s="446"/>
    </row>
    <row r="170" spans="1:6" ht="14.25" customHeight="1" x14ac:dyDescent="0.2">
      <c r="A170" s="446"/>
      <c r="B170" s="446"/>
      <c r="C170" s="446"/>
      <c r="D170" s="446"/>
      <c r="E170" s="446"/>
      <c r="F170" s="446"/>
    </row>
    <row r="171" spans="1:6" ht="14.25" customHeight="1" x14ac:dyDescent="0.2">
      <c r="A171" s="446"/>
      <c r="B171" s="446"/>
      <c r="C171" s="446"/>
      <c r="D171" s="446"/>
      <c r="E171" s="446"/>
      <c r="F171" s="446"/>
    </row>
    <row r="172" spans="1:6" ht="14.25" customHeight="1" x14ac:dyDescent="0.2">
      <c r="A172" s="446"/>
      <c r="B172" s="446"/>
      <c r="C172" s="446"/>
      <c r="D172" s="446"/>
      <c r="E172" s="446"/>
      <c r="F172" s="446"/>
    </row>
    <row r="173" spans="1:6" ht="14.25" customHeight="1" x14ac:dyDescent="0.2">
      <c r="A173" s="446"/>
      <c r="B173" s="446"/>
      <c r="C173" s="446"/>
      <c r="D173" s="446"/>
      <c r="E173" s="446"/>
      <c r="F173" s="446"/>
    </row>
    <row r="174" spans="1:6" ht="14.25" customHeight="1" x14ac:dyDescent="0.2">
      <c r="A174" s="446"/>
      <c r="B174" s="446"/>
      <c r="C174" s="446"/>
      <c r="D174" s="446"/>
      <c r="E174" s="446"/>
      <c r="F174" s="446"/>
    </row>
    <row r="175" spans="1:6" ht="14.25" customHeight="1" x14ac:dyDescent="0.2">
      <c r="A175" s="446"/>
      <c r="B175" s="446"/>
      <c r="C175" s="446"/>
      <c r="D175" s="446"/>
      <c r="E175" s="446"/>
      <c r="F175" s="446"/>
    </row>
    <row r="176" spans="1:6" ht="14.25" customHeight="1" x14ac:dyDescent="0.2">
      <c r="A176" s="446"/>
      <c r="B176" s="446"/>
      <c r="C176" s="446"/>
      <c r="D176" s="446"/>
      <c r="E176" s="446"/>
      <c r="F176" s="446"/>
    </row>
  </sheetData>
  <mergeCells count="4">
    <mergeCell ref="A1:F1"/>
    <mergeCell ref="A2:F2"/>
    <mergeCell ref="A3:F3"/>
    <mergeCell ref="A4:F4"/>
  </mergeCells>
  <printOptions horizontalCentered="1" gridLines="1"/>
  <pageMargins left="0.25" right="0.25" top="0.5" bottom="0.5" header="0.25" footer="0.25"/>
  <pageSetup paperSize="9" scale="77" orientation="portrait" horizontalDpi="1200" verticalDpi="1200"/>
  <headerFooter>
    <oddHeader>&amp;LOFFICE OF HEALTH CARE ACCESS&amp;CANNUAL REPORTING&amp;RCHARLOTTE HUNGERFORD HOSPITAL</oddHeader>
    <oddFooter>&amp;LREPORT 23&amp;C &amp;P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Report_20</vt:lpstr>
      <vt:lpstr>Report_5</vt:lpstr>
      <vt:lpstr>Report_6</vt:lpstr>
      <vt:lpstr>Report_6A</vt:lpstr>
      <vt:lpstr>Report_7</vt:lpstr>
      <vt:lpstr>Report_8</vt:lpstr>
      <vt:lpstr>Report_16</vt:lpstr>
      <vt:lpstr>Report_17A</vt:lpstr>
      <vt:lpstr>Report_17B</vt:lpstr>
      <vt:lpstr>Report_18</vt:lpstr>
      <vt:lpstr>Report_19</vt:lpstr>
      <vt:lpstr>Report_21</vt:lpstr>
      <vt:lpstr>Report_22</vt:lpstr>
      <vt:lpstr>Report_23</vt:lpstr>
      <vt:lpstr>Report_16!Print_Area</vt:lpstr>
      <vt:lpstr>Report_17A!Print_Area</vt:lpstr>
      <vt:lpstr>Report_17B!Print_Area</vt:lpstr>
      <vt:lpstr>Report_18!Print_Area</vt:lpstr>
      <vt:lpstr>Report_19!Print_Area</vt:lpstr>
      <vt:lpstr>Report_20!Print_Area</vt:lpstr>
      <vt:lpstr>Report_21!Print_Area</vt:lpstr>
      <vt:lpstr>Report_22!Print_Area</vt:lpstr>
      <vt:lpstr>Report_23!Print_Area</vt:lpstr>
      <vt:lpstr>Report_5!Print_Area</vt:lpstr>
      <vt:lpstr>Report_6!Print_Area</vt:lpstr>
      <vt:lpstr>Report_6A!Print_Area</vt:lpstr>
      <vt:lpstr>Report_7!Print_Area</vt:lpstr>
      <vt:lpstr>Report_8!Print_Area</vt:lpstr>
      <vt:lpstr>Report_16!Print_Titles</vt:lpstr>
      <vt:lpstr>Report_17A!Print_Titles</vt:lpstr>
      <vt:lpstr>Report_17B!Print_Titles</vt:lpstr>
      <vt:lpstr>Report_18!Print_Titles</vt:lpstr>
      <vt:lpstr>Report_19!Print_Titles</vt:lpstr>
      <vt:lpstr>Report_20!Print_Titles</vt:lpstr>
      <vt:lpstr>Report_21!Print_Titles</vt:lpstr>
      <vt:lpstr>Report_22!Print_Titles</vt:lpstr>
      <vt:lpstr>Report_23!Print_Titles</vt:lpstr>
      <vt:lpstr>Report_5!Print_Titles</vt:lpstr>
      <vt:lpstr>Report_6!Print_Titles</vt:lpstr>
      <vt:lpstr>Report_6A!Print_Titles</vt:lpstr>
      <vt:lpstr>Report_7!Print_Titles</vt:lpstr>
      <vt:lpstr>Report_8!Print_Titles</vt:lpstr>
    </vt:vector>
  </TitlesOfParts>
  <Company>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Malinowski</dc:creator>
  <cp:lastModifiedBy>Ciesones, Ron</cp:lastModifiedBy>
  <cp:lastPrinted>2007-11-09T14:20:07Z</cp:lastPrinted>
  <dcterms:created xsi:type="dcterms:W3CDTF">2005-10-21T18:41:40Z</dcterms:created>
  <dcterms:modified xsi:type="dcterms:W3CDTF">2012-06-28T12:42:07Z</dcterms:modified>
</cp:coreProperties>
</file>