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Report_17A!$A$13:$C$21</definedName>
    <definedName name="_xlnm.Print_Area" localSheetId="8">Report_17B!$A$10:$F$20</definedName>
    <definedName name="_xlnm.Print_Area" localSheetId="9">Report_18!$A$9:$C$31</definedName>
    <definedName name="_xlnm.Print_Area" localSheetId="10">Report_19!$A$10:$E$31</definedName>
    <definedName name="_xlnm.Print_Area" localSheetId="0">Report_20!$A$11:$C$130</definedName>
    <definedName name="_xlnm.Print_Area" localSheetId="11">Report_21!$A$11:$E$44</definedName>
    <definedName name="_xlnm.Print_Area" localSheetId="12">Report_22!$A$11:$C$20</definedName>
    <definedName name="_xlnm.Print_Area" localSheetId="13">Report_23!$A$9:$F$59</definedName>
    <definedName name="_xlnm.Print_Area" localSheetId="1">Report_5!$A$10:$D$77</definedName>
    <definedName name="_xlnm.Print_Area" localSheetId="2">Report_6!$A$10:$E$52</definedName>
    <definedName name="_xlnm.Print_Area" localSheetId="3">Report_6A!$A$10:$F$43</definedName>
    <definedName name="_xlnm.Print_Area" localSheetId="4">Report_7!$A$10:$D$39</definedName>
    <definedName name="_xlnm.Print_Area" localSheetId="5">Report_8!$A$10:$D$39</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C45" i="14"/>
  <c r="F44" i="14"/>
  <c r="E44" i="14"/>
  <c r="D42" i="14"/>
  <c r="E42" i="14"/>
  <c r="F42" i="14"/>
  <c r="C42" i="14"/>
  <c r="F41" i="14"/>
  <c r="E41" i="14"/>
  <c r="F39" i="14"/>
  <c r="E39" i="14"/>
  <c r="F38" i="14"/>
  <c r="E38" i="14"/>
  <c r="F30" i="14"/>
  <c r="E30" i="14"/>
  <c r="F29" i="14"/>
  <c r="E29" i="14"/>
  <c r="F28" i="14"/>
  <c r="E28" i="14"/>
  <c r="F27" i="14"/>
  <c r="E27" i="14"/>
  <c r="D25" i="14"/>
  <c r="C25" i="14"/>
  <c r="F24" i="14"/>
  <c r="E24" i="14"/>
  <c r="F23" i="14"/>
  <c r="E23" i="14"/>
  <c r="F22" i="14"/>
  <c r="E22" i="14"/>
  <c r="E25" i="14"/>
  <c r="F25" i="14"/>
  <c r="D19" i="14"/>
  <c r="D20" i="14"/>
  <c r="C19" i="14"/>
  <c r="C20" i="14"/>
  <c r="F18" i="14"/>
  <c r="E18" i="14"/>
  <c r="D16" i="14"/>
  <c r="E16" i="14"/>
  <c r="F16" i="14"/>
  <c r="C16" i="14"/>
  <c r="F15" i="14"/>
  <c r="E15" i="14"/>
  <c r="F13" i="14"/>
  <c r="E13" i="14"/>
  <c r="F12" i="14"/>
  <c r="E12" i="14"/>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0" i="9"/>
  <c r="E20" i="9"/>
  <c r="D20" i="9"/>
  <c r="C20" i="9"/>
  <c r="C19" i="8"/>
  <c r="F36" i="7"/>
  <c r="E36" i="7"/>
  <c r="D35" i="7"/>
  <c r="C35" i="7"/>
  <c r="F35" i="7"/>
  <c r="F34" i="7"/>
  <c r="E34" i="7"/>
  <c r="F33" i="7"/>
  <c r="E33" i="7"/>
  <c r="F32" i="7"/>
  <c r="E32" i="7"/>
  <c r="F31" i="7"/>
  <c r="E31" i="7"/>
  <c r="F30" i="7"/>
  <c r="E30" i="7"/>
  <c r="E27" i="7"/>
  <c r="F27" i="7"/>
  <c r="D26" i="7"/>
  <c r="E26" i="7"/>
  <c r="C26" i="7"/>
  <c r="E25" i="7"/>
  <c r="F25" i="7"/>
  <c r="E24" i="7"/>
  <c r="F24" i="7"/>
  <c r="E23" i="7"/>
  <c r="F23" i="7"/>
  <c r="F22" i="7"/>
  <c r="E22" i="7"/>
  <c r="F21" i="7"/>
  <c r="E21" i="7"/>
  <c r="F18" i="7"/>
  <c r="E18" i="7"/>
  <c r="D17" i="7"/>
  <c r="E17" i="7"/>
  <c r="C17" i="7"/>
  <c r="F17" i="7"/>
  <c r="F16" i="7"/>
  <c r="E16" i="7"/>
  <c r="F15" i="7"/>
  <c r="E15" i="7"/>
  <c r="F14" i="7"/>
  <c r="E14" i="7"/>
  <c r="F13" i="7"/>
  <c r="E13" i="7"/>
  <c r="F12" i="7"/>
  <c r="E12" i="7"/>
  <c r="C39" i="6"/>
  <c r="C39" i="5"/>
  <c r="F23" i="4"/>
  <c r="F18" i="4"/>
  <c r="F41" i="4"/>
  <c r="E49" i="3"/>
  <c r="E44" i="3"/>
  <c r="E51" i="3"/>
  <c r="E37" i="3"/>
  <c r="E32" i="3"/>
  <c r="E27" i="3"/>
  <c r="E20" i="3"/>
  <c r="E13" i="3"/>
  <c r="D76" i="2"/>
  <c r="D73" i="2"/>
  <c r="D65" i="2"/>
  <c r="D75" i="2"/>
  <c r="D77" i="2"/>
  <c r="D57" i="2"/>
  <c r="D49" i="2"/>
  <c r="D41" i="2"/>
  <c r="D33" i="2"/>
  <c r="D25" i="2"/>
  <c r="D17" i="2"/>
  <c r="D46" i="14"/>
  <c r="E19" i="14"/>
  <c r="F19" i="14"/>
  <c r="F26" i="7"/>
  <c r="E20" i="14"/>
  <c r="F20" i="14"/>
  <c r="E35" i="7"/>
  <c r="E45" i="14"/>
  <c r="F45" i="14"/>
  <c r="C46" i="14"/>
  <c r="F46" i="14"/>
  <c r="E46" i="14"/>
</calcChain>
</file>

<file path=xl/sharedStrings.xml><?xml version="1.0" encoding="utf-8"?>
<sst xmlns="http://schemas.openxmlformats.org/spreadsheetml/2006/main" count="870" uniqueCount="312">
  <si>
    <t>CT CHILDREN`S MEDICAL CENTER</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</si>
  <si>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</si>
  <si>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</si>
  <si>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</si>
  <si>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</si>
  <si>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</si>
  <si>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</si>
  <si>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</si>
  <si>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</si>
  <si>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</si>
  <si>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CCMC CORPORATION</t>
  </si>
  <si>
    <t>Affiliate Description</t>
  </si>
  <si>
    <t>PARENT COMPANY TO CT CHILDREN`S MEDICAL CENTER, CCMC FOUNDATION, CCMC VENTURES,AND CCMC AFFLIATES</t>
  </si>
  <si>
    <t xml:space="preserve">Affiliate type of service </t>
  </si>
  <si>
    <t>Parent Corporation</t>
  </si>
  <si>
    <t>Tax Status</t>
  </si>
  <si>
    <t>Not for Profit</t>
  </si>
  <si>
    <t>Street Address</t>
  </si>
  <si>
    <t>282 WASHINGTON ST., HARTFORD, CT.</t>
  </si>
  <si>
    <t xml:space="preserve">Town </t>
  </si>
  <si>
    <t>Hartford</t>
  </si>
  <si>
    <t>State</t>
  </si>
  <si>
    <t>Connecticut</t>
  </si>
  <si>
    <t>Zip Code</t>
  </si>
  <si>
    <t xml:space="preserve">06106 - </t>
  </si>
  <si>
    <t>CEO Name</t>
  </si>
  <si>
    <t>Martin J. Gavin</t>
  </si>
  <si>
    <t>CEO Title</t>
  </si>
  <si>
    <t>President &amp; CEO</t>
  </si>
  <si>
    <t>CT Agent Name</t>
  </si>
  <si>
    <t>DAVID HADDEN</t>
  </si>
  <si>
    <t>CT Agent Company</t>
  </si>
  <si>
    <t>ROBINSON &amp; COLE</t>
  </si>
  <si>
    <t>CT Agent Company Street Address</t>
  </si>
  <si>
    <t>ONE COMMERCIAL PLAZA, HARTFORD,  CT</t>
  </si>
  <si>
    <t xml:space="preserve">CT Agent Town </t>
  </si>
  <si>
    <t>CT Agent State</t>
  </si>
  <si>
    <t>CT Agent Zip Code</t>
  </si>
  <si>
    <t xml:space="preserve">06103 - </t>
  </si>
  <si>
    <t>B.</t>
  </si>
  <si>
    <t>CCMC AFFILIATES</t>
  </si>
  <si>
    <t>CONSIST OF A EMPLOYEE DAY-CARE, A CHILD DEVELOPMENT CTR, AND A SCHOOL.</t>
  </si>
  <si>
    <t>Other HealthCare Svcs(Specify)</t>
  </si>
  <si>
    <t>PRESIDENT &amp; CEO</t>
  </si>
  <si>
    <t>ONE COMMERCIAL PLAZA, HARTFORD, CT</t>
  </si>
  <si>
    <t>C.</t>
  </si>
  <si>
    <t>CCMC FOUNDATION</t>
  </si>
  <si>
    <t>FUNDRAISING FOR CCMC</t>
  </si>
  <si>
    <t>Foundation</t>
  </si>
  <si>
    <t>D.</t>
  </si>
  <si>
    <t>CCMC VENTURES</t>
  </si>
  <si>
    <t>CURRENTLY INACTIVE</t>
  </si>
  <si>
    <t>Health Education Services</t>
  </si>
  <si>
    <t>For Profit</t>
  </si>
  <si>
    <t>E.</t>
  </si>
  <si>
    <t>CHILD HEALTH AND DEVELOPMENT INSTITUTE OF CONNECTICUT</t>
  </si>
  <si>
    <t>RUNS PROGRAMS WHICH SUPPORT IMPROVEMENT IN PEDIATRIC AND PRIMARY CARE IN CONNECTICUT.  PRIMARY FOCUS IS TOWARDS UNDERPRIVILEDGED CHILDREN.</t>
  </si>
  <si>
    <t>270 Farmington Avenue, Suite 3, Farmington, CT</t>
  </si>
  <si>
    <t>Farmington</t>
  </si>
  <si>
    <t xml:space="preserve">06032 - </t>
  </si>
  <si>
    <t>Judith Meyers</t>
  </si>
  <si>
    <t>Robinson &amp; Cole</t>
  </si>
  <si>
    <t>One Commercial Plaza, Hartford, CT</t>
  </si>
  <si>
    <t>F.</t>
  </si>
  <si>
    <t>CONNECTICUT CHILDREN'S SPECIALTY GROUP</t>
  </si>
  <si>
    <t>PEDIATRIC PHYSICIAN PRACTICE</t>
  </si>
  <si>
    <t>Physicians Services</t>
  </si>
  <si>
    <t>282 WASHINGTON ST</t>
  </si>
  <si>
    <t>HARTFORD</t>
  </si>
  <si>
    <t>DEAN RAPOZA</t>
  </si>
  <si>
    <t>PRESIDENT AND EXECUTIVE DIRECTOR</t>
  </si>
  <si>
    <t>MICHAEL C. HACKETT</t>
  </si>
  <si>
    <t>ECKERT &amp; SEAMANS CHERIN &amp; MELLOTT, LLC</t>
  </si>
  <si>
    <t>1 INTERNATIONAL PLACE, 18TH FLOOR</t>
  </si>
  <si>
    <t>BOSTON</t>
  </si>
  <si>
    <t>Massachusetts</t>
  </si>
  <si>
    <t xml:space="preserve">02110 - </t>
  </si>
  <si>
    <t>G.</t>
  </si>
  <si>
    <t>THE CHILDREN`S FUND OF CONNECTICUT, INC.</t>
  </si>
  <si>
    <t>TO FUND PROGRAMS THAT WILL ENABLE DISADVANTAGED CHILDREN IN CONNECTICUT TO HAVE ACCESS TO A COMPREHENSIVE AND EFFECTIVE COMMUNITY-BASED HEALTH AND MENTAL HEALTH CARE SYSTEM.</t>
  </si>
  <si>
    <t>270 Farmington Ave, Suite 367, Farmington CT</t>
  </si>
  <si>
    <t>President and CEO</t>
  </si>
  <si>
    <t>ROBINSON &amp; COLE LLP</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</si>
  <si>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</si>
  <si>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</si>
  <si>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</si>
  <si>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</si>
  <si>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</si>
  <si>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</si>
  <si>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</si>
  <si>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</si>
  <si>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</si>
  <si>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</si>
  <si>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</si>
  <si>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</si>
  <si>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</si>
  <si>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</si>
  <si>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</si>
  <si>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</si>
  <si>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</si>
  <si>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</si>
  <si>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</si>
  <si>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</si>
  <si>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</si>
  <si>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</si>
  <si>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</si>
  <si>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</si>
  <si>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</si>
  <si>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</si>
  <si>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</si>
  <si>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</si>
  <si>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</si>
  <si>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</si>
  <si>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</si>
  <si>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</si>
  <si>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</si>
  <si>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</si>
  <si>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</si>
  <si>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</si>
  <si>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Management Fees                   </t>
  </si>
  <si>
    <t xml:space="preserve">09/30/2010                     </t>
  </si>
  <si>
    <t>Ending Unconsolidated Intercompany Balance:</t>
  </si>
  <si>
    <t>9/30/2010  </t>
  </si>
  <si>
    <t xml:space="preserve">Cash Transfer                   </t>
  </si>
  <si>
    <t xml:space="preserve">Fund Balance Transfer                   </t>
  </si>
  <si>
    <t xml:space="preserve">CT Corp Tax                   </t>
  </si>
  <si>
    <t>Nothing to Report  </t>
  </si>
  <si>
    <t/>
  </si>
  <si>
    <t xml:space="preserve">Practice Support                   </t>
  </si>
  <si>
    <t xml:space="preserve">Rent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</si>
  <si>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</si>
  <si>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</si>
  <si>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</si>
  <si>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</si>
  <si>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</si>
  <si>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</si>
  <si>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</si>
  <si>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</si>
  <si>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</si>
  <si>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</si>
  <si>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Cash Transfer</t>
  </si>
  <si>
    <t>09/30/2010</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</si>
  <si>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</si>
  <si>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</si>
  <si>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</si>
  <si>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</si>
  <si>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</si>
  <si>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</si>
  <si>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</si>
  <si>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</si>
  <si>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</si>
  <si>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</si>
  <si>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</si>
  <si>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</si>
  <si>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</si>
  <si>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</si>
  <si>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</si>
  <si>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</si>
  <si>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</si>
  <si>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</si>
  <si>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</si>
  <si>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</si>
  <si>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</si>
  <si>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</si>
  <si>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</si>
  <si>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</si>
  <si>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</si>
  <si>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</si>
  <si>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</si>
  <si>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</si>
  <si>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</si>
  <si>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</si>
  <si>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</si>
  <si>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</si>
  <si>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</si>
  <si>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</si>
  <si>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</si>
  <si>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</si>
  <si>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</si>
  <si>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CLAIRE B DAVIS KRAMER FUND</t>
  </si>
  <si>
    <t>2</t>
  </si>
  <si>
    <t>3</t>
  </si>
  <si>
    <t>4</t>
  </si>
  <si>
    <t>5</t>
  </si>
  <si>
    <t>6</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</si>
  <si>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</si>
  <si>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</si>
  <si>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</si>
  <si>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</si>
  <si>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</si>
  <si>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</si>
  <si>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</si>
  <si>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</si>
  <si>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</si>
  <si>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</si>
  <si>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</si>
  <si>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</si>
  <si>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</si>
  <si>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</si>
  <si>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</si>
  <si>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</si>
  <si>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</si>
  <si>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</si>
  <si>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</si>
  <si>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</si>
  <si>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All collection agency/law firms:  Accounts are sent weekly to the agency based on an alpha split.  Transfers to agencies/law firm are done electronically.  Accounts are sent when the dunning cycle has been completed unsuccessfully and/or when internal collection efforts have not resolved the account</t>
  </si>
  <si>
    <t>Hospital's processes and policies for compensating a Collection Agent for services rendered</t>
  </si>
  <si>
    <t>All collection agency/law firms: Billing to the hospital occurs the month after payments are received.  Payments to the agencies and/or law firm are based upon a percentage of the amount collected.  Legal fees are billed to the hospital as they occur and are paid subsequently.</t>
  </si>
  <si>
    <t>Total Recovery Rate on accounts assigned (excluding Medicare accounts) to Collection Agents</t>
  </si>
  <si>
    <t>II.</t>
  </si>
  <si>
    <t>SPECIFIC COLLECTION AGENT INFORMATION</t>
  </si>
  <si>
    <t xml:space="preserve">Collection Agent </t>
  </si>
  <si>
    <t>Collection Agent Name</t>
  </si>
  <si>
    <t>Nair &amp; Levin</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</si>
  <si>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</si>
  <si>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</si>
  <si>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</si>
  <si>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</si>
  <si>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</si>
  <si>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</si>
  <si>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</si>
  <si>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Century Financial Services</t>
  </si>
  <si>
    <t>Collection Agency</t>
  </si>
  <si>
    <t>REPORT 19 - SALARIES AND FRINGE BENEFITS OF THE TEN HIGHEST PAID HOSPITAL POSITIONS</t>
  </si>
  <si>
    <t>POSITION TITLE</t>
  </si>
  <si>
    <t>SALARY</t>
  </si>
  <si>
    <t>FRINGE BENEFITS</t>
  </si>
  <si>
    <t>TOTAL</t>
  </si>
  <si>
    <t>1.</t>
  </si>
  <si>
    <t>2.</t>
  </si>
  <si>
    <t>Physician In Chief</t>
  </si>
  <si>
    <t>3.</t>
  </si>
  <si>
    <t>Senior VP &amp; CFO</t>
  </si>
  <si>
    <t>4.</t>
  </si>
  <si>
    <t>VP Quality Improvement &amp; Patient Safety</t>
  </si>
  <si>
    <t>5.</t>
  </si>
  <si>
    <t>Chief Operating Officer</t>
  </si>
  <si>
    <t>6.</t>
  </si>
  <si>
    <t>General Council</t>
  </si>
  <si>
    <t>7.</t>
  </si>
  <si>
    <t>VP Clinical Svcs &amp; Chief RN Officer</t>
  </si>
  <si>
    <t>8.</t>
  </si>
  <si>
    <t>VP Human Resources</t>
  </si>
  <si>
    <t>9.</t>
  </si>
  <si>
    <t>Director of IT</t>
  </si>
  <si>
    <t>10.</t>
  </si>
  <si>
    <t>VP Strategy &amp; Regional Development</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</si>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</sst>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tabSelected="1" zoomScale="75" zoomScaleNormal="75" workbookViewId="0">
      <selection activeCell="A2" sqref="A2:C2"/>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0"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43</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45</v>
      </c>
      <c r="B46" s="17" t="s">
        <v>9</v>
      </c>
      <c r="C46" s="18" t="s">
        <v>46</v>
      </c>
    </row>
    <row r="47" spans="1:3"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43</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44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38</v>
      </c>
    </row>
    <row r="62" spans="1:3" ht="15.75" customHeight="1" x14ac:dyDescent="0.25">
      <c r="A62" s="13"/>
      <c r="B62" s="14"/>
      <c r="C62" s="15"/>
    </row>
    <row r="63" spans="1:3" ht="27.2" customHeight="1" x14ac:dyDescent="0.25">
      <c r="A63" s="16" t="s">
        <v>49</v>
      </c>
      <c r="B63" s="17" t="s">
        <v>9</v>
      </c>
      <c r="C63" s="18" t="s">
        <v>50</v>
      </c>
    </row>
    <row r="64" spans="1:3" x14ac:dyDescent="0.2">
      <c r="A64" s="19">
        <v>1</v>
      </c>
      <c r="B64" s="20" t="s">
        <v>11</v>
      </c>
      <c r="C64" s="21" t="s">
        <v>51</v>
      </c>
    </row>
    <row r="65" spans="1:3" ht="14.25" customHeight="1" x14ac:dyDescent="0.2">
      <c r="A65" s="19">
        <v>2</v>
      </c>
      <c r="B65" s="22" t="s">
        <v>13</v>
      </c>
      <c r="C65" s="21" t="s">
        <v>52</v>
      </c>
    </row>
    <row r="66" spans="1:3" ht="14.25" customHeight="1" x14ac:dyDescent="0.2">
      <c r="A66" s="19">
        <v>3</v>
      </c>
      <c r="B66" s="22" t="s">
        <v>15</v>
      </c>
      <c r="C66" s="23" t="s">
        <v>53</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54</v>
      </c>
      <c r="B80" s="17" t="s">
        <v>9</v>
      </c>
      <c r="C80" s="18" t="s">
        <v>55</v>
      </c>
    </row>
    <row r="81" spans="1:3" ht="45" x14ac:dyDescent="0.2">
      <c r="A81" s="19">
        <v>1</v>
      </c>
      <c r="B81" s="20" t="s">
        <v>11</v>
      </c>
      <c r="C81" s="21" t="s">
        <v>56</v>
      </c>
    </row>
    <row r="82" spans="1:3" ht="14.25" customHeight="1" x14ac:dyDescent="0.2">
      <c r="A82" s="19">
        <v>2</v>
      </c>
      <c r="B82" s="22" t="s">
        <v>13</v>
      </c>
      <c r="C82" s="21" t="s">
        <v>42</v>
      </c>
    </row>
    <row r="83" spans="1:3" ht="14.25" customHeight="1" x14ac:dyDescent="0.2">
      <c r="A83" s="19">
        <v>3</v>
      </c>
      <c r="B83" s="22" t="s">
        <v>15</v>
      </c>
      <c r="C83" s="23" t="s">
        <v>16</v>
      </c>
    </row>
    <row r="84" spans="1:3" ht="14.25" customHeight="1" x14ac:dyDescent="0.2">
      <c r="A84" s="19">
        <v>4</v>
      </c>
      <c r="B84" s="20" t="s">
        <v>17</v>
      </c>
      <c r="C84" s="21" t="s">
        <v>57</v>
      </c>
    </row>
    <row r="85" spans="1:3" ht="14.25" customHeight="1" x14ac:dyDescent="0.2">
      <c r="A85" s="19">
        <v>5</v>
      </c>
      <c r="B85" s="20" t="s">
        <v>19</v>
      </c>
      <c r="C85" s="21" t="s">
        <v>58</v>
      </c>
    </row>
    <row r="86" spans="1:3" ht="14.25" customHeight="1" x14ac:dyDescent="0.2">
      <c r="A86" s="19">
        <v>6</v>
      </c>
      <c r="B86" s="20" t="s">
        <v>21</v>
      </c>
      <c r="C86" s="24" t="s">
        <v>22</v>
      </c>
    </row>
    <row r="87" spans="1:3" ht="14.25" customHeight="1" x14ac:dyDescent="0.2">
      <c r="A87" s="19">
        <v>7</v>
      </c>
      <c r="B87" s="20" t="s">
        <v>23</v>
      </c>
      <c r="C87" s="21" t="s">
        <v>59</v>
      </c>
    </row>
    <row r="88" spans="1:3" ht="14.25" customHeight="1" x14ac:dyDescent="0.2">
      <c r="A88" s="19">
        <v>8</v>
      </c>
      <c r="B88" s="20" t="s">
        <v>25</v>
      </c>
      <c r="C88" s="21" t="s">
        <v>60</v>
      </c>
    </row>
    <row r="89" spans="1:3" ht="14.25" customHeight="1" x14ac:dyDescent="0.2">
      <c r="A89" s="19">
        <v>9</v>
      </c>
      <c r="B89" s="20" t="s">
        <v>27</v>
      </c>
      <c r="C89" s="21" t="s">
        <v>28</v>
      </c>
    </row>
    <row r="90" spans="1:3" ht="14.25" customHeight="1" x14ac:dyDescent="0.2">
      <c r="A90" s="19">
        <v>10</v>
      </c>
      <c r="B90" s="20" t="s">
        <v>29</v>
      </c>
      <c r="C90" s="21" t="s">
        <v>30</v>
      </c>
    </row>
    <row r="91" spans="1:3" ht="14.25" customHeight="1" x14ac:dyDescent="0.2">
      <c r="A91" s="19">
        <v>11</v>
      </c>
      <c r="B91" s="20" t="s">
        <v>31</v>
      </c>
      <c r="C91" s="21" t="s">
        <v>61</v>
      </c>
    </row>
    <row r="92" spans="1:3" ht="14.25" customHeight="1" x14ac:dyDescent="0.2">
      <c r="A92" s="19">
        <v>12</v>
      </c>
      <c r="B92" s="20" t="s">
        <v>33</v>
      </c>
      <c r="C92" s="21" t="s">
        <v>62</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63</v>
      </c>
      <c r="B97" s="17" t="s">
        <v>9</v>
      </c>
      <c r="C97" s="18" t="s">
        <v>64</v>
      </c>
    </row>
    <row r="98" spans="1:3" x14ac:dyDescent="0.2">
      <c r="A98" s="19">
        <v>1</v>
      </c>
      <c r="B98" s="20" t="s">
        <v>11</v>
      </c>
      <c r="C98" s="21" t="s">
        <v>65</v>
      </c>
    </row>
    <row r="99" spans="1:3" ht="14.25" customHeight="1" x14ac:dyDescent="0.2">
      <c r="A99" s="19">
        <v>2</v>
      </c>
      <c r="B99" s="22" t="s">
        <v>13</v>
      </c>
      <c r="C99" s="21" t="s">
        <v>66</v>
      </c>
    </row>
    <row r="100" spans="1:3" ht="14.25" customHeight="1" x14ac:dyDescent="0.2">
      <c r="A100" s="19">
        <v>3</v>
      </c>
      <c r="B100" s="22" t="s">
        <v>15</v>
      </c>
      <c r="C100" s="23" t="s">
        <v>16</v>
      </c>
    </row>
    <row r="101" spans="1:3" ht="14.25" customHeight="1" x14ac:dyDescent="0.2">
      <c r="A101" s="19">
        <v>4</v>
      </c>
      <c r="B101" s="20" t="s">
        <v>17</v>
      </c>
      <c r="C101" s="21" t="s">
        <v>67</v>
      </c>
    </row>
    <row r="102" spans="1:3" ht="14.25" customHeight="1" x14ac:dyDescent="0.2">
      <c r="A102" s="19">
        <v>5</v>
      </c>
      <c r="B102" s="20" t="s">
        <v>19</v>
      </c>
      <c r="C102" s="21" t="s">
        <v>68</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69</v>
      </c>
    </row>
    <row r="106" spans="1:3" ht="14.25" customHeight="1" x14ac:dyDescent="0.2">
      <c r="A106" s="19">
        <v>9</v>
      </c>
      <c r="B106" s="20" t="s">
        <v>27</v>
      </c>
      <c r="C106" s="21" t="s">
        <v>70</v>
      </c>
    </row>
    <row r="107" spans="1:3" ht="14.25" customHeight="1" x14ac:dyDescent="0.2">
      <c r="A107" s="19">
        <v>10</v>
      </c>
      <c r="B107" s="20" t="s">
        <v>29</v>
      </c>
      <c r="C107" s="21" t="s">
        <v>71</v>
      </c>
    </row>
    <row r="108" spans="1:3" ht="14.25" customHeight="1" x14ac:dyDescent="0.2">
      <c r="A108" s="19">
        <v>11</v>
      </c>
      <c r="B108" s="20" t="s">
        <v>31</v>
      </c>
      <c r="C108" s="21" t="s">
        <v>72</v>
      </c>
    </row>
    <row r="109" spans="1:3" ht="14.25" customHeight="1" x14ac:dyDescent="0.2">
      <c r="A109" s="19">
        <v>12</v>
      </c>
      <c r="B109" s="20" t="s">
        <v>33</v>
      </c>
      <c r="C109" s="21" t="s">
        <v>73</v>
      </c>
    </row>
    <row r="110" spans="1:3" ht="14.25" customHeight="1" x14ac:dyDescent="0.2">
      <c r="A110" s="19">
        <v>13</v>
      </c>
      <c r="B110" s="20" t="s">
        <v>35</v>
      </c>
      <c r="C110" s="21" t="s">
        <v>74</v>
      </c>
    </row>
    <row r="111" spans="1:3" ht="14.25" customHeight="1" x14ac:dyDescent="0.2">
      <c r="A111" s="19">
        <v>14</v>
      </c>
      <c r="B111" s="20" t="s">
        <v>36</v>
      </c>
      <c r="C111" s="24" t="s">
        <v>75</v>
      </c>
    </row>
    <row r="112" spans="1:3" ht="15" customHeight="1" thickBot="1" x14ac:dyDescent="0.25">
      <c r="A112" s="25">
        <v>15</v>
      </c>
      <c r="B112" s="26" t="s">
        <v>37</v>
      </c>
      <c r="C112" s="27" t="s">
        <v>76</v>
      </c>
    </row>
    <row r="113" spans="1:3" ht="15.75" customHeight="1" x14ac:dyDescent="0.25">
      <c r="A113" s="13"/>
      <c r="B113" s="14"/>
      <c r="C113" s="15"/>
    </row>
    <row r="114" spans="1:3" ht="27.2" customHeight="1" x14ac:dyDescent="0.25">
      <c r="A114" s="16" t="s">
        <v>77</v>
      </c>
      <c r="B114" s="17" t="s">
        <v>9</v>
      </c>
      <c r="C114" s="18" t="s">
        <v>78</v>
      </c>
    </row>
    <row r="115" spans="1:3" ht="45" x14ac:dyDescent="0.2">
      <c r="A115" s="19">
        <v>1</v>
      </c>
      <c r="B115" s="20" t="s">
        <v>11</v>
      </c>
      <c r="C115" s="21" t="s">
        <v>79</v>
      </c>
    </row>
    <row r="116" spans="1:3" ht="14.25" customHeight="1" x14ac:dyDescent="0.2">
      <c r="A116" s="19">
        <v>2</v>
      </c>
      <c r="B116" s="22" t="s">
        <v>13</v>
      </c>
      <c r="C116" s="21" t="s">
        <v>48</v>
      </c>
    </row>
    <row r="117" spans="1:3" ht="14.25" customHeight="1" x14ac:dyDescent="0.2">
      <c r="A117" s="19">
        <v>3</v>
      </c>
      <c r="B117" s="22" t="s">
        <v>15</v>
      </c>
      <c r="C117" s="23" t="s">
        <v>16</v>
      </c>
    </row>
    <row r="118" spans="1:3" ht="14.25" customHeight="1" x14ac:dyDescent="0.2">
      <c r="A118" s="19">
        <v>4</v>
      </c>
      <c r="B118" s="20" t="s">
        <v>17</v>
      </c>
      <c r="C118" s="21" t="s">
        <v>80</v>
      </c>
    </row>
    <row r="119" spans="1:3" ht="14.25" customHeight="1" x14ac:dyDescent="0.2">
      <c r="A119" s="19">
        <v>5</v>
      </c>
      <c r="B119" s="20" t="s">
        <v>19</v>
      </c>
      <c r="C119" s="21" t="s">
        <v>58</v>
      </c>
    </row>
    <row r="120" spans="1:3" ht="14.25" customHeight="1" x14ac:dyDescent="0.2">
      <c r="A120" s="19">
        <v>6</v>
      </c>
      <c r="B120" s="20" t="s">
        <v>21</v>
      </c>
      <c r="C120" s="24" t="s">
        <v>22</v>
      </c>
    </row>
    <row r="121" spans="1:3" ht="14.25" customHeight="1" x14ac:dyDescent="0.2">
      <c r="A121" s="19">
        <v>7</v>
      </c>
      <c r="B121" s="20" t="s">
        <v>23</v>
      </c>
      <c r="C121" s="21" t="s">
        <v>59</v>
      </c>
    </row>
    <row r="122" spans="1:3" ht="14.25" customHeight="1" x14ac:dyDescent="0.2">
      <c r="A122" s="19">
        <v>8</v>
      </c>
      <c r="B122" s="20" t="s">
        <v>25</v>
      </c>
      <c r="C122" s="21" t="s">
        <v>60</v>
      </c>
    </row>
    <row r="123" spans="1:3" ht="14.25" customHeight="1" x14ac:dyDescent="0.2">
      <c r="A123" s="19">
        <v>9</v>
      </c>
      <c r="B123" s="20" t="s">
        <v>27</v>
      </c>
      <c r="C123" s="21" t="s">
        <v>81</v>
      </c>
    </row>
    <row r="124" spans="1:3" ht="14.25" customHeight="1" x14ac:dyDescent="0.2">
      <c r="A124" s="19">
        <v>10</v>
      </c>
      <c r="B124" s="20" t="s">
        <v>29</v>
      </c>
      <c r="C124" s="21" t="s">
        <v>30</v>
      </c>
    </row>
    <row r="125" spans="1:3" ht="14.25" customHeight="1" x14ac:dyDescent="0.2">
      <c r="A125" s="19">
        <v>11</v>
      </c>
      <c r="B125" s="20" t="s">
        <v>31</v>
      </c>
      <c r="C125" s="21" t="s">
        <v>82</v>
      </c>
    </row>
    <row r="126" spans="1:3" ht="14.25" customHeight="1" x14ac:dyDescent="0.2">
      <c r="A126" s="19">
        <v>12</v>
      </c>
      <c r="B126" s="20" t="s">
        <v>33</v>
      </c>
      <c r="C126" s="21" t="s">
        <v>44</v>
      </c>
    </row>
    <row r="127" spans="1:3" ht="14.25" customHeight="1" x14ac:dyDescent="0.2">
      <c r="A127" s="19">
        <v>13</v>
      </c>
      <c r="B127" s="20" t="s">
        <v>35</v>
      </c>
      <c r="C127" s="21" t="s">
        <v>20</v>
      </c>
    </row>
    <row r="128" spans="1:3" ht="14.25" customHeight="1" x14ac:dyDescent="0.2">
      <c r="A128" s="19">
        <v>14</v>
      </c>
      <c r="B128" s="20" t="s">
        <v>36</v>
      </c>
      <c r="C128" s="24" t="s">
        <v>22</v>
      </c>
    </row>
    <row r="129" spans="1:4" ht="15" customHeight="1" thickBot="1" x14ac:dyDescent="0.25">
      <c r="A129" s="25">
        <v>15</v>
      </c>
      <c r="B129" s="26" t="s">
        <v>37</v>
      </c>
      <c r="C129" s="27" t="s">
        <v>38</v>
      </c>
    </row>
    <row r="130" spans="1:4" ht="15.75" x14ac:dyDescent="0.25">
      <c r="A130" s="28" t="s">
        <v>83</v>
      </c>
      <c r="B130" s="28"/>
      <c r="C130" s="28" t="s">
        <v>84</v>
      </c>
      <c r="D130" s="29"/>
    </row>
  </sheetData>
  <mergeCells count="7">
    <mergeCell ref="A7:C7"/>
    <mergeCell ref="A1:C1"/>
    <mergeCell ref="A2:C2"/>
    <mergeCell ref="A3:C3"/>
    <mergeCell ref="A4:C4"/>
    <mergeCell ref="A5:C5"/>
    <mergeCell ref="A6:C6"/>
  </mergeCells>
  <pageMargins left="0.25" right="0.25" top="0.5" bottom="0.5" header="0.25" footer="0.25"/>
  <pageSetup scale="74" orientation="portrait" horizontalDpi="1200" verticalDpi="1200" r:id="rId1"/>
  <headerFooter>
    <oddHeader>&amp;LOFFICE OF HEALTH CARE ACCESS&amp;CANNUAL REPORTING&amp;RCT CHILDREN`S MEDICAL CENTER</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200</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201</v>
      </c>
    </row>
    <row r="9" spans="1:3" ht="15.75" customHeight="1" x14ac:dyDescent="0.2">
      <c r="A9" s="299"/>
      <c r="B9" s="300"/>
      <c r="C9" s="301"/>
    </row>
    <row r="10" spans="1:3" ht="15.75" customHeight="1" thickBot="1" x14ac:dyDescent="0.25">
      <c r="A10" s="302" t="s">
        <v>202</v>
      </c>
      <c r="B10" s="303" t="s">
        <v>203</v>
      </c>
      <c r="C10" s="298"/>
    </row>
    <row r="11" spans="1:3" s="223" customFormat="1" ht="75" customHeight="1" x14ac:dyDescent="0.2">
      <c r="A11" s="304" t="s">
        <v>8</v>
      </c>
      <c r="B11" s="305" t="s">
        <v>204</v>
      </c>
      <c r="C11" s="306" t="s">
        <v>205</v>
      </c>
    </row>
    <row r="12" spans="1:3" s="223" customFormat="1" ht="75" customHeight="1" x14ac:dyDescent="0.2">
      <c r="A12" s="307" t="s">
        <v>39</v>
      </c>
      <c r="B12" s="305" t="s">
        <v>206</v>
      </c>
      <c r="C12" s="308" t="s">
        <v>207</v>
      </c>
    </row>
    <row r="13" spans="1:3" s="223" customFormat="1" ht="30" x14ac:dyDescent="0.2">
      <c r="A13" s="309" t="s">
        <v>45</v>
      </c>
      <c r="B13" s="310" t="s">
        <v>208</v>
      </c>
      <c r="C13" s="311">
        <v>0.19789999999999999</v>
      </c>
    </row>
    <row r="14" spans="1:3" ht="13.5" customHeight="1" thickBot="1" x14ac:dyDescent="0.25">
      <c r="A14" s="312"/>
      <c r="B14" s="313"/>
      <c r="C14" s="314"/>
    </row>
    <row r="15" spans="1:3" s="223" customFormat="1" ht="16.5" customHeight="1" thickBot="1" x14ac:dyDescent="0.25">
      <c r="A15" s="315" t="s">
        <v>209</v>
      </c>
      <c r="B15" s="316" t="s">
        <v>210</v>
      </c>
      <c r="C15" s="317"/>
    </row>
    <row r="16" spans="1:3" s="223" customFormat="1" x14ac:dyDescent="0.2">
      <c r="A16" s="318"/>
      <c r="B16" s="319" t="s">
        <v>211</v>
      </c>
      <c r="C16" s="320"/>
    </row>
    <row r="17" spans="1:3" s="223" customFormat="1" x14ac:dyDescent="0.2">
      <c r="A17" s="321">
        <v>1</v>
      </c>
      <c r="B17" s="305" t="s">
        <v>212</v>
      </c>
      <c r="C17" s="322" t="s">
        <v>213</v>
      </c>
    </row>
    <row r="18" spans="1:3" s="223" customFormat="1" x14ac:dyDescent="0.2">
      <c r="A18" s="321">
        <v>2</v>
      </c>
      <c r="B18" s="323" t="s">
        <v>214</v>
      </c>
      <c r="C18" s="322" t="s">
        <v>215</v>
      </c>
    </row>
    <row r="19" spans="1:3" s="223" customFormat="1" x14ac:dyDescent="0.2">
      <c r="A19" s="321">
        <v>3</v>
      </c>
      <c r="B19" s="323" t="s">
        <v>216</v>
      </c>
      <c r="C19" s="322" t="s">
        <v>217</v>
      </c>
    </row>
    <row r="20" spans="1:3" s="223" customFormat="1" ht="75" customHeight="1" x14ac:dyDescent="0.2">
      <c r="A20" s="321">
        <v>4</v>
      </c>
      <c r="B20" s="323" t="s">
        <v>218</v>
      </c>
      <c r="C20" s="322" t="s">
        <v>205</v>
      </c>
    </row>
    <row r="21" spans="1:3" s="223" customFormat="1" ht="75" customHeight="1" x14ac:dyDescent="0.2">
      <c r="A21" s="321">
        <v>5</v>
      </c>
      <c r="B21" s="323" t="s">
        <v>219</v>
      </c>
      <c r="C21" s="322" t="s">
        <v>207</v>
      </c>
    </row>
    <row r="22" spans="1:3" s="223" customFormat="1" ht="27" customHeight="1" x14ac:dyDescent="0.2">
      <c r="A22" s="324">
        <v>6</v>
      </c>
      <c r="B22" s="323" t="s">
        <v>220</v>
      </c>
      <c r="C22" s="325">
        <v>0.17699999999999999</v>
      </c>
    </row>
    <row r="23" spans="1:3" s="326" customFormat="1" x14ac:dyDescent="0.2">
      <c r="A23" s="327"/>
      <c r="B23" s="328"/>
      <c r="C23" s="329"/>
    </row>
    <row r="24" spans="1:3" s="223" customFormat="1" x14ac:dyDescent="0.2">
      <c r="A24" s="318"/>
      <c r="B24" s="319" t="s">
        <v>211</v>
      </c>
      <c r="C24" s="320"/>
    </row>
    <row r="25" spans="1:3" s="223" customFormat="1" x14ac:dyDescent="0.2">
      <c r="A25" s="321">
        <v>1</v>
      </c>
      <c r="B25" s="305" t="s">
        <v>212</v>
      </c>
      <c r="C25" s="322" t="s">
        <v>221</v>
      </c>
    </row>
    <row r="26" spans="1:3" s="223" customFormat="1" x14ac:dyDescent="0.2">
      <c r="A26" s="321">
        <v>2</v>
      </c>
      <c r="B26" s="323" t="s">
        <v>214</v>
      </c>
      <c r="C26" s="322" t="s">
        <v>222</v>
      </c>
    </row>
    <row r="27" spans="1:3" s="223" customFormat="1" x14ac:dyDescent="0.2">
      <c r="A27" s="321">
        <v>3</v>
      </c>
      <c r="B27" s="323" t="s">
        <v>216</v>
      </c>
      <c r="C27" s="322" t="s">
        <v>217</v>
      </c>
    </row>
    <row r="28" spans="1:3" s="223" customFormat="1" ht="75" customHeight="1" x14ac:dyDescent="0.2">
      <c r="A28" s="321">
        <v>4</v>
      </c>
      <c r="B28" s="323" t="s">
        <v>218</v>
      </c>
      <c r="C28" s="322" t="s">
        <v>205</v>
      </c>
    </row>
    <row r="29" spans="1:3" s="223" customFormat="1" ht="75" customHeight="1" x14ac:dyDescent="0.2">
      <c r="A29" s="321">
        <v>5</v>
      </c>
      <c r="B29" s="323" t="s">
        <v>219</v>
      </c>
      <c r="C29" s="322" t="s">
        <v>207</v>
      </c>
    </row>
    <row r="30" spans="1:3" s="223" customFormat="1" ht="27" customHeight="1" x14ac:dyDescent="0.2">
      <c r="A30" s="324">
        <v>6</v>
      </c>
      <c r="B30" s="323" t="s">
        <v>220</v>
      </c>
      <c r="C30" s="325">
        <v>0.21230000000000002</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REPORTING&amp;R&amp;10CT CHILDREN`S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149</v>
      </c>
      <c r="D5" s="331"/>
      <c r="E5" s="332"/>
      <c r="F5" s="332"/>
      <c r="G5" s="332"/>
    </row>
    <row r="6" spans="1:7" ht="15.75" customHeight="1" x14ac:dyDescent="0.25">
      <c r="A6" s="330"/>
      <c r="B6" s="330"/>
      <c r="C6" s="2" t="s">
        <v>2</v>
      </c>
      <c r="D6" s="331"/>
      <c r="E6" s="332"/>
      <c r="F6" s="332"/>
      <c r="G6" s="332"/>
    </row>
    <row r="7" spans="1:7" ht="15.75" customHeight="1" x14ac:dyDescent="0.25">
      <c r="A7" s="447" t="s">
        <v>223</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224</v>
      </c>
      <c r="C9" s="335" t="s">
        <v>225</v>
      </c>
      <c r="D9" s="335" t="s">
        <v>226</v>
      </c>
      <c r="E9" s="336" t="s">
        <v>227</v>
      </c>
      <c r="F9" s="337"/>
      <c r="G9" s="337"/>
    </row>
    <row r="10" spans="1:7" ht="15.75" customHeight="1" x14ac:dyDescent="0.25">
      <c r="A10" s="338"/>
      <c r="B10" s="339"/>
      <c r="C10" s="340"/>
      <c r="D10" s="340"/>
      <c r="E10" s="8"/>
      <c r="F10" s="337"/>
      <c r="G10" s="337"/>
    </row>
    <row r="11" spans="1:7" ht="15.75" customHeight="1" x14ac:dyDescent="0.25">
      <c r="A11" s="341" t="s">
        <v>228</v>
      </c>
      <c r="B11" s="342" t="s">
        <v>28</v>
      </c>
      <c r="C11" s="343">
        <v>468749</v>
      </c>
      <c r="D11" s="343">
        <v>12121</v>
      </c>
      <c r="E11" s="344">
        <f>C11+D11</f>
        <v>480870</v>
      </c>
      <c r="F11" s="345"/>
      <c r="G11" s="346"/>
    </row>
    <row r="12" spans="1:7" ht="15.75" customHeight="1" x14ac:dyDescent="0.25">
      <c r="A12" s="494"/>
      <c r="B12" s="495"/>
      <c r="C12" s="495"/>
      <c r="D12" s="495"/>
      <c r="E12" s="496"/>
      <c r="F12" s="345"/>
      <c r="G12" s="346"/>
    </row>
    <row r="13" spans="1:7" ht="15.75" customHeight="1" x14ac:dyDescent="0.25">
      <c r="A13" s="341" t="s">
        <v>229</v>
      </c>
      <c r="B13" s="342" t="s">
        <v>230</v>
      </c>
      <c r="C13" s="343">
        <v>449323</v>
      </c>
      <c r="D13" s="343">
        <v>19676</v>
      </c>
      <c r="E13" s="344">
        <f>C13+D13</f>
        <v>468999</v>
      </c>
      <c r="F13" s="345"/>
      <c r="G13" s="346"/>
    </row>
    <row r="14" spans="1:7" ht="15.75" customHeight="1" x14ac:dyDescent="0.25">
      <c r="A14" s="494"/>
      <c r="B14" s="495"/>
      <c r="C14" s="495"/>
      <c r="D14" s="495"/>
      <c r="E14" s="496"/>
      <c r="F14" s="345"/>
      <c r="G14" s="346"/>
    </row>
    <row r="15" spans="1:7" ht="15.75" customHeight="1" x14ac:dyDescent="0.25">
      <c r="A15" s="341" t="s">
        <v>231</v>
      </c>
      <c r="B15" s="342" t="s">
        <v>232</v>
      </c>
      <c r="C15" s="343">
        <v>411532</v>
      </c>
      <c r="D15" s="343">
        <v>31752</v>
      </c>
      <c r="E15" s="344">
        <f>C15+D15</f>
        <v>443284</v>
      </c>
      <c r="F15" s="345"/>
      <c r="G15" s="346"/>
    </row>
    <row r="16" spans="1:7" ht="15.75" customHeight="1" x14ac:dyDescent="0.25">
      <c r="A16" s="494"/>
      <c r="B16" s="495"/>
      <c r="C16" s="495"/>
      <c r="D16" s="495"/>
      <c r="E16" s="496"/>
      <c r="F16" s="345"/>
      <c r="G16" s="346"/>
    </row>
    <row r="17" spans="1:7" ht="15.75" customHeight="1" x14ac:dyDescent="0.25">
      <c r="A17" s="341" t="s">
        <v>233</v>
      </c>
      <c r="B17" s="342" t="s">
        <v>234</v>
      </c>
      <c r="C17" s="343">
        <v>368121</v>
      </c>
      <c r="D17" s="343">
        <v>23043</v>
      </c>
      <c r="E17" s="344">
        <f>C17+D17</f>
        <v>391164</v>
      </c>
      <c r="F17" s="345"/>
      <c r="G17" s="346"/>
    </row>
    <row r="18" spans="1:7" ht="15.75" customHeight="1" x14ac:dyDescent="0.25">
      <c r="A18" s="494"/>
      <c r="B18" s="495"/>
      <c r="C18" s="495"/>
      <c r="D18" s="495"/>
      <c r="E18" s="496"/>
      <c r="F18" s="345"/>
      <c r="G18" s="346"/>
    </row>
    <row r="19" spans="1:7" ht="15.75" customHeight="1" x14ac:dyDescent="0.25">
      <c r="A19" s="341" t="s">
        <v>235</v>
      </c>
      <c r="B19" s="342" t="s">
        <v>236</v>
      </c>
      <c r="C19" s="343">
        <v>343859</v>
      </c>
      <c r="D19" s="343">
        <v>31320</v>
      </c>
      <c r="E19" s="344">
        <f>C19+D19</f>
        <v>375179</v>
      </c>
      <c r="F19" s="345"/>
      <c r="G19" s="346"/>
    </row>
    <row r="20" spans="1:7" ht="15.75" customHeight="1" x14ac:dyDescent="0.25">
      <c r="A20" s="494"/>
      <c r="B20" s="495"/>
      <c r="C20" s="495"/>
      <c r="D20" s="495"/>
      <c r="E20" s="496"/>
      <c r="F20" s="345"/>
      <c r="G20" s="346"/>
    </row>
    <row r="21" spans="1:7" ht="15.75" customHeight="1" x14ac:dyDescent="0.25">
      <c r="A21" s="341" t="s">
        <v>237</v>
      </c>
      <c r="B21" s="342" t="s">
        <v>238</v>
      </c>
      <c r="C21" s="343">
        <v>308744</v>
      </c>
      <c r="D21" s="343">
        <v>29494</v>
      </c>
      <c r="E21" s="344">
        <f>C21+D21</f>
        <v>338238</v>
      </c>
      <c r="F21" s="345"/>
      <c r="G21" s="346"/>
    </row>
    <row r="22" spans="1:7" ht="15.75" customHeight="1" x14ac:dyDescent="0.25">
      <c r="A22" s="494"/>
      <c r="B22" s="495"/>
      <c r="C22" s="495"/>
      <c r="D22" s="495"/>
      <c r="E22" s="496"/>
      <c r="F22" s="345"/>
      <c r="G22" s="346"/>
    </row>
    <row r="23" spans="1:7" ht="15.75" customHeight="1" x14ac:dyDescent="0.25">
      <c r="A23" s="341" t="s">
        <v>239</v>
      </c>
      <c r="B23" s="342" t="s">
        <v>240</v>
      </c>
      <c r="C23" s="343">
        <v>256968</v>
      </c>
      <c r="D23" s="343">
        <v>29013</v>
      </c>
      <c r="E23" s="344">
        <f>C23+D23</f>
        <v>285981</v>
      </c>
      <c r="F23" s="345"/>
      <c r="G23" s="346"/>
    </row>
    <row r="24" spans="1:7" ht="15.75" customHeight="1" x14ac:dyDescent="0.25">
      <c r="A24" s="494"/>
      <c r="B24" s="495"/>
      <c r="C24" s="495"/>
      <c r="D24" s="495"/>
      <c r="E24" s="496"/>
      <c r="F24" s="345"/>
      <c r="G24" s="346"/>
    </row>
    <row r="25" spans="1:7" ht="15.75" customHeight="1" x14ac:dyDescent="0.25">
      <c r="A25" s="341" t="s">
        <v>241</v>
      </c>
      <c r="B25" s="342" t="s">
        <v>242</v>
      </c>
      <c r="C25" s="343">
        <v>242233</v>
      </c>
      <c r="D25" s="343">
        <v>20302</v>
      </c>
      <c r="E25" s="344">
        <f>C25+D25</f>
        <v>262535</v>
      </c>
      <c r="F25" s="345"/>
      <c r="G25" s="346"/>
    </row>
    <row r="26" spans="1:7" ht="15.75" customHeight="1" x14ac:dyDescent="0.25">
      <c r="A26" s="494"/>
      <c r="B26" s="495"/>
      <c r="C26" s="495"/>
      <c r="D26" s="495"/>
      <c r="E26" s="496"/>
      <c r="F26" s="345"/>
      <c r="G26" s="346"/>
    </row>
    <row r="27" spans="1:7" ht="15.75" customHeight="1" x14ac:dyDescent="0.25">
      <c r="A27" s="341" t="s">
        <v>243</v>
      </c>
      <c r="B27" s="342" t="s">
        <v>244</v>
      </c>
      <c r="C27" s="343">
        <v>201058</v>
      </c>
      <c r="D27" s="343">
        <v>9363</v>
      </c>
      <c r="E27" s="344">
        <f>C27+D27</f>
        <v>210421</v>
      </c>
      <c r="F27" s="345"/>
      <c r="G27" s="346"/>
    </row>
    <row r="28" spans="1:7" ht="15.75" customHeight="1" x14ac:dyDescent="0.25">
      <c r="A28" s="494"/>
      <c r="B28" s="495"/>
      <c r="C28" s="495"/>
      <c r="D28" s="495"/>
      <c r="E28" s="496"/>
      <c r="F28" s="345"/>
      <c r="G28" s="346"/>
    </row>
    <row r="29" spans="1:7" ht="15.75" customHeight="1" x14ac:dyDescent="0.25">
      <c r="A29" s="341" t="s">
        <v>245</v>
      </c>
      <c r="B29" s="342" t="s">
        <v>246</v>
      </c>
      <c r="C29" s="343">
        <v>165681</v>
      </c>
      <c r="D29" s="343">
        <v>25346</v>
      </c>
      <c r="E29" s="344">
        <f>C29+D29</f>
        <v>191027</v>
      </c>
      <c r="F29" s="345"/>
      <c r="G29" s="346"/>
    </row>
    <row r="30" spans="1:7" ht="15.75" customHeight="1" thickBot="1" x14ac:dyDescent="0.3">
      <c r="A30" s="494"/>
      <c r="B30" s="495"/>
      <c r="C30" s="495"/>
      <c r="D30" s="495"/>
      <c r="E30" s="496"/>
      <c r="F30" s="345"/>
      <c r="G30" s="346"/>
    </row>
    <row r="31" spans="1:7" ht="18.75" customHeight="1" thickBot="1" x14ac:dyDescent="0.3">
      <c r="A31" s="347"/>
      <c r="B31" s="348" t="s">
        <v>130</v>
      </c>
      <c r="C31" s="349">
        <f>SUM(C11+C13+C15+C17+C19+C21+C23+C25+C27+C29)</f>
        <v>3216268</v>
      </c>
      <c r="D31" s="349">
        <f>SUM(D11+D13+D15+D17+D19+D21+D23+D25+D27+D29)</f>
        <v>231430</v>
      </c>
      <c r="E31" s="350">
        <f>C31+D31</f>
        <v>3447698</v>
      </c>
      <c r="F31" s="351"/>
      <c r="G31" s="351"/>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REPORTING&amp;R&amp;10CT CHILDREN`S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4"/>
  <sheetViews>
    <sheetView zoomScaleNormal="100"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149</v>
      </c>
      <c r="B3" s="498"/>
      <c r="C3" s="498"/>
      <c r="D3" s="498"/>
      <c r="E3" s="498"/>
    </row>
    <row r="4" spans="1:5" ht="15" customHeight="1" x14ac:dyDescent="0.2">
      <c r="A4" s="498" t="s">
        <v>2</v>
      </c>
      <c r="B4" s="498"/>
      <c r="C4" s="498"/>
      <c r="D4" s="498"/>
      <c r="E4" s="498"/>
    </row>
    <row r="5" spans="1:5" ht="15" customHeight="1" x14ac:dyDescent="0.2">
      <c r="A5" s="499" t="s">
        <v>247</v>
      </c>
      <c r="B5" s="499"/>
      <c r="C5" s="499"/>
      <c r="D5" s="499"/>
      <c r="E5" s="499"/>
    </row>
    <row r="6" spans="1:5" ht="15" customHeight="1" x14ac:dyDescent="0.2">
      <c r="A6" s="499" t="s">
        <v>248</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249</v>
      </c>
      <c r="D9" s="360" t="s">
        <v>250</v>
      </c>
      <c r="E9" s="361" t="s">
        <v>227</v>
      </c>
    </row>
    <row r="10" spans="1:5" s="356" customFormat="1" x14ac:dyDescent="0.2">
      <c r="A10" s="362"/>
      <c r="B10" s="363"/>
      <c r="C10" s="364"/>
      <c r="D10" s="364"/>
      <c r="E10" s="365"/>
    </row>
    <row r="11" spans="1:5" s="356" customFormat="1" x14ac:dyDescent="0.2">
      <c r="A11" s="366" t="s">
        <v>251</v>
      </c>
      <c r="B11" s="367" t="s">
        <v>10</v>
      </c>
      <c r="C11" s="368"/>
      <c r="D11" s="368"/>
      <c r="E11" s="369"/>
    </row>
    <row r="12" spans="1:5" ht="14.25" customHeight="1" x14ac:dyDescent="0.2">
      <c r="A12" s="370">
        <v>1</v>
      </c>
      <c r="B12" s="371" t="s">
        <v>252</v>
      </c>
      <c r="C12" s="372">
        <v>0</v>
      </c>
      <c r="D12" s="372">
        <v>0</v>
      </c>
      <c r="E12" s="372">
        <f>D12+ C12</f>
        <v>0</v>
      </c>
    </row>
    <row r="13" spans="1:5" ht="14.25" customHeight="1" x14ac:dyDescent="0.2">
      <c r="A13" s="370">
        <v>2</v>
      </c>
      <c r="B13" s="371" t="s">
        <v>253</v>
      </c>
      <c r="C13" s="372">
        <v>0</v>
      </c>
      <c r="D13" s="372">
        <v>0</v>
      </c>
      <c r="E13" s="372">
        <f>D13+ C13</f>
        <v>0</v>
      </c>
    </row>
    <row r="14" spans="1:5" x14ac:dyDescent="0.2">
      <c r="A14" s="362"/>
      <c r="B14" s="363"/>
      <c r="C14" s="364"/>
      <c r="D14" s="364"/>
      <c r="E14" s="373"/>
    </row>
    <row r="15" spans="1:5" s="356" customFormat="1" x14ac:dyDescent="0.2">
      <c r="A15" s="366" t="s">
        <v>254</v>
      </c>
      <c r="B15" s="367" t="s">
        <v>40</v>
      </c>
      <c r="C15" s="368"/>
      <c r="D15" s="368"/>
      <c r="E15" s="369"/>
    </row>
    <row r="16" spans="1:5" ht="14.25" customHeight="1" x14ac:dyDescent="0.2">
      <c r="A16" s="370">
        <v>1</v>
      </c>
      <c r="B16" s="371" t="s">
        <v>252</v>
      </c>
      <c r="C16" s="372">
        <v>0</v>
      </c>
      <c r="D16" s="372">
        <v>0</v>
      </c>
      <c r="E16" s="372">
        <f>D16+ C16</f>
        <v>0</v>
      </c>
    </row>
    <row r="17" spans="1:5" ht="14.25" customHeight="1" x14ac:dyDescent="0.2">
      <c r="A17" s="370">
        <v>2</v>
      </c>
      <c r="B17" s="371" t="s">
        <v>253</v>
      </c>
      <c r="C17" s="372">
        <v>0</v>
      </c>
      <c r="D17" s="372">
        <v>0</v>
      </c>
      <c r="E17" s="372">
        <f>D17+ C17</f>
        <v>0</v>
      </c>
    </row>
    <row r="18" spans="1:5" x14ac:dyDescent="0.2">
      <c r="A18" s="362"/>
      <c r="B18" s="363"/>
      <c r="C18" s="364"/>
      <c r="D18" s="364"/>
      <c r="E18" s="373"/>
    </row>
    <row r="19" spans="1:5" s="356" customFormat="1" x14ac:dyDescent="0.2">
      <c r="A19" s="366" t="s">
        <v>255</v>
      </c>
      <c r="B19" s="367" t="s">
        <v>46</v>
      </c>
      <c r="C19" s="368"/>
      <c r="D19" s="368"/>
      <c r="E19" s="369"/>
    </row>
    <row r="20" spans="1:5" ht="14.25" customHeight="1" x14ac:dyDescent="0.2">
      <c r="A20" s="370">
        <v>1</v>
      </c>
      <c r="B20" s="371" t="s">
        <v>252</v>
      </c>
      <c r="C20" s="372">
        <v>0</v>
      </c>
      <c r="D20" s="372">
        <v>0</v>
      </c>
      <c r="E20" s="372">
        <f>D20+ C20</f>
        <v>0</v>
      </c>
    </row>
    <row r="21" spans="1:5" ht="14.25" customHeight="1" x14ac:dyDescent="0.2">
      <c r="A21" s="370">
        <v>2</v>
      </c>
      <c r="B21" s="371" t="s">
        <v>253</v>
      </c>
      <c r="C21" s="372">
        <v>0</v>
      </c>
      <c r="D21" s="372">
        <v>0</v>
      </c>
      <c r="E21" s="372">
        <f>D21+ C21</f>
        <v>0</v>
      </c>
    </row>
    <row r="22" spans="1:5" x14ac:dyDescent="0.2">
      <c r="A22" s="362"/>
      <c r="B22" s="363"/>
      <c r="C22" s="364"/>
      <c r="D22" s="364"/>
      <c r="E22" s="373"/>
    </row>
    <row r="23" spans="1:5" s="356" customFormat="1" x14ac:dyDescent="0.2">
      <c r="A23" s="366" t="s">
        <v>256</v>
      </c>
      <c r="B23" s="367" t="s">
        <v>50</v>
      </c>
      <c r="C23" s="368"/>
      <c r="D23" s="368"/>
      <c r="E23" s="369"/>
    </row>
    <row r="24" spans="1:5" ht="14.25" customHeight="1" x14ac:dyDescent="0.2">
      <c r="A24" s="370">
        <v>1</v>
      </c>
      <c r="B24" s="371" t="s">
        <v>252</v>
      </c>
      <c r="C24" s="372">
        <v>0</v>
      </c>
      <c r="D24" s="372">
        <v>0</v>
      </c>
      <c r="E24" s="372">
        <f>D24+ C24</f>
        <v>0</v>
      </c>
    </row>
    <row r="25" spans="1:5" ht="14.25" customHeight="1" x14ac:dyDescent="0.2">
      <c r="A25" s="370">
        <v>2</v>
      </c>
      <c r="B25" s="371" t="s">
        <v>253</v>
      </c>
      <c r="C25" s="372">
        <v>0</v>
      </c>
      <c r="D25" s="372">
        <v>0</v>
      </c>
      <c r="E25" s="372">
        <f>D25+ C25</f>
        <v>0</v>
      </c>
    </row>
    <row r="26" spans="1:5" x14ac:dyDescent="0.2">
      <c r="A26" s="362"/>
      <c r="B26" s="363"/>
      <c r="C26" s="364"/>
      <c r="D26" s="364"/>
      <c r="E26" s="373"/>
    </row>
    <row r="27" spans="1:5" s="356" customFormat="1" x14ac:dyDescent="0.2">
      <c r="A27" s="366" t="s">
        <v>257</v>
      </c>
      <c r="B27" s="367" t="s">
        <v>55</v>
      </c>
      <c r="C27" s="368"/>
      <c r="D27" s="368"/>
      <c r="E27" s="369"/>
    </row>
    <row r="28" spans="1:5" ht="14.25" customHeight="1" x14ac:dyDescent="0.2">
      <c r="A28" s="370">
        <v>1</v>
      </c>
      <c r="B28" s="371" t="s">
        <v>252</v>
      </c>
      <c r="C28" s="372">
        <v>0</v>
      </c>
      <c r="D28" s="372">
        <v>0</v>
      </c>
      <c r="E28" s="372">
        <f>D28+ C28</f>
        <v>0</v>
      </c>
    </row>
    <row r="29" spans="1:5" ht="14.25" customHeight="1" x14ac:dyDescent="0.2">
      <c r="A29" s="370">
        <v>2</v>
      </c>
      <c r="B29" s="371" t="s">
        <v>253</v>
      </c>
      <c r="C29" s="372">
        <v>0</v>
      </c>
      <c r="D29" s="372">
        <v>0</v>
      </c>
      <c r="E29" s="372">
        <f>D29+ C29</f>
        <v>0</v>
      </c>
    </row>
    <row r="30" spans="1:5" x14ac:dyDescent="0.2">
      <c r="A30" s="362"/>
      <c r="B30" s="363"/>
      <c r="C30" s="364"/>
      <c r="D30" s="364"/>
      <c r="E30" s="373"/>
    </row>
    <row r="31" spans="1:5" s="356" customFormat="1" x14ac:dyDescent="0.2">
      <c r="A31" s="366" t="s">
        <v>258</v>
      </c>
      <c r="B31" s="367" t="s">
        <v>64</v>
      </c>
      <c r="C31" s="368"/>
      <c r="D31" s="368"/>
      <c r="E31" s="369"/>
    </row>
    <row r="32" spans="1:5" ht="14.25" customHeight="1" x14ac:dyDescent="0.2">
      <c r="A32" s="370">
        <v>1</v>
      </c>
      <c r="B32" s="371" t="s">
        <v>252</v>
      </c>
      <c r="C32" s="372">
        <v>0</v>
      </c>
      <c r="D32" s="372">
        <v>0</v>
      </c>
      <c r="E32" s="372">
        <f>D32+ C32</f>
        <v>0</v>
      </c>
    </row>
    <row r="33" spans="1:6" ht="14.25" customHeight="1" x14ac:dyDescent="0.2">
      <c r="A33" s="370">
        <v>2</v>
      </c>
      <c r="B33" s="371" t="s">
        <v>253</v>
      </c>
      <c r="C33" s="372">
        <v>0</v>
      </c>
      <c r="D33" s="372">
        <v>0</v>
      </c>
      <c r="E33" s="372">
        <f>D33+ C33</f>
        <v>0</v>
      </c>
    </row>
    <row r="34" spans="1:6" x14ac:dyDescent="0.2">
      <c r="A34" s="362"/>
      <c r="B34" s="363"/>
      <c r="C34" s="364"/>
      <c r="D34" s="364"/>
      <c r="E34" s="373"/>
    </row>
    <row r="35" spans="1:6" s="356" customFormat="1" x14ac:dyDescent="0.2">
      <c r="A35" s="366" t="s">
        <v>259</v>
      </c>
      <c r="B35" s="367" t="s">
        <v>78</v>
      </c>
      <c r="C35" s="368"/>
      <c r="D35" s="368"/>
      <c r="E35" s="369"/>
    </row>
    <row r="36" spans="1:6" ht="14.25" customHeight="1" x14ac:dyDescent="0.2">
      <c r="A36" s="370">
        <v>1</v>
      </c>
      <c r="B36" s="371" t="s">
        <v>252</v>
      </c>
      <c r="C36" s="372">
        <v>0</v>
      </c>
      <c r="D36" s="372">
        <v>0</v>
      </c>
      <c r="E36" s="372">
        <f>D36+ C36</f>
        <v>0</v>
      </c>
    </row>
    <row r="37" spans="1:6" ht="14.25" customHeight="1" x14ac:dyDescent="0.2">
      <c r="A37" s="370">
        <v>2</v>
      </c>
      <c r="B37" s="371" t="s">
        <v>253</v>
      </c>
      <c r="C37" s="372">
        <v>0</v>
      </c>
      <c r="D37" s="372">
        <v>0</v>
      </c>
      <c r="E37" s="372">
        <f>D37+ C37</f>
        <v>0</v>
      </c>
    </row>
    <row r="38" spans="1:6" x14ac:dyDescent="0.2">
      <c r="A38" s="362"/>
      <c r="B38" s="363"/>
      <c r="C38" s="364"/>
      <c r="D38" s="364"/>
      <c r="E38" s="373"/>
    </row>
    <row r="39" spans="1:6" ht="13.5" customHeight="1" x14ac:dyDescent="0.2">
      <c r="A39" s="374"/>
      <c r="B39" s="500"/>
      <c r="C39" s="500"/>
      <c r="D39" s="500"/>
      <c r="E39" s="375"/>
    </row>
    <row r="40" spans="1:6" ht="15" customHeight="1" x14ac:dyDescent="0.2">
      <c r="A40" s="377"/>
      <c r="B40" s="497" t="s">
        <v>260</v>
      </c>
      <c r="C40" s="497"/>
      <c r="D40" s="497"/>
      <c r="E40" s="497"/>
      <c r="F40" s="374"/>
    </row>
    <row r="41" spans="1:6" ht="13.5" customHeight="1" x14ac:dyDescent="0.2">
      <c r="A41" s="377"/>
      <c r="B41" s="376"/>
      <c r="C41" s="376"/>
      <c r="D41" s="376"/>
      <c r="E41" s="376"/>
      <c r="F41" s="374"/>
    </row>
    <row r="42" spans="1:6" ht="26.1" customHeight="1" x14ac:dyDescent="0.2">
      <c r="A42" s="377"/>
      <c r="B42" s="497" t="s">
        <v>261</v>
      </c>
      <c r="C42" s="497"/>
      <c r="D42" s="497"/>
      <c r="E42" s="497"/>
      <c r="F42" s="374"/>
    </row>
    <row r="43" spans="1:6" ht="15" customHeight="1" x14ac:dyDescent="0.2">
      <c r="A43" s="374"/>
      <c r="B43" s="497" t="s">
        <v>262</v>
      </c>
      <c r="C43" s="497"/>
      <c r="D43" s="497"/>
      <c r="E43" s="497"/>
      <c r="F43" s="374"/>
    </row>
    <row r="44" spans="1:6" ht="15" customHeight="1" x14ac:dyDescent="0.2">
      <c r="A44" s="374"/>
      <c r="B44" s="497" t="s">
        <v>263</v>
      </c>
      <c r="C44" s="497"/>
      <c r="D44" s="497"/>
      <c r="E44" s="497"/>
      <c r="F44" s="374"/>
    </row>
  </sheetData>
  <mergeCells count="10">
    <mergeCell ref="B40:E40"/>
    <mergeCell ref="B42:E42"/>
    <mergeCell ref="B43:E43"/>
    <mergeCell ref="B44:E44"/>
    <mergeCell ref="A2:E2"/>
    <mergeCell ref="A3:E3"/>
    <mergeCell ref="A4:E4"/>
    <mergeCell ref="A5:E5"/>
    <mergeCell ref="A6:E6"/>
    <mergeCell ref="B39:D39"/>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B9" sqref="B9"/>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149</v>
      </c>
      <c r="B3" s="451"/>
      <c r="C3" s="451"/>
    </row>
    <row r="4" spans="1:4" ht="15" customHeight="1" x14ac:dyDescent="0.25">
      <c r="A4" s="451" t="s">
        <v>2</v>
      </c>
      <c r="B4" s="451"/>
      <c r="C4" s="451"/>
    </row>
    <row r="5" spans="1:4" ht="15" customHeight="1" x14ac:dyDescent="0.25">
      <c r="A5" s="451" t="s">
        <v>264</v>
      </c>
      <c r="B5" s="451"/>
      <c r="C5" s="451"/>
    </row>
    <row r="6" spans="1:4" ht="15" customHeight="1" x14ac:dyDescent="0.25">
      <c r="A6" s="451" t="s">
        <v>265</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266</v>
      </c>
    </row>
    <row r="10" spans="1:4" ht="15.75" customHeight="1" x14ac:dyDescent="0.25">
      <c r="A10" s="386"/>
      <c r="B10" s="387"/>
      <c r="C10" s="388"/>
    </row>
    <row r="11" spans="1:4" ht="30" customHeight="1" x14ac:dyDescent="0.25">
      <c r="A11" s="389" t="s">
        <v>267</v>
      </c>
      <c r="B11" s="390" t="s">
        <v>268</v>
      </c>
      <c r="C11" s="391"/>
    </row>
    <row r="12" spans="1:4" ht="45" customHeight="1" x14ac:dyDescent="0.2">
      <c r="A12" s="392" t="s">
        <v>269</v>
      </c>
      <c r="B12" s="393" t="s">
        <v>270</v>
      </c>
      <c r="C12" s="394" t="s">
        <v>271</v>
      </c>
    </row>
    <row r="13" spans="1:4" ht="15" customHeight="1" x14ac:dyDescent="0.2">
      <c r="A13" s="395"/>
      <c r="B13" s="396"/>
      <c r="C13" s="397"/>
    </row>
    <row r="14" spans="1:4" ht="30" customHeight="1" x14ac:dyDescent="0.2">
      <c r="A14" s="398" t="s">
        <v>272</v>
      </c>
      <c r="B14" s="399" t="s">
        <v>273</v>
      </c>
      <c r="C14" s="400" t="s">
        <v>271</v>
      </c>
    </row>
    <row r="15" spans="1:4" ht="15" customHeight="1" x14ac:dyDescent="0.2">
      <c r="A15" s="401"/>
      <c r="B15" s="396"/>
      <c r="C15" s="397"/>
    </row>
    <row r="16" spans="1:4" ht="30" customHeight="1" x14ac:dyDescent="0.2">
      <c r="A16" s="398" t="s">
        <v>274</v>
      </c>
      <c r="B16" s="399" t="s">
        <v>275</v>
      </c>
      <c r="C16" s="400" t="s">
        <v>271</v>
      </c>
    </row>
    <row r="17" spans="1:3" ht="15" customHeight="1" x14ac:dyDescent="0.2">
      <c r="A17" s="401"/>
      <c r="B17" s="396"/>
      <c r="C17" s="397"/>
    </row>
    <row r="18" spans="1:3" ht="30" customHeight="1" x14ac:dyDescent="0.2">
      <c r="A18" s="398" t="s">
        <v>276</v>
      </c>
      <c r="B18" s="399" t="s">
        <v>277</v>
      </c>
      <c r="C18" s="400" t="s">
        <v>271</v>
      </c>
    </row>
    <row r="19" spans="1:3" ht="15" customHeight="1" x14ac:dyDescent="0.2">
      <c r="A19" s="402"/>
      <c r="B19" s="403"/>
      <c r="C19" s="397"/>
    </row>
    <row r="20" spans="1:3" ht="30" customHeight="1" x14ac:dyDescent="0.2">
      <c r="A20" s="404" t="s">
        <v>278</v>
      </c>
      <c r="B20" s="405" t="s">
        <v>279</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149</v>
      </c>
      <c r="B2" s="502"/>
      <c r="C2" s="502"/>
      <c r="D2" s="502"/>
      <c r="E2" s="502"/>
      <c r="F2" s="503"/>
    </row>
    <row r="3" spans="1:6" ht="14.25" customHeight="1" x14ac:dyDescent="0.25">
      <c r="A3" s="469" t="s">
        <v>2</v>
      </c>
      <c r="B3" s="469"/>
      <c r="C3" s="469"/>
      <c r="D3" s="469"/>
      <c r="E3" s="469"/>
      <c r="F3" s="469"/>
    </row>
    <row r="4" spans="1:6" ht="14.25" customHeight="1" x14ac:dyDescent="0.25">
      <c r="A4" s="469" t="s">
        <v>280</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281</v>
      </c>
      <c r="D7" s="409" t="s">
        <v>282</v>
      </c>
      <c r="E7" s="409" t="s">
        <v>134</v>
      </c>
      <c r="F7" s="409" t="s">
        <v>283</v>
      </c>
    </row>
    <row r="8" spans="1:6" ht="15" customHeight="1" x14ac:dyDescent="0.25">
      <c r="A8" s="411" t="s">
        <v>5</v>
      </c>
      <c r="B8" s="412" t="s">
        <v>6</v>
      </c>
      <c r="C8" s="411" t="s">
        <v>134</v>
      </c>
      <c r="D8" s="411" t="s">
        <v>134</v>
      </c>
      <c r="E8" s="411" t="s">
        <v>284</v>
      </c>
      <c r="F8" s="411" t="s">
        <v>284</v>
      </c>
    </row>
    <row r="9" spans="1:6" ht="15" customHeight="1" x14ac:dyDescent="0.25">
      <c r="A9" s="410"/>
      <c r="B9" s="410"/>
      <c r="C9" s="410"/>
      <c r="D9" s="410"/>
      <c r="E9" s="410"/>
      <c r="F9" s="410"/>
    </row>
    <row r="10" spans="1:6" ht="15" customHeight="1" x14ac:dyDescent="0.25">
      <c r="A10" s="411" t="s">
        <v>8</v>
      </c>
      <c r="B10" s="413" t="s">
        <v>285</v>
      </c>
      <c r="C10" s="413"/>
      <c r="D10" s="413"/>
      <c r="E10" s="413"/>
      <c r="F10" s="414"/>
    </row>
    <row r="11" spans="1:6" ht="15" customHeight="1" x14ac:dyDescent="0.25">
      <c r="A11" s="411"/>
      <c r="B11" s="413"/>
      <c r="C11" s="413"/>
      <c r="D11" s="413"/>
      <c r="E11" s="413"/>
      <c r="F11" s="414"/>
    </row>
    <row r="12" spans="1:6" ht="14.25" customHeight="1" x14ac:dyDescent="0.2">
      <c r="A12" s="416" t="s">
        <v>228</v>
      </c>
      <c r="B12" s="417" t="s">
        <v>286</v>
      </c>
      <c r="C12" s="418">
        <v>263</v>
      </c>
      <c r="D12" s="418">
        <v>123</v>
      </c>
      <c r="E12" s="418">
        <f>+D12-C12</f>
        <v>-140</v>
      </c>
      <c r="F12" s="414">
        <f>IF(C12=0,0,E12/C12)</f>
        <v>-0.53231939163498099</v>
      </c>
    </row>
    <row r="13" spans="1:6" ht="15" customHeight="1" x14ac:dyDescent="0.25">
      <c r="A13" s="416" t="s">
        <v>229</v>
      </c>
      <c r="B13" s="417" t="s">
        <v>287</v>
      </c>
      <c r="C13" s="418">
        <v>236</v>
      </c>
      <c r="D13" s="418">
        <v>83</v>
      </c>
      <c r="E13" s="418">
        <f>+D13-C13</f>
        <v>-153</v>
      </c>
      <c r="F13" s="419">
        <f>IF(C13=0,0,E13/C13)</f>
        <v>-0.64830508474576276</v>
      </c>
    </row>
    <row r="14" spans="1:6" ht="15" customHeight="1" x14ac:dyDescent="0.25">
      <c r="A14" s="420"/>
      <c r="B14" s="420"/>
      <c r="C14" s="420"/>
      <c r="D14" s="420"/>
      <c r="E14" s="420"/>
    </row>
    <row r="15" spans="1:6" ht="14.25" customHeight="1" x14ac:dyDescent="0.2">
      <c r="A15" s="416" t="s">
        <v>231</v>
      </c>
      <c r="B15" s="417" t="s">
        <v>288</v>
      </c>
      <c r="C15" s="421">
        <v>442542</v>
      </c>
      <c r="D15" s="421">
        <v>1326729</v>
      </c>
      <c r="E15" s="421">
        <f>+D15-C15</f>
        <v>884187</v>
      </c>
      <c r="F15" s="414">
        <f>IF(C15=0,0,E15/C15)</f>
        <v>1.9979730737421533</v>
      </c>
    </row>
    <row r="16" spans="1:6" ht="15" customHeight="1" x14ac:dyDescent="0.25">
      <c r="A16" s="415"/>
      <c r="B16" s="420" t="s">
        <v>289</v>
      </c>
      <c r="C16" s="422">
        <f>IF(C13=0,0,C15/C13)</f>
        <v>1875.1779661016949</v>
      </c>
      <c r="D16" s="422">
        <f>IF(D13=0,0,D15/D13)</f>
        <v>15984.686746987953</v>
      </c>
      <c r="E16" s="422">
        <f>+D16-C16</f>
        <v>14109.508780886257</v>
      </c>
      <c r="F16" s="419">
        <f>IF(C16=0,0,E16/C16)</f>
        <v>7.5243571735319064</v>
      </c>
    </row>
    <row r="17" spans="1:6" ht="15" customHeight="1" x14ac:dyDescent="0.25">
      <c r="A17" s="420"/>
      <c r="B17" s="420"/>
      <c r="C17" s="420"/>
      <c r="D17" s="420"/>
      <c r="E17" s="420"/>
      <c r="F17" s="414"/>
    </row>
    <row r="18" spans="1:6" ht="14.25" customHeight="1" x14ac:dyDescent="0.2">
      <c r="A18" s="416" t="s">
        <v>233</v>
      </c>
      <c r="B18" s="417" t="s">
        <v>290</v>
      </c>
      <c r="C18" s="417">
        <v>0.50359100000000001</v>
      </c>
      <c r="D18" s="417">
        <v>0.49359399999999998</v>
      </c>
      <c r="E18" s="423">
        <f>+D18-C18</f>
        <v>-9.9970000000000336E-3</v>
      </c>
      <c r="F18" s="414">
        <f>IF(C18=0,0,E18/C18)</f>
        <v>-1.9851427050920356E-2</v>
      </c>
    </row>
    <row r="19" spans="1:6" ht="15" customHeight="1" x14ac:dyDescent="0.25">
      <c r="A19" s="415"/>
      <c r="B19" s="420" t="s">
        <v>291</v>
      </c>
      <c r="C19" s="422">
        <f>+C15*C18</f>
        <v>222860.16832200001</v>
      </c>
      <c r="D19" s="422">
        <f>+D15*D18</f>
        <v>654865.47402600001</v>
      </c>
      <c r="E19" s="422">
        <f>+D19-C19</f>
        <v>432005.305704</v>
      </c>
      <c r="F19" s="419">
        <f>IF(C19=0,0,E19/C19)</f>
        <v>1.9384590299681375</v>
      </c>
    </row>
    <row r="20" spans="1:6" ht="15" customHeight="1" x14ac:dyDescent="0.25">
      <c r="A20" s="415"/>
      <c r="B20" s="420" t="s">
        <v>292</v>
      </c>
      <c r="C20" s="422">
        <f>IF(C13=0,0,C19/C13)</f>
        <v>944.32274712711865</v>
      </c>
      <c r="D20" s="422">
        <f>IF(D13=0,0,D19/D13)</f>
        <v>7889.9454701927716</v>
      </c>
      <c r="E20" s="422">
        <f>+D20-C20</f>
        <v>6945.6227230656532</v>
      </c>
      <c r="F20" s="419">
        <f>IF(C20=0,0,E20/C20)</f>
        <v>7.3551365189455487</v>
      </c>
    </row>
    <row r="21" spans="1:6" ht="15" customHeight="1" x14ac:dyDescent="0.25">
      <c r="A21" s="410"/>
      <c r="B21" s="420"/>
      <c r="C21" s="424"/>
      <c r="D21" s="424"/>
      <c r="E21" s="424"/>
      <c r="F21" s="414"/>
    </row>
    <row r="22" spans="1:6" ht="14.25" customHeight="1" x14ac:dyDescent="0.2">
      <c r="A22" s="416" t="s">
        <v>235</v>
      </c>
      <c r="B22" s="417" t="s">
        <v>293</v>
      </c>
      <c r="C22" s="421">
        <v>253958</v>
      </c>
      <c r="D22" s="421">
        <v>1133080</v>
      </c>
      <c r="E22" s="421">
        <f>+D22-C22</f>
        <v>879122</v>
      </c>
      <c r="F22" s="414">
        <f>IF(C22=0,0,E22/C22)</f>
        <v>3.4616826404366074</v>
      </c>
    </row>
    <row r="23" spans="1:6" ht="14.25" customHeight="1" x14ac:dyDescent="0.2">
      <c r="A23" s="416" t="s">
        <v>237</v>
      </c>
      <c r="B23" s="417" t="s">
        <v>294</v>
      </c>
      <c r="C23" s="425">
        <v>48348</v>
      </c>
      <c r="D23" s="425">
        <v>51096</v>
      </c>
      <c r="E23" s="425">
        <f>+D23-C23</f>
        <v>2748</v>
      </c>
      <c r="F23" s="414">
        <f>IF(C23=0,0,E23/C23)</f>
        <v>5.6837925043435093E-2</v>
      </c>
    </row>
    <row r="24" spans="1:6" ht="14.25" customHeight="1" x14ac:dyDescent="0.2">
      <c r="A24" s="416" t="s">
        <v>239</v>
      </c>
      <c r="B24" s="417" t="s">
        <v>295</v>
      </c>
      <c r="C24" s="425">
        <v>140236</v>
      </c>
      <c r="D24" s="425">
        <v>142553</v>
      </c>
      <c r="E24" s="425">
        <f>+D24-C24</f>
        <v>2317</v>
      </c>
      <c r="F24" s="414">
        <f>IF(C24=0,0,E24/C24)</f>
        <v>1.652214837844776E-2</v>
      </c>
    </row>
    <row r="25" spans="1:6" ht="15" customHeight="1" x14ac:dyDescent="0.25">
      <c r="A25" s="410"/>
      <c r="B25" s="420" t="s">
        <v>288</v>
      </c>
      <c r="C25" s="422">
        <f>+C22+C23+C24</f>
        <v>442542</v>
      </c>
      <c r="D25" s="422">
        <f>+D22+D23+D24</f>
        <v>1326729</v>
      </c>
      <c r="E25" s="422">
        <f>+E22+E23+E24</f>
        <v>884187</v>
      </c>
      <c r="F25" s="419">
        <f>IF(C25=0,0,E25/C25)</f>
        <v>1.9979730737421533</v>
      </c>
    </row>
    <row r="26" spans="1:6" ht="15" customHeight="1" x14ac:dyDescent="0.25">
      <c r="A26" s="411"/>
      <c r="B26" s="420"/>
      <c r="C26" s="426"/>
      <c r="D26" s="426"/>
      <c r="E26" s="426"/>
      <c r="F26" s="414"/>
    </row>
    <row r="27" spans="1:6" ht="14.25" customHeight="1" x14ac:dyDescent="0.2">
      <c r="A27" s="416" t="s">
        <v>241</v>
      </c>
      <c r="B27" s="417" t="s">
        <v>296</v>
      </c>
      <c r="C27" s="425">
        <v>186</v>
      </c>
      <c r="D27" s="425">
        <v>262</v>
      </c>
      <c r="E27" s="425">
        <f>+D27-C27</f>
        <v>76</v>
      </c>
      <c r="F27" s="414">
        <f>IF(C27=0,0,E27/C27)</f>
        <v>0.40860215053763443</v>
      </c>
    </row>
    <row r="28" spans="1:6" ht="14.25" customHeight="1" x14ac:dyDescent="0.2">
      <c r="A28" s="416" t="s">
        <v>243</v>
      </c>
      <c r="B28" s="417" t="s">
        <v>297</v>
      </c>
      <c r="C28" s="425">
        <v>44</v>
      </c>
      <c r="D28" s="425">
        <v>11</v>
      </c>
      <c r="E28" s="425">
        <f>+D28-C28</f>
        <v>-33</v>
      </c>
      <c r="F28" s="414">
        <f>IF(C28=0,0,E28/C28)</f>
        <v>-0.75</v>
      </c>
    </row>
    <row r="29" spans="1:6" ht="14.25" customHeight="1" x14ac:dyDescent="0.2">
      <c r="A29" s="416" t="s">
        <v>245</v>
      </c>
      <c r="B29" s="417" t="s">
        <v>298</v>
      </c>
      <c r="C29" s="425">
        <v>68</v>
      </c>
      <c r="D29" s="425">
        <v>70</v>
      </c>
      <c r="E29" s="425">
        <f>+D29-C29</f>
        <v>2</v>
      </c>
      <c r="F29" s="414">
        <f>IF(C29=0,0,E29/C29)</f>
        <v>2.9411764705882353E-2</v>
      </c>
    </row>
    <row r="30" spans="1:6" ht="30" customHeight="1" x14ac:dyDescent="0.2">
      <c r="A30" s="416" t="s">
        <v>299</v>
      </c>
      <c r="B30" s="427" t="s">
        <v>300</v>
      </c>
      <c r="C30" s="425">
        <v>181</v>
      </c>
      <c r="D30" s="425">
        <v>127</v>
      </c>
      <c r="E30" s="425">
        <f>+D30-C30</f>
        <v>-54</v>
      </c>
      <c r="F30" s="414">
        <f>IF(C30=0,0,E30/C30)</f>
        <v>-0.2983425414364641</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301</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39</v>
      </c>
      <c r="B36" s="413" t="s">
        <v>302</v>
      </c>
      <c r="C36" s="410"/>
      <c r="D36" s="410"/>
      <c r="E36" s="410"/>
      <c r="F36" s="410"/>
    </row>
    <row r="37" spans="1:6" ht="15" customHeight="1" x14ac:dyDescent="0.25">
      <c r="A37" s="411"/>
      <c r="B37" s="429"/>
      <c r="C37" s="410"/>
      <c r="D37" s="410"/>
      <c r="E37" s="410"/>
      <c r="F37" s="410"/>
    </row>
    <row r="38" spans="1:6" ht="14.25" customHeight="1" x14ac:dyDescent="0.2">
      <c r="A38" s="416" t="s">
        <v>228</v>
      </c>
      <c r="B38" s="417" t="s">
        <v>286</v>
      </c>
      <c r="C38" s="418">
        <v>7</v>
      </c>
      <c r="D38" s="418">
        <v>6</v>
      </c>
      <c r="E38" s="418">
        <f>+D38-C38</f>
        <v>-1</v>
      </c>
      <c r="F38" s="414">
        <f>IF(C38=0,0,E38/C38)</f>
        <v>-0.14285714285714285</v>
      </c>
    </row>
    <row r="39" spans="1:6" ht="15" customHeight="1" x14ac:dyDescent="0.25">
      <c r="A39" s="416" t="s">
        <v>229</v>
      </c>
      <c r="B39" s="417" t="s">
        <v>287</v>
      </c>
      <c r="C39" s="418">
        <v>7</v>
      </c>
      <c r="D39" s="418">
        <v>6</v>
      </c>
      <c r="E39" s="418">
        <f>+D39-C39</f>
        <v>-1</v>
      </c>
      <c r="F39" s="419">
        <f>IF(C39=0,0,E39/C39)</f>
        <v>-0.14285714285714285</v>
      </c>
    </row>
    <row r="40" spans="1:6" ht="15" customHeight="1" x14ac:dyDescent="0.25">
      <c r="A40" s="417"/>
      <c r="B40" s="417"/>
      <c r="C40" s="420"/>
      <c r="D40" s="420"/>
      <c r="E40" s="420"/>
    </row>
    <row r="41" spans="1:6" ht="14.25" customHeight="1" x14ac:dyDescent="0.2">
      <c r="A41" s="416" t="s">
        <v>231</v>
      </c>
      <c r="B41" s="417" t="s">
        <v>303</v>
      </c>
      <c r="C41" s="421">
        <v>2554</v>
      </c>
      <c r="D41" s="421">
        <v>1922</v>
      </c>
      <c r="E41" s="421">
        <f>+D41-C41</f>
        <v>-632</v>
      </c>
      <c r="F41" s="414">
        <f>IF(C41=0,0,E41/C41)</f>
        <v>-0.24745497259201252</v>
      </c>
    </row>
    <row r="42" spans="1:6" ht="15" customHeight="1" x14ac:dyDescent="0.25">
      <c r="A42" s="410"/>
      <c r="B42" s="420" t="s">
        <v>289</v>
      </c>
      <c r="C42" s="422">
        <f>IF(C39=0,0,C41/C39)</f>
        <v>364.85714285714283</v>
      </c>
      <c r="D42" s="422">
        <f>IF(D39=0,0,D41/D39)</f>
        <v>320.33333333333331</v>
      </c>
      <c r="E42" s="422">
        <f>+D42-C42</f>
        <v>-44.523809523809518</v>
      </c>
      <c r="F42" s="419">
        <f>IF(C42=0,0,E42/C42)</f>
        <v>-0.12203080135734795</v>
      </c>
    </row>
    <row r="43" spans="1:6" ht="15" customHeight="1" x14ac:dyDescent="0.25">
      <c r="A43" s="420"/>
      <c r="B43" s="420"/>
      <c r="C43" s="420"/>
      <c r="D43" s="420"/>
      <c r="E43" s="420"/>
      <c r="F43" s="414"/>
    </row>
    <row r="44" spans="1:6" ht="14.25" customHeight="1" x14ac:dyDescent="0.2">
      <c r="A44" s="416" t="s">
        <v>233</v>
      </c>
      <c r="B44" s="417" t="s">
        <v>290</v>
      </c>
      <c r="C44" s="417">
        <v>0.50359100000000001</v>
      </c>
      <c r="D44" s="417">
        <v>0.49359399999999998</v>
      </c>
      <c r="E44" s="423">
        <f>+D44-C44</f>
        <v>-9.9970000000000336E-3</v>
      </c>
      <c r="F44" s="414">
        <f>IF(C44=0,0,E44/C44)</f>
        <v>-1.9851427050920356E-2</v>
      </c>
    </row>
    <row r="45" spans="1:6" ht="15" customHeight="1" x14ac:dyDescent="0.25">
      <c r="A45" s="410"/>
      <c r="B45" s="420" t="s">
        <v>291</v>
      </c>
      <c r="C45" s="422">
        <f>+C41*C44</f>
        <v>1286.1714140000001</v>
      </c>
      <c r="D45" s="422">
        <f>+D41*D44</f>
        <v>948.68766799999992</v>
      </c>
      <c r="E45" s="422">
        <f>+D45-C45</f>
        <v>-337.48374600000022</v>
      </c>
      <c r="F45" s="419">
        <f>IF(C45=0,0,E45/C45)</f>
        <v>-0.26239406530613513</v>
      </c>
    </row>
    <row r="46" spans="1:6" ht="15" customHeight="1" x14ac:dyDescent="0.25">
      <c r="A46" s="410"/>
      <c r="B46" s="420" t="s">
        <v>292</v>
      </c>
      <c r="C46" s="422">
        <f>IF(C39=0,0,C45/C39)</f>
        <v>183.73877342857145</v>
      </c>
      <c r="D46" s="422">
        <f>IF(D39=0,0,D45/D39)</f>
        <v>158.11461133333333</v>
      </c>
      <c r="E46" s="422">
        <f>+D46-C46</f>
        <v>-25.62416209523812</v>
      </c>
      <c r="F46" s="419">
        <f>IF(C46=0,0,E46/C46)</f>
        <v>-0.13945974285715762</v>
      </c>
    </row>
    <row r="47" spans="1:6" ht="15" customHeight="1" x14ac:dyDescent="0.25">
      <c r="A47" s="411"/>
      <c r="B47" s="429"/>
      <c r="C47" s="410"/>
      <c r="D47" s="410"/>
      <c r="E47" s="410"/>
      <c r="F47" s="419"/>
    </row>
    <row r="48" spans="1:6" ht="14.25" customHeight="1" x14ac:dyDescent="0.2">
      <c r="A48" s="416" t="s">
        <v>235</v>
      </c>
      <c r="B48" s="417" t="s">
        <v>304</v>
      </c>
      <c r="C48" s="421">
        <v>1350</v>
      </c>
      <c r="D48" s="421">
        <v>0</v>
      </c>
      <c r="E48" s="421">
        <f>+D48-C48</f>
        <v>-1350</v>
      </c>
      <c r="F48" s="414">
        <f>IF(C48=0,0,E48/C48)</f>
        <v>-1</v>
      </c>
    </row>
    <row r="49" spans="1:7" ht="14.25" customHeight="1" x14ac:dyDescent="0.2">
      <c r="A49" s="416" t="s">
        <v>237</v>
      </c>
      <c r="B49" s="417" t="s">
        <v>305</v>
      </c>
      <c r="C49" s="425">
        <v>962</v>
      </c>
      <c r="D49" s="425">
        <v>20</v>
      </c>
      <c r="E49" s="425">
        <f>+D49-C49</f>
        <v>-942</v>
      </c>
      <c r="F49" s="414">
        <f>IF(C49=0,0,E49/C49)</f>
        <v>-0.97920997920997921</v>
      </c>
    </row>
    <row r="50" spans="1:7" ht="14.25" customHeight="1" x14ac:dyDescent="0.2">
      <c r="A50" s="416" t="s">
        <v>239</v>
      </c>
      <c r="B50" s="417" t="s">
        <v>306</v>
      </c>
      <c r="C50" s="425">
        <v>242</v>
      </c>
      <c r="D50" s="425">
        <v>1902</v>
      </c>
      <c r="E50" s="425">
        <f>+D50-C50</f>
        <v>1660</v>
      </c>
      <c r="F50" s="414">
        <f>IF(C50=0,0,E50/C50)</f>
        <v>6.8595041322314048</v>
      </c>
    </row>
    <row r="51" spans="1:7" ht="15" customHeight="1" x14ac:dyDescent="0.25">
      <c r="A51" s="410"/>
      <c r="B51" s="420" t="s">
        <v>303</v>
      </c>
      <c r="C51" s="422">
        <f>+C48+C49+C50</f>
        <v>2554</v>
      </c>
      <c r="D51" s="422">
        <f>+D48+D49+D50</f>
        <v>1922</v>
      </c>
      <c r="E51" s="422">
        <f>+E48+E49+E50</f>
        <v>-632</v>
      </c>
      <c r="F51" s="419">
        <f>IF(C51=0,0,E51/C51)</f>
        <v>-0.24745497259201252</v>
      </c>
    </row>
    <row r="52" spans="1:7" ht="15" customHeight="1" x14ac:dyDescent="0.25">
      <c r="A52" s="411"/>
      <c r="B52" s="420"/>
      <c r="C52" s="426"/>
      <c r="D52" s="426"/>
      <c r="E52" s="426"/>
      <c r="F52" s="414"/>
    </row>
    <row r="53" spans="1:7" ht="14.25" customHeight="1" x14ac:dyDescent="0.2">
      <c r="A53" s="416" t="s">
        <v>241</v>
      </c>
      <c r="B53" s="417" t="s">
        <v>307</v>
      </c>
      <c r="C53" s="425">
        <v>3</v>
      </c>
      <c r="D53" s="425">
        <v>0</v>
      </c>
      <c r="E53" s="425">
        <f>+D53-C53</f>
        <v>-3</v>
      </c>
      <c r="F53" s="414">
        <f>IF(C53=0,0,E53/C53)</f>
        <v>-1</v>
      </c>
    </row>
    <row r="54" spans="1:7" ht="14.25" customHeight="1" x14ac:dyDescent="0.2">
      <c r="A54" s="416" t="s">
        <v>243</v>
      </c>
      <c r="B54" s="417" t="s">
        <v>308</v>
      </c>
      <c r="C54" s="425">
        <v>1</v>
      </c>
      <c r="D54" s="425">
        <v>0</v>
      </c>
      <c r="E54" s="425">
        <f>+D54-C54</f>
        <v>-1</v>
      </c>
      <c r="F54" s="414">
        <f>IF(C54=0,0,E54/C54)</f>
        <v>-1</v>
      </c>
    </row>
    <row r="55" spans="1:7" ht="14.25" customHeight="1" x14ac:dyDescent="0.2">
      <c r="A55" s="416" t="s">
        <v>245</v>
      </c>
      <c r="B55" s="417" t="s">
        <v>309</v>
      </c>
      <c r="C55" s="425">
        <v>2</v>
      </c>
      <c r="D55" s="425">
        <v>1</v>
      </c>
      <c r="E55" s="425">
        <f>+D55-C55</f>
        <v>-1</v>
      </c>
      <c r="F55" s="414">
        <f>IF(C55=0,0,E55/C55)</f>
        <v>-0.5</v>
      </c>
    </row>
    <row r="56" spans="1:7" ht="30" customHeight="1" x14ac:dyDescent="0.2">
      <c r="A56" s="416" t="s">
        <v>299</v>
      </c>
      <c r="B56" s="427" t="s">
        <v>310</v>
      </c>
      <c r="C56" s="425">
        <v>5</v>
      </c>
      <c r="D56" s="425">
        <v>10</v>
      </c>
      <c r="E56" s="425">
        <f>+D56-C56</f>
        <v>5</v>
      </c>
      <c r="F56" s="414">
        <f>IF(C56=0,0,E56/C56)</f>
        <v>1</v>
      </c>
    </row>
    <row r="57" spans="1:7" ht="15" customHeight="1" x14ac:dyDescent="0.25">
      <c r="A57" s="430"/>
      <c r="B57" s="258"/>
      <c r="C57" s="258"/>
      <c r="D57" s="258"/>
      <c r="E57" s="258"/>
      <c r="F57" s="431"/>
    </row>
    <row r="58" spans="1:7" ht="15" customHeight="1" x14ac:dyDescent="0.25">
      <c r="A58" s="429" t="s">
        <v>311</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REPORTING&amp;RCT CHILDREN`S MEDICAL CENTER</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topLeftCell="A2" zoomScale="85" zoomScaleNormal="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85</v>
      </c>
      <c r="B5" s="451"/>
      <c r="C5" s="451"/>
      <c r="D5" s="451"/>
    </row>
    <row r="6" spans="1:8" s="33" customFormat="1" ht="16.5" customHeight="1" thickBot="1" x14ac:dyDescent="0.3">
      <c r="A6" s="32"/>
      <c r="B6" s="452"/>
      <c r="C6" s="452"/>
    </row>
    <row r="7" spans="1:8" ht="15.75" customHeight="1" x14ac:dyDescent="0.25">
      <c r="A7" s="36" t="s">
        <v>86</v>
      </c>
      <c r="B7" s="37" t="s">
        <v>87</v>
      </c>
      <c r="C7" s="38" t="s">
        <v>88</v>
      </c>
      <c r="D7" s="39" t="s">
        <v>89</v>
      </c>
      <c r="E7" s="40"/>
      <c r="F7" s="40"/>
      <c r="G7" s="40"/>
      <c r="H7" s="41"/>
    </row>
    <row r="8" spans="1:8" ht="15.75" customHeight="1" x14ac:dyDescent="0.25">
      <c r="A8" s="42"/>
      <c r="B8" s="43"/>
      <c r="C8" s="44" t="s">
        <v>90</v>
      </c>
      <c r="D8" s="45" t="s">
        <v>91</v>
      </c>
    </row>
    <row r="9" spans="1:8" ht="16.5" customHeight="1" thickBot="1" x14ac:dyDescent="0.3">
      <c r="A9" s="46" t="s">
        <v>5</v>
      </c>
      <c r="B9" s="47" t="s">
        <v>9</v>
      </c>
      <c r="C9" s="48" t="s">
        <v>92</v>
      </c>
      <c r="D9" s="49" t="s">
        <v>93</v>
      </c>
    </row>
    <row r="10" spans="1:8" ht="15.75" customHeight="1" x14ac:dyDescent="0.25">
      <c r="A10" s="50"/>
      <c r="B10" s="51"/>
      <c r="C10" s="51"/>
      <c r="D10" s="52"/>
    </row>
    <row r="11" spans="1:8" ht="15.75" x14ac:dyDescent="0.25">
      <c r="A11" s="53" t="s">
        <v>94</v>
      </c>
      <c r="B11" s="54" t="s">
        <v>0</v>
      </c>
      <c r="C11" s="55"/>
      <c r="D11" s="56"/>
    </row>
    <row r="12" spans="1:8" x14ac:dyDescent="0.2">
      <c r="A12" s="57">
        <v>1</v>
      </c>
      <c r="B12" s="41"/>
      <c r="C12" s="58" t="s">
        <v>95</v>
      </c>
      <c r="D12" s="59">
        <v>80916370</v>
      </c>
    </row>
    <row r="13" spans="1:8" x14ac:dyDescent="0.2">
      <c r="A13" s="57">
        <v>2</v>
      </c>
      <c r="B13" s="41"/>
      <c r="C13" s="58" t="s">
        <v>96</v>
      </c>
      <c r="D13" s="59">
        <v>17283499</v>
      </c>
    </row>
    <row r="14" spans="1:8" x14ac:dyDescent="0.2">
      <c r="A14" s="57">
        <v>3</v>
      </c>
      <c r="B14" s="41"/>
      <c r="C14" s="58" t="s">
        <v>97</v>
      </c>
      <c r="D14" s="59">
        <v>0</v>
      </c>
    </row>
    <row r="15" spans="1:8" x14ac:dyDescent="0.2">
      <c r="A15" s="57">
        <v>4</v>
      </c>
      <c r="B15" s="41"/>
      <c r="C15" s="58" t="s">
        <v>98</v>
      </c>
      <c r="D15" s="59">
        <v>86022119</v>
      </c>
    </row>
    <row r="16" spans="1:8" ht="15.75" thickBot="1" x14ac:dyDescent="0.25">
      <c r="A16" s="57">
        <v>5</v>
      </c>
      <c r="B16" s="41"/>
      <c r="C16" s="58" t="s">
        <v>99</v>
      </c>
      <c r="D16" s="59">
        <v>0</v>
      </c>
    </row>
    <row r="17" spans="1:4" ht="16.5" customHeight="1" thickBot="1" x14ac:dyDescent="0.3">
      <c r="A17" s="60"/>
      <c r="B17" s="61"/>
      <c r="C17" s="62" t="s">
        <v>100</v>
      </c>
      <c r="D17" s="63">
        <f>+D16+D15+D14+D13+D12</f>
        <v>184221988</v>
      </c>
    </row>
    <row r="18" spans="1:4" ht="15.75" customHeight="1" x14ac:dyDescent="0.25">
      <c r="A18" s="64"/>
      <c r="B18" s="65"/>
      <c r="C18" s="66"/>
      <c r="D18" s="67"/>
    </row>
    <row r="19" spans="1:4" ht="15.75" x14ac:dyDescent="0.25">
      <c r="A19" s="53" t="s">
        <v>101</v>
      </c>
      <c r="B19" s="54" t="s">
        <v>10</v>
      </c>
      <c r="C19" s="55"/>
      <c r="D19" s="56"/>
    </row>
    <row r="20" spans="1:4" x14ac:dyDescent="0.2">
      <c r="A20" s="57">
        <v>1</v>
      </c>
      <c r="B20" s="41"/>
      <c r="C20" s="58" t="s">
        <v>95</v>
      </c>
      <c r="D20" s="59">
        <v>-155085</v>
      </c>
    </row>
    <row r="21" spans="1:4" x14ac:dyDescent="0.2">
      <c r="A21" s="57">
        <v>2</v>
      </c>
      <c r="B21" s="41"/>
      <c r="C21" s="58" t="s">
        <v>96</v>
      </c>
      <c r="D21" s="59">
        <v>0</v>
      </c>
    </row>
    <row r="22" spans="1:4" x14ac:dyDescent="0.2">
      <c r="A22" s="57">
        <v>3</v>
      </c>
      <c r="B22" s="41"/>
      <c r="C22" s="58" t="s">
        <v>97</v>
      </c>
      <c r="D22" s="59">
        <v>0</v>
      </c>
    </row>
    <row r="23" spans="1:4" x14ac:dyDescent="0.2">
      <c r="A23" s="57">
        <v>4</v>
      </c>
      <c r="B23" s="41"/>
      <c r="C23" s="58" t="s">
        <v>98</v>
      </c>
      <c r="D23" s="59">
        <v>0</v>
      </c>
    </row>
    <row r="24" spans="1:4" ht="15.75" thickBot="1" x14ac:dyDescent="0.25">
      <c r="A24" s="57">
        <v>5</v>
      </c>
      <c r="B24" s="41"/>
      <c r="C24" s="58" t="s">
        <v>99</v>
      </c>
      <c r="D24" s="59">
        <v>-1000</v>
      </c>
    </row>
    <row r="25" spans="1:4" ht="16.5" customHeight="1" thickBot="1" x14ac:dyDescent="0.3">
      <c r="A25" s="60"/>
      <c r="B25" s="61"/>
      <c r="C25" s="62" t="s">
        <v>100</v>
      </c>
      <c r="D25" s="63">
        <f>+D24+D23+D22+D21+D20</f>
        <v>-156085</v>
      </c>
    </row>
    <row r="26" spans="1:4" ht="15.75" customHeight="1" x14ac:dyDescent="0.25">
      <c r="A26" s="64"/>
      <c r="B26" s="65"/>
      <c r="C26" s="66"/>
      <c r="D26" s="67"/>
    </row>
    <row r="27" spans="1:4" ht="15.75" x14ac:dyDescent="0.25">
      <c r="A27" s="53" t="s">
        <v>102</v>
      </c>
      <c r="B27" s="54" t="s">
        <v>40</v>
      </c>
      <c r="C27" s="55"/>
      <c r="D27" s="56"/>
    </row>
    <row r="28" spans="1:4" x14ac:dyDescent="0.2">
      <c r="A28" s="57">
        <v>1</v>
      </c>
      <c r="B28" s="41"/>
      <c r="C28" s="58" t="s">
        <v>95</v>
      </c>
      <c r="D28" s="59">
        <v>2681123</v>
      </c>
    </row>
    <row r="29" spans="1:4" x14ac:dyDescent="0.2">
      <c r="A29" s="57">
        <v>2</v>
      </c>
      <c r="B29" s="41"/>
      <c r="C29" s="58" t="s">
        <v>96</v>
      </c>
      <c r="D29" s="59">
        <v>30672</v>
      </c>
    </row>
    <row r="30" spans="1:4" x14ac:dyDescent="0.2">
      <c r="A30" s="57">
        <v>3</v>
      </c>
      <c r="B30" s="41"/>
      <c r="C30" s="58" t="s">
        <v>97</v>
      </c>
      <c r="D30" s="59">
        <v>0</v>
      </c>
    </row>
    <row r="31" spans="1:4" x14ac:dyDescent="0.2">
      <c r="A31" s="57">
        <v>4</v>
      </c>
      <c r="B31" s="41"/>
      <c r="C31" s="58" t="s">
        <v>98</v>
      </c>
      <c r="D31" s="59">
        <v>0</v>
      </c>
    </row>
    <row r="32" spans="1:4" ht="15.75" thickBot="1" x14ac:dyDescent="0.25">
      <c r="A32" s="57">
        <v>5</v>
      </c>
      <c r="B32" s="41"/>
      <c r="C32" s="58" t="s">
        <v>99</v>
      </c>
      <c r="D32" s="59">
        <v>0</v>
      </c>
    </row>
    <row r="33" spans="1:4" ht="16.5" customHeight="1" thickBot="1" x14ac:dyDescent="0.3">
      <c r="A33" s="60"/>
      <c r="B33" s="61"/>
      <c r="C33" s="62" t="s">
        <v>100</v>
      </c>
      <c r="D33" s="63">
        <f>+D32+D31+D30+D29+D28</f>
        <v>2711795</v>
      </c>
    </row>
    <row r="34" spans="1:4" ht="15.75" customHeight="1" x14ac:dyDescent="0.25">
      <c r="A34" s="64"/>
      <c r="B34" s="65"/>
      <c r="C34" s="66"/>
      <c r="D34" s="67"/>
    </row>
    <row r="35" spans="1:4" ht="15.75" x14ac:dyDescent="0.25">
      <c r="A35" s="53" t="s">
        <v>103</v>
      </c>
      <c r="B35" s="54" t="s">
        <v>46</v>
      </c>
      <c r="C35" s="55"/>
      <c r="D35" s="56"/>
    </row>
    <row r="36" spans="1:4" x14ac:dyDescent="0.2">
      <c r="A36" s="57">
        <v>1</v>
      </c>
      <c r="B36" s="41"/>
      <c r="C36" s="58" t="s">
        <v>95</v>
      </c>
      <c r="D36" s="59">
        <v>0</v>
      </c>
    </row>
    <row r="37" spans="1:4" x14ac:dyDescent="0.2">
      <c r="A37" s="57">
        <v>2</v>
      </c>
      <c r="B37" s="41"/>
      <c r="C37" s="58" t="s">
        <v>96</v>
      </c>
      <c r="D37" s="59">
        <v>0</v>
      </c>
    </row>
    <row r="38" spans="1:4" x14ac:dyDescent="0.2">
      <c r="A38" s="57">
        <v>3</v>
      </c>
      <c r="B38" s="41"/>
      <c r="C38" s="58" t="s">
        <v>97</v>
      </c>
      <c r="D38" s="59">
        <v>0</v>
      </c>
    </row>
    <row r="39" spans="1:4" x14ac:dyDescent="0.2">
      <c r="A39" s="57">
        <v>4</v>
      </c>
      <c r="B39" s="41"/>
      <c r="C39" s="58" t="s">
        <v>98</v>
      </c>
      <c r="D39" s="59">
        <v>0</v>
      </c>
    </row>
    <row r="40" spans="1:4" ht="15.75" thickBot="1" x14ac:dyDescent="0.25">
      <c r="A40" s="57">
        <v>5</v>
      </c>
      <c r="B40" s="41"/>
      <c r="C40" s="58" t="s">
        <v>99</v>
      </c>
      <c r="D40" s="59">
        <v>0</v>
      </c>
    </row>
    <row r="41" spans="1:4" ht="16.5" customHeight="1" thickBot="1" x14ac:dyDescent="0.3">
      <c r="A41" s="60"/>
      <c r="B41" s="61"/>
      <c r="C41" s="62" t="s">
        <v>100</v>
      </c>
      <c r="D41" s="63">
        <f>+D40+D39+D38+D37+D36</f>
        <v>0</v>
      </c>
    </row>
    <row r="42" spans="1:4" ht="15.75" customHeight="1" x14ac:dyDescent="0.25">
      <c r="A42" s="64"/>
      <c r="B42" s="65"/>
      <c r="C42" s="66"/>
      <c r="D42" s="67"/>
    </row>
    <row r="43" spans="1:4" ht="15.75" x14ac:dyDescent="0.25">
      <c r="A43" s="53" t="s">
        <v>104</v>
      </c>
      <c r="B43" s="54" t="s">
        <v>50</v>
      </c>
      <c r="C43" s="55"/>
      <c r="D43" s="56"/>
    </row>
    <row r="44" spans="1:4" x14ac:dyDescent="0.2">
      <c r="A44" s="57">
        <v>1</v>
      </c>
      <c r="B44" s="41"/>
      <c r="C44" s="58" t="s">
        <v>95</v>
      </c>
      <c r="D44" s="59">
        <v>-17825</v>
      </c>
    </row>
    <row r="45" spans="1:4" x14ac:dyDescent="0.2">
      <c r="A45" s="57">
        <v>2</v>
      </c>
      <c r="B45" s="41"/>
      <c r="C45" s="58" t="s">
        <v>96</v>
      </c>
      <c r="D45" s="59">
        <v>0</v>
      </c>
    </row>
    <row r="46" spans="1:4" x14ac:dyDescent="0.2">
      <c r="A46" s="57">
        <v>3</v>
      </c>
      <c r="B46" s="41"/>
      <c r="C46" s="58" t="s">
        <v>97</v>
      </c>
      <c r="D46" s="59">
        <v>0</v>
      </c>
    </row>
    <row r="47" spans="1:4" x14ac:dyDescent="0.2">
      <c r="A47" s="57">
        <v>4</v>
      </c>
      <c r="B47" s="41"/>
      <c r="C47" s="58" t="s">
        <v>98</v>
      </c>
      <c r="D47" s="59">
        <v>0</v>
      </c>
    </row>
    <row r="48" spans="1:4" ht="15.75" thickBot="1" x14ac:dyDescent="0.25">
      <c r="A48" s="57">
        <v>5</v>
      </c>
      <c r="B48" s="41"/>
      <c r="C48" s="58" t="s">
        <v>99</v>
      </c>
      <c r="D48" s="59">
        <v>0</v>
      </c>
    </row>
    <row r="49" spans="1:4" ht="16.5" customHeight="1" thickBot="1" x14ac:dyDescent="0.3">
      <c r="A49" s="60"/>
      <c r="B49" s="61"/>
      <c r="C49" s="62" t="s">
        <v>100</v>
      </c>
      <c r="D49" s="63">
        <f>+D48+D47+D46+D45+D44</f>
        <v>-17825</v>
      </c>
    </row>
    <row r="50" spans="1:4" ht="15.75" customHeight="1" x14ac:dyDescent="0.25">
      <c r="A50" s="64"/>
      <c r="B50" s="65"/>
      <c r="C50" s="66"/>
      <c r="D50" s="67"/>
    </row>
    <row r="51" spans="1:4" ht="31.5" x14ac:dyDescent="0.25">
      <c r="A51" s="53" t="s">
        <v>105</v>
      </c>
      <c r="B51" s="54" t="s">
        <v>55</v>
      </c>
      <c r="C51" s="55"/>
      <c r="D51" s="56"/>
    </row>
    <row r="52" spans="1:4" x14ac:dyDescent="0.2">
      <c r="A52" s="57">
        <v>1</v>
      </c>
      <c r="B52" s="41"/>
      <c r="C52" s="58" t="s">
        <v>95</v>
      </c>
      <c r="D52" s="59">
        <v>294410</v>
      </c>
    </row>
    <row r="53" spans="1:4" x14ac:dyDescent="0.2">
      <c r="A53" s="57">
        <v>2</v>
      </c>
      <c r="B53" s="41"/>
      <c r="C53" s="58" t="s">
        <v>96</v>
      </c>
      <c r="D53" s="59">
        <v>1705864</v>
      </c>
    </row>
    <row r="54" spans="1:4" x14ac:dyDescent="0.2">
      <c r="A54" s="57">
        <v>3</v>
      </c>
      <c r="B54" s="41"/>
      <c r="C54" s="58" t="s">
        <v>97</v>
      </c>
      <c r="D54" s="59">
        <v>0</v>
      </c>
    </row>
    <row r="55" spans="1:4" x14ac:dyDescent="0.2">
      <c r="A55" s="57">
        <v>4</v>
      </c>
      <c r="B55" s="41"/>
      <c r="C55" s="58" t="s">
        <v>98</v>
      </c>
      <c r="D55" s="59">
        <v>0</v>
      </c>
    </row>
    <row r="56" spans="1:4" ht="15.75" thickBot="1" x14ac:dyDescent="0.25">
      <c r="A56" s="57">
        <v>5</v>
      </c>
      <c r="B56" s="41"/>
      <c r="C56" s="58" t="s">
        <v>99</v>
      </c>
      <c r="D56" s="59">
        <v>0</v>
      </c>
    </row>
    <row r="57" spans="1:4" ht="16.5" customHeight="1" thickBot="1" x14ac:dyDescent="0.3">
      <c r="A57" s="60"/>
      <c r="B57" s="61"/>
      <c r="C57" s="62" t="s">
        <v>100</v>
      </c>
      <c r="D57" s="63">
        <f>+D56+D55+D54+D53+D52</f>
        <v>2000274</v>
      </c>
    </row>
    <row r="58" spans="1:4" ht="15.75" customHeight="1" x14ac:dyDescent="0.25">
      <c r="A58" s="64"/>
      <c r="B58" s="65"/>
      <c r="C58" s="66"/>
      <c r="D58" s="67"/>
    </row>
    <row r="59" spans="1:4" ht="15.75" x14ac:dyDescent="0.25">
      <c r="A59" s="53" t="s">
        <v>106</v>
      </c>
      <c r="B59" s="54" t="s">
        <v>64</v>
      </c>
      <c r="C59" s="55"/>
      <c r="D59" s="56"/>
    </row>
    <row r="60" spans="1:4" x14ac:dyDescent="0.2">
      <c r="A60" s="57">
        <v>1</v>
      </c>
      <c r="B60" s="41"/>
      <c r="C60" s="58" t="s">
        <v>95</v>
      </c>
      <c r="D60" s="59">
        <v>-3593348</v>
      </c>
    </row>
    <row r="61" spans="1:4" x14ac:dyDescent="0.2">
      <c r="A61" s="57">
        <v>2</v>
      </c>
      <c r="B61" s="41"/>
      <c r="C61" s="58" t="s">
        <v>96</v>
      </c>
      <c r="D61" s="59">
        <v>0</v>
      </c>
    </row>
    <row r="62" spans="1:4" x14ac:dyDescent="0.2">
      <c r="A62" s="57">
        <v>3</v>
      </c>
      <c r="B62" s="41"/>
      <c r="C62" s="58" t="s">
        <v>97</v>
      </c>
      <c r="D62" s="59">
        <v>0</v>
      </c>
    </row>
    <row r="63" spans="1:4" x14ac:dyDescent="0.2">
      <c r="A63" s="57">
        <v>4</v>
      </c>
      <c r="B63" s="41"/>
      <c r="C63" s="58" t="s">
        <v>98</v>
      </c>
      <c r="D63" s="59">
        <v>0</v>
      </c>
    </row>
    <row r="64" spans="1:4" ht="15.75" thickBot="1" x14ac:dyDescent="0.25">
      <c r="A64" s="57">
        <v>5</v>
      </c>
      <c r="B64" s="41"/>
      <c r="C64" s="58" t="s">
        <v>99</v>
      </c>
      <c r="D64" s="59">
        <v>0</v>
      </c>
    </row>
    <row r="65" spans="1:4" ht="16.5" customHeight="1" thickBot="1" x14ac:dyDescent="0.3">
      <c r="A65" s="60"/>
      <c r="B65" s="61"/>
      <c r="C65" s="62" t="s">
        <v>100</v>
      </c>
      <c r="D65" s="63">
        <f>+D64+D63+D62+D61+D60</f>
        <v>-3593348</v>
      </c>
    </row>
    <row r="66" spans="1:4" ht="15.75" customHeight="1" x14ac:dyDescent="0.25">
      <c r="A66" s="64"/>
      <c r="B66" s="65"/>
      <c r="C66" s="66"/>
      <c r="D66" s="67"/>
    </row>
    <row r="67" spans="1:4" ht="15.75" x14ac:dyDescent="0.25">
      <c r="A67" s="53" t="s">
        <v>107</v>
      </c>
      <c r="B67" s="54" t="s">
        <v>78</v>
      </c>
      <c r="C67" s="55"/>
      <c r="D67" s="56"/>
    </row>
    <row r="68" spans="1:4" x14ac:dyDescent="0.2">
      <c r="A68" s="57">
        <v>1</v>
      </c>
      <c r="B68" s="41"/>
      <c r="C68" s="58" t="s">
        <v>95</v>
      </c>
      <c r="D68" s="59">
        <v>29064452</v>
      </c>
    </row>
    <row r="69" spans="1:4" x14ac:dyDescent="0.2">
      <c r="A69" s="57">
        <v>2</v>
      </c>
      <c r="B69" s="41"/>
      <c r="C69" s="58" t="s">
        <v>96</v>
      </c>
      <c r="D69" s="59">
        <v>0</v>
      </c>
    </row>
    <row r="70" spans="1:4" x14ac:dyDescent="0.2">
      <c r="A70" s="57">
        <v>3</v>
      </c>
      <c r="B70" s="41"/>
      <c r="C70" s="58" t="s">
        <v>97</v>
      </c>
      <c r="D70" s="59">
        <v>0</v>
      </c>
    </row>
    <row r="71" spans="1:4" x14ac:dyDescent="0.2">
      <c r="A71" s="57">
        <v>4</v>
      </c>
      <c r="B71" s="41"/>
      <c r="C71" s="58" t="s">
        <v>98</v>
      </c>
      <c r="D71" s="59">
        <v>0</v>
      </c>
    </row>
    <row r="72" spans="1:4" ht="15.75" thickBot="1" x14ac:dyDescent="0.25">
      <c r="A72" s="57">
        <v>5</v>
      </c>
      <c r="B72" s="41"/>
      <c r="C72" s="58" t="s">
        <v>99</v>
      </c>
      <c r="D72" s="59">
        <v>177807</v>
      </c>
    </row>
    <row r="73" spans="1:4" ht="16.5" customHeight="1" thickBot="1" x14ac:dyDescent="0.3">
      <c r="A73" s="60"/>
      <c r="B73" s="61"/>
      <c r="C73" s="62" t="s">
        <v>100</v>
      </c>
      <c r="D73" s="63">
        <f>+D72+D71+D70+D69+D68</f>
        <v>29242259</v>
      </c>
    </row>
    <row r="74" spans="1:4" ht="15.75" customHeight="1" thickBot="1" x14ac:dyDescent="0.3">
      <c r="A74" s="64"/>
      <c r="B74" s="65"/>
      <c r="C74" s="66"/>
      <c r="D74" s="67"/>
    </row>
    <row r="75" spans="1:4" ht="16.5" customHeight="1" thickBot="1" x14ac:dyDescent="0.3">
      <c r="A75" s="68"/>
      <c r="B75" s="69" t="s">
        <v>108</v>
      </c>
      <c r="C75" s="62" t="s">
        <v>109</v>
      </c>
      <c r="D75" s="63">
        <f>+D73-D72+D65-D64+D57-D56+D49-D48+D41-D40+D33-D32+D25-D24+D17-D16</f>
        <v>214232251</v>
      </c>
    </row>
    <row r="76" spans="1:4" ht="16.5" customHeight="1" thickBot="1" x14ac:dyDescent="0.3">
      <c r="A76" s="68"/>
      <c r="B76" s="69" t="s">
        <v>99</v>
      </c>
      <c r="C76" s="62"/>
      <c r="D76" s="63">
        <f>+D72+D64+D56+D48+D40+D32+D24+D16</f>
        <v>176807</v>
      </c>
    </row>
    <row r="77" spans="1:4" ht="16.5" customHeight="1" thickBot="1" x14ac:dyDescent="0.3">
      <c r="A77" s="68"/>
      <c r="B77" s="69" t="s">
        <v>110</v>
      </c>
      <c r="C77" s="62" t="s">
        <v>109</v>
      </c>
      <c r="D77" s="63">
        <f>SUM(D75:D76)</f>
        <v>214409058</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zoomScaleNormal="100"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111</v>
      </c>
      <c r="B4" s="451"/>
      <c r="C4" s="451"/>
      <c r="D4" s="451"/>
      <c r="E4" s="451"/>
    </row>
    <row r="5" spans="1:5" ht="16.5" customHeight="1" thickBot="1" x14ac:dyDescent="0.3">
      <c r="A5" s="70"/>
      <c r="B5" s="70"/>
      <c r="C5" s="35"/>
    </row>
    <row r="6" spans="1:5" ht="15.75" customHeight="1" x14ac:dyDescent="0.25">
      <c r="A6" s="71" t="s">
        <v>86</v>
      </c>
      <c r="B6" s="72" t="s">
        <v>87</v>
      </c>
      <c r="C6" s="73" t="s">
        <v>88</v>
      </c>
      <c r="D6" s="73" t="s">
        <v>89</v>
      </c>
      <c r="E6" s="73" t="s">
        <v>112</v>
      </c>
    </row>
    <row r="7" spans="1:5" ht="31.5" customHeight="1" x14ac:dyDescent="0.25">
      <c r="A7" s="74"/>
      <c r="B7" s="75"/>
      <c r="C7" s="76"/>
      <c r="D7" s="77"/>
      <c r="E7" s="78" t="s">
        <v>113</v>
      </c>
    </row>
    <row r="8" spans="1:5" ht="16.5" customHeight="1" thickBot="1" x14ac:dyDescent="0.3">
      <c r="A8" s="79" t="s">
        <v>5</v>
      </c>
      <c r="B8" s="80" t="s">
        <v>9</v>
      </c>
      <c r="C8" s="81" t="s">
        <v>114</v>
      </c>
      <c r="D8" s="81" t="s">
        <v>115</v>
      </c>
      <c r="E8" s="82" t="s">
        <v>116</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117</v>
      </c>
      <c r="D11" s="93" t="s">
        <v>118</v>
      </c>
      <c r="E11" s="94">
        <v>0</v>
      </c>
    </row>
    <row r="12" spans="1:5" ht="15.75" thickBot="1" x14ac:dyDescent="0.25">
      <c r="A12" s="95">
        <v>1</v>
      </c>
      <c r="B12" s="96"/>
      <c r="C12" s="97" t="s">
        <v>119</v>
      </c>
      <c r="D12" s="98" t="s">
        <v>120</v>
      </c>
      <c r="E12" s="99">
        <v>58645</v>
      </c>
    </row>
    <row r="13" spans="1:5" s="31" customFormat="1" ht="16.5" customHeight="1" thickBot="1" x14ac:dyDescent="0.3">
      <c r="A13" s="100"/>
      <c r="B13" s="101"/>
      <c r="C13" s="62" t="s">
        <v>121</v>
      </c>
      <c r="D13" s="102" t="s">
        <v>122</v>
      </c>
      <c r="E13" s="103">
        <f>SUM(E11:E12)</f>
        <v>58645</v>
      </c>
    </row>
    <row r="14" spans="1:5" s="31" customFormat="1" x14ac:dyDescent="0.2">
      <c r="A14" s="64"/>
      <c r="B14" s="104"/>
      <c r="C14" s="105"/>
      <c r="D14" s="106"/>
      <c r="E14" s="107"/>
    </row>
    <row r="15" spans="1:5" ht="15.75" customHeight="1" x14ac:dyDescent="0.25">
      <c r="A15" s="87" t="s">
        <v>39</v>
      </c>
      <c r="B15" s="88" t="s">
        <v>40</v>
      </c>
      <c r="C15" s="55"/>
      <c r="D15" s="55"/>
      <c r="E15" s="89"/>
    </row>
    <row r="16" spans="1:5" ht="15.75" customHeight="1" x14ac:dyDescent="0.25">
      <c r="A16" s="90"/>
      <c r="B16" s="91"/>
      <c r="C16" s="92" t="s">
        <v>117</v>
      </c>
      <c r="D16" s="93" t="s">
        <v>118</v>
      </c>
      <c r="E16" s="94">
        <v>-286435</v>
      </c>
    </row>
    <row r="17" spans="1:5" x14ac:dyDescent="0.2">
      <c r="A17" s="95">
        <v>1</v>
      </c>
      <c r="B17" s="96"/>
      <c r="C17" s="97" t="s">
        <v>119</v>
      </c>
      <c r="D17" s="98" t="s">
        <v>120</v>
      </c>
      <c r="E17" s="99">
        <v>149556</v>
      </c>
    </row>
    <row r="18" spans="1:5" x14ac:dyDescent="0.2">
      <c r="A18" s="95">
        <v>2</v>
      </c>
      <c r="B18" s="96"/>
      <c r="C18" s="97" t="s">
        <v>123</v>
      </c>
      <c r="D18" s="98" t="s">
        <v>120</v>
      </c>
      <c r="E18" s="99">
        <v>-2090000</v>
      </c>
    </row>
    <row r="19" spans="1:5" ht="15.75" thickBot="1" x14ac:dyDescent="0.25">
      <c r="A19" s="95">
        <v>3</v>
      </c>
      <c r="B19" s="96"/>
      <c r="C19" s="97" t="s">
        <v>124</v>
      </c>
      <c r="D19" s="98" t="s">
        <v>120</v>
      </c>
      <c r="E19" s="99">
        <v>1583964</v>
      </c>
    </row>
    <row r="20" spans="1:5" s="31" customFormat="1" ht="16.5" customHeight="1" thickBot="1" x14ac:dyDescent="0.3">
      <c r="A20" s="100"/>
      <c r="B20" s="101"/>
      <c r="C20" s="62" t="s">
        <v>121</v>
      </c>
      <c r="D20" s="102" t="s">
        <v>122</v>
      </c>
      <c r="E20" s="103">
        <f>SUM(E16:E19)</f>
        <v>-642915</v>
      </c>
    </row>
    <row r="21" spans="1:5" s="31" customFormat="1" x14ac:dyDescent="0.2">
      <c r="A21" s="64"/>
      <c r="B21" s="104"/>
      <c r="C21" s="105"/>
      <c r="D21" s="106"/>
      <c r="E21" s="107"/>
    </row>
    <row r="22" spans="1:5" ht="15.75" customHeight="1" x14ac:dyDescent="0.25">
      <c r="A22" s="87" t="s">
        <v>45</v>
      </c>
      <c r="B22" s="88" t="s">
        <v>46</v>
      </c>
      <c r="C22" s="55"/>
      <c r="D22" s="55"/>
      <c r="E22" s="89"/>
    </row>
    <row r="23" spans="1:5" ht="15.75" customHeight="1" x14ac:dyDescent="0.25">
      <c r="A23" s="90"/>
      <c r="B23" s="91"/>
      <c r="C23" s="92" t="s">
        <v>117</v>
      </c>
      <c r="D23" s="93" t="s">
        <v>118</v>
      </c>
      <c r="E23" s="94">
        <v>1617436</v>
      </c>
    </row>
    <row r="24" spans="1:5" x14ac:dyDescent="0.2">
      <c r="A24" s="95">
        <v>1</v>
      </c>
      <c r="B24" s="96"/>
      <c r="C24" s="97" t="s">
        <v>119</v>
      </c>
      <c r="D24" s="98" t="s">
        <v>120</v>
      </c>
      <c r="E24" s="99">
        <v>48213</v>
      </c>
    </row>
    <row r="25" spans="1:5" x14ac:dyDescent="0.2">
      <c r="A25" s="95">
        <v>2</v>
      </c>
      <c r="B25" s="96"/>
      <c r="C25" s="97" t="s">
        <v>124</v>
      </c>
      <c r="D25" s="98" t="s">
        <v>120</v>
      </c>
      <c r="E25" s="99">
        <v>4690104</v>
      </c>
    </row>
    <row r="26" spans="1:5" ht="15.75" thickBot="1" x14ac:dyDescent="0.25">
      <c r="A26" s="95">
        <v>3</v>
      </c>
      <c r="B26" s="96"/>
      <c r="C26" s="97" t="s">
        <v>123</v>
      </c>
      <c r="D26" s="98" t="s">
        <v>120</v>
      </c>
      <c r="E26" s="99">
        <v>-2700000</v>
      </c>
    </row>
    <row r="27" spans="1:5" s="31" customFormat="1" ht="16.5" customHeight="1" thickBot="1" x14ac:dyDescent="0.3">
      <c r="A27" s="100"/>
      <c r="B27" s="101"/>
      <c r="C27" s="62" t="s">
        <v>121</v>
      </c>
      <c r="D27" s="102" t="s">
        <v>122</v>
      </c>
      <c r="E27" s="103">
        <f>SUM(E23:E26)</f>
        <v>3655753</v>
      </c>
    </row>
    <row r="28" spans="1:5" s="31" customFormat="1" x14ac:dyDescent="0.2">
      <c r="A28" s="64"/>
      <c r="B28" s="104"/>
      <c r="C28" s="105"/>
      <c r="D28" s="106"/>
      <c r="E28" s="107"/>
    </row>
    <row r="29" spans="1:5" ht="15.75" customHeight="1" x14ac:dyDescent="0.25">
      <c r="A29" s="87" t="s">
        <v>49</v>
      </c>
      <c r="B29" s="88" t="s">
        <v>50</v>
      </c>
      <c r="C29" s="55"/>
      <c r="D29" s="55"/>
      <c r="E29" s="89"/>
    </row>
    <row r="30" spans="1:5" ht="15.75" customHeight="1" x14ac:dyDescent="0.25">
      <c r="A30" s="90"/>
      <c r="B30" s="91"/>
      <c r="C30" s="92" t="s">
        <v>117</v>
      </c>
      <c r="D30" s="93" t="s">
        <v>118</v>
      </c>
      <c r="E30" s="94">
        <v>17075</v>
      </c>
    </row>
    <row r="31" spans="1:5" ht="15.75" thickBot="1" x14ac:dyDescent="0.25">
      <c r="A31" s="95">
        <v>1</v>
      </c>
      <c r="B31" s="96"/>
      <c r="C31" s="97" t="s">
        <v>125</v>
      </c>
      <c r="D31" s="98" t="s">
        <v>120</v>
      </c>
      <c r="E31" s="99">
        <v>250</v>
      </c>
    </row>
    <row r="32" spans="1:5" s="31" customFormat="1" ht="16.5" customHeight="1" thickBot="1" x14ac:dyDescent="0.3">
      <c r="A32" s="100"/>
      <c r="B32" s="101"/>
      <c r="C32" s="62" t="s">
        <v>121</v>
      </c>
      <c r="D32" s="102" t="s">
        <v>122</v>
      </c>
      <c r="E32" s="103">
        <f>SUM(E30:E31)</f>
        <v>17325</v>
      </c>
    </row>
    <row r="33" spans="1:5" s="31" customFormat="1" x14ac:dyDescent="0.2">
      <c r="A33" s="64"/>
      <c r="B33" s="104"/>
      <c r="C33" s="105"/>
      <c r="D33" s="106"/>
      <c r="E33" s="107"/>
    </row>
    <row r="34" spans="1:5" ht="15.75" customHeight="1" x14ac:dyDescent="0.25">
      <c r="A34" s="87" t="s">
        <v>54</v>
      </c>
      <c r="B34" s="88" t="s">
        <v>55</v>
      </c>
      <c r="C34" s="55"/>
      <c r="D34" s="55"/>
      <c r="E34" s="89"/>
    </row>
    <row r="35" spans="1:5" ht="15.75" customHeight="1" x14ac:dyDescent="0.25">
      <c r="A35" s="90"/>
      <c r="B35" s="91"/>
      <c r="C35" s="92" t="s">
        <v>117</v>
      </c>
      <c r="D35" s="93" t="s">
        <v>118</v>
      </c>
      <c r="E35" s="94">
        <v>0</v>
      </c>
    </row>
    <row r="36" spans="1:5" ht="15.75" thickBot="1" x14ac:dyDescent="0.25">
      <c r="A36" s="95"/>
      <c r="B36" s="96"/>
      <c r="C36" s="97" t="s">
        <v>126</v>
      </c>
      <c r="D36" s="98" t="s">
        <v>127</v>
      </c>
      <c r="E36" s="99">
        <v>0</v>
      </c>
    </row>
    <row r="37" spans="1:5" s="31" customFormat="1" ht="16.5" customHeight="1" thickBot="1" x14ac:dyDescent="0.3">
      <c r="A37" s="100"/>
      <c r="B37" s="101"/>
      <c r="C37" s="62" t="s">
        <v>121</v>
      </c>
      <c r="D37" s="102" t="s">
        <v>122</v>
      </c>
      <c r="E37" s="103">
        <f>SUM(E35)</f>
        <v>0</v>
      </c>
    </row>
    <row r="38" spans="1:5" s="31" customFormat="1" x14ac:dyDescent="0.2">
      <c r="A38" s="64"/>
      <c r="B38" s="104"/>
      <c r="C38" s="105"/>
      <c r="D38" s="106"/>
      <c r="E38" s="107"/>
    </row>
    <row r="39" spans="1:5" ht="15.75" customHeight="1" x14ac:dyDescent="0.25">
      <c r="A39" s="87" t="s">
        <v>63</v>
      </c>
      <c r="B39" s="88" t="s">
        <v>64</v>
      </c>
      <c r="C39" s="55"/>
      <c r="D39" s="55"/>
      <c r="E39" s="89"/>
    </row>
    <row r="40" spans="1:5" ht="15.75" customHeight="1" x14ac:dyDescent="0.25">
      <c r="A40" s="90"/>
      <c r="B40" s="91"/>
      <c r="C40" s="92" t="s">
        <v>117</v>
      </c>
      <c r="D40" s="93" t="s">
        <v>118</v>
      </c>
      <c r="E40" s="94">
        <v>0</v>
      </c>
    </row>
    <row r="41" spans="1:5" x14ac:dyDescent="0.2">
      <c r="A41" s="95">
        <v>1</v>
      </c>
      <c r="B41" s="96"/>
      <c r="C41" s="97" t="s">
        <v>128</v>
      </c>
      <c r="D41" s="98" t="s">
        <v>120</v>
      </c>
      <c r="E41" s="99">
        <v>-4307432</v>
      </c>
    </row>
    <row r="42" spans="1:5" x14ac:dyDescent="0.2">
      <c r="A42" s="95">
        <v>2</v>
      </c>
      <c r="B42" s="96"/>
      <c r="C42" s="97" t="s">
        <v>129</v>
      </c>
      <c r="D42" s="98" t="s">
        <v>120</v>
      </c>
      <c r="E42" s="99">
        <v>564756</v>
      </c>
    </row>
    <row r="43" spans="1:5" ht="15.75" thickBot="1" x14ac:dyDescent="0.25">
      <c r="A43" s="95">
        <v>3</v>
      </c>
      <c r="B43" s="96"/>
      <c r="C43" s="97" t="s">
        <v>123</v>
      </c>
      <c r="D43" s="98" t="s">
        <v>120</v>
      </c>
      <c r="E43" s="99">
        <v>9999000</v>
      </c>
    </row>
    <row r="44" spans="1:5" s="31" customFormat="1" ht="16.5" customHeight="1" thickBot="1" x14ac:dyDescent="0.3">
      <c r="A44" s="100"/>
      <c r="B44" s="101"/>
      <c r="C44" s="62" t="s">
        <v>121</v>
      </c>
      <c r="D44" s="102" t="s">
        <v>122</v>
      </c>
      <c r="E44" s="103">
        <f>SUM(E40:E43)</f>
        <v>6256324</v>
      </c>
    </row>
    <row r="45" spans="1:5" s="31" customFormat="1" x14ac:dyDescent="0.2">
      <c r="A45" s="64"/>
      <c r="B45" s="104"/>
      <c r="C45" s="105"/>
      <c r="D45" s="106"/>
      <c r="E45" s="107"/>
    </row>
    <row r="46" spans="1:5" ht="15.75" customHeight="1" x14ac:dyDescent="0.25">
      <c r="A46" s="87" t="s">
        <v>77</v>
      </c>
      <c r="B46" s="88" t="s">
        <v>78</v>
      </c>
      <c r="C46" s="55"/>
      <c r="D46" s="55"/>
      <c r="E46" s="89"/>
    </row>
    <row r="47" spans="1:5" ht="15.75" customHeight="1" x14ac:dyDescent="0.25">
      <c r="A47" s="90"/>
      <c r="B47" s="91"/>
      <c r="C47" s="92" t="s">
        <v>117</v>
      </c>
      <c r="D47" s="93" t="s">
        <v>118</v>
      </c>
      <c r="E47" s="94">
        <v>0</v>
      </c>
    </row>
    <row r="48" spans="1:5" ht="15.75" thickBot="1" x14ac:dyDescent="0.25">
      <c r="A48" s="95"/>
      <c r="B48" s="96"/>
      <c r="C48" s="97" t="s">
        <v>126</v>
      </c>
      <c r="D48" s="98" t="s">
        <v>127</v>
      </c>
      <c r="E48" s="99">
        <v>0</v>
      </c>
    </row>
    <row r="49" spans="1:5" s="31" customFormat="1" ht="16.5" customHeight="1" thickBot="1" x14ac:dyDescent="0.3">
      <c r="A49" s="100"/>
      <c r="B49" s="101"/>
      <c r="C49" s="62" t="s">
        <v>121</v>
      </c>
      <c r="D49" s="102" t="s">
        <v>122</v>
      </c>
      <c r="E49" s="103">
        <f>SUM(E47)</f>
        <v>0</v>
      </c>
    </row>
    <row r="50" spans="1:5" s="31" customFormat="1" ht="15.75" thickBot="1" x14ac:dyDescent="0.25">
      <c r="A50" s="64"/>
      <c r="B50" s="104"/>
      <c r="C50" s="105"/>
      <c r="D50" s="106"/>
      <c r="E50" s="107"/>
    </row>
    <row r="51" spans="1:5" s="33" customFormat="1" ht="19.5" customHeight="1" thickBot="1" x14ac:dyDescent="0.3">
      <c r="A51" s="108"/>
      <c r="B51" s="109"/>
      <c r="C51" s="110"/>
      <c r="D51" s="111" t="s">
        <v>130</v>
      </c>
      <c r="E51" s="112">
        <f>+E49+E44+E37+E32+E27+E20+E13</f>
        <v>9345132</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REPORTING&amp;RCT CHILDREN`S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Normal="100"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131</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127</v>
      </c>
      <c r="D8" s="76"/>
      <c r="E8" s="76"/>
      <c r="F8" s="120"/>
    </row>
    <row r="9" spans="1:6" ht="13.5" customHeight="1" thickBot="1" x14ac:dyDescent="0.25">
      <c r="A9" s="121" t="s">
        <v>5</v>
      </c>
      <c r="B9" s="122" t="s">
        <v>132</v>
      </c>
      <c r="C9" s="123" t="s">
        <v>133</v>
      </c>
      <c r="D9" s="123" t="s">
        <v>114</v>
      </c>
      <c r="E9" s="123" t="s">
        <v>115</v>
      </c>
      <c r="F9" s="124" t="s">
        <v>134</v>
      </c>
    </row>
    <row r="10" spans="1:6" s="125" customFormat="1" ht="31.5" x14ac:dyDescent="0.25">
      <c r="A10" s="126"/>
      <c r="B10" s="127"/>
      <c r="C10" s="128"/>
      <c r="D10" s="129" t="s">
        <v>135</v>
      </c>
      <c r="E10" s="130" t="s">
        <v>136</v>
      </c>
      <c r="F10" s="131">
        <v>464950</v>
      </c>
    </row>
    <row r="11" spans="1:6" ht="15.75" x14ac:dyDescent="0.25">
      <c r="A11" s="132" t="s">
        <v>94</v>
      </c>
      <c r="B11" s="133" t="s">
        <v>10</v>
      </c>
      <c r="C11" s="134"/>
      <c r="D11" s="135"/>
      <c r="E11" s="135"/>
      <c r="F11" s="136"/>
    </row>
    <row r="12" spans="1:6" ht="15.75" thickBot="1" x14ac:dyDescent="0.25">
      <c r="A12" s="137"/>
      <c r="B12" s="91"/>
      <c r="C12" s="138" t="s">
        <v>127</v>
      </c>
      <c r="D12" s="138" t="s">
        <v>137</v>
      </c>
      <c r="E12" s="139" t="s">
        <v>127</v>
      </c>
      <c r="F12" s="140">
        <v>0</v>
      </c>
    </row>
    <row r="13" spans="1:6" ht="16.5" thickBot="1" x14ac:dyDescent="0.3">
      <c r="A13" s="141"/>
      <c r="B13" s="142"/>
      <c r="C13" s="143"/>
      <c r="D13" s="144" t="s">
        <v>138</v>
      </c>
      <c r="E13" s="145" t="s">
        <v>139</v>
      </c>
      <c r="F13" s="146">
        <v>0</v>
      </c>
    </row>
    <row r="14" spans="1:6" ht="15.75" x14ac:dyDescent="0.25">
      <c r="A14" s="147"/>
      <c r="B14" s="148"/>
      <c r="C14" s="149"/>
      <c r="D14" s="150"/>
      <c r="E14" s="151"/>
      <c r="F14" s="152"/>
    </row>
    <row r="15" spans="1:6" ht="15.75" x14ac:dyDescent="0.25">
      <c r="A15" s="132" t="s">
        <v>101</v>
      </c>
      <c r="B15" s="133" t="s">
        <v>40</v>
      </c>
      <c r="C15" s="134"/>
      <c r="D15" s="135"/>
      <c r="E15" s="135"/>
      <c r="F15" s="136"/>
    </row>
    <row r="16" spans="1:6" ht="15" x14ac:dyDescent="0.2">
      <c r="A16" s="137">
        <v>1</v>
      </c>
      <c r="B16" s="91"/>
      <c r="C16" s="138" t="s">
        <v>46</v>
      </c>
      <c r="D16" s="138" t="s">
        <v>140</v>
      </c>
      <c r="E16" s="139" t="s">
        <v>141</v>
      </c>
      <c r="F16" s="140">
        <v>13921</v>
      </c>
    </row>
    <row r="17" spans="1:6" ht="30.75" thickBot="1" x14ac:dyDescent="0.25">
      <c r="A17" s="137">
        <v>2</v>
      </c>
      <c r="B17" s="91"/>
      <c r="C17" s="138" t="s">
        <v>64</v>
      </c>
      <c r="D17" s="138" t="s">
        <v>140</v>
      </c>
      <c r="E17" s="139" t="s">
        <v>141</v>
      </c>
      <c r="F17" s="140">
        <v>31478</v>
      </c>
    </row>
    <row r="18" spans="1:6" ht="16.5" thickBot="1" x14ac:dyDescent="0.3">
      <c r="A18" s="141"/>
      <c r="B18" s="142"/>
      <c r="C18" s="143"/>
      <c r="D18" s="144" t="s">
        <v>138</v>
      </c>
      <c r="E18" s="145" t="s">
        <v>139</v>
      </c>
      <c r="F18" s="146">
        <f>SUM(F16:F17)</f>
        <v>45399</v>
      </c>
    </row>
    <row r="19" spans="1:6" ht="15.75" x14ac:dyDescent="0.25">
      <c r="A19" s="147"/>
      <c r="B19" s="148"/>
      <c r="C19" s="149"/>
      <c r="D19" s="150"/>
      <c r="E19" s="151"/>
      <c r="F19" s="152"/>
    </row>
    <row r="20" spans="1:6" ht="15.75" x14ac:dyDescent="0.25">
      <c r="A20" s="132" t="s">
        <v>102</v>
      </c>
      <c r="B20" s="133" t="s">
        <v>46</v>
      </c>
      <c r="C20" s="134"/>
      <c r="D20" s="135"/>
      <c r="E20" s="135"/>
      <c r="F20" s="136"/>
    </row>
    <row r="21" spans="1:6" ht="15" x14ac:dyDescent="0.2">
      <c r="A21" s="137">
        <v>1</v>
      </c>
      <c r="B21" s="91"/>
      <c r="C21" s="138" t="s">
        <v>10</v>
      </c>
      <c r="D21" s="138" t="s">
        <v>140</v>
      </c>
      <c r="E21" s="139" t="s">
        <v>141</v>
      </c>
      <c r="F21" s="140">
        <v>-40165</v>
      </c>
    </row>
    <row r="22" spans="1:6" ht="30.75" thickBot="1" x14ac:dyDescent="0.25">
      <c r="A22" s="137">
        <v>2</v>
      </c>
      <c r="B22" s="91"/>
      <c r="C22" s="138" t="s">
        <v>64</v>
      </c>
      <c r="D22" s="138" t="s">
        <v>140</v>
      </c>
      <c r="E22" s="139" t="s">
        <v>141</v>
      </c>
      <c r="F22" s="140">
        <v>74513</v>
      </c>
    </row>
    <row r="23" spans="1:6" ht="16.5" thickBot="1" x14ac:dyDescent="0.3">
      <c r="A23" s="141"/>
      <c r="B23" s="142"/>
      <c r="C23" s="143"/>
      <c r="D23" s="144" t="s">
        <v>138</v>
      </c>
      <c r="E23" s="145" t="s">
        <v>139</v>
      </c>
      <c r="F23" s="146">
        <f>SUM(F21:F22)</f>
        <v>34348</v>
      </c>
    </row>
    <row r="24" spans="1:6" ht="15.75" x14ac:dyDescent="0.25">
      <c r="A24" s="147"/>
      <c r="B24" s="148"/>
      <c r="C24" s="149"/>
      <c r="D24" s="150"/>
      <c r="E24" s="151"/>
      <c r="F24" s="152"/>
    </row>
    <row r="25" spans="1:6" ht="15.75" x14ac:dyDescent="0.25">
      <c r="A25" s="132" t="s">
        <v>103</v>
      </c>
      <c r="B25" s="133" t="s">
        <v>50</v>
      </c>
      <c r="C25" s="134"/>
      <c r="D25" s="135"/>
      <c r="E25" s="135"/>
      <c r="F25" s="136"/>
    </row>
    <row r="26" spans="1:6" ht="15.75" thickBot="1" x14ac:dyDescent="0.25">
      <c r="A26" s="137"/>
      <c r="B26" s="91"/>
      <c r="C26" s="138" t="s">
        <v>127</v>
      </c>
      <c r="D26" s="138" t="s">
        <v>137</v>
      </c>
      <c r="E26" s="139" t="s">
        <v>127</v>
      </c>
      <c r="F26" s="140">
        <v>0</v>
      </c>
    </row>
    <row r="27" spans="1:6" ht="16.5" thickBot="1" x14ac:dyDescent="0.3">
      <c r="A27" s="141"/>
      <c r="B27" s="142"/>
      <c r="C27" s="143"/>
      <c r="D27" s="144" t="s">
        <v>138</v>
      </c>
      <c r="E27" s="145" t="s">
        <v>139</v>
      </c>
      <c r="F27" s="146">
        <v>0</v>
      </c>
    </row>
    <row r="28" spans="1:6" ht="15.75" x14ac:dyDescent="0.25">
      <c r="A28" s="147"/>
      <c r="B28" s="148"/>
      <c r="C28" s="149"/>
      <c r="D28" s="150"/>
      <c r="E28" s="151"/>
      <c r="F28" s="152"/>
    </row>
    <row r="29" spans="1:6" ht="15.75" x14ac:dyDescent="0.25">
      <c r="A29" s="132" t="s">
        <v>104</v>
      </c>
      <c r="B29" s="133" t="s">
        <v>55</v>
      </c>
      <c r="C29" s="134"/>
      <c r="D29" s="135"/>
      <c r="E29" s="135"/>
      <c r="F29" s="136"/>
    </row>
    <row r="30" spans="1:6" ht="15.75" thickBot="1" x14ac:dyDescent="0.25">
      <c r="A30" s="137"/>
      <c r="B30" s="91"/>
      <c r="C30" s="138" t="s">
        <v>127</v>
      </c>
      <c r="D30" s="138" t="s">
        <v>137</v>
      </c>
      <c r="E30" s="139" t="s">
        <v>127</v>
      </c>
      <c r="F30" s="140">
        <v>0</v>
      </c>
    </row>
    <row r="31" spans="1:6" ht="16.5" thickBot="1" x14ac:dyDescent="0.3">
      <c r="A31" s="141"/>
      <c r="B31" s="142"/>
      <c r="C31" s="143"/>
      <c r="D31" s="144" t="s">
        <v>138</v>
      </c>
      <c r="E31" s="145" t="s">
        <v>139</v>
      </c>
      <c r="F31" s="146">
        <v>0</v>
      </c>
    </row>
    <row r="32" spans="1:6" ht="15.75" x14ac:dyDescent="0.25">
      <c r="A32" s="147"/>
      <c r="B32" s="148"/>
      <c r="C32" s="149"/>
      <c r="D32" s="150"/>
      <c r="E32" s="151"/>
      <c r="F32" s="152"/>
    </row>
    <row r="33" spans="1:6" ht="15.75" x14ac:dyDescent="0.25">
      <c r="A33" s="132" t="s">
        <v>105</v>
      </c>
      <c r="B33" s="133" t="s">
        <v>64</v>
      </c>
      <c r="C33" s="134"/>
      <c r="D33" s="135"/>
      <c r="E33" s="135"/>
      <c r="F33" s="136"/>
    </row>
    <row r="34" spans="1:6" ht="15.75" thickBot="1" x14ac:dyDescent="0.25">
      <c r="A34" s="137"/>
      <c r="B34" s="91"/>
      <c r="C34" s="138" t="s">
        <v>127</v>
      </c>
      <c r="D34" s="138" t="s">
        <v>137</v>
      </c>
      <c r="E34" s="139" t="s">
        <v>127</v>
      </c>
      <c r="F34" s="140">
        <v>0</v>
      </c>
    </row>
    <row r="35" spans="1:6" ht="16.5" thickBot="1" x14ac:dyDescent="0.3">
      <c r="A35" s="141"/>
      <c r="B35" s="142"/>
      <c r="C35" s="143"/>
      <c r="D35" s="144" t="s">
        <v>138</v>
      </c>
      <c r="E35" s="145" t="s">
        <v>139</v>
      </c>
      <c r="F35" s="146">
        <v>0</v>
      </c>
    </row>
    <row r="36" spans="1:6" ht="15.75" x14ac:dyDescent="0.25">
      <c r="A36" s="147"/>
      <c r="B36" s="148"/>
      <c r="C36" s="149"/>
      <c r="D36" s="150"/>
      <c r="E36" s="151"/>
      <c r="F36" s="152"/>
    </row>
    <row r="37" spans="1:6" ht="15.75" x14ac:dyDescent="0.25">
      <c r="A37" s="132" t="s">
        <v>106</v>
      </c>
      <c r="B37" s="133" t="s">
        <v>78</v>
      </c>
      <c r="C37" s="134"/>
      <c r="D37" s="135"/>
      <c r="E37" s="135"/>
      <c r="F37" s="136"/>
    </row>
    <row r="38" spans="1:6" ht="15.75" thickBot="1" x14ac:dyDescent="0.25">
      <c r="A38" s="137"/>
      <c r="B38" s="91"/>
      <c r="C38" s="138" t="s">
        <v>127</v>
      </c>
      <c r="D38" s="138" t="s">
        <v>137</v>
      </c>
      <c r="E38" s="139" t="s">
        <v>127</v>
      </c>
      <c r="F38" s="140">
        <v>0</v>
      </c>
    </row>
    <row r="39" spans="1:6" ht="16.5" thickBot="1" x14ac:dyDescent="0.3">
      <c r="A39" s="141"/>
      <c r="B39" s="142"/>
      <c r="C39" s="143"/>
      <c r="D39" s="144" t="s">
        <v>138</v>
      </c>
      <c r="E39" s="145" t="s">
        <v>139</v>
      </c>
      <c r="F39" s="146">
        <v>0</v>
      </c>
    </row>
    <row r="40" spans="1:6" ht="15.75" x14ac:dyDescent="0.25">
      <c r="A40" s="147"/>
      <c r="B40" s="148"/>
      <c r="C40" s="149"/>
      <c r="D40" s="150"/>
      <c r="E40" s="151"/>
      <c r="F40" s="152"/>
    </row>
    <row r="41" spans="1:6" ht="32.25" thickBot="1" x14ac:dyDescent="0.3">
      <c r="A41" s="153"/>
      <c r="B41" s="154"/>
      <c r="C41" s="154"/>
      <c r="D41" s="155" t="s">
        <v>142</v>
      </c>
      <c r="E41" s="156" t="s">
        <v>143</v>
      </c>
      <c r="F41" s="157">
        <f>+F39+F35+F31+F27+F23+F18+F13+F10</f>
        <v>544697</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REPORTING&amp;RCT CHILDREN`S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zoomScaleNormal="100"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144</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145</v>
      </c>
      <c r="C8" s="165"/>
      <c r="D8" s="166"/>
    </row>
    <row r="9" spans="1:5" ht="14.25" customHeight="1" thickBot="1" x14ac:dyDescent="0.25">
      <c r="A9" s="167" t="s">
        <v>5</v>
      </c>
      <c r="B9" s="168" t="s">
        <v>146</v>
      </c>
      <c r="C9" s="169" t="s">
        <v>134</v>
      </c>
      <c r="D9" s="170" t="s">
        <v>115</v>
      </c>
    </row>
    <row r="10" spans="1:5" ht="15.75" x14ac:dyDescent="0.25">
      <c r="A10" s="171"/>
      <c r="B10" s="86"/>
      <c r="C10" s="172"/>
      <c r="D10" s="173"/>
    </row>
    <row r="11" spans="1:5" x14ac:dyDescent="0.2">
      <c r="A11" s="174" t="s">
        <v>94</v>
      </c>
      <c r="B11" s="175" t="s">
        <v>10</v>
      </c>
      <c r="C11" s="176"/>
      <c r="D11" s="177"/>
    </row>
    <row r="12" spans="1:5" ht="13.5" thickBot="1" x14ac:dyDescent="0.25">
      <c r="A12" s="178">
        <v>0</v>
      </c>
      <c r="B12" s="179" t="s">
        <v>137</v>
      </c>
      <c r="C12" s="180">
        <v>0</v>
      </c>
      <c r="D12" s="181" t="s">
        <v>127</v>
      </c>
    </row>
    <row r="13" spans="1:5" ht="13.5" customHeight="1" thickBot="1" x14ac:dyDescent="0.25">
      <c r="A13" s="182"/>
      <c r="B13" s="183" t="s">
        <v>147</v>
      </c>
      <c r="C13" s="184">
        <v>0</v>
      </c>
      <c r="D13" s="185" t="s">
        <v>139</v>
      </c>
    </row>
    <row r="14" spans="1:5" ht="14.25" customHeight="1" x14ac:dyDescent="0.2">
      <c r="A14" s="186"/>
      <c r="B14" s="187"/>
      <c r="C14" s="188"/>
      <c r="D14" s="189"/>
    </row>
    <row r="15" spans="1:5" x14ac:dyDescent="0.2">
      <c r="A15" s="174" t="s">
        <v>101</v>
      </c>
      <c r="B15" s="175" t="s">
        <v>40</v>
      </c>
      <c r="C15" s="176"/>
      <c r="D15" s="177"/>
    </row>
    <row r="16" spans="1:5" ht="13.5" thickBot="1" x14ac:dyDescent="0.25">
      <c r="A16" s="178">
        <v>0</v>
      </c>
      <c r="B16" s="179" t="s">
        <v>137</v>
      </c>
      <c r="C16" s="180">
        <v>0</v>
      </c>
      <c r="D16" s="181" t="s">
        <v>127</v>
      </c>
    </row>
    <row r="17" spans="1:4" ht="13.5" customHeight="1" thickBot="1" x14ac:dyDescent="0.25">
      <c r="A17" s="182"/>
      <c r="B17" s="183" t="s">
        <v>147</v>
      </c>
      <c r="C17" s="184">
        <v>0</v>
      </c>
      <c r="D17" s="185" t="s">
        <v>139</v>
      </c>
    </row>
    <row r="18" spans="1:4" ht="14.25" customHeight="1" x14ac:dyDescent="0.2">
      <c r="A18" s="186"/>
      <c r="B18" s="187"/>
      <c r="C18" s="188"/>
      <c r="D18" s="189"/>
    </row>
    <row r="19" spans="1:4" x14ac:dyDescent="0.2">
      <c r="A19" s="174" t="s">
        <v>102</v>
      </c>
      <c r="B19" s="175" t="s">
        <v>46</v>
      </c>
      <c r="C19" s="176"/>
      <c r="D19" s="177"/>
    </row>
    <row r="20" spans="1:4" ht="13.5" thickBot="1" x14ac:dyDescent="0.25">
      <c r="A20" s="178">
        <v>0</v>
      </c>
      <c r="B20" s="179" t="s">
        <v>137</v>
      </c>
      <c r="C20" s="180">
        <v>0</v>
      </c>
      <c r="D20" s="181" t="s">
        <v>127</v>
      </c>
    </row>
    <row r="21" spans="1:4" ht="13.5" customHeight="1" thickBot="1" x14ac:dyDescent="0.25">
      <c r="A21" s="182"/>
      <c r="B21" s="183" t="s">
        <v>147</v>
      </c>
      <c r="C21" s="184">
        <v>0</v>
      </c>
      <c r="D21" s="185" t="s">
        <v>139</v>
      </c>
    </row>
    <row r="22" spans="1:4" ht="14.25" customHeight="1" x14ac:dyDescent="0.2">
      <c r="A22" s="186"/>
      <c r="B22" s="187"/>
      <c r="C22" s="188"/>
      <c r="D22" s="189"/>
    </row>
    <row r="23" spans="1:4" x14ac:dyDescent="0.2">
      <c r="A23" s="174" t="s">
        <v>103</v>
      </c>
      <c r="B23" s="175" t="s">
        <v>50</v>
      </c>
      <c r="C23" s="176"/>
      <c r="D23" s="177"/>
    </row>
    <row r="24" spans="1:4" ht="13.5" thickBot="1" x14ac:dyDescent="0.25">
      <c r="A24" s="178">
        <v>0</v>
      </c>
      <c r="B24" s="179" t="s">
        <v>137</v>
      </c>
      <c r="C24" s="180">
        <v>0</v>
      </c>
      <c r="D24" s="181" t="s">
        <v>127</v>
      </c>
    </row>
    <row r="25" spans="1:4" ht="13.5" customHeight="1" thickBot="1" x14ac:dyDescent="0.25">
      <c r="A25" s="182"/>
      <c r="B25" s="183" t="s">
        <v>147</v>
      </c>
      <c r="C25" s="184">
        <v>0</v>
      </c>
      <c r="D25" s="185" t="s">
        <v>139</v>
      </c>
    </row>
    <row r="26" spans="1:4" ht="14.25" customHeight="1" x14ac:dyDescent="0.2">
      <c r="A26" s="186"/>
      <c r="B26" s="187"/>
      <c r="C26" s="188"/>
      <c r="D26" s="189"/>
    </row>
    <row r="27" spans="1:4" x14ac:dyDescent="0.2">
      <c r="A27" s="174" t="s">
        <v>104</v>
      </c>
      <c r="B27" s="175" t="s">
        <v>55</v>
      </c>
      <c r="C27" s="176"/>
      <c r="D27" s="177"/>
    </row>
    <row r="28" spans="1:4" ht="13.5" thickBot="1" x14ac:dyDescent="0.25">
      <c r="A28" s="178">
        <v>0</v>
      </c>
      <c r="B28" s="179" t="s">
        <v>137</v>
      </c>
      <c r="C28" s="180">
        <v>0</v>
      </c>
      <c r="D28" s="181" t="s">
        <v>127</v>
      </c>
    </row>
    <row r="29" spans="1:4" ht="13.5" customHeight="1" thickBot="1" x14ac:dyDescent="0.25">
      <c r="A29" s="182"/>
      <c r="B29" s="183" t="s">
        <v>147</v>
      </c>
      <c r="C29" s="184">
        <v>0</v>
      </c>
      <c r="D29" s="185" t="s">
        <v>139</v>
      </c>
    </row>
    <row r="30" spans="1:4" ht="14.25" customHeight="1" x14ac:dyDescent="0.2">
      <c r="A30" s="186"/>
      <c r="B30" s="187"/>
      <c r="C30" s="188"/>
      <c r="D30" s="189"/>
    </row>
    <row r="31" spans="1:4" x14ac:dyDescent="0.2">
      <c r="A31" s="174" t="s">
        <v>105</v>
      </c>
      <c r="B31" s="175" t="s">
        <v>64</v>
      </c>
      <c r="C31" s="176"/>
      <c r="D31" s="177"/>
    </row>
    <row r="32" spans="1:4" ht="13.5" thickBot="1" x14ac:dyDescent="0.25">
      <c r="A32" s="178">
        <v>0</v>
      </c>
      <c r="B32" s="179" t="s">
        <v>137</v>
      </c>
      <c r="C32" s="180">
        <v>0</v>
      </c>
      <c r="D32" s="181" t="s">
        <v>127</v>
      </c>
    </row>
    <row r="33" spans="1:4" ht="13.5" customHeight="1" thickBot="1" x14ac:dyDescent="0.25">
      <c r="A33" s="182"/>
      <c r="B33" s="183" t="s">
        <v>147</v>
      </c>
      <c r="C33" s="184">
        <v>0</v>
      </c>
      <c r="D33" s="185" t="s">
        <v>139</v>
      </c>
    </row>
    <row r="34" spans="1:4" ht="14.25" customHeight="1" x14ac:dyDescent="0.2">
      <c r="A34" s="186"/>
      <c r="B34" s="187"/>
      <c r="C34" s="188"/>
      <c r="D34" s="189"/>
    </row>
    <row r="35" spans="1:4" x14ac:dyDescent="0.2">
      <c r="A35" s="174" t="s">
        <v>106</v>
      </c>
      <c r="B35" s="175" t="s">
        <v>78</v>
      </c>
      <c r="C35" s="176"/>
      <c r="D35" s="177"/>
    </row>
    <row r="36" spans="1:4" ht="13.5" thickBot="1" x14ac:dyDescent="0.25">
      <c r="A36" s="178">
        <v>0</v>
      </c>
      <c r="B36" s="179" t="s">
        <v>137</v>
      </c>
      <c r="C36" s="180">
        <v>0</v>
      </c>
      <c r="D36" s="181" t="s">
        <v>127</v>
      </c>
    </row>
    <row r="37" spans="1:4" ht="13.5" customHeight="1" thickBot="1" x14ac:dyDescent="0.25">
      <c r="A37" s="182"/>
      <c r="B37" s="183" t="s">
        <v>147</v>
      </c>
      <c r="C37" s="184">
        <v>0</v>
      </c>
      <c r="D37" s="185" t="s">
        <v>139</v>
      </c>
    </row>
    <row r="38" spans="1:4" ht="14.25" customHeight="1" thickBot="1" x14ac:dyDescent="0.25">
      <c r="A38" s="186"/>
      <c r="B38" s="187"/>
      <c r="C38" s="188"/>
      <c r="D38" s="189"/>
    </row>
    <row r="39" spans="1:4" ht="13.5" customHeight="1" thickBot="1" x14ac:dyDescent="0.25">
      <c r="B39" s="190" t="s">
        <v>148</v>
      </c>
      <c r="C39" s="191">
        <f>+C37+C33+C29+C25+C21+C17+C13</f>
        <v>0</v>
      </c>
      <c r="D39" s="185" t="s">
        <v>143</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zoomScaleNormal="100"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149</v>
      </c>
      <c r="B3" s="454"/>
      <c r="C3" s="454"/>
      <c r="D3" s="454"/>
    </row>
    <row r="4" spans="1:4" x14ac:dyDescent="0.2">
      <c r="A4" s="454" t="s">
        <v>2</v>
      </c>
      <c r="B4" s="454"/>
      <c r="C4" s="454"/>
      <c r="D4" s="454"/>
    </row>
    <row r="5" spans="1:4" x14ac:dyDescent="0.2">
      <c r="A5" s="454" t="s">
        <v>150</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145</v>
      </c>
      <c r="C8" s="195"/>
      <c r="D8" s="196"/>
    </row>
    <row r="9" spans="1:4" ht="14.25" customHeight="1" thickBot="1" x14ac:dyDescent="0.25">
      <c r="A9" s="121" t="s">
        <v>5</v>
      </c>
      <c r="B9" s="123" t="s">
        <v>151</v>
      </c>
      <c r="C9" s="197" t="s">
        <v>134</v>
      </c>
      <c r="D9" s="124" t="s">
        <v>152</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137</v>
      </c>
      <c r="C12" s="202">
        <v>0</v>
      </c>
      <c r="D12" s="203" t="s">
        <v>153</v>
      </c>
    </row>
    <row r="13" spans="1:4" ht="13.5" customHeight="1" thickBot="1" x14ac:dyDescent="0.25">
      <c r="A13" s="204"/>
      <c r="B13" s="205" t="s">
        <v>100</v>
      </c>
      <c r="C13" s="206">
        <v>0</v>
      </c>
      <c r="D13" s="207"/>
    </row>
    <row r="14" spans="1:4" ht="14.25" customHeight="1" x14ac:dyDescent="0.2">
      <c r="A14" s="208"/>
      <c r="B14" s="209"/>
      <c r="C14" s="210"/>
      <c r="D14" s="211"/>
    </row>
    <row r="15" spans="1:4" ht="15.75" customHeight="1" x14ac:dyDescent="0.2">
      <c r="A15" s="198" t="s">
        <v>39</v>
      </c>
      <c r="B15" s="175" t="s">
        <v>40</v>
      </c>
      <c r="C15" s="173"/>
      <c r="D15" s="199"/>
    </row>
    <row r="16" spans="1:4" ht="13.5" thickBot="1" x14ac:dyDescent="0.25">
      <c r="A16" s="200">
        <v>0</v>
      </c>
      <c r="B16" s="201" t="s">
        <v>137</v>
      </c>
      <c r="C16" s="202">
        <v>0</v>
      </c>
      <c r="D16" s="203" t="s">
        <v>153</v>
      </c>
    </row>
    <row r="17" spans="1:4" ht="13.5" customHeight="1" thickBot="1" x14ac:dyDescent="0.25">
      <c r="A17" s="204"/>
      <c r="B17" s="205" t="s">
        <v>100</v>
      </c>
      <c r="C17" s="206">
        <v>0</v>
      </c>
      <c r="D17" s="207"/>
    </row>
    <row r="18" spans="1:4" ht="14.25" customHeight="1" x14ac:dyDescent="0.2">
      <c r="A18" s="208"/>
      <c r="B18" s="209"/>
      <c r="C18" s="210"/>
      <c r="D18" s="211"/>
    </row>
    <row r="19" spans="1:4" ht="15.75" customHeight="1" x14ac:dyDescent="0.2">
      <c r="A19" s="198" t="s">
        <v>45</v>
      </c>
      <c r="B19" s="175" t="s">
        <v>46</v>
      </c>
      <c r="C19" s="173"/>
      <c r="D19" s="199"/>
    </row>
    <row r="20" spans="1:4" ht="13.5" thickBot="1" x14ac:dyDescent="0.25">
      <c r="A20" s="200">
        <v>0</v>
      </c>
      <c r="B20" s="201" t="s">
        <v>137</v>
      </c>
      <c r="C20" s="202">
        <v>0</v>
      </c>
      <c r="D20" s="203" t="s">
        <v>153</v>
      </c>
    </row>
    <row r="21" spans="1:4" ht="13.5" customHeight="1" thickBot="1" x14ac:dyDescent="0.25">
      <c r="A21" s="204"/>
      <c r="B21" s="205" t="s">
        <v>100</v>
      </c>
      <c r="C21" s="206">
        <v>0</v>
      </c>
      <c r="D21" s="207"/>
    </row>
    <row r="22" spans="1:4" ht="14.25" customHeight="1" x14ac:dyDescent="0.2">
      <c r="A22" s="208"/>
      <c r="B22" s="209"/>
      <c r="C22" s="210"/>
      <c r="D22" s="211"/>
    </row>
    <row r="23" spans="1:4" ht="15.75" customHeight="1" x14ac:dyDescent="0.2">
      <c r="A23" s="198" t="s">
        <v>49</v>
      </c>
      <c r="B23" s="175" t="s">
        <v>50</v>
      </c>
      <c r="C23" s="173"/>
      <c r="D23" s="199"/>
    </row>
    <row r="24" spans="1:4" ht="13.5" thickBot="1" x14ac:dyDescent="0.25">
      <c r="A24" s="200">
        <v>0</v>
      </c>
      <c r="B24" s="201" t="s">
        <v>137</v>
      </c>
      <c r="C24" s="202">
        <v>0</v>
      </c>
      <c r="D24" s="203" t="s">
        <v>153</v>
      </c>
    </row>
    <row r="25" spans="1:4" ht="13.5" customHeight="1" thickBot="1" x14ac:dyDescent="0.25">
      <c r="A25" s="204"/>
      <c r="B25" s="205" t="s">
        <v>100</v>
      </c>
      <c r="C25" s="206">
        <v>0</v>
      </c>
      <c r="D25" s="207"/>
    </row>
    <row r="26" spans="1:4" ht="14.25" customHeight="1" x14ac:dyDescent="0.2">
      <c r="A26" s="208"/>
      <c r="B26" s="209"/>
      <c r="C26" s="210"/>
      <c r="D26" s="211"/>
    </row>
    <row r="27" spans="1:4" ht="15.75" customHeight="1" x14ac:dyDescent="0.2">
      <c r="A27" s="198" t="s">
        <v>54</v>
      </c>
      <c r="B27" s="175" t="s">
        <v>55</v>
      </c>
      <c r="C27" s="173"/>
      <c r="D27" s="199"/>
    </row>
    <row r="28" spans="1:4" ht="13.5" thickBot="1" x14ac:dyDescent="0.25">
      <c r="A28" s="200">
        <v>0</v>
      </c>
      <c r="B28" s="201" t="s">
        <v>137</v>
      </c>
      <c r="C28" s="202">
        <v>0</v>
      </c>
      <c r="D28" s="203" t="s">
        <v>153</v>
      </c>
    </row>
    <row r="29" spans="1:4" ht="13.5" customHeight="1" thickBot="1" x14ac:dyDescent="0.25">
      <c r="A29" s="204"/>
      <c r="B29" s="205" t="s">
        <v>100</v>
      </c>
      <c r="C29" s="206">
        <v>0</v>
      </c>
      <c r="D29" s="207"/>
    </row>
    <row r="30" spans="1:4" ht="14.25" customHeight="1" x14ac:dyDescent="0.2">
      <c r="A30" s="208"/>
      <c r="B30" s="209"/>
      <c r="C30" s="210"/>
      <c r="D30" s="211"/>
    </row>
    <row r="31" spans="1:4" ht="15.75" customHeight="1" x14ac:dyDescent="0.2">
      <c r="A31" s="198" t="s">
        <v>63</v>
      </c>
      <c r="B31" s="175" t="s">
        <v>64</v>
      </c>
      <c r="C31" s="173"/>
      <c r="D31" s="199"/>
    </row>
    <row r="32" spans="1:4" ht="13.5" thickBot="1" x14ac:dyDescent="0.25">
      <c r="A32" s="200">
        <v>0</v>
      </c>
      <c r="B32" s="201" t="s">
        <v>137</v>
      </c>
      <c r="C32" s="202">
        <v>0</v>
      </c>
      <c r="D32" s="203" t="s">
        <v>153</v>
      </c>
    </row>
    <row r="33" spans="1:4" ht="13.5" customHeight="1" thickBot="1" x14ac:dyDescent="0.25">
      <c r="A33" s="204"/>
      <c r="B33" s="205" t="s">
        <v>100</v>
      </c>
      <c r="C33" s="206">
        <v>0</v>
      </c>
      <c r="D33" s="207"/>
    </row>
    <row r="34" spans="1:4" ht="14.25" customHeight="1" x14ac:dyDescent="0.2">
      <c r="A34" s="208"/>
      <c r="B34" s="209"/>
      <c r="C34" s="210"/>
      <c r="D34" s="211"/>
    </row>
    <row r="35" spans="1:4" ht="15.75" customHeight="1" x14ac:dyDescent="0.2">
      <c r="A35" s="198" t="s">
        <v>77</v>
      </c>
      <c r="B35" s="175" t="s">
        <v>78</v>
      </c>
      <c r="C35" s="173"/>
      <c r="D35" s="199"/>
    </row>
    <row r="36" spans="1:4" ht="13.5" thickBot="1" x14ac:dyDescent="0.25">
      <c r="A36" s="200">
        <v>0</v>
      </c>
      <c r="B36" s="201" t="s">
        <v>137</v>
      </c>
      <c r="C36" s="202">
        <v>0</v>
      </c>
      <c r="D36" s="203" t="s">
        <v>153</v>
      </c>
    </row>
    <row r="37" spans="1:4" ht="13.5" customHeight="1" thickBot="1" x14ac:dyDescent="0.25">
      <c r="A37" s="204"/>
      <c r="B37" s="205" t="s">
        <v>100</v>
      </c>
      <c r="C37" s="206">
        <v>0</v>
      </c>
      <c r="D37" s="207"/>
    </row>
    <row r="38" spans="1:4" ht="14.25" customHeight="1" x14ac:dyDescent="0.2">
      <c r="A38" s="208"/>
      <c r="B38" s="209"/>
      <c r="C38" s="210"/>
      <c r="D38" s="211"/>
    </row>
    <row r="39" spans="1:4" ht="13.5" customHeight="1" thickBot="1" x14ac:dyDescent="0.25">
      <c r="A39" s="212"/>
      <c r="B39" s="213" t="s">
        <v>130</v>
      </c>
      <c r="C39" s="214">
        <f>+C37+C33+C29+C25+C21+C17+C13</f>
        <v>0</v>
      </c>
      <c r="D39"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REPORTING&amp;RCT CHILDREN`S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7" zoomScaleNormal="100"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154</v>
      </c>
      <c r="B5" s="458"/>
      <c r="C5" s="458"/>
      <c r="D5" s="458"/>
      <c r="E5" s="458"/>
      <c r="F5" s="458"/>
    </row>
    <row r="6" spans="1:6" s="216" customFormat="1" x14ac:dyDescent="0.2">
      <c r="A6" s="458" t="s">
        <v>155</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156</v>
      </c>
      <c r="D9" s="227" t="s">
        <v>157</v>
      </c>
      <c r="E9" s="228" t="s">
        <v>158</v>
      </c>
      <c r="F9" s="229" t="s">
        <v>159</v>
      </c>
    </row>
    <row r="10" spans="1:6" x14ac:dyDescent="0.2">
      <c r="A10" s="230"/>
      <c r="B10" s="231"/>
      <c r="C10" s="232"/>
      <c r="D10" s="233"/>
      <c r="E10" s="173"/>
      <c r="F10" s="172"/>
    </row>
    <row r="11" spans="1:6" ht="13.5" customHeight="1" thickBot="1" x14ac:dyDescent="0.25">
      <c r="A11" s="167" t="s">
        <v>8</v>
      </c>
      <c r="B11" s="234" t="s">
        <v>160</v>
      </c>
      <c r="C11" s="235"/>
      <c r="D11" s="235"/>
      <c r="E11" s="235"/>
      <c r="F11" s="236"/>
    </row>
    <row r="12" spans="1:6" ht="15.75" customHeight="1" x14ac:dyDescent="0.2">
      <c r="A12" s="237"/>
      <c r="B12" s="238" t="s">
        <v>161</v>
      </c>
      <c r="C12" s="239">
        <v>0</v>
      </c>
      <c r="D12" s="239">
        <v>0</v>
      </c>
      <c r="E12" s="239">
        <f t="shared" ref="E12:E18" si="0">D12-C12</f>
        <v>0</v>
      </c>
      <c r="F12" s="240">
        <f t="shared" ref="F12:F18" si="1">IF(C12=0,0,E12/C12)</f>
        <v>0</v>
      </c>
    </row>
    <row r="13" spans="1:6" x14ac:dyDescent="0.2">
      <c r="A13" s="241">
        <v>1</v>
      </c>
      <c r="B13" s="242" t="s">
        <v>162</v>
      </c>
      <c r="C13" s="243">
        <v>0</v>
      </c>
      <c r="D13" s="243">
        <v>0</v>
      </c>
      <c r="E13" s="243">
        <f t="shared" si="0"/>
        <v>0</v>
      </c>
      <c r="F13" s="244">
        <f t="shared" si="1"/>
        <v>0</v>
      </c>
    </row>
    <row r="14" spans="1:6" x14ac:dyDescent="0.2">
      <c r="A14" s="241">
        <v>2</v>
      </c>
      <c r="B14" s="242" t="s">
        <v>163</v>
      </c>
      <c r="C14" s="243">
        <v>0</v>
      </c>
      <c r="D14" s="243">
        <v>0</v>
      </c>
      <c r="E14" s="243">
        <f t="shared" si="0"/>
        <v>0</v>
      </c>
      <c r="F14" s="244">
        <f t="shared" si="1"/>
        <v>0</v>
      </c>
    </row>
    <row r="15" spans="1:6" x14ac:dyDescent="0.2">
      <c r="A15" s="241">
        <v>3</v>
      </c>
      <c r="B15" s="242" t="s">
        <v>164</v>
      </c>
      <c r="C15" s="243">
        <v>0</v>
      </c>
      <c r="D15" s="243">
        <v>0</v>
      </c>
      <c r="E15" s="243">
        <f t="shared" si="0"/>
        <v>0</v>
      </c>
      <c r="F15" s="244">
        <f t="shared" si="1"/>
        <v>0</v>
      </c>
    </row>
    <row r="16" spans="1:6" x14ac:dyDescent="0.2">
      <c r="A16" s="241">
        <v>4</v>
      </c>
      <c r="B16" s="242" t="s">
        <v>165</v>
      </c>
      <c r="C16" s="243">
        <v>0</v>
      </c>
      <c r="D16" s="243">
        <v>0</v>
      </c>
      <c r="E16" s="243">
        <f t="shared" si="0"/>
        <v>0</v>
      </c>
      <c r="F16" s="244">
        <f t="shared" si="1"/>
        <v>0</v>
      </c>
    </row>
    <row r="17" spans="1:6" ht="15.75" x14ac:dyDescent="0.25">
      <c r="A17" s="132"/>
      <c r="B17" s="245" t="s">
        <v>166</v>
      </c>
      <c r="C17" s="246">
        <f>C12+(C13+C14-C15+C16)</f>
        <v>0</v>
      </c>
      <c r="D17" s="246">
        <f>D12+(D13+D14-D15+D16)</f>
        <v>0</v>
      </c>
      <c r="E17" s="246">
        <f t="shared" si="0"/>
        <v>0</v>
      </c>
      <c r="F17" s="247">
        <f t="shared" si="1"/>
        <v>0</v>
      </c>
    </row>
    <row r="18" spans="1:6" x14ac:dyDescent="0.2">
      <c r="A18" s="248">
        <v>5</v>
      </c>
      <c r="B18" s="249" t="s">
        <v>167</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39</v>
      </c>
      <c r="B20" s="234" t="s">
        <v>168</v>
      </c>
      <c r="C20" s="235"/>
      <c r="D20" s="235"/>
      <c r="E20" s="235"/>
      <c r="F20" s="236"/>
    </row>
    <row r="21" spans="1:6" ht="15.75" customHeight="1" x14ac:dyDescent="0.2">
      <c r="A21" s="237"/>
      <c r="B21" s="238" t="s">
        <v>161</v>
      </c>
      <c r="C21" s="239">
        <v>90161</v>
      </c>
      <c r="D21" s="239">
        <v>90186</v>
      </c>
      <c r="E21" s="239">
        <f t="shared" ref="E21:E27" si="2">D21-C21</f>
        <v>25</v>
      </c>
      <c r="F21" s="240">
        <f t="shared" ref="F21:F27" si="3">IF(C21=0,0,E21/C21)</f>
        <v>2.7728175153336808E-4</v>
      </c>
    </row>
    <row r="22" spans="1:6" x14ac:dyDescent="0.2">
      <c r="A22" s="241">
        <v>1</v>
      </c>
      <c r="B22" s="242" t="s">
        <v>162</v>
      </c>
      <c r="C22" s="243">
        <v>0</v>
      </c>
      <c r="D22" s="243">
        <v>0</v>
      </c>
      <c r="E22" s="243">
        <f t="shared" si="2"/>
        <v>0</v>
      </c>
      <c r="F22" s="244">
        <f t="shared" si="3"/>
        <v>0</v>
      </c>
    </row>
    <row r="23" spans="1:6" x14ac:dyDescent="0.2">
      <c r="A23" s="241">
        <v>2</v>
      </c>
      <c r="B23" s="242" t="s">
        <v>163</v>
      </c>
      <c r="C23" s="243">
        <v>2554</v>
      </c>
      <c r="D23" s="243">
        <v>1922</v>
      </c>
      <c r="E23" s="243">
        <f t="shared" si="2"/>
        <v>-632</v>
      </c>
      <c r="F23" s="244">
        <f t="shared" si="3"/>
        <v>-0.24745497259201252</v>
      </c>
    </row>
    <row r="24" spans="1:6" x14ac:dyDescent="0.2">
      <c r="A24" s="241">
        <v>3</v>
      </c>
      <c r="B24" s="242" t="s">
        <v>164</v>
      </c>
      <c r="C24" s="243">
        <v>2554</v>
      </c>
      <c r="D24" s="243">
        <v>1922</v>
      </c>
      <c r="E24" s="243">
        <f t="shared" si="2"/>
        <v>-632</v>
      </c>
      <c r="F24" s="244">
        <f t="shared" si="3"/>
        <v>-0.24745497259201252</v>
      </c>
    </row>
    <row r="25" spans="1:6" x14ac:dyDescent="0.2">
      <c r="A25" s="241">
        <v>4</v>
      </c>
      <c r="B25" s="242" t="s">
        <v>165</v>
      </c>
      <c r="C25" s="243">
        <v>25</v>
      </c>
      <c r="D25" s="243">
        <v>-1077</v>
      </c>
      <c r="E25" s="243">
        <f t="shared" si="2"/>
        <v>-1102</v>
      </c>
      <c r="F25" s="244">
        <f t="shared" si="3"/>
        <v>-44.08</v>
      </c>
    </row>
    <row r="26" spans="1:6" ht="15.75" x14ac:dyDescent="0.25">
      <c r="A26" s="132"/>
      <c r="B26" s="245" t="s">
        <v>166</v>
      </c>
      <c r="C26" s="246">
        <f>C21+(C22+C23-C24+C25)</f>
        <v>90186</v>
      </c>
      <c r="D26" s="246">
        <f>D21+(D22+D23-D24+D25)</f>
        <v>89109</v>
      </c>
      <c r="E26" s="246">
        <f t="shared" si="2"/>
        <v>-1077</v>
      </c>
      <c r="F26" s="247">
        <f t="shared" si="3"/>
        <v>-1.1941986561107046E-2</v>
      </c>
    </row>
    <row r="27" spans="1:6" x14ac:dyDescent="0.2">
      <c r="A27" s="248">
        <v>5</v>
      </c>
      <c r="B27" s="249" t="s">
        <v>167</v>
      </c>
      <c r="C27" s="250">
        <v>2600</v>
      </c>
      <c r="D27" s="250">
        <v>2000</v>
      </c>
      <c r="E27" s="250">
        <f t="shared" si="2"/>
        <v>-600</v>
      </c>
      <c r="F27" s="251">
        <f t="shared" si="3"/>
        <v>-0.23076923076923078</v>
      </c>
    </row>
    <row r="28" spans="1:6" ht="13.5" customHeight="1" x14ac:dyDescent="0.2">
      <c r="A28" s="252"/>
      <c r="B28" s="253"/>
      <c r="C28" s="254"/>
      <c r="D28" s="254"/>
      <c r="E28" s="254"/>
      <c r="F28" s="255"/>
    </row>
    <row r="29" spans="1:6" ht="13.5" customHeight="1" thickBot="1" x14ac:dyDescent="0.25">
      <c r="A29" s="167" t="s">
        <v>45</v>
      </c>
      <c r="B29" s="234" t="s">
        <v>169</v>
      </c>
      <c r="C29" s="235"/>
      <c r="D29" s="235"/>
      <c r="E29" s="235"/>
      <c r="F29" s="236"/>
    </row>
    <row r="30" spans="1:6" ht="15.75" customHeight="1" x14ac:dyDescent="0.2">
      <c r="A30" s="237"/>
      <c r="B30" s="238" t="s">
        <v>161</v>
      </c>
      <c r="C30" s="239">
        <v>0</v>
      </c>
      <c r="D30" s="239">
        <v>0</v>
      </c>
      <c r="E30" s="239">
        <f t="shared" ref="E30:E36" si="4">D30-C30</f>
        <v>0</v>
      </c>
      <c r="F30" s="240">
        <f t="shared" ref="F30:F36" si="5">IF(C30=0,0,E30/C30)</f>
        <v>0</v>
      </c>
    </row>
    <row r="31" spans="1:6" x14ac:dyDescent="0.2">
      <c r="A31" s="241">
        <v>1</v>
      </c>
      <c r="B31" s="242" t="s">
        <v>162</v>
      </c>
      <c r="C31" s="243">
        <v>0</v>
      </c>
      <c r="D31" s="243">
        <v>0</v>
      </c>
      <c r="E31" s="243">
        <f t="shared" si="4"/>
        <v>0</v>
      </c>
      <c r="F31" s="244">
        <f t="shared" si="5"/>
        <v>0</v>
      </c>
    </row>
    <row r="32" spans="1:6" x14ac:dyDescent="0.2">
      <c r="A32" s="241">
        <v>2</v>
      </c>
      <c r="B32" s="242" t="s">
        <v>163</v>
      </c>
      <c r="C32" s="243">
        <v>0</v>
      </c>
      <c r="D32" s="243">
        <v>0</v>
      </c>
      <c r="E32" s="243">
        <f t="shared" si="4"/>
        <v>0</v>
      </c>
      <c r="F32" s="244">
        <f t="shared" si="5"/>
        <v>0</v>
      </c>
    </row>
    <row r="33" spans="1:6" x14ac:dyDescent="0.2">
      <c r="A33" s="241">
        <v>3</v>
      </c>
      <c r="B33" s="242" t="s">
        <v>164</v>
      </c>
      <c r="C33" s="243">
        <v>0</v>
      </c>
      <c r="D33" s="243">
        <v>0</v>
      </c>
      <c r="E33" s="243">
        <f t="shared" si="4"/>
        <v>0</v>
      </c>
      <c r="F33" s="244">
        <f t="shared" si="5"/>
        <v>0</v>
      </c>
    </row>
    <row r="34" spans="1:6" x14ac:dyDescent="0.2">
      <c r="A34" s="241">
        <v>4</v>
      </c>
      <c r="B34" s="242" t="s">
        <v>165</v>
      </c>
      <c r="C34" s="243">
        <v>0</v>
      </c>
      <c r="D34" s="243">
        <v>0</v>
      </c>
      <c r="E34" s="243">
        <f t="shared" si="4"/>
        <v>0</v>
      </c>
      <c r="F34" s="244">
        <f t="shared" si="5"/>
        <v>0</v>
      </c>
    </row>
    <row r="35" spans="1:6" ht="15.75" x14ac:dyDescent="0.25">
      <c r="A35" s="132"/>
      <c r="B35" s="245" t="s">
        <v>166</v>
      </c>
      <c r="C35" s="246">
        <f>C30+(C31+C32-C33+C34)</f>
        <v>0</v>
      </c>
      <c r="D35" s="246">
        <f>D30+(D31+D32-D33+D34)</f>
        <v>0</v>
      </c>
      <c r="E35" s="246">
        <f t="shared" si="4"/>
        <v>0</v>
      </c>
      <c r="F35" s="247">
        <f t="shared" si="5"/>
        <v>0</v>
      </c>
    </row>
    <row r="36" spans="1:6" x14ac:dyDescent="0.2">
      <c r="A36" s="248">
        <v>5</v>
      </c>
      <c r="B36" s="249" t="s">
        <v>167</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REPORTING&amp;R&amp;10CT CHILDREN`S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170</v>
      </c>
      <c r="B4" s="469"/>
      <c r="C4" s="470"/>
    </row>
    <row r="5" spans="1:4" ht="16.350000000000001" customHeight="1" thickBot="1" x14ac:dyDescent="0.3">
      <c r="A5" s="471"/>
      <c r="B5" s="472"/>
      <c r="C5" s="473"/>
    </row>
    <row r="6" spans="1:4" ht="16.350000000000001" customHeight="1" thickBot="1" x14ac:dyDescent="0.3">
      <c r="A6" s="474" t="s">
        <v>171</v>
      </c>
      <c r="B6" s="475"/>
      <c r="C6" s="476"/>
    </row>
    <row r="7" spans="1:4" ht="16.350000000000001" customHeight="1" thickBot="1" x14ac:dyDescent="0.3">
      <c r="A7" s="259">
        <v>-1</v>
      </c>
      <c r="B7" s="260">
        <v>-2</v>
      </c>
      <c r="C7" s="260">
        <v>-3</v>
      </c>
    </row>
    <row r="8" spans="1:4" ht="16.350000000000001" customHeight="1" thickBot="1" x14ac:dyDescent="0.3">
      <c r="A8" s="261" t="s">
        <v>172</v>
      </c>
      <c r="B8" s="262" t="s">
        <v>173</v>
      </c>
      <c r="C8" s="263" t="s">
        <v>174</v>
      </c>
    </row>
    <row r="9" spans="1:4" s="264" customFormat="1" ht="16.350000000000001" customHeight="1" x14ac:dyDescent="0.25">
      <c r="A9" s="459" t="s">
        <v>175</v>
      </c>
      <c r="B9" s="460"/>
      <c r="C9" s="265">
        <v>6</v>
      </c>
    </row>
    <row r="10" spans="1:4" s="264" customFormat="1" ht="16.350000000000001" customHeight="1" x14ac:dyDescent="0.25">
      <c r="A10" s="461" t="s">
        <v>176</v>
      </c>
      <c r="B10" s="462"/>
      <c r="C10" s="265">
        <v>6</v>
      </c>
      <c r="D10" s="266"/>
    </row>
    <row r="11" spans="1:4" s="264" customFormat="1" ht="16.350000000000001" customHeight="1" thickBot="1" x14ac:dyDescent="0.3">
      <c r="A11" s="463" t="s">
        <v>177</v>
      </c>
      <c r="B11" s="464"/>
      <c r="C11" s="267">
        <v>1922</v>
      </c>
      <c r="D11" s="266"/>
    </row>
    <row r="12" spans="1:4" s="264" customFormat="1" ht="16.350000000000001" customHeight="1" thickBot="1" x14ac:dyDescent="0.3">
      <c r="A12" s="465"/>
      <c r="B12" s="466"/>
      <c r="C12" s="467"/>
      <c r="D12" s="266"/>
    </row>
    <row r="13" spans="1:4" x14ac:dyDescent="0.25">
      <c r="A13" s="268" t="s">
        <v>178</v>
      </c>
      <c r="B13" s="269" t="s">
        <v>179</v>
      </c>
      <c r="C13" s="270">
        <v>49.03</v>
      </c>
    </row>
    <row r="14" spans="1:4" x14ac:dyDescent="0.25">
      <c r="A14" s="268" t="s">
        <v>180</v>
      </c>
      <c r="B14" s="269" t="s">
        <v>179</v>
      </c>
      <c r="C14" s="270">
        <v>73.97</v>
      </c>
    </row>
    <row r="15" spans="1:4" x14ac:dyDescent="0.25">
      <c r="A15" s="268" t="s">
        <v>181</v>
      </c>
      <c r="B15" s="269" t="s">
        <v>179</v>
      </c>
      <c r="C15" s="270">
        <v>344</v>
      </c>
    </row>
    <row r="16" spans="1:4" x14ac:dyDescent="0.25">
      <c r="A16" s="268" t="s">
        <v>182</v>
      </c>
      <c r="B16" s="269" t="s">
        <v>179</v>
      </c>
      <c r="C16" s="270">
        <v>1400</v>
      </c>
    </row>
    <row r="17" spans="1:3" x14ac:dyDescent="0.25">
      <c r="A17" s="268" t="s">
        <v>183</v>
      </c>
      <c r="B17" s="269" t="s">
        <v>179</v>
      </c>
      <c r="C17" s="270">
        <v>35</v>
      </c>
    </row>
    <row r="18" spans="1:3" ht="16.5" thickBot="1" x14ac:dyDescent="0.3">
      <c r="A18" s="268" t="s">
        <v>184</v>
      </c>
      <c r="B18" s="269" t="s">
        <v>179</v>
      </c>
      <c r="C18" s="270">
        <v>20</v>
      </c>
    </row>
    <row r="19" spans="1:3" ht="16.350000000000001" customHeight="1" thickBot="1" x14ac:dyDescent="0.3">
      <c r="A19" s="271"/>
      <c r="B19" s="272" t="s">
        <v>185</v>
      </c>
      <c r="C19" s="273">
        <f>SUM(C$13:C18)</f>
        <v>1922</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REPORTING&amp;RCT CHILDREN`S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Normal="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186</v>
      </c>
      <c r="B5" s="469"/>
      <c r="C5" s="469"/>
      <c r="D5" s="469"/>
      <c r="E5" s="469"/>
      <c r="F5" s="470"/>
    </row>
    <row r="6" spans="1:6" ht="16.5" customHeight="1" thickBot="1" x14ac:dyDescent="0.3">
      <c r="A6" s="480"/>
      <c r="B6" s="481"/>
      <c r="C6" s="481"/>
      <c r="D6" s="481"/>
      <c r="E6" s="481"/>
      <c r="F6" s="482"/>
    </row>
    <row r="7" spans="1:6" ht="16.5" customHeight="1" thickBot="1" x14ac:dyDescent="0.3">
      <c r="A7" s="487" t="s">
        <v>187</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188</v>
      </c>
      <c r="B9" s="279" t="s">
        <v>189</v>
      </c>
      <c r="C9" s="280" t="s">
        <v>190</v>
      </c>
      <c r="D9" s="280" t="s">
        <v>191</v>
      </c>
      <c r="E9" s="280" t="s">
        <v>192</v>
      </c>
      <c r="F9" s="281" t="s">
        <v>193</v>
      </c>
    </row>
    <row r="10" spans="1:6" ht="15" customHeight="1" x14ac:dyDescent="0.25">
      <c r="A10" s="282"/>
      <c r="B10" s="283"/>
      <c r="C10" s="284"/>
      <c r="D10" s="284"/>
      <c r="E10" s="284"/>
      <c r="F10" s="285"/>
    </row>
    <row r="11" spans="1:6" ht="15" customHeight="1" x14ac:dyDescent="0.25">
      <c r="A11" s="286" t="s">
        <v>88</v>
      </c>
      <c r="B11" s="489" t="s">
        <v>194</v>
      </c>
      <c r="C11" s="490"/>
      <c r="D11" s="490"/>
      <c r="E11" s="490"/>
      <c r="F11" s="490"/>
    </row>
    <row r="12" spans="1:6" ht="15" customHeight="1" x14ac:dyDescent="0.25">
      <c r="A12" s="483"/>
      <c r="B12" s="484"/>
      <c r="C12" s="484"/>
      <c r="D12" s="484"/>
      <c r="E12" s="484"/>
      <c r="F12" s="484"/>
    </row>
    <row r="13" spans="1:6" ht="15" customHeight="1" x14ac:dyDescent="0.25">
      <c r="A13" s="286" t="s">
        <v>89</v>
      </c>
      <c r="B13" s="491" t="s">
        <v>195</v>
      </c>
      <c r="C13" s="492"/>
      <c r="D13" s="492"/>
      <c r="E13" s="492"/>
      <c r="F13" s="492"/>
    </row>
    <row r="14" spans="1:6" ht="15" customHeight="1" x14ac:dyDescent="0.25">
      <c r="A14" s="483"/>
      <c r="B14" s="484"/>
      <c r="C14" s="484"/>
      <c r="D14" s="484"/>
      <c r="E14" s="484"/>
      <c r="F14" s="484"/>
    </row>
    <row r="15" spans="1:6" ht="15" customHeight="1" x14ac:dyDescent="0.25">
      <c r="A15" s="286" t="s">
        <v>112</v>
      </c>
      <c r="B15" s="491" t="s">
        <v>196</v>
      </c>
      <c r="C15" s="492"/>
      <c r="D15" s="492"/>
      <c r="E15" s="492"/>
      <c r="F15" s="492"/>
    </row>
    <row r="16" spans="1:6" ht="15" customHeight="1" x14ac:dyDescent="0.25">
      <c r="A16" s="483"/>
      <c r="B16" s="484"/>
      <c r="C16" s="484"/>
      <c r="D16" s="484"/>
      <c r="E16" s="484"/>
      <c r="F16" s="484"/>
    </row>
    <row r="17" spans="1:6" ht="15" customHeight="1" x14ac:dyDescent="0.25">
      <c r="A17" s="286" t="s">
        <v>197</v>
      </c>
      <c r="B17" s="485" t="s">
        <v>198</v>
      </c>
      <c r="C17" s="485"/>
      <c r="D17" s="485"/>
      <c r="E17" s="485"/>
      <c r="F17" s="485"/>
    </row>
    <row r="18" spans="1:6" ht="16.5" customHeight="1" thickBot="1" x14ac:dyDescent="0.3">
      <c r="A18" s="287"/>
      <c r="B18" s="486"/>
      <c r="C18" s="486"/>
      <c r="D18" s="486"/>
      <c r="E18" s="486"/>
      <c r="F18" s="288"/>
    </row>
    <row r="19" spans="1:6" ht="16.5" thickBot="1" x14ac:dyDescent="0.3">
      <c r="A19" s="289"/>
      <c r="B19" s="290" t="s">
        <v>179</v>
      </c>
      <c r="C19" s="291">
        <v>89109</v>
      </c>
      <c r="D19" s="291">
        <v>1922</v>
      </c>
      <c r="E19" s="291">
        <v>0</v>
      </c>
      <c r="F19" s="292">
        <v>0</v>
      </c>
    </row>
    <row r="20" spans="1:6" ht="16.5" customHeight="1" thickBot="1" x14ac:dyDescent="0.3">
      <c r="A20" s="293"/>
      <c r="B20" s="293" t="s">
        <v>199</v>
      </c>
      <c r="C20" s="294">
        <f>SUM(C$19:C19)</f>
        <v>89109</v>
      </c>
      <c r="D20" s="294">
        <f>SUM(D$19:D19)</f>
        <v>1922</v>
      </c>
      <c r="E20" s="294">
        <f>SUM(E$19:E19)</f>
        <v>0</v>
      </c>
      <c r="F20" s="294">
        <f>SUM(F$19:F19)</f>
        <v>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REPORTING&amp;RCT CHILDREN`S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2011-07-25T17:43:17Z</cp:lastPrinted>
  <dcterms:created xsi:type="dcterms:W3CDTF">2005-10-21T18:41:40Z</dcterms:created>
  <dcterms:modified xsi:type="dcterms:W3CDTF">2011-08-05T18:09:39Z</dcterms:modified>
</cp:coreProperties>
</file>