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Report_17B!$A$10:$F$29</definedName>
    <definedName name="_xlnm.Print_Area" localSheetId="9">Report_18!$A$9:$C$23</definedName>
    <definedName name="_xlnm.Print_Area" localSheetId="10">Report_19!$A$10:$E$31</definedName>
    <definedName name="_xlnm.Print_Area" localSheetId="0">Report_20!$A$11:$C$147</definedName>
    <definedName name="_xlnm.Print_Area" localSheetId="11">Report_21!$A$11:$E$48</definedName>
    <definedName name="_xlnm.Print_Area" localSheetId="12">Report_22!$A$11:$C$20</definedName>
    <definedName name="_xlnm.Print_Area" localSheetId="13">Report_23!$A$9:$F$59</definedName>
    <definedName name="_xlnm.Print_Area" localSheetId="1">Report_5!$A$10:$D$85</definedName>
    <definedName name="_xlnm.Print_Area" localSheetId="2">Report_6!$A$10:$E$57</definedName>
    <definedName name="_xlnm.Print_Area" localSheetId="3">Report_6A!$A$10:$F$51</definedName>
    <definedName name="_xlnm.Print_Area" localSheetId="4">Report_7!$A$10:$D$43</definedName>
    <definedName name="_xlnm.Print_Area" localSheetId="5">Report_8!$A$10:$D$43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D45" i="14"/>
  <c r="E45" i="14" s="1"/>
  <c r="C45" i="14"/>
  <c r="F45" i="14" s="1"/>
  <c r="F44" i="14"/>
  <c r="E44" i="14"/>
  <c r="D42" i="14"/>
  <c r="C42" i="14"/>
  <c r="F42" i="14" s="1"/>
  <c r="F41" i="14"/>
  <c r="E41" i="14"/>
  <c r="F39" i="14"/>
  <c r="E39" i="14"/>
  <c r="F38" i="14"/>
  <c r="E38" i="14"/>
  <c r="F30" i="14"/>
  <c r="E30" i="14"/>
  <c r="E29" i="14"/>
  <c r="F29" i="14" s="1"/>
  <c r="E28" i="14"/>
  <c r="F28" i="14" s="1"/>
  <c r="E27" i="14"/>
  <c r="F27" i="14" s="1"/>
  <c r="D25" i="14"/>
  <c r="C25" i="14"/>
  <c r="E24" i="14"/>
  <c r="F24" i="14" s="1"/>
  <c r="E23" i="14"/>
  <c r="F23" i="14"/>
  <c r="E22" i="14"/>
  <c r="F22" i="14" s="1"/>
  <c r="D19" i="14"/>
  <c r="E19" i="14" s="1"/>
  <c r="C19" i="14"/>
  <c r="F19" i="14" s="1"/>
  <c r="E18" i="14"/>
  <c r="F18" i="14" s="1"/>
  <c r="D16" i="14"/>
  <c r="C16" i="14"/>
  <c r="E15" i="14"/>
  <c r="F15" i="14" s="1"/>
  <c r="E13" i="14"/>
  <c r="F13" i="14" s="1"/>
  <c r="E12" i="14"/>
  <c r="F12" i="14" s="1"/>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9" i="9"/>
  <c r="E29" i="9"/>
  <c r="D29" i="9"/>
  <c r="C29" i="9"/>
  <c r="F36" i="7"/>
  <c r="E36" i="7"/>
  <c r="D35" i="7"/>
  <c r="E35" i="7" s="1"/>
  <c r="C35" i="7"/>
  <c r="F35" i="7" s="1"/>
  <c r="F34" i="7"/>
  <c r="E34" i="7"/>
  <c r="F33" i="7"/>
  <c r="E33" i="7"/>
  <c r="F32" i="7"/>
  <c r="E32" i="7"/>
  <c r="F31" i="7"/>
  <c r="E31" i="7"/>
  <c r="F30" i="7"/>
  <c r="E30" i="7"/>
  <c r="E27" i="7"/>
  <c r="F27" i="7" s="1"/>
  <c r="D26" i="7"/>
  <c r="E26" i="7" s="1"/>
  <c r="F26" i="7" s="1"/>
  <c r="C26" i="7"/>
  <c r="E25" i="7"/>
  <c r="F25" i="7" s="1"/>
  <c r="F24" i="7"/>
  <c r="E24" i="7"/>
  <c r="E23" i="7"/>
  <c r="F23" i="7" s="1"/>
  <c r="E22" i="7"/>
  <c r="F22" i="7" s="1"/>
  <c r="E21" i="7"/>
  <c r="F21" i="7"/>
  <c r="F18" i="7"/>
  <c r="E18" i="7"/>
  <c r="D17" i="7"/>
  <c r="E17" i="7"/>
  <c r="C17" i="7"/>
  <c r="F17" i="7"/>
  <c r="F16" i="7"/>
  <c r="E16" i="7"/>
  <c r="F15" i="7"/>
  <c r="E15" i="7"/>
  <c r="F14" i="7"/>
  <c r="E14" i="7"/>
  <c r="F13" i="7"/>
  <c r="E13" i="7"/>
  <c r="F12" i="7"/>
  <c r="E12" i="7"/>
  <c r="C43" i="6"/>
  <c r="C43" i="5"/>
  <c r="F44" i="4"/>
  <c r="F39" i="4"/>
  <c r="F33" i="4"/>
  <c r="F25" i="4"/>
  <c r="F17" i="4"/>
  <c r="E54" i="3"/>
  <c r="E47" i="3"/>
  <c r="E42" i="3"/>
  <c r="E35" i="3"/>
  <c r="E30" i="3"/>
  <c r="E25" i="3"/>
  <c r="E20" i="3"/>
  <c r="E15" i="3"/>
  <c r="D84" i="2"/>
  <c r="D81" i="2"/>
  <c r="D73" i="2"/>
  <c r="D65" i="2"/>
  <c r="D57" i="2"/>
  <c r="D49" i="2"/>
  <c r="D41" i="2"/>
  <c r="D33" i="2"/>
  <c r="D25" i="2"/>
  <c r="D17" i="2"/>
  <c r="E56" i="3" l="1"/>
  <c r="F46" i="4"/>
  <c r="E42" i="14"/>
  <c r="D83" i="2"/>
  <c r="D85" i="2" s="1"/>
  <c r="E16" i="14"/>
  <c r="F16" i="14"/>
  <c r="C20" i="14"/>
  <c r="D20" i="14"/>
  <c r="E20" i="14" s="1"/>
  <c r="E25" i="14"/>
  <c r="F25" i="14" s="1"/>
  <c r="F20" i="14" l="1"/>
</calcChain>
</file>

<file path=xl/sharedStrings.xml><?xml version="1.0" encoding="utf-8"?>
<sst xmlns="http://schemas.openxmlformats.org/spreadsheetml/2006/main" count="929" uniqueCount="316">
  <si>
    <t>WILLIAM W. BACKUS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</si>
  <si>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</si>
  <si>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</si>
  <si>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</si>
  <si>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</si>
  <si>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</si>
  <si>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</si>
  <si>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</si>
  <si>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</si>
  <si>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</si>
  <si>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BACKUS CORPORATION</t>
  </si>
  <si>
    <t>Affiliate Description</t>
  </si>
  <si>
    <t>PARENT CORPORATION -  FOR THE WILLIAM W. BACKUS HOSPITAL.  ITS PURPOSE IS TO PROMOTE AND FURTHER THE WELFARE, PROGRAMS AND ACTIVIITES OF THE HOSPITAL, OR OTHER AFFILIATES WHERE APPLICABLE.</t>
  </si>
  <si>
    <t xml:space="preserve">Affiliate type of service </t>
  </si>
  <si>
    <t>Parent Corporation</t>
  </si>
  <si>
    <t>Tax Status</t>
  </si>
  <si>
    <t>Not for Profit</t>
  </si>
  <si>
    <t>Street Address</t>
  </si>
  <si>
    <t xml:space="preserve">326 Washington Street    ,     </t>
  </si>
  <si>
    <t xml:space="preserve">Town </t>
  </si>
  <si>
    <t>Norwich</t>
  </si>
  <si>
    <t>State</t>
  </si>
  <si>
    <t>Connecticut</t>
  </si>
  <si>
    <t>Zip Code</t>
  </si>
  <si>
    <t xml:space="preserve">06360 - </t>
  </si>
  <si>
    <t>CEO Name</t>
  </si>
  <si>
    <t xml:space="preserve">David A. Whitehead    </t>
  </si>
  <si>
    <t>CEO Title</t>
  </si>
  <si>
    <t xml:space="preserve">President &amp; Chief Executive Officer    </t>
  </si>
  <si>
    <t>CT Agent Name</t>
  </si>
  <si>
    <t>CT Agent Company</t>
  </si>
  <si>
    <t>Backus Hospital</t>
  </si>
  <si>
    <t>CT Agent Company Street Address</t>
  </si>
  <si>
    <t xml:space="preserve">CT Agent Town </t>
  </si>
  <si>
    <t>CT Agent State</t>
  </si>
  <si>
    <t>CT Agent Zip Code</t>
  </si>
  <si>
    <t>B.</t>
  </si>
  <si>
    <t>BACKUS HEALTH CARE, INC</t>
  </si>
  <si>
    <t>HEALTH &amp; EDUCATION SERVICES - ITS PURPOSE IS TO ASSIST THE HOSPITAL IN PROVIDING VARIOUS TYPES OF MEDICAL CARE AND HEALTH RELATED EDUCATION PROGRAMS TO THE COMMUNITY ON AN OUTPATIENT BASIS.</t>
  </si>
  <si>
    <t>Health Education Services</t>
  </si>
  <si>
    <t>326 Washington Street</t>
  </si>
  <si>
    <t>David A. Whitehead</t>
  </si>
  <si>
    <t>President &amp; Chief Executive Officer</t>
  </si>
  <si>
    <t>C.</t>
  </si>
  <si>
    <t>BACKUS MEDICAL CENTER CONDOMINIUM ASSOCIATION, INC</t>
  </si>
  <si>
    <t>AN AIR RIGHTS CONDOMINIUM ASSOCIATION ORGANIZED TO MANAGE THE PHYSICIAN OCCUPIED PORTION OF THE HOSPITAL OWNED MEDICAL OFFICE BUILDING</t>
  </si>
  <si>
    <t>Real Estate</t>
  </si>
  <si>
    <t>For Profit</t>
  </si>
  <si>
    <t>330 Washington Street</t>
  </si>
  <si>
    <t>Daniel E. Lohr</t>
  </si>
  <si>
    <t>President</t>
  </si>
  <si>
    <t>D.</t>
  </si>
  <si>
    <t>BACKUS PHYSICIAN SERVICES, LLC</t>
  </si>
  <si>
    <t>PROVIDE MEDICAL &amp; SURGICAL PHYSICIAN SERVICES.  IS A SUBSIDARY OF CONNCARE, INC.</t>
  </si>
  <si>
    <t>Physicians Services</t>
  </si>
  <si>
    <t>112 Lafayette Street</t>
  </si>
  <si>
    <t>CONNCare, Inc.</t>
  </si>
  <si>
    <t>E.</t>
  </si>
  <si>
    <t>COMMUNITY MEDICAL PARTNERS, INC</t>
  </si>
  <si>
    <t>PHYSICIAN SERVICES - TO PROVIDE PROFESSIONAL MEDICAL SERVICES TO THE PATIENTS OF AFFILIATES OF THE BACKUS CORPORATION ANT TO OTHER INDIVIDUALS IN AREANS AND COMMUNITIES SERVED BY THE CORPORATION</t>
  </si>
  <si>
    <t>326 WASHINGTON STREET</t>
  </si>
  <si>
    <t>NORWICH</t>
  </si>
  <si>
    <t>JAMES G. WATKINS, JR</t>
  </si>
  <si>
    <t>PRESIDENT &amp; CEO</t>
  </si>
  <si>
    <t>BACKUS HOSPITAL</t>
  </si>
  <si>
    <t>F.</t>
  </si>
  <si>
    <t>CONNCARE, INC</t>
  </si>
  <si>
    <t>OCCUPATIONAL HEALTH &amp; OUTPATIENT CARE - IS A SUBSIDIARY OF BACKUS HEALTH CARE, INC.  ITS PURPOSE IS TO PROVIDE OCCUPATIONAL HEALTH SERVICES TO EMPLOYERS AND THEIR EMPLOYEES AND TO ASSIST CLIENT COMPANIES WITH THE CONSERVATION OF HUMAN RESOURCES AT THE</t>
  </si>
  <si>
    <t>Occupational Heath</t>
  </si>
  <si>
    <t>Melinda A. Agsten, Esq</t>
  </si>
  <si>
    <t>Wiggin &amp; Dana</t>
  </si>
  <si>
    <t>One Century Tower</t>
  </si>
  <si>
    <t>New Haven</t>
  </si>
  <si>
    <t xml:space="preserve">06510 - </t>
  </si>
  <si>
    <t>G.</t>
  </si>
  <si>
    <t>OMNI HOME HEALTH SERVICES OF EASTERN CONNECTICUT, LLC, D/B/A BACKUS HOME HEALTH CARE</t>
  </si>
  <si>
    <t>OMNI Home Health Services of Eastern Connecticut, LLC d/b/a Backus Home Health Care providing home health care services in eastern CT.</t>
  </si>
  <si>
    <t>Home Health/VNAs</t>
  </si>
  <si>
    <t>12 Case Street</t>
  </si>
  <si>
    <t xml:space="preserve">WWB </t>
  </si>
  <si>
    <t>H.</t>
  </si>
  <si>
    <t>WWB CORPORATION</t>
  </si>
  <si>
    <t>OTHER HEALTH CARE SERVICES - ITS PURPOSE IS TO RENDER HEALTH CARE RELATED SERVICES THAT WOULD OTHERWISE BE TAXABLE AS UNRELATED TRADE OR BUSINESS ACTIVITIES IF CONDUCTED BY THE HOSPITAL, OTHER AFFILIATES OR THE PARENT ORGANIZATION.</t>
  </si>
  <si>
    <t>Other HealthCare Svcs(Specify)</t>
  </si>
  <si>
    <t xml:space="preserve">President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</si>
  <si>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</si>
  <si>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</si>
  <si>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</si>
  <si>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</si>
  <si>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</si>
  <si>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</si>
  <si>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</si>
  <si>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</si>
  <si>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</si>
  <si>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</si>
  <si>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</si>
  <si>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</si>
  <si>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</si>
  <si>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</si>
  <si>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</si>
  <si>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</si>
  <si>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</si>
  <si>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</si>
  <si>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</si>
  <si>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</si>
  <si>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</si>
  <si>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</si>
  <si>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</si>
  <si>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</si>
  <si>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</si>
  <si>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</si>
  <si>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</si>
  <si>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</si>
  <si>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</si>
  <si>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</si>
  <si>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</si>
  <si>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</si>
  <si>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</si>
  <si>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</si>
  <si>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</si>
  <si>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</si>
  <si>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</si>
  <si>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Accounts Payable                   </t>
  </si>
  <si>
    <t xml:space="preserve">09/30/2011                     </t>
  </si>
  <si>
    <t xml:space="preserve">SALARIES AND WAGES                   </t>
  </si>
  <si>
    <t xml:space="preserve">Forgiveness of Amounts Due From Affiliates                   </t>
  </si>
  <si>
    <t>Ending Unconsolidated Intercompany Balance:</t>
  </si>
  <si>
    <t>9/30/2011  </t>
  </si>
  <si>
    <t>Nothing to Report  </t>
  </si>
  <si>
    <t/>
  </si>
  <si>
    <t xml:space="preserve">Salary                   </t>
  </si>
  <si>
    <t xml:space="preserve">Payments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</si>
  <si>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</si>
  <si>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</si>
  <si>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</si>
  <si>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</si>
  <si>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</si>
  <si>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</si>
  <si>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</si>
  <si>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</si>
  <si>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</si>
  <si>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</si>
  <si>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Accounting Fees</t>
  </si>
  <si>
    <t>09/30/2011</t>
  </si>
  <si>
    <t>Salary</t>
  </si>
  <si>
    <t>Accounts Payable</t>
  </si>
  <si>
    <t>Payments</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</si>
  <si>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</si>
  <si>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</si>
  <si>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</si>
  <si>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</si>
  <si>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</si>
  <si>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</si>
  <si>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</si>
  <si>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</si>
  <si>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</si>
  <si>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</si>
  <si>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</si>
  <si>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</si>
  <si>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</si>
  <si>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</si>
  <si>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</si>
  <si>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</si>
  <si>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</si>
  <si>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</si>
  <si>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</si>
  <si>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</si>
  <si>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</si>
  <si>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</si>
  <si>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</si>
  <si>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</si>
  <si>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</si>
  <si>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</si>
  <si>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</si>
  <si>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</si>
  <si>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</si>
  <si>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</si>
  <si>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</si>
  <si>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</si>
  <si>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</si>
  <si>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</si>
  <si>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</si>
  <si>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</si>
  <si>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</si>
  <si>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</si>
  <si>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</si>
  <si>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</si>
  <si>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</si>
  <si>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</si>
  <si>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</si>
  <si>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</si>
  <si>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</si>
  <si>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</si>
  <si>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</si>
  <si>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</si>
  <si>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</si>
  <si>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</si>
  <si>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IRVING WOOD</t>
  </si>
  <si>
    <t>ANNIE ROGERS</t>
  </si>
  <si>
    <t>AVERILL CHILDRENS FUND</t>
  </si>
  <si>
    <t>BRIGGS/PEABODY FUND</t>
  </si>
  <si>
    <t>G. SHEDD</t>
  </si>
  <si>
    <t>HUNTINGTON MEMORIAL</t>
  </si>
  <si>
    <t>L. SMITH</t>
  </si>
  <si>
    <t>LAMB FUND</t>
  </si>
  <si>
    <t>UNRESTRICTED</t>
  </si>
  <si>
    <t>ECCLES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</si>
  <si>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</si>
  <si>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</si>
  <si>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</si>
  <si>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</si>
  <si>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</si>
  <si>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</si>
  <si>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 series of 4 statements and a final notice letter are sent to patients owing balances to the Hospital.  After appropriate series of requests for payment are made with no response, the account is then considered for Bad Debt and referred to a collection agency.</t>
  </si>
  <si>
    <t>Hospital's processes and policies for compensating a Collection Agent for services rendered</t>
  </si>
  <si>
    <t>The hospital pays the collection agency various fees calculated as a percentage of the amount collected.  The percentages vary based ontype of account - self pay, workers compensation, or if the collection agency required legal assistance to generate the collection</t>
  </si>
  <si>
    <t>Total Recovery Rate on accounts assigned (excluding Medicare accounts) to Collection Agents</t>
  </si>
  <si>
    <t>II.</t>
  </si>
  <si>
    <t>SPECIFIC COLLECTION AGENT INFORMATION</t>
  </si>
  <si>
    <t xml:space="preserve">Collection Agent </t>
  </si>
  <si>
    <t>Collection Agent Name</t>
  </si>
  <si>
    <t>MEDCONN COLLECTION AGENCY</t>
  </si>
  <si>
    <t xml:space="preserve">Collection Agent Type </t>
  </si>
  <si>
    <t>Collection Agency</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</si>
  <si>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</si>
  <si>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</si>
  <si>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</si>
  <si>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</si>
  <si>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</si>
  <si>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REPORT 19 - SALARIES AND FRINGE BENEFITS OF THE TEN HIGHEST PAID HOSPITAL POSITIONS</t>
  </si>
  <si>
    <t>POSITION TITLE</t>
  </si>
  <si>
    <t>SALARY</t>
  </si>
  <si>
    <t>FRINGE BENEFITS</t>
  </si>
  <si>
    <t>TOTAL</t>
  </si>
  <si>
    <t>1.</t>
  </si>
  <si>
    <t>Former President &amp; CEO</t>
  </si>
  <si>
    <t>2.</t>
  </si>
  <si>
    <t>President &amp; CEO</t>
  </si>
  <si>
    <t>3.</t>
  </si>
  <si>
    <t>BPS Physician</t>
  </si>
  <si>
    <t>4.</t>
  </si>
  <si>
    <t>Sr. Vice President &amp; CFO</t>
  </si>
  <si>
    <t>5.</t>
  </si>
  <si>
    <t>Medical Director</t>
  </si>
  <si>
    <t>6.</t>
  </si>
  <si>
    <t>E.R. Physician</t>
  </si>
  <si>
    <t>7.</t>
  </si>
  <si>
    <t>8.</t>
  </si>
  <si>
    <t>9.</t>
  </si>
  <si>
    <t>10.</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</si>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</sst>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6">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medium">
        <color auto="1"/>
      </left>
      <right/>
      <top/>
      <bottom/>
      <diagonal/>
    </border>
    <border>
      <left/>
      <right/>
      <top style="medium">
        <color auto="1"/>
      </top>
      <bottom/>
      <diagonal/>
    </border>
    <border>
      <left style="thin">
        <color indexed="64"/>
      </left>
      <right/>
      <top/>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5" fillId="0" borderId="83" xfId="0" applyFont="1" applyBorder="1" applyAlignment="1">
      <alignment wrapText="1"/>
    </xf>
    <xf numFmtId="0" fontId="8" fillId="0" borderId="88" xfId="0" applyFont="1" applyBorder="1" applyAlignment="1">
      <alignment wrapText="1"/>
    </xf>
    <xf numFmtId="0" fontId="11" fillId="0" borderId="123" xfId="0" applyFont="1" applyFill="1" applyBorder="1"/>
    <xf numFmtId="0" fontId="0" fillId="0" borderId="124" xfId="0" applyBorder="1"/>
    <xf numFmtId="0" fontId="0" fillId="0" borderId="0" xfId="0" applyFont="1" applyBorder="1" applyAlignment="1">
      <alignment wrapText="1"/>
    </xf>
    <xf numFmtId="0" fontId="0" fillId="0" borderId="125" xfId="0" applyFont="1" applyBorder="1" applyAlignment="1">
      <alignmen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51"/>
      <c r="B1" s="451"/>
      <c r="C1" s="451"/>
    </row>
    <row r="2" spans="1:3" ht="18" customHeight="1" x14ac:dyDescent="0.25">
      <c r="A2" s="452" t="s">
        <v>0</v>
      </c>
      <c r="B2" s="452"/>
      <c r="C2" s="452"/>
    </row>
    <row r="3" spans="1:3" ht="18" customHeight="1" x14ac:dyDescent="0.25">
      <c r="A3" s="450" t="s">
        <v>1</v>
      </c>
      <c r="B3" s="450"/>
      <c r="C3" s="450"/>
    </row>
    <row r="4" spans="1:3" ht="18" customHeight="1" x14ac:dyDescent="0.25">
      <c r="A4" s="450" t="s">
        <v>2</v>
      </c>
      <c r="B4" s="450"/>
      <c r="C4" s="450"/>
    </row>
    <row r="5" spans="1:3" ht="15.75" customHeight="1" x14ac:dyDescent="0.25">
      <c r="A5" s="450" t="s">
        <v>3</v>
      </c>
      <c r="B5" s="450"/>
      <c r="C5" s="450"/>
    </row>
    <row r="6" spans="1:3" ht="15.75" customHeight="1" x14ac:dyDescent="0.25">
      <c r="A6" s="450" t="s">
        <v>4</v>
      </c>
      <c r="B6" s="450"/>
      <c r="C6" s="450"/>
    </row>
    <row r="7" spans="1:3" ht="16.5" customHeight="1" thickBot="1" x14ac:dyDescent="0.3">
      <c r="A7" s="450"/>
      <c r="B7" s="450"/>
      <c r="C7" s="45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45"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45"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41</v>
      </c>
    </row>
    <row r="40" spans="1:3" ht="14.25" customHeight="1" x14ac:dyDescent="0.2">
      <c r="A40" s="19">
        <v>11</v>
      </c>
      <c r="B40" s="20" t="s">
        <v>30</v>
      </c>
      <c r="C40" s="21" t="s">
        <v>31</v>
      </c>
    </row>
    <row r="41" spans="1:3" ht="14.25" customHeight="1" x14ac:dyDescent="0.2">
      <c r="A41" s="19">
        <v>12</v>
      </c>
      <c r="B41" s="20" t="s">
        <v>32</v>
      </c>
      <c r="C41" s="21" t="s">
        <v>40</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43</v>
      </c>
      <c r="B46" s="17" t="s">
        <v>9</v>
      </c>
      <c r="C46" s="18" t="s">
        <v>44</v>
      </c>
    </row>
    <row r="47" spans="1:3" ht="45"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49</v>
      </c>
    </row>
    <row r="57" spans="1:3" ht="14.25" customHeight="1" x14ac:dyDescent="0.2">
      <c r="A57" s="19">
        <v>11</v>
      </c>
      <c r="B57" s="20" t="s">
        <v>30</v>
      </c>
      <c r="C57" s="21" t="s">
        <v>31</v>
      </c>
    </row>
    <row r="58" spans="1:3" ht="14.25" customHeight="1" x14ac:dyDescent="0.2">
      <c r="A58" s="19">
        <v>12</v>
      </c>
      <c r="B58" s="20" t="s">
        <v>32</v>
      </c>
      <c r="C58" s="21" t="s">
        <v>48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51</v>
      </c>
      <c r="B63" s="17" t="s">
        <v>9</v>
      </c>
      <c r="C63" s="18" t="s">
        <v>52</v>
      </c>
    </row>
    <row r="64" spans="1:3" ht="30"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47</v>
      </c>
    </row>
    <row r="67" spans="1:3" ht="14.25" customHeight="1" x14ac:dyDescent="0.2">
      <c r="A67" s="19">
        <v>4</v>
      </c>
      <c r="B67" s="20" t="s">
        <v>17</v>
      </c>
      <c r="C67" s="21" t="s">
        <v>55</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41</v>
      </c>
    </row>
    <row r="72" spans="1:3" ht="14.25" customHeight="1" x14ac:dyDescent="0.2">
      <c r="A72" s="19">
        <v>9</v>
      </c>
      <c r="B72" s="20" t="s">
        <v>27</v>
      </c>
      <c r="C72" s="21" t="s">
        <v>50</v>
      </c>
    </row>
    <row r="73" spans="1:3" ht="14.25" customHeight="1" x14ac:dyDescent="0.2">
      <c r="A73" s="19">
        <v>10</v>
      </c>
      <c r="B73" s="20" t="s">
        <v>29</v>
      </c>
      <c r="C73" s="21" t="s">
        <v>41</v>
      </c>
    </row>
    <row r="74" spans="1:3" ht="14.25" customHeight="1" x14ac:dyDescent="0.2">
      <c r="A74" s="19">
        <v>11</v>
      </c>
      <c r="B74" s="20" t="s">
        <v>30</v>
      </c>
      <c r="C74" s="21" t="s">
        <v>56</v>
      </c>
    </row>
    <row r="75" spans="1:3" ht="14.25" customHeight="1" x14ac:dyDescent="0.2">
      <c r="A75" s="19">
        <v>12</v>
      </c>
      <c r="B75" s="20" t="s">
        <v>32</v>
      </c>
      <c r="C75" s="21" t="s">
        <v>55</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57</v>
      </c>
      <c r="B80" s="17" t="s">
        <v>9</v>
      </c>
      <c r="C80" s="18" t="s">
        <v>58</v>
      </c>
    </row>
    <row r="81" spans="1:3" ht="45" x14ac:dyDescent="0.2">
      <c r="A81" s="19">
        <v>1</v>
      </c>
      <c r="B81" s="20" t="s">
        <v>11</v>
      </c>
      <c r="C81" s="21" t="s">
        <v>59</v>
      </c>
    </row>
    <row r="82" spans="1:3" ht="14.25" customHeight="1" x14ac:dyDescent="0.2">
      <c r="A82" s="19">
        <v>2</v>
      </c>
      <c r="B82" s="22" t="s">
        <v>13</v>
      </c>
      <c r="C82" s="21" t="s">
        <v>54</v>
      </c>
    </row>
    <row r="83" spans="1:3" ht="14.25" customHeight="1" x14ac:dyDescent="0.2">
      <c r="A83" s="19">
        <v>3</v>
      </c>
      <c r="B83" s="22" t="s">
        <v>15</v>
      </c>
      <c r="C83" s="23" t="s">
        <v>16</v>
      </c>
    </row>
    <row r="84" spans="1:3" ht="14.25" customHeight="1" x14ac:dyDescent="0.2">
      <c r="A84" s="19">
        <v>4</v>
      </c>
      <c r="B84" s="20" t="s">
        <v>17</v>
      </c>
      <c r="C84" s="21" t="s">
        <v>60</v>
      </c>
    </row>
    <row r="85" spans="1:3" ht="14.25" customHeight="1" x14ac:dyDescent="0.2">
      <c r="A85" s="19">
        <v>5</v>
      </c>
      <c r="B85" s="20" t="s">
        <v>19</v>
      </c>
      <c r="C85" s="21" t="s">
        <v>61</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62</v>
      </c>
    </row>
    <row r="89" spans="1:3" ht="14.25" customHeight="1" x14ac:dyDescent="0.2">
      <c r="A89" s="19">
        <v>9</v>
      </c>
      <c r="B89" s="20" t="s">
        <v>27</v>
      </c>
      <c r="C89" s="21" t="s">
        <v>63</v>
      </c>
    </row>
    <row r="90" spans="1:3" ht="14.25" customHeight="1" x14ac:dyDescent="0.2">
      <c r="A90" s="19">
        <v>10</v>
      </c>
      <c r="B90" s="20" t="s">
        <v>29</v>
      </c>
      <c r="C90" s="21" t="s">
        <v>62</v>
      </c>
    </row>
    <row r="91" spans="1:3" ht="14.25" customHeight="1" x14ac:dyDescent="0.2">
      <c r="A91" s="19">
        <v>11</v>
      </c>
      <c r="B91" s="20" t="s">
        <v>30</v>
      </c>
      <c r="C91" s="21" t="s">
        <v>64</v>
      </c>
    </row>
    <row r="92" spans="1:3" ht="14.25" customHeight="1" x14ac:dyDescent="0.2">
      <c r="A92" s="19">
        <v>12</v>
      </c>
      <c r="B92" s="20" t="s">
        <v>32</v>
      </c>
      <c r="C92" s="21" t="s">
        <v>60</v>
      </c>
    </row>
    <row r="93" spans="1:3" ht="14.25" customHeight="1" x14ac:dyDescent="0.2">
      <c r="A93" s="19">
        <v>13</v>
      </c>
      <c r="B93" s="20" t="s">
        <v>33</v>
      </c>
      <c r="C93" s="21" t="s">
        <v>61</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65</v>
      </c>
      <c r="B97" s="17" t="s">
        <v>9</v>
      </c>
      <c r="C97" s="18" t="s">
        <v>66</v>
      </c>
    </row>
    <row r="98" spans="1:3" ht="60" x14ac:dyDescent="0.2">
      <c r="A98" s="19">
        <v>1</v>
      </c>
      <c r="B98" s="20" t="s">
        <v>11</v>
      </c>
      <c r="C98" s="21" t="s">
        <v>67</v>
      </c>
    </row>
    <row r="99" spans="1:3" ht="14.25" customHeight="1" x14ac:dyDescent="0.2">
      <c r="A99" s="19">
        <v>2</v>
      </c>
      <c r="B99" s="22" t="s">
        <v>13</v>
      </c>
      <c r="C99" s="21" t="s">
        <v>68</v>
      </c>
    </row>
    <row r="100" spans="1:3" ht="14.25" customHeight="1" x14ac:dyDescent="0.2">
      <c r="A100" s="19">
        <v>3</v>
      </c>
      <c r="B100" s="22" t="s">
        <v>15</v>
      </c>
      <c r="C100" s="23" t="s">
        <v>16</v>
      </c>
    </row>
    <row r="101" spans="1:3" ht="14.25" customHeight="1" x14ac:dyDescent="0.2">
      <c r="A101" s="19">
        <v>4</v>
      </c>
      <c r="B101" s="20" t="s">
        <v>17</v>
      </c>
      <c r="C101" s="21" t="s">
        <v>40</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41</v>
      </c>
    </row>
    <row r="106" spans="1:3" ht="14.25" customHeight="1" x14ac:dyDescent="0.2">
      <c r="A106" s="19">
        <v>9</v>
      </c>
      <c r="B106" s="20" t="s">
        <v>27</v>
      </c>
      <c r="C106" s="21" t="s">
        <v>42</v>
      </c>
    </row>
    <row r="107" spans="1:3" ht="14.25" customHeight="1" x14ac:dyDescent="0.2">
      <c r="A107" s="19">
        <v>10</v>
      </c>
      <c r="B107" s="20" t="s">
        <v>29</v>
      </c>
      <c r="C107" s="21" t="s">
        <v>69</v>
      </c>
    </row>
    <row r="108" spans="1:3" ht="14.25" customHeight="1" x14ac:dyDescent="0.2">
      <c r="A108" s="19">
        <v>11</v>
      </c>
      <c r="B108" s="20" t="s">
        <v>30</v>
      </c>
      <c r="C108" s="21" t="s">
        <v>70</v>
      </c>
    </row>
    <row r="109" spans="1:3" ht="14.25" customHeight="1" x14ac:dyDescent="0.2">
      <c r="A109" s="19">
        <v>12</v>
      </c>
      <c r="B109" s="20" t="s">
        <v>32</v>
      </c>
      <c r="C109" s="21" t="s">
        <v>71</v>
      </c>
    </row>
    <row r="110" spans="1:3" ht="14.25" customHeight="1" x14ac:dyDescent="0.2">
      <c r="A110" s="19">
        <v>13</v>
      </c>
      <c r="B110" s="20" t="s">
        <v>33</v>
      </c>
      <c r="C110" s="21" t="s">
        <v>72</v>
      </c>
    </row>
    <row r="111" spans="1:3" ht="14.25" customHeight="1" x14ac:dyDescent="0.2">
      <c r="A111" s="19">
        <v>14</v>
      </c>
      <c r="B111" s="20" t="s">
        <v>34</v>
      </c>
      <c r="C111" s="24" t="s">
        <v>22</v>
      </c>
    </row>
    <row r="112" spans="1:3" ht="15" customHeight="1" thickBot="1" x14ac:dyDescent="0.25">
      <c r="A112" s="25">
        <v>15</v>
      </c>
      <c r="B112" s="26" t="s">
        <v>35</v>
      </c>
      <c r="C112" s="27" t="s">
        <v>73</v>
      </c>
    </row>
    <row r="113" spans="1:3" ht="15.75" customHeight="1" x14ac:dyDescent="0.25">
      <c r="A113" s="13"/>
      <c r="B113" s="14"/>
      <c r="C113" s="15"/>
    </row>
    <row r="114" spans="1:3" ht="27.2" customHeight="1" x14ac:dyDescent="0.25">
      <c r="A114" s="16" t="s">
        <v>74</v>
      </c>
      <c r="B114" s="17" t="s">
        <v>9</v>
      </c>
      <c r="C114" s="18" t="s">
        <v>75</v>
      </c>
    </row>
    <row r="115" spans="1:3" ht="30" x14ac:dyDescent="0.2">
      <c r="A115" s="19">
        <v>1</v>
      </c>
      <c r="B115" s="20" t="s">
        <v>11</v>
      </c>
      <c r="C115" s="21" t="s">
        <v>76</v>
      </c>
    </row>
    <row r="116" spans="1:3" ht="14.25" customHeight="1" x14ac:dyDescent="0.2">
      <c r="A116" s="19">
        <v>2</v>
      </c>
      <c r="B116" s="22" t="s">
        <v>13</v>
      </c>
      <c r="C116" s="21" t="s">
        <v>77</v>
      </c>
    </row>
    <row r="117" spans="1:3" ht="14.25" customHeight="1" x14ac:dyDescent="0.2">
      <c r="A117" s="19">
        <v>3</v>
      </c>
      <c r="B117" s="22" t="s">
        <v>15</v>
      </c>
      <c r="C117" s="23" t="s">
        <v>47</v>
      </c>
    </row>
    <row r="118" spans="1:3" ht="14.25" customHeight="1" x14ac:dyDescent="0.2">
      <c r="A118" s="19">
        <v>4</v>
      </c>
      <c r="B118" s="20" t="s">
        <v>17</v>
      </c>
      <c r="C118" s="21" t="s">
        <v>78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41</v>
      </c>
    </row>
    <row r="123" spans="1:3" ht="14.25" customHeight="1" x14ac:dyDescent="0.2">
      <c r="A123" s="19">
        <v>9</v>
      </c>
      <c r="B123" s="20" t="s">
        <v>27</v>
      </c>
      <c r="C123" s="21" t="s">
        <v>50</v>
      </c>
    </row>
    <row r="124" spans="1:3" ht="14.25" customHeight="1" x14ac:dyDescent="0.2">
      <c r="A124" s="19">
        <v>10</v>
      </c>
      <c r="B124" s="20" t="s">
        <v>29</v>
      </c>
      <c r="C124" s="21" t="s">
        <v>41</v>
      </c>
    </row>
    <row r="125" spans="1:3" ht="14.25" customHeight="1" x14ac:dyDescent="0.2">
      <c r="A125" s="19">
        <v>11</v>
      </c>
      <c r="B125" s="20" t="s">
        <v>30</v>
      </c>
      <c r="C125" s="21" t="s">
        <v>79</v>
      </c>
    </row>
    <row r="126" spans="1:3" ht="14.25" customHeight="1" x14ac:dyDescent="0.2">
      <c r="A126" s="19">
        <v>12</v>
      </c>
      <c r="B126" s="20" t="s">
        <v>32</v>
      </c>
      <c r="C126" s="21" t="s">
        <v>78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80</v>
      </c>
      <c r="B131" s="17" t="s">
        <v>9</v>
      </c>
      <c r="C131" s="18" t="s">
        <v>81</v>
      </c>
    </row>
    <row r="132" spans="1:3" ht="60" x14ac:dyDescent="0.2">
      <c r="A132" s="19">
        <v>1</v>
      </c>
      <c r="B132" s="20" t="s">
        <v>11</v>
      </c>
      <c r="C132" s="21" t="s">
        <v>82</v>
      </c>
    </row>
    <row r="133" spans="1:3" ht="14.25" customHeight="1" x14ac:dyDescent="0.2">
      <c r="A133" s="19">
        <v>2</v>
      </c>
      <c r="B133" s="22" t="s">
        <v>13</v>
      </c>
      <c r="C133" s="21" t="s">
        <v>83</v>
      </c>
    </row>
    <row r="134" spans="1:3" ht="14.25" customHeight="1" x14ac:dyDescent="0.2">
      <c r="A134" s="19">
        <v>3</v>
      </c>
      <c r="B134" s="22" t="s">
        <v>15</v>
      </c>
      <c r="C134" s="23" t="s">
        <v>47</v>
      </c>
    </row>
    <row r="135" spans="1:3" ht="14.25" customHeight="1" x14ac:dyDescent="0.2">
      <c r="A135" s="19">
        <v>4</v>
      </c>
      <c r="B135" s="20" t="s">
        <v>17</v>
      </c>
      <c r="C135" s="21" t="s">
        <v>40</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49</v>
      </c>
    </row>
    <row r="140" spans="1:3" ht="14.25" customHeight="1" x14ac:dyDescent="0.2">
      <c r="A140" s="19">
        <v>9</v>
      </c>
      <c r="B140" s="20" t="s">
        <v>27</v>
      </c>
      <c r="C140" s="21" t="s">
        <v>84</v>
      </c>
    </row>
    <row r="141" spans="1:3" ht="14.25" customHeight="1" x14ac:dyDescent="0.2">
      <c r="A141" s="19">
        <v>10</v>
      </c>
      <c r="B141" s="20" t="s">
        <v>29</v>
      </c>
      <c r="C141" s="21" t="s">
        <v>49</v>
      </c>
    </row>
    <row r="142" spans="1:3" ht="14.25" customHeight="1" x14ac:dyDescent="0.2">
      <c r="A142" s="19">
        <v>11</v>
      </c>
      <c r="B142" s="20" t="s">
        <v>30</v>
      </c>
      <c r="C142" s="21" t="s">
        <v>31</v>
      </c>
    </row>
    <row r="143" spans="1:3" ht="14.25" customHeight="1" x14ac:dyDescent="0.2">
      <c r="A143" s="19">
        <v>12</v>
      </c>
      <c r="B143" s="20" t="s">
        <v>32</v>
      </c>
      <c r="C143" s="21" t="s">
        <v>40</v>
      </c>
    </row>
    <row r="144" spans="1:3" ht="14.25" customHeight="1" x14ac:dyDescent="0.2">
      <c r="A144" s="19">
        <v>13</v>
      </c>
      <c r="B144" s="20" t="s">
        <v>33</v>
      </c>
      <c r="C144" s="21" t="s">
        <v>20</v>
      </c>
    </row>
    <row r="145" spans="1:4" ht="14.25" customHeight="1" x14ac:dyDescent="0.2">
      <c r="A145" s="19">
        <v>14</v>
      </c>
      <c r="B145" s="20" t="s">
        <v>34</v>
      </c>
      <c r="C145" s="24" t="s">
        <v>22</v>
      </c>
    </row>
    <row r="146" spans="1:4" ht="15" customHeight="1" thickBot="1" x14ac:dyDescent="0.25">
      <c r="A146" s="25">
        <v>15</v>
      </c>
      <c r="B146" s="26" t="s">
        <v>35</v>
      </c>
      <c r="C146" s="27" t="s">
        <v>24</v>
      </c>
    </row>
    <row r="147" spans="1:4" ht="15.75" x14ac:dyDescent="0.25">
      <c r="A147" s="28" t="s">
        <v>85</v>
      </c>
      <c r="B147" s="28"/>
      <c r="C147" s="28" t="s">
        <v>86</v>
      </c>
      <c r="D14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sqref="A1:C1"/>
    </sheetView>
  </sheetViews>
  <sheetFormatPr defaultRowHeight="15" x14ac:dyDescent="0.2"/>
  <cols>
    <col min="1" max="1" width="6.88671875" bestFit="1" customWidth="1"/>
    <col min="2" max="2" width="48.6640625" customWidth="1"/>
    <col min="3" max="3" width="61.109375" customWidth="1"/>
  </cols>
  <sheetData>
    <row r="1" spans="1:3" x14ac:dyDescent="0.2">
      <c r="A1" s="218"/>
      <c r="B1" s="461"/>
      <c r="C1" s="461"/>
    </row>
    <row r="2" spans="1:3" x14ac:dyDescent="0.2">
      <c r="A2" s="461" t="s">
        <v>0</v>
      </c>
      <c r="B2" s="461"/>
      <c r="C2" s="461"/>
    </row>
    <row r="3" spans="1:3" x14ac:dyDescent="0.2">
      <c r="A3" s="461" t="s">
        <v>1</v>
      </c>
      <c r="B3" s="461"/>
      <c r="C3" s="461"/>
    </row>
    <row r="4" spans="1:3" x14ac:dyDescent="0.2">
      <c r="A4" s="461" t="s">
        <v>2</v>
      </c>
      <c r="B4" s="461"/>
      <c r="C4" s="461"/>
    </row>
    <row r="5" spans="1:3" x14ac:dyDescent="0.2">
      <c r="A5" s="292" t="s">
        <v>208</v>
      </c>
      <c r="B5" s="292"/>
      <c r="C5" s="292"/>
    </row>
    <row r="6" spans="1:3" ht="13.5" customHeight="1" thickBot="1" x14ac:dyDescent="0.25">
      <c r="A6" s="293"/>
      <c r="B6" s="496"/>
      <c r="C6" s="496"/>
    </row>
    <row r="7" spans="1:3" x14ac:dyDescent="0.2">
      <c r="A7" s="219">
        <v>-1</v>
      </c>
      <c r="B7" s="221">
        <v>-2</v>
      </c>
      <c r="C7" s="222">
        <v>-3</v>
      </c>
    </row>
    <row r="8" spans="1:3" ht="15.75" thickBot="1" x14ac:dyDescent="0.25">
      <c r="A8" s="294" t="s">
        <v>5</v>
      </c>
      <c r="B8" s="295" t="s">
        <v>6</v>
      </c>
      <c r="C8" s="295" t="s">
        <v>209</v>
      </c>
    </row>
    <row r="9" spans="1:3" ht="15.75" customHeight="1" x14ac:dyDescent="0.2">
      <c r="A9" s="296"/>
      <c r="B9" s="297"/>
      <c r="C9" s="298"/>
    </row>
    <row r="10" spans="1:3" ht="15.75" customHeight="1" thickBot="1" x14ac:dyDescent="0.25">
      <c r="A10" s="299" t="s">
        <v>210</v>
      </c>
      <c r="B10" s="300" t="s">
        <v>211</v>
      </c>
      <c r="C10" s="295"/>
    </row>
    <row r="11" spans="1:3" s="223" customFormat="1" ht="75" customHeight="1" x14ac:dyDescent="0.2">
      <c r="A11" s="301" t="s">
        <v>8</v>
      </c>
      <c r="B11" s="302" t="s">
        <v>212</v>
      </c>
      <c r="C11" s="303" t="s">
        <v>213</v>
      </c>
    </row>
    <row r="12" spans="1:3" s="223" customFormat="1" ht="75" customHeight="1" x14ac:dyDescent="0.2">
      <c r="A12" s="304" t="s">
        <v>36</v>
      </c>
      <c r="B12" s="302" t="s">
        <v>214</v>
      </c>
      <c r="C12" s="305" t="s">
        <v>215</v>
      </c>
    </row>
    <row r="13" spans="1:3" s="223" customFormat="1" ht="30" x14ac:dyDescent="0.2">
      <c r="A13" s="306" t="s">
        <v>43</v>
      </c>
      <c r="B13" s="307" t="s">
        <v>216</v>
      </c>
      <c r="C13" s="308">
        <v>0.216</v>
      </c>
    </row>
    <row r="14" spans="1:3" ht="13.5" customHeight="1" thickBot="1" x14ac:dyDescent="0.25">
      <c r="A14" s="309"/>
      <c r="B14" s="310"/>
      <c r="C14" s="311"/>
    </row>
    <row r="15" spans="1:3" s="223" customFormat="1" ht="16.5" customHeight="1" thickBot="1" x14ac:dyDescent="0.25">
      <c r="A15" s="312" t="s">
        <v>217</v>
      </c>
      <c r="B15" s="313" t="s">
        <v>218</v>
      </c>
      <c r="C15" s="314"/>
    </row>
    <row r="16" spans="1:3" s="223" customFormat="1" x14ac:dyDescent="0.2">
      <c r="A16" s="315"/>
      <c r="B16" s="316" t="s">
        <v>219</v>
      </c>
      <c r="C16" s="317"/>
    </row>
    <row r="17" spans="1:3" s="223" customFormat="1" x14ac:dyDescent="0.2">
      <c r="A17" s="318">
        <v>1</v>
      </c>
      <c r="B17" s="302" t="s">
        <v>220</v>
      </c>
      <c r="C17" s="319" t="s">
        <v>221</v>
      </c>
    </row>
    <row r="18" spans="1:3" s="223" customFormat="1" x14ac:dyDescent="0.2">
      <c r="A18" s="318">
        <v>2</v>
      </c>
      <c r="B18" s="320" t="s">
        <v>222</v>
      </c>
      <c r="C18" s="319" t="s">
        <v>223</v>
      </c>
    </row>
    <row r="19" spans="1:3" s="223" customFormat="1" x14ac:dyDescent="0.2">
      <c r="A19" s="318">
        <v>3</v>
      </c>
      <c r="B19" s="320" t="s">
        <v>224</v>
      </c>
      <c r="C19" s="319" t="s">
        <v>225</v>
      </c>
    </row>
    <row r="20" spans="1:3" s="223" customFormat="1" ht="75" customHeight="1" x14ac:dyDescent="0.2">
      <c r="A20" s="318">
        <v>4</v>
      </c>
      <c r="B20" s="320" t="s">
        <v>226</v>
      </c>
      <c r="C20" s="319" t="s">
        <v>213</v>
      </c>
    </row>
    <row r="21" spans="1:3" s="223" customFormat="1" ht="75" customHeight="1" x14ac:dyDescent="0.2">
      <c r="A21" s="318">
        <v>5</v>
      </c>
      <c r="B21" s="320" t="s">
        <v>227</v>
      </c>
      <c r="C21" s="319" t="s">
        <v>215</v>
      </c>
    </row>
    <row r="22" spans="1:3" s="223" customFormat="1" ht="27" customHeight="1" x14ac:dyDescent="0.2">
      <c r="A22" s="321">
        <v>6</v>
      </c>
      <c r="B22" s="320" t="s">
        <v>228</v>
      </c>
      <c r="C22" s="322">
        <v>0.21600000000000003</v>
      </c>
    </row>
    <row r="23" spans="1:3" s="323" customFormat="1" x14ac:dyDescent="0.2">
      <c r="A23" s="324"/>
      <c r="B23" s="325"/>
      <c r="C23"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r:id="rId1"/>
  <headerFooter>
    <oddHeader>&amp;L&amp;10OFFICE OF HEALTH CARE ACCESS&amp;C&amp;10ANNUAL REPORTING&amp;R&amp;10WILLIAM W. BACKUS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sqref="A1:C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154</v>
      </c>
      <c r="D5" s="328"/>
      <c r="E5" s="329"/>
      <c r="F5" s="329"/>
      <c r="G5" s="329"/>
    </row>
    <row r="6" spans="1:7" ht="15.75" customHeight="1" x14ac:dyDescent="0.25">
      <c r="A6" s="327"/>
      <c r="B6" s="327"/>
      <c r="C6" s="2" t="s">
        <v>2</v>
      </c>
      <c r="D6" s="328"/>
      <c r="E6" s="329"/>
      <c r="F6" s="329"/>
      <c r="G6" s="329"/>
    </row>
    <row r="7" spans="1:7" ht="15.75" customHeight="1" x14ac:dyDescent="0.25">
      <c r="A7" s="450" t="s">
        <v>229</v>
      </c>
      <c r="B7" s="450"/>
      <c r="C7" s="450"/>
      <c r="D7" s="450"/>
      <c r="E7" s="450"/>
    </row>
    <row r="8" spans="1:7" ht="16.5" customHeight="1" thickBot="1" x14ac:dyDescent="0.3">
      <c r="A8" s="327"/>
      <c r="B8" s="327"/>
      <c r="C8" s="2"/>
      <c r="D8" s="328"/>
      <c r="E8" s="329"/>
      <c r="F8" s="329"/>
      <c r="G8" s="329"/>
    </row>
    <row r="9" spans="1:7" ht="16.5" customHeight="1" thickBot="1" x14ac:dyDescent="0.3">
      <c r="A9" s="330" t="s">
        <v>5</v>
      </c>
      <c r="B9" s="331" t="s">
        <v>230</v>
      </c>
      <c r="C9" s="332" t="s">
        <v>231</v>
      </c>
      <c r="D9" s="332" t="s">
        <v>232</v>
      </c>
      <c r="E9" s="333" t="s">
        <v>233</v>
      </c>
      <c r="F9" s="334"/>
      <c r="G9" s="334"/>
    </row>
    <row r="10" spans="1:7" ht="15.75" customHeight="1" x14ac:dyDescent="0.25">
      <c r="A10" s="335"/>
      <c r="B10" s="336"/>
      <c r="C10" s="337"/>
      <c r="D10" s="337"/>
      <c r="E10" s="8"/>
      <c r="F10" s="334"/>
      <c r="G10" s="334"/>
    </row>
    <row r="11" spans="1:7" ht="15.75" customHeight="1" x14ac:dyDescent="0.25">
      <c r="A11" s="338" t="s">
        <v>234</v>
      </c>
      <c r="B11" s="339" t="s">
        <v>235</v>
      </c>
      <c r="C11" s="340">
        <v>651370</v>
      </c>
      <c r="D11" s="340">
        <v>87266</v>
      </c>
      <c r="E11" s="341">
        <f>C11+D11</f>
        <v>738636</v>
      </c>
      <c r="F11" s="342"/>
      <c r="G11" s="343"/>
    </row>
    <row r="12" spans="1:7" ht="15.75" customHeight="1" x14ac:dyDescent="0.25">
      <c r="A12" s="497"/>
      <c r="B12" s="498"/>
      <c r="C12" s="498"/>
      <c r="D12" s="498"/>
      <c r="E12" s="499"/>
      <c r="F12" s="342"/>
      <c r="G12" s="343"/>
    </row>
    <row r="13" spans="1:7" ht="15.75" customHeight="1" x14ac:dyDescent="0.25">
      <c r="A13" s="338" t="s">
        <v>236</v>
      </c>
      <c r="B13" s="339" t="s">
        <v>237</v>
      </c>
      <c r="C13" s="340">
        <v>602337</v>
      </c>
      <c r="D13" s="340">
        <v>62444</v>
      </c>
      <c r="E13" s="341">
        <f>C13+D13</f>
        <v>664781</v>
      </c>
      <c r="F13" s="342"/>
      <c r="G13" s="343"/>
    </row>
    <row r="14" spans="1:7" ht="15.75" customHeight="1" x14ac:dyDescent="0.25">
      <c r="A14" s="497"/>
      <c r="B14" s="498"/>
      <c r="C14" s="498"/>
      <c r="D14" s="498"/>
      <c r="E14" s="499"/>
      <c r="F14" s="342"/>
      <c r="G14" s="343"/>
    </row>
    <row r="15" spans="1:7" ht="15.75" customHeight="1" x14ac:dyDescent="0.25">
      <c r="A15" s="338" t="s">
        <v>238</v>
      </c>
      <c r="B15" s="339" t="s">
        <v>239</v>
      </c>
      <c r="C15" s="340">
        <v>500120</v>
      </c>
      <c r="D15" s="340">
        <v>23776</v>
      </c>
      <c r="E15" s="341">
        <f>C15+D15</f>
        <v>523896</v>
      </c>
      <c r="F15" s="342"/>
      <c r="G15" s="343"/>
    </row>
    <row r="16" spans="1:7" ht="15.75" customHeight="1" x14ac:dyDescent="0.25">
      <c r="A16" s="497"/>
      <c r="B16" s="498"/>
      <c r="C16" s="498"/>
      <c r="D16" s="498"/>
      <c r="E16" s="499"/>
      <c r="F16" s="342"/>
      <c r="G16" s="343"/>
    </row>
    <row r="17" spans="1:7" ht="15.75" customHeight="1" x14ac:dyDescent="0.25">
      <c r="A17" s="338" t="s">
        <v>240</v>
      </c>
      <c r="B17" s="339" t="s">
        <v>241</v>
      </c>
      <c r="C17" s="340">
        <v>426312</v>
      </c>
      <c r="D17" s="340">
        <v>61985</v>
      </c>
      <c r="E17" s="341">
        <f>C17+D17</f>
        <v>488297</v>
      </c>
      <c r="F17" s="342"/>
      <c r="G17" s="343"/>
    </row>
    <row r="18" spans="1:7" ht="15.75" customHeight="1" x14ac:dyDescent="0.25">
      <c r="A18" s="497"/>
      <c r="B18" s="498"/>
      <c r="C18" s="498"/>
      <c r="D18" s="498"/>
      <c r="E18" s="499"/>
      <c r="F18" s="342"/>
      <c r="G18" s="343"/>
    </row>
    <row r="19" spans="1:7" ht="15.75" customHeight="1" x14ac:dyDescent="0.25">
      <c r="A19" s="338" t="s">
        <v>242</v>
      </c>
      <c r="B19" s="339" t="s">
        <v>243</v>
      </c>
      <c r="C19" s="340">
        <v>435793</v>
      </c>
      <c r="D19" s="340">
        <v>43404</v>
      </c>
      <c r="E19" s="341">
        <f>C19+D19</f>
        <v>479197</v>
      </c>
      <c r="F19" s="342"/>
      <c r="G19" s="343"/>
    </row>
    <row r="20" spans="1:7" ht="15.75" customHeight="1" x14ac:dyDescent="0.25">
      <c r="A20" s="497"/>
      <c r="B20" s="498"/>
      <c r="C20" s="498"/>
      <c r="D20" s="498"/>
      <c r="E20" s="499"/>
      <c r="F20" s="342"/>
      <c r="G20" s="343"/>
    </row>
    <row r="21" spans="1:7" ht="15.75" customHeight="1" x14ac:dyDescent="0.25">
      <c r="A21" s="338" t="s">
        <v>244</v>
      </c>
      <c r="B21" s="339" t="s">
        <v>245</v>
      </c>
      <c r="C21" s="340">
        <v>420535</v>
      </c>
      <c r="D21" s="340">
        <v>49449</v>
      </c>
      <c r="E21" s="341">
        <f>C21+D21</f>
        <v>469984</v>
      </c>
      <c r="F21" s="342"/>
      <c r="G21" s="343"/>
    </row>
    <row r="22" spans="1:7" ht="15.75" customHeight="1" x14ac:dyDescent="0.25">
      <c r="A22" s="497"/>
      <c r="B22" s="498"/>
      <c r="C22" s="498"/>
      <c r="D22" s="498"/>
      <c r="E22" s="499"/>
      <c r="F22" s="342"/>
      <c r="G22" s="343"/>
    </row>
    <row r="23" spans="1:7" ht="15.75" customHeight="1" x14ac:dyDescent="0.25">
      <c r="A23" s="338" t="s">
        <v>246</v>
      </c>
      <c r="B23" s="339" t="s">
        <v>239</v>
      </c>
      <c r="C23" s="340">
        <v>353613</v>
      </c>
      <c r="D23" s="340">
        <v>47026</v>
      </c>
      <c r="E23" s="341">
        <f>C23+D23</f>
        <v>400639</v>
      </c>
      <c r="F23" s="342"/>
      <c r="G23" s="343"/>
    </row>
    <row r="24" spans="1:7" ht="15.75" customHeight="1" x14ac:dyDescent="0.25">
      <c r="A24" s="497"/>
      <c r="B24" s="498"/>
      <c r="C24" s="498"/>
      <c r="D24" s="498"/>
      <c r="E24" s="499"/>
      <c r="F24" s="342"/>
      <c r="G24" s="343"/>
    </row>
    <row r="25" spans="1:7" ht="15.75" customHeight="1" x14ac:dyDescent="0.25">
      <c r="A25" s="338" t="s">
        <v>247</v>
      </c>
      <c r="B25" s="339" t="s">
        <v>239</v>
      </c>
      <c r="C25" s="340">
        <v>340116</v>
      </c>
      <c r="D25" s="340">
        <v>44520</v>
      </c>
      <c r="E25" s="341">
        <f>C25+D25</f>
        <v>384636</v>
      </c>
      <c r="F25" s="342"/>
      <c r="G25" s="343"/>
    </row>
    <row r="26" spans="1:7" ht="15.75" customHeight="1" x14ac:dyDescent="0.25">
      <c r="A26" s="497"/>
      <c r="B26" s="498"/>
      <c r="C26" s="498"/>
      <c r="D26" s="498"/>
      <c r="E26" s="499"/>
      <c r="F26" s="342"/>
      <c r="G26" s="343"/>
    </row>
    <row r="27" spans="1:7" ht="15.75" customHeight="1" x14ac:dyDescent="0.25">
      <c r="A27" s="338" t="s">
        <v>248</v>
      </c>
      <c r="B27" s="339" t="s">
        <v>245</v>
      </c>
      <c r="C27" s="340">
        <v>328759</v>
      </c>
      <c r="D27" s="340">
        <v>52057</v>
      </c>
      <c r="E27" s="341">
        <f>C27+D27</f>
        <v>380816</v>
      </c>
      <c r="F27" s="342"/>
      <c r="G27" s="343"/>
    </row>
    <row r="28" spans="1:7" ht="15.75" customHeight="1" x14ac:dyDescent="0.25">
      <c r="A28" s="497"/>
      <c r="B28" s="498"/>
      <c r="C28" s="498"/>
      <c r="D28" s="498"/>
      <c r="E28" s="499"/>
      <c r="F28" s="342"/>
      <c r="G28" s="343"/>
    </row>
    <row r="29" spans="1:7" ht="15.75" customHeight="1" x14ac:dyDescent="0.25">
      <c r="A29" s="338" t="s">
        <v>249</v>
      </c>
      <c r="B29" s="339" t="s">
        <v>245</v>
      </c>
      <c r="C29" s="340">
        <v>332803</v>
      </c>
      <c r="D29" s="340">
        <v>39523</v>
      </c>
      <c r="E29" s="341">
        <f>C29+D29</f>
        <v>372326</v>
      </c>
      <c r="F29" s="342"/>
      <c r="G29" s="343"/>
    </row>
    <row r="30" spans="1:7" ht="15.75" customHeight="1" thickBot="1" x14ac:dyDescent="0.3">
      <c r="A30" s="497"/>
      <c r="B30" s="498"/>
      <c r="C30" s="498"/>
      <c r="D30" s="498"/>
      <c r="E30" s="499"/>
      <c r="F30" s="342"/>
      <c r="G30" s="343"/>
    </row>
    <row r="31" spans="1:7" ht="18.75" customHeight="1" thickBot="1" x14ac:dyDescent="0.3">
      <c r="A31" s="344"/>
      <c r="B31" s="345" t="s">
        <v>132</v>
      </c>
      <c r="C31" s="346">
        <f>SUM(C11+C13+C15+C17+C19+C21+C23+C25+C27+C29)</f>
        <v>4391758</v>
      </c>
      <c r="D31" s="346">
        <f>SUM(D11+D13+D15+D17+D19+D21+D23+D25+D27+D29)</f>
        <v>511450</v>
      </c>
      <c r="E31" s="347">
        <f>C31+D31</f>
        <v>4903208</v>
      </c>
      <c r="F31" s="348"/>
      <c r="G31" s="348"/>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r:id="rId1"/>
  <headerFooter>
    <oddHeader>&amp;L&amp;10OFFICE OF HEALTH CARE ACCESS&amp;C&amp;10ANNUAL REPORTING&amp;R&amp;10WILLIAM W. BACKUS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workbookViewId="0">
      <selection sqref="A1:C1"/>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501" t="s">
        <v>0</v>
      </c>
      <c r="B2" s="501"/>
      <c r="C2" s="501"/>
      <c r="D2" s="501"/>
      <c r="E2" s="501"/>
    </row>
    <row r="3" spans="1:5" x14ac:dyDescent="0.2">
      <c r="A3" s="501" t="s">
        <v>154</v>
      </c>
      <c r="B3" s="501"/>
      <c r="C3" s="501"/>
      <c r="D3" s="501"/>
      <c r="E3" s="501"/>
    </row>
    <row r="4" spans="1:5" ht="15" customHeight="1" x14ac:dyDescent="0.2">
      <c r="A4" s="501" t="s">
        <v>2</v>
      </c>
      <c r="B4" s="501"/>
      <c r="C4" s="501"/>
      <c r="D4" s="501"/>
      <c r="E4" s="501"/>
    </row>
    <row r="5" spans="1:5" ht="15" customHeight="1" x14ac:dyDescent="0.2">
      <c r="A5" s="502" t="s">
        <v>250</v>
      </c>
      <c r="B5" s="502"/>
      <c r="C5" s="502"/>
      <c r="D5" s="502"/>
      <c r="E5" s="502"/>
    </row>
    <row r="6" spans="1:5" ht="15" customHeight="1" x14ac:dyDescent="0.2">
      <c r="A6" s="502" t="s">
        <v>251</v>
      </c>
      <c r="B6" s="502"/>
      <c r="C6" s="502"/>
      <c r="D6" s="502"/>
      <c r="E6" s="502"/>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252</v>
      </c>
      <c r="D9" s="357" t="s">
        <v>253</v>
      </c>
      <c r="E9" s="358" t="s">
        <v>233</v>
      </c>
    </row>
    <row r="10" spans="1:5" s="353" customFormat="1" x14ac:dyDescent="0.2">
      <c r="A10" s="359"/>
      <c r="B10" s="360"/>
      <c r="C10" s="361"/>
      <c r="D10" s="361"/>
      <c r="E10" s="362"/>
    </row>
    <row r="11" spans="1:5" s="353" customFormat="1" x14ac:dyDescent="0.2">
      <c r="A11" s="363" t="s">
        <v>254</v>
      </c>
      <c r="B11" s="364" t="s">
        <v>10</v>
      </c>
      <c r="C11" s="365"/>
      <c r="D11" s="365"/>
      <c r="E11" s="366"/>
    </row>
    <row r="12" spans="1:5" ht="14.25" customHeight="1" x14ac:dyDescent="0.2">
      <c r="A12" s="367">
        <v>1</v>
      </c>
      <c r="B12" s="368" t="s">
        <v>255</v>
      </c>
      <c r="C12" s="369">
        <v>186263</v>
      </c>
      <c r="D12" s="369">
        <v>58738</v>
      </c>
      <c r="E12" s="369">
        <f>D12+ C12</f>
        <v>245001</v>
      </c>
    </row>
    <row r="13" spans="1:5" ht="14.25" customHeight="1" x14ac:dyDescent="0.2">
      <c r="A13" s="367">
        <v>2</v>
      </c>
      <c r="B13" s="368" t="s">
        <v>256</v>
      </c>
      <c r="C13" s="369">
        <v>0</v>
      </c>
      <c r="D13" s="369">
        <v>0</v>
      </c>
      <c r="E13" s="369">
        <f>D13+ C13</f>
        <v>0</v>
      </c>
    </row>
    <row r="14" spans="1:5" x14ac:dyDescent="0.2">
      <c r="A14" s="359"/>
      <c r="B14" s="360"/>
      <c r="C14" s="361"/>
      <c r="D14" s="361"/>
      <c r="E14" s="370"/>
    </row>
    <row r="15" spans="1:5" s="353" customFormat="1" x14ac:dyDescent="0.2">
      <c r="A15" s="363" t="s">
        <v>257</v>
      </c>
      <c r="B15" s="364" t="s">
        <v>37</v>
      </c>
      <c r="C15" s="365"/>
      <c r="D15" s="365"/>
      <c r="E15" s="366"/>
    </row>
    <row r="16" spans="1:5" ht="14.25" customHeight="1" x14ac:dyDescent="0.2">
      <c r="A16" s="367">
        <v>1</v>
      </c>
      <c r="B16" s="368" t="s">
        <v>255</v>
      </c>
      <c r="C16" s="369">
        <v>0</v>
      </c>
      <c r="D16" s="369">
        <v>0</v>
      </c>
      <c r="E16" s="369">
        <f>D16+ C16</f>
        <v>0</v>
      </c>
    </row>
    <row r="17" spans="1:5" ht="14.25" customHeight="1" x14ac:dyDescent="0.2">
      <c r="A17" s="367">
        <v>2</v>
      </c>
      <c r="B17" s="368" t="s">
        <v>256</v>
      </c>
      <c r="C17" s="369">
        <v>0</v>
      </c>
      <c r="D17" s="369">
        <v>0</v>
      </c>
      <c r="E17" s="369">
        <f>D17+ C17</f>
        <v>0</v>
      </c>
    </row>
    <row r="18" spans="1:5" x14ac:dyDescent="0.2">
      <c r="A18" s="359"/>
      <c r="B18" s="360"/>
      <c r="C18" s="361"/>
      <c r="D18" s="361"/>
      <c r="E18" s="370"/>
    </row>
    <row r="19" spans="1:5" s="353" customFormat="1" x14ac:dyDescent="0.2">
      <c r="A19" s="363" t="s">
        <v>258</v>
      </c>
      <c r="B19" s="364" t="s">
        <v>44</v>
      </c>
      <c r="C19" s="365"/>
      <c r="D19" s="365"/>
      <c r="E19" s="366"/>
    </row>
    <row r="20" spans="1:5" ht="14.25" customHeight="1" x14ac:dyDescent="0.2">
      <c r="A20" s="367">
        <v>1</v>
      </c>
      <c r="B20" s="368" t="s">
        <v>255</v>
      </c>
      <c r="C20" s="369">
        <v>0</v>
      </c>
      <c r="D20" s="369">
        <v>0</v>
      </c>
      <c r="E20" s="369">
        <f>D20+ C20</f>
        <v>0</v>
      </c>
    </row>
    <row r="21" spans="1:5" ht="14.25" customHeight="1" x14ac:dyDescent="0.2">
      <c r="A21" s="367">
        <v>2</v>
      </c>
      <c r="B21" s="368" t="s">
        <v>256</v>
      </c>
      <c r="C21" s="369">
        <v>0</v>
      </c>
      <c r="D21" s="369">
        <v>0</v>
      </c>
      <c r="E21" s="369">
        <f>D21+ C21</f>
        <v>0</v>
      </c>
    </row>
    <row r="22" spans="1:5" x14ac:dyDescent="0.2">
      <c r="A22" s="359"/>
      <c r="B22" s="360"/>
      <c r="C22" s="361"/>
      <c r="D22" s="361"/>
      <c r="E22" s="370"/>
    </row>
    <row r="23" spans="1:5" s="353" customFormat="1" x14ac:dyDescent="0.2">
      <c r="A23" s="363" t="s">
        <v>259</v>
      </c>
      <c r="B23" s="364" t="s">
        <v>52</v>
      </c>
      <c r="C23" s="365"/>
      <c r="D23" s="365"/>
      <c r="E23" s="366"/>
    </row>
    <row r="24" spans="1:5" ht="14.25" customHeight="1" x14ac:dyDescent="0.2">
      <c r="A24" s="367">
        <v>1</v>
      </c>
      <c r="B24" s="368" t="s">
        <v>255</v>
      </c>
      <c r="C24" s="369">
        <v>1003759</v>
      </c>
      <c r="D24" s="369">
        <v>140526</v>
      </c>
      <c r="E24" s="369">
        <f>D24+ C24</f>
        <v>1144285</v>
      </c>
    </row>
    <row r="25" spans="1:5" ht="14.25" customHeight="1" x14ac:dyDescent="0.2">
      <c r="A25" s="367">
        <v>2</v>
      </c>
      <c r="B25" s="368" t="s">
        <v>256</v>
      </c>
      <c r="C25" s="369">
        <v>0</v>
      </c>
      <c r="D25" s="369">
        <v>0</v>
      </c>
      <c r="E25" s="369">
        <f>D25+ C25</f>
        <v>0</v>
      </c>
    </row>
    <row r="26" spans="1:5" x14ac:dyDescent="0.2">
      <c r="A26" s="359"/>
      <c r="B26" s="360"/>
      <c r="C26" s="361"/>
      <c r="D26" s="361"/>
      <c r="E26" s="370"/>
    </row>
    <row r="27" spans="1:5" s="353" customFormat="1" x14ac:dyDescent="0.2">
      <c r="A27" s="363" t="s">
        <v>260</v>
      </c>
      <c r="B27" s="364" t="s">
        <v>58</v>
      </c>
      <c r="C27" s="365"/>
      <c r="D27" s="365"/>
      <c r="E27" s="366"/>
    </row>
    <row r="28" spans="1:5" ht="14.25" customHeight="1" x14ac:dyDescent="0.2">
      <c r="A28" s="367">
        <v>1</v>
      </c>
      <c r="B28" s="368" t="s">
        <v>255</v>
      </c>
      <c r="C28" s="369">
        <v>0</v>
      </c>
      <c r="D28" s="369">
        <v>0</v>
      </c>
      <c r="E28" s="369">
        <f>D28+ C28</f>
        <v>0</v>
      </c>
    </row>
    <row r="29" spans="1:5" ht="14.25" customHeight="1" x14ac:dyDescent="0.2">
      <c r="A29" s="367">
        <v>2</v>
      </c>
      <c r="B29" s="368" t="s">
        <v>256</v>
      </c>
      <c r="C29" s="369">
        <v>0</v>
      </c>
      <c r="D29" s="369">
        <v>0</v>
      </c>
      <c r="E29" s="369">
        <f>D29+ C29</f>
        <v>0</v>
      </c>
    </row>
    <row r="30" spans="1:5" x14ac:dyDescent="0.2">
      <c r="A30" s="359"/>
      <c r="B30" s="360"/>
      <c r="C30" s="361"/>
      <c r="D30" s="361"/>
      <c r="E30" s="370"/>
    </row>
    <row r="31" spans="1:5" s="353" customFormat="1" x14ac:dyDescent="0.2">
      <c r="A31" s="363" t="s">
        <v>261</v>
      </c>
      <c r="B31" s="364" t="s">
        <v>66</v>
      </c>
      <c r="C31" s="365"/>
      <c r="D31" s="365"/>
      <c r="E31" s="366"/>
    </row>
    <row r="32" spans="1:5" ht="14.25" customHeight="1" x14ac:dyDescent="0.2">
      <c r="A32" s="367">
        <v>1</v>
      </c>
      <c r="B32" s="368" t="s">
        <v>255</v>
      </c>
      <c r="C32" s="369">
        <v>35586</v>
      </c>
      <c r="D32" s="369">
        <v>9252</v>
      </c>
      <c r="E32" s="369">
        <f>D32+ C32</f>
        <v>44838</v>
      </c>
    </row>
    <row r="33" spans="1:6" ht="14.25" customHeight="1" x14ac:dyDescent="0.2">
      <c r="A33" s="367">
        <v>2</v>
      </c>
      <c r="B33" s="368" t="s">
        <v>256</v>
      </c>
      <c r="C33" s="369">
        <v>0</v>
      </c>
      <c r="D33" s="369">
        <v>0</v>
      </c>
      <c r="E33" s="369">
        <f>D33+ C33</f>
        <v>0</v>
      </c>
    </row>
    <row r="34" spans="1:6" x14ac:dyDescent="0.2">
      <c r="A34" s="359"/>
      <c r="B34" s="360"/>
      <c r="C34" s="361"/>
      <c r="D34" s="361"/>
      <c r="E34" s="370"/>
    </row>
    <row r="35" spans="1:6" s="353" customFormat="1" ht="25.5" x14ac:dyDescent="0.2">
      <c r="A35" s="363" t="s">
        <v>262</v>
      </c>
      <c r="B35" s="364" t="s">
        <v>75</v>
      </c>
      <c r="C35" s="365"/>
      <c r="D35" s="365"/>
      <c r="E35" s="366"/>
    </row>
    <row r="36" spans="1:6" ht="14.25" customHeight="1" x14ac:dyDescent="0.2">
      <c r="A36" s="367">
        <v>1</v>
      </c>
      <c r="B36" s="368" t="s">
        <v>255</v>
      </c>
      <c r="C36" s="369">
        <v>0</v>
      </c>
      <c r="D36" s="369">
        <v>0</v>
      </c>
      <c r="E36" s="369">
        <f>D36+ C36</f>
        <v>0</v>
      </c>
    </row>
    <row r="37" spans="1:6" ht="14.25" customHeight="1" x14ac:dyDescent="0.2">
      <c r="A37" s="367">
        <v>2</v>
      </c>
      <c r="B37" s="368" t="s">
        <v>256</v>
      </c>
      <c r="C37" s="369">
        <v>0</v>
      </c>
      <c r="D37" s="369">
        <v>0</v>
      </c>
      <c r="E37" s="369">
        <f>D37+ C37</f>
        <v>0</v>
      </c>
    </row>
    <row r="38" spans="1:6" x14ac:dyDescent="0.2">
      <c r="A38" s="359"/>
      <c r="B38" s="360"/>
      <c r="C38" s="361"/>
      <c r="D38" s="361"/>
      <c r="E38" s="370"/>
    </row>
    <row r="39" spans="1:6" s="353" customFormat="1" x14ac:dyDescent="0.2">
      <c r="A39" s="363" t="s">
        <v>263</v>
      </c>
      <c r="B39" s="364" t="s">
        <v>81</v>
      </c>
      <c r="C39" s="365"/>
      <c r="D39" s="365"/>
      <c r="E39" s="366"/>
    </row>
    <row r="40" spans="1:6" ht="14.25" customHeight="1" x14ac:dyDescent="0.2">
      <c r="A40" s="367">
        <v>1</v>
      </c>
      <c r="B40" s="368" t="s">
        <v>255</v>
      </c>
      <c r="C40" s="369">
        <v>0</v>
      </c>
      <c r="D40" s="369">
        <v>0</v>
      </c>
      <c r="E40" s="369">
        <f>D40+ C40</f>
        <v>0</v>
      </c>
    </row>
    <row r="41" spans="1:6" ht="14.25" customHeight="1" x14ac:dyDescent="0.2">
      <c r="A41" s="367">
        <v>2</v>
      </c>
      <c r="B41" s="368" t="s">
        <v>256</v>
      </c>
      <c r="C41" s="369">
        <v>0</v>
      </c>
      <c r="D41" s="369">
        <v>0</v>
      </c>
      <c r="E41" s="369">
        <f>D41+ C41</f>
        <v>0</v>
      </c>
    </row>
    <row r="42" spans="1:6" x14ac:dyDescent="0.2">
      <c r="A42" s="359"/>
      <c r="B42" s="360"/>
      <c r="C42" s="361"/>
      <c r="D42" s="361"/>
      <c r="E42" s="370"/>
    </row>
    <row r="43" spans="1:6" ht="13.5" customHeight="1" x14ac:dyDescent="0.2">
      <c r="A43" s="371"/>
      <c r="B43" s="503"/>
      <c r="C43" s="503"/>
      <c r="D43" s="503"/>
      <c r="E43" s="372"/>
    </row>
    <row r="44" spans="1:6" ht="15" customHeight="1" x14ac:dyDescent="0.2">
      <c r="A44" s="374"/>
      <c r="B44" s="500" t="s">
        <v>264</v>
      </c>
      <c r="C44" s="500"/>
      <c r="D44" s="500"/>
      <c r="E44" s="500"/>
      <c r="F44" s="371"/>
    </row>
    <row r="45" spans="1:6" ht="13.5" customHeight="1" x14ac:dyDescent="0.2">
      <c r="A45" s="374"/>
      <c r="B45" s="373"/>
      <c r="C45" s="373"/>
      <c r="D45" s="373"/>
      <c r="E45" s="373"/>
      <c r="F45" s="371"/>
    </row>
    <row r="46" spans="1:6" ht="26.1" customHeight="1" x14ac:dyDescent="0.2">
      <c r="A46" s="374"/>
      <c r="B46" s="500" t="s">
        <v>265</v>
      </c>
      <c r="C46" s="500"/>
      <c r="D46" s="500"/>
      <c r="E46" s="500"/>
      <c r="F46" s="371"/>
    </row>
    <row r="47" spans="1:6" ht="15" customHeight="1" x14ac:dyDescent="0.2">
      <c r="A47" s="371"/>
      <c r="B47" s="500" t="s">
        <v>266</v>
      </c>
      <c r="C47" s="500"/>
      <c r="D47" s="500"/>
      <c r="E47" s="500"/>
      <c r="F47" s="371"/>
    </row>
    <row r="48" spans="1:6" ht="15" customHeight="1" x14ac:dyDescent="0.2">
      <c r="A48" s="371"/>
      <c r="B48" s="500" t="s">
        <v>267</v>
      </c>
      <c r="C48" s="500"/>
      <c r="D48" s="500"/>
      <c r="E48" s="500"/>
      <c r="F48" s="371"/>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4" orientation="portrait" r:id="rId1"/>
  <headerFooter>
    <oddHeader>&amp;LOFFICE OF HEALTH CARE ACCESS&amp;CANNUAL REPORTING&amp;RWILLIAM W. BACKUS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sqref="A1:C1"/>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55" t="s">
        <v>0</v>
      </c>
      <c r="B2" s="455"/>
      <c r="C2" s="455"/>
    </row>
    <row r="3" spans="1:4" ht="15" customHeight="1" x14ac:dyDescent="0.25">
      <c r="A3" s="455" t="s">
        <v>154</v>
      </c>
      <c r="B3" s="455"/>
      <c r="C3" s="455"/>
    </row>
    <row r="4" spans="1:4" ht="15" customHeight="1" x14ac:dyDescent="0.25">
      <c r="A4" s="455" t="s">
        <v>2</v>
      </c>
      <c r="B4" s="455"/>
      <c r="C4" s="455"/>
    </row>
    <row r="5" spans="1:4" ht="15" customHeight="1" x14ac:dyDescent="0.25">
      <c r="A5" s="455" t="s">
        <v>268</v>
      </c>
      <c r="B5" s="455"/>
      <c r="C5" s="455"/>
    </row>
    <row r="6" spans="1:4" ht="15" customHeight="1" x14ac:dyDescent="0.25">
      <c r="A6" s="455" t="s">
        <v>269</v>
      </c>
      <c r="B6" s="455"/>
      <c r="C6" s="455"/>
    </row>
    <row r="7" spans="1:4" ht="15" customHeight="1" x14ac:dyDescent="0.25">
      <c r="A7" s="377"/>
      <c r="B7" s="35"/>
      <c r="D7" s="448"/>
    </row>
    <row r="8" spans="1:4" ht="15.75" customHeight="1" x14ac:dyDescent="0.25">
      <c r="A8" s="378">
        <v>-1</v>
      </c>
      <c r="B8" s="379">
        <v>-2</v>
      </c>
      <c r="C8" s="379">
        <v>-3</v>
      </c>
      <c r="D8" s="449"/>
    </row>
    <row r="9" spans="1:4" ht="24.75" customHeight="1" x14ac:dyDescent="0.25">
      <c r="A9" s="380" t="s">
        <v>5</v>
      </c>
      <c r="B9" s="381" t="s">
        <v>6</v>
      </c>
      <c r="C9" s="382" t="s">
        <v>270</v>
      </c>
    </row>
    <row r="10" spans="1:4" ht="15.75" customHeight="1" x14ac:dyDescent="0.25">
      <c r="A10" s="383"/>
      <c r="B10" s="384"/>
      <c r="C10" s="385"/>
    </row>
    <row r="11" spans="1:4" ht="30" customHeight="1" x14ac:dyDescent="0.25">
      <c r="A11" s="386" t="s">
        <v>271</v>
      </c>
      <c r="B11" s="387" t="s">
        <v>272</v>
      </c>
      <c r="C11" s="388"/>
    </row>
    <row r="12" spans="1:4" ht="45" customHeight="1" x14ac:dyDescent="0.2">
      <c r="A12" s="389" t="s">
        <v>273</v>
      </c>
      <c r="B12" s="390" t="s">
        <v>274</v>
      </c>
      <c r="C12" s="391" t="s">
        <v>275</v>
      </c>
    </row>
    <row r="13" spans="1:4" ht="15" customHeight="1" x14ac:dyDescent="0.2">
      <c r="A13" s="392"/>
      <c r="B13" s="393"/>
      <c r="C13" s="394"/>
    </row>
    <row r="14" spans="1:4" ht="30" customHeight="1" x14ac:dyDescent="0.2">
      <c r="A14" s="395" t="s">
        <v>276</v>
      </c>
      <c r="B14" s="396" t="s">
        <v>277</v>
      </c>
      <c r="C14" s="397" t="s">
        <v>275</v>
      </c>
    </row>
    <row r="15" spans="1:4" ht="15" customHeight="1" x14ac:dyDescent="0.2">
      <c r="A15" s="398"/>
      <c r="B15" s="393"/>
      <c r="C15" s="394"/>
    </row>
    <row r="16" spans="1:4" ht="30" customHeight="1" x14ac:dyDescent="0.2">
      <c r="A16" s="395" t="s">
        <v>278</v>
      </c>
      <c r="B16" s="396" t="s">
        <v>279</v>
      </c>
      <c r="C16" s="397" t="s">
        <v>275</v>
      </c>
    </row>
    <row r="17" spans="1:3" ht="15" customHeight="1" x14ac:dyDescent="0.2">
      <c r="A17" s="398"/>
      <c r="B17" s="393"/>
      <c r="C17" s="394"/>
    </row>
    <row r="18" spans="1:3" ht="30" customHeight="1" x14ac:dyDescent="0.2">
      <c r="A18" s="395" t="s">
        <v>280</v>
      </c>
      <c r="B18" s="396" t="s">
        <v>281</v>
      </c>
      <c r="C18" s="397" t="s">
        <v>275</v>
      </c>
    </row>
    <row r="19" spans="1:3" ht="15" customHeight="1" x14ac:dyDescent="0.2">
      <c r="A19" s="399"/>
      <c r="B19" s="400"/>
      <c r="C19" s="394"/>
    </row>
    <row r="20" spans="1:3" ht="30" customHeight="1" x14ac:dyDescent="0.2">
      <c r="A20" s="401" t="s">
        <v>282</v>
      </c>
      <c r="B20" s="402" t="s">
        <v>283</v>
      </c>
      <c r="C20" s="403">
        <v>0</v>
      </c>
    </row>
  </sheetData>
  <mergeCells count="5">
    <mergeCell ref="A2:C2"/>
    <mergeCell ref="A3:C3"/>
    <mergeCell ref="A4:C4"/>
    <mergeCell ref="A5:C5"/>
    <mergeCell ref="A6:C6"/>
  </mergeCells>
  <pageMargins left="0.25" right="0.25" top="0.5" bottom="0.5" header="0.25" footer="0.25"/>
  <pageSetup paperSize="9" scale="74" orientation="portrait" r:id="rId1"/>
  <headerFooter>
    <oddHeader>&amp;LOFFICE OF HEALTH CARE ACCESS&amp;CANNUAL REPORTING&amp;RWILLIAM W. BACKUS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C1"/>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504" t="s">
        <v>0</v>
      </c>
      <c r="B1" s="505"/>
      <c r="C1" s="505"/>
      <c r="D1" s="505"/>
      <c r="E1" s="505"/>
      <c r="F1" s="506"/>
    </row>
    <row r="2" spans="1:6" ht="14.25" customHeight="1" x14ac:dyDescent="0.25">
      <c r="A2" s="504" t="s">
        <v>154</v>
      </c>
      <c r="B2" s="505"/>
      <c r="C2" s="505"/>
      <c r="D2" s="505"/>
      <c r="E2" s="505"/>
      <c r="F2" s="506"/>
    </row>
    <row r="3" spans="1:6" ht="14.25" customHeight="1" x14ac:dyDescent="0.25">
      <c r="A3" s="472" t="s">
        <v>2</v>
      </c>
      <c r="B3" s="472"/>
      <c r="C3" s="472"/>
      <c r="D3" s="472"/>
      <c r="E3" s="472"/>
      <c r="F3" s="472"/>
    </row>
    <row r="4" spans="1:6" ht="14.25" customHeight="1" x14ac:dyDescent="0.25">
      <c r="A4" s="472" t="s">
        <v>284</v>
      </c>
      <c r="B4" s="472"/>
      <c r="C4" s="472"/>
      <c r="D4" s="472"/>
      <c r="E4" s="472"/>
      <c r="F4" s="472"/>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285</v>
      </c>
      <c r="D7" s="406" t="s">
        <v>286</v>
      </c>
      <c r="E7" s="406" t="s">
        <v>136</v>
      </c>
      <c r="F7" s="406" t="s">
        <v>287</v>
      </c>
    </row>
    <row r="8" spans="1:6" ht="15" customHeight="1" x14ac:dyDescent="0.25">
      <c r="A8" s="408" t="s">
        <v>5</v>
      </c>
      <c r="B8" s="409" t="s">
        <v>6</v>
      </c>
      <c r="C8" s="408" t="s">
        <v>136</v>
      </c>
      <c r="D8" s="408" t="s">
        <v>136</v>
      </c>
      <c r="E8" s="408" t="s">
        <v>288</v>
      </c>
      <c r="F8" s="408" t="s">
        <v>288</v>
      </c>
    </row>
    <row r="9" spans="1:6" ht="15" customHeight="1" x14ac:dyDescent="0.25">
      <c r="A9" s="407"/>
      <c r="B9" s="407"/>
      <c r="C9" s="407"/>
      <c r="D9" s="407"/>
      <c r="E9" s="407"/>
      <c r="F9" s="407"/>
    </row>
    <row r="10" spans="1:6" ht="15" customHeight="1" x14ac:dyDescent="0.25">
      <c r="A10" s="408" t="s">
        <v>8</v>
      </c>
      <c r="B10" s="410" t="s">
        <v>289</v>
      </c>
      <c r="C10" s="410"/>
      <c r="D10" s="410"/>
      <c r="E10" s="410"/>
      <c r="F10" s="411"/>
    </row>
    <row r="11" spans="1:6" ht="15" customHeight="1" x14ac:dyDescent="0.25">
      <c r="A11" s="408"/>
      <c r="B11" s="410"/>
      <c r="C11" s="410"/>
      <c r="D11" s="410"/>
      <c r="E11" s="410"/>
      <c r="F11" s="411"/>
    </row>
    <row r="12" spans="1:6" ht="14.25" customHeight="1" x14ac:dyDescent="0.2">
      <c r="A12" s="413" t="s">
        <v>234</v>
      </c>
      <c r="B12" s="414" t="s">
        <v>290</v>
      </c>
      <c r="C12" s="415">
        <v>2135</v>
      </c>
      <c r="D12" s="415">
        <v>1641</v>
      </c>
      <c r="E12" s="415">
        <f>+D12-C12</f>
        <v>-494</v>
      </c>
      <c r="F12" s="411">
        <f>IF(C12=0,0,E12/C12)</f>
        <v>-0.23138173302107728</v>
      </c>
    </row>
    <row r="13" spans="1:6" ht="15" customHeight="1" x14ac:dyDescent="0.25">
      <c r="A13" s="413" t="s">
        <v>236</v>
      </c>
      <c r="B13" s="414" t="s">
        <v>291</v>
      </c>
      <c r="C13" s="415">
        <v>2081</v>
      </c>
      <c r="D13" s="415">
        <v>1395</v>
      </c>
      <c r="E13" s="415">
        <f>+D13-C13</f>
        <v>-686</v>
      </c>
      <c r="F13" s="416">
        <f>IF(C13=0,0,E13/C13)</f>
        <v>-0.32964920711196538</v>
      </c>
    </row>
    <row r="14" spans="1:6" ht="15" customHeight="1" x14ac:dyDescent="0.25">
      <c r="A14" s="417"/>
      <c r="B14" s="417"/>
      <c r="C14" s="417"/>
      <c r="D14" s="417"/>
      <c r="E14" s="417"/>
    </row>
    <row r="15" spans="1:6" ht="14.25" customHeight="1" x14ac:dyDescent="0.2">
      <c r="A15" s="413" t="s">
        <v>238</v>
      </c>
      <c r="B15" s="414" t="s">
        <v>292</v>
      </c>
      <c r="C15" s="418">
        <v>6496622</v>
      </c>
      <c r="D15" s="418">
        <v>5004135</v>
      </c>
      <c r="E15" s="418">
        <f>+D15-C15</f>
        <v>-1492487</v>
      </c>
      <c r="F15" s="411">
        <f>IF(C15=0,0,E15/C15)</f>
        <v>-0.22973277497136205</v>
      </c>
    </row>
    <row r="16" spans="1:6" ht="15" customHeight="1" x14ac:dyDescent="0.25">
      <c r="A16" s="412"/>
      <c r="B16" s="417" t="s">
        <v>293</v>
      </c>
      <c r="C16" s="419">
        <f>IF(C13=0,0,C15/C13)</f>
        <v>3121.8750600672752</v>
      </c>
      <c r="D16" s="419">
        <f>IF(D13=0,0,D15/D13)</f>
        <v>3587.1935483870966</v>
      </c>
      <c r="E16" s="419">
        <f>+D16-C16</f>
        <v>465.31848831982143</v>
      </c>
      <c r="F16" s="416">
        <f>IF(C16=0,0,E16/C16)</f>
        <v>0.14905096436171728</v>
      </c>
    </row>
    <row r="17" spans="1:6" ht="15" customHeight="1" x14ac:dyDescent="0.25">
      <c r="A17" s="417"/>
      <c r="B17" s="417"/>
      <c r="C17" s="417"/>
      <c r="D17" s="417"/>
      <c r="E17" s="417"/>
      <c r="F17" s="411"/>
    </row>
    <row r="18" spans="1:6" ht="14.25" customHeight="1" x14ac:dyDescent="0.2">
      <c r="A18" s="413" t="s">
        <v>240</v>
      </c>
      <c r="B18" s="414" t="s">
        <v>294</v>
      </c>
      <c r="C18" s="414">
        <v>0.44408300000000001</v>
      </c>
      <c r="D18" s="414">
        <v>0.44441799999999998</v>
      </c>
      <c r="E18" s="420">
        <f>+D18-C18</f>
        <v>3.3499999999997421E-4</v>
      </c>
      <c r="F18" s="411">
        <f>IF(C18=0,0,E18/C18)</f>
        <v>7.5436348610501689E-4</v>
      </c>
    </row>
    <row r="19" spans="1:6" ht="15" customHeight="1" x14ac:dyDescent="0.25">
      <c r="A19" s="412"/>
      <c r="B19" s="417" t="s">
        <v>295</v>
      </c>
      <c r="C19" s="419">
        <f>+C15*C18</f>
        <v>2885039.3876260002</v>
      </c>
      <c r="D19" s="419">
        <f>+D15*D18</f>
        <v>2223927.6684300001</v>
      </c>
      <c r="E19" s="419">
        <f>+D19-C19</f>
        <v>-661111.71919600014</v>
      </c>
      <c r="F19" s="416">
        <f>IF(C19=0,0,E19/C19)</f>
        <v>-0.22915171350225699</v>
      </c>
    </row>
    <row r="20" spans="1:6" ht="15" customHeight="1" x14ac:dyDescent="0.25">
      <c r="A20" s="412"/>
      <c r="B20" s="417" t="s">
        <v>296</v>
      </c>
      <c r="C20" s="419">
        <f>IF(C13=0,0,C19/C13)</f>
        <v>1386.3716422998559</v>
      </c>
      <c r="D20" s="419">
        <f>IF(D13=0,0,D19/D13)</f>
        <v>1594.2133823870968</v>
      </c>
      <c r="E20" s="419">
        <f>+D20-C20</f>
        <v>207.84174008724085</v>
      </c>
      <c r="F20" s="416">
        <f>IF(C20=0,0,E20/C20)</f>
        <v>0.1499177664529055</v>
      </c>
    </row>
    <row r="21" spans="1:6" ht="15" customHeight="1" x14ac:dyDescent="0.25">
      <c r="A21" s="407"/>
      <c r="B21" s="417"/>
      <c r="C21" s="421"/>
      <c r="D21" s="421"/>
      <c r="E21" s="421"/>
      <c r="F21" s="411"/>
    </row>
    <row r="22" spans="1:6" ht="14.25" customHeight="1" x14ac:dyDescent="0.2">
      <c r="A22" s="413" t="s">
        <v>242</v>
      </c>
      <c r="B22" s="414" t="s">
        <v>297</v>
      </c>
      <c r="C22" s="418">
        <v>2384599</v>
      </c>
      <c r="D22" s="418">
        <v>1546456</v>
      </c>
      <c r="E22" s="418">
        <f>+D22-C22</f>
        <v>-838143</v>
      </c>
      <c r="F22" s="411">
        <f>IF(C22=0,0,E22/C22)</f>
        <v>-0.35148173760032608</v>
      </c>
    </row>
    <row r="23" spans="1:6" ht="14.25" customHeight="1" x14ac:dyDescent="0.2">
      <c r="A23" s="413" t="s">
        <v>244</v>
      </c>
      <c r="B23" s="414" t="s">
        <v>298</v>
      </c>
      <c r="C23" s="422">
        <v>1664217</v>
      </c>
      <c r="D23" s="422">
        <v>1353196</v>
      </c>
      <c r="E23" s="422">
        <f>+D23-C23</f>
        <v>-311021</v>
      </c>
      <c r="F23" s="411">
        <f>IF(C23=0,0,E23/C23)</f>
        <v>-0.18688728693433609</v>
      </c>
    </row>
    <row r="24" spans="1:6" ht="14.25" customHeight="1" x14ac:dyDescent="0.2">
      <c r="A24" s="413" t="s">
        <v>246</v>
      </c>
      <c r="B24" s="414" t="s">
        <v>299</v>
      </c>
      <c r="C24" s="422">
        <v>2447806</v>
      </c>
      <c r="D24" s="422">
        <v>2104483</v>
      </c>
      <c r="E24" s="422">
        <f>+D24-C24</f>
        <v>-343323</v>
      </c>
      <c r="F24" s="411">
        <f>IF(C24=0,0,E24/C24)</f>
        <v>-0.1402574387022501</v>
      </c>
    </row>
    <row r="25" spans="1:6" ht="15" customHeight="1" x14ac:dyDescent="0.25">
      <c r="A25" s="407"/>
      <c r="B25" s="417" t="s">
        <v>292</v>
      </c>
      <c r="C25" s="419">
        <f>+C22+C23+C24</f>
        <v>6496622</v>
      </c>
      <c r="D25" s="419">
        <f>+D22+D23+D24</f>
        <v>5004135</v>
      </c>
      <c r="E25" s="419">
        <f>+E22+E23+E24</f>
        <v>-1492487</v>
      </c>
      <c r="F25" s="416">
        <f>IF(C25=0,0,E25/C25)</f>
        <v>-0.22973277497136205</v>
      </c>
    </row>
    <row r="26" spans="1:6" ht="15" customHeight="1" x14ac:dyDescent="0.25">
      <c r="A26" s="408"/>
      <c r="B26" s="417"/>
      <c r="C26" s="423"/>
      <c r="D26" s="423"/>
      <c r="E26" s="423"/>
      <c r="F26" s="411"/>
    </row>
    <row r="27" spans="1:6" ht="14.25" customHeight="1" x14ac:dyDescent="0.2">
      <c r="A27" s="413" t="s">
        <v>247</v>
      </c>
      <c r="B27" s="414" t="s">
        <v>300</v>
      </c>
      <c r="C27" s="422">
        <v>2461</v>
      </c>
      <c r="D27" s="422">
        <v>2002</v>
      </c>
      <c r="E27" s="422">
        <f>+D27-C27</f>
        <v>-459</v>
      </c>
      <c r="F27" s="411">
        <f>IF(C27=0,0,E27/C27)</f>
        <v>-0.18650954896383584</v>
      </c>
    </row>
    <row r="28" spans="1:6" ht="14.25" customHeight="1" x14ac:dyDescent="0.2">
      <c r="A28" s="413" t="s">
        <v>248</v>
      </c>
      <c r="B28" s="414" t="s">
        <v>301</v>
      </c>
      <c r="C28" s="422">
        <v>564</v>
      </c>
      <c r="D28" s="422">
        <v>438</v>
      </c>
      <c r="E28" s="422">
        <f>+D28-C28</f>
        <v>-126</v>
      </c>
      <c r="F28" s="411">
        <f>IF(C28=0,0,E28/C28)</f>
        <v>-0.22340425531914893</v>
      </c>
    </row>
    <row r="29" spans="1:6" ht="14.25" customHeight="1" x14ac:dyDescent="0.2">
      <c r="A29" s="413" t="s">
        <v>249</v>
      </c>
      <c r="B29" s="414" t="s">
        <v>302</v>
      </c>
      <c r="C29" s="422">
        <v>2161</v>
      </c>
      <c r="D29" s="422">
        <v>1696</v>
      </c>
      <c r="E29" s="422">
        <f>+D29-C29</f>
        <v>-465</v>
      </c>
      <c r="F29" s="411">
        <f>IF(C29=0,0,E29/C29)</f>
        <v>-0.21517815826006478</v>
      </c>
    </row>
    <row r="30" spans="1:6" ht="30" customHeight="1" x14ac:dyDescent="0.2">
      <c r="A30" s="413" t="s">
        <v>303</v>
      </c>
      <c r="B30" s="424" t="s">
        <v>304</v>
      </c>
      <c r="C30" s="422">
        <v>6294</v>
      </c>
      <c r="D30" s="422">
        <v>4316</v>
      </c>
      <c r="E30" s="422">
        <f>+D30-C30</f>
        <v>-1978</v>
      </c>
      <c r="F30" s="411">
        <f>IF(C30=0,0,E30/C30)</f>
        <v>-0.31426755640292342</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305</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36</v>
      </c>
      <c r="B36" s="410" t="s">
        <v>306</v>
      </c>
      <c r="C36" s="407"/>
      <c r="D36" s="407"/>
      <c r="E36" s="407"/>
      <c r="F36" s="407"/>
    </row>
    <row r="37" spans="1:6" ht="15" customHeight="1" x14ac:dyDescent="0.25">
      <c r="A37" s="408"/>
      <c r="B37" s="426"/>
      <c r="C37" s="407"/>
      <c r="D37" s="407"/>
      <c r="E37" s="407"/>
      <c r="F37" s="407"/>
    </row>
    <row r="38" spans="1:6" ht="14.25" customHeight="1" x14ac:dyDescent="0.2">
      <c r="A38" s="413" t="s">
        <v>234</v>
      </c>
      <c r="B38" s="414" t="s">
        <v>290</v>
      </c>
      <c r="C38" s="415">
        <v>0</v>
      </c>
      <c r="D38" s="415">
        <v>0</v>
      </c>
      <c r="E38" s="415">
        <f>+D38-C38</f>
        <v>0</v>
      </c>
      <c r="F38" s="411">
        <f>IF(C38=0,0,E38/C38)</f>
        <v>0</v>
      </c>
    </row>
    <row r="39" spans="1:6" ht="15" customHeight="1" x14ac:dyDescent="0.25">
      <c r="A39" s="413" t="s">
        <v>236</v>
      </c>
      <c r="B39" s="414" t="s">
        <v>291</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238</v>
      </c>
      <c r="B41" s="414" t="s">
        <v>307</v>
      </c>
      <c r="C41" s="418">
        <v>0</v>
      </c>
      <c r="D41" s="418">
        <v>0</v>
      </c>
      <c r="E41" s="418">
        <f>+D41-C41</f>
        <v>0</v>
      </c>
      <c r="F41" s="411">
        <f>IF(C41=0,0,E41/C41)</f>
        <v>0</v>
      </c>
    </row>
    <row r="42" spans="1:6" ht="15" customHeight="1" x14ac:dyDescent="0.25">
      <c r="A42" s="407"/>
      <c r="B42" s="417" t="s">
        <v>293</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240</v>
      </c>
      <c r="B44" s="414" t="s">
        <v>294</v>
      </c>
      <c r="C44" s="414">
        <v>0.44408300000000001</v>
      </c>
      <c r="D44" s="414">
        <v>0.44441799999999998</v>
      </c>
      <c r="E44" s="420">
        <f>+D44-C44</f>
        <v>3.3499999999997421E-4</v>
      </c>
      <c r="F44" s="411">
        <f>IF(C44=0,0,E44/C44)</f>
        <v>7.5436348610501689E-4</v>
      </c>
    </row>
    <row r="45" spans="1:6" ht="15" customHeight="1" x14ac:dyDescent="0.25">
      <c r="A45" s="407"/>
      <c r="B45" s="417" t="s">
        <v>295</v>
      </c>
      <c r="C45" s="419">
        <f>+C41*C44</f>
        <v>0</v>
      </c>
      <c r="D45" s="419">
        <f>+D41*D44</f>
        <v>0</v>
      </c>
      <c r="E45" s="419">
        <f>+D45-C45</f>
        <v>0</v>
      </c>
      <c r="F45" s="416">
        <f>IF(C45=0,0,E45/C45)</f>
        <v>0</v>
      </c>
    </row>
    <row r="46" spans="1:6" ht="15" customHeight="1" x14ac:dyDescent="0.25">
      <c r="A46" s="407"/>
      <c r="B46" s="417" t="s">
        <v>296</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242</v>
      </c>
      <c r="B48" s="414" t="s">
        <v>308</v>
      </c>
      <c r="C48" s="418">
        <v>0</v>
      </c>
      <c r="D48" s="418">
        <v>0</v>
      </c>
      <c r="E48" s="418">
        <f>+D48-C48</f>
        <v>0</v>
      </c>
      <c r="F48" s="411">
        <f>IF(C48=0,0,E48/C48)</f>
        <v>0</v>
      </c>
    </row>
    <row r="49" spans="1:7" ht="14.25" customHeight="1" x14ac:dyDescent="0.2">
      <c r="A49" s="413" t="s">
        <v>244</v>
      </c>
      <c r="B49" s="414" t="s">
        <v>309</v>
      </c>
      <c r="C49" s="422">
        <v>0</v>
      </c>
      <c r="D49" s="422">
        <v>0</v>
      </c>
      <c r="E49" s="422">
        <f>+D49-C49</f>
        <v>0</v>
      </c>
      <c r="F49" s="411">
        <f>IF(C49=0,0,E49/C49)</f>
        <v>0</v>
      </c>
    </row>
    <row r="50" spans="1:7" ht="14.25" customHeight="1" x14ac:dyDescent="0.2">
      <c r="A50" s="413" t="s">
        <v>246</v>
      </c>
      <c r="B50" s="414" t="s">
        <v>310</v>
      </c>
      <c r="C50" s="422">
        <v>0</v>
      </c>
      <c r="D50" s="422">
        <v>0</v>
      </c>
      <c r="E50" s="422">
        <f>+D50-C50</f>
        <v>0</v>
      </c>
      <c r="F50" s="411">
        <f>IF(C50=0,0,E50/C50)</f>
        <v>0</v>
      </c>
    </row>
    <row r="51" spans="1:7" ht="15" customHeight="1" x14ac:dyDescent="0.25">
      <c r="A51" s="407"/>
      <c r="B51" s="417" t="s">
        <v>307</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247</v>
      </c>
      <c r="B53" s="414" t="s">
        <v>311</v>
      </c>
      <c r="C53" s="422">
        <v>0</v>
      </c>
      <c r="D53" s="422">
        <v>0</v>
      </c>
      <c r="E53" s="422">
        <f>+D53-C53</f>
        <v>0</v>
      </c>
      <c r="F53" s="411">
        <f>IF(C53=0,0,E53/C53)</f>
        <v>0</v>
      </c>
    </row>
    <row r="54" spans="1:7" ht="14.25" customHeight="1" x14ac:dyDescent="0.2">
      <c r="A54" s="413" t="s">
        <v>248</v>
      </c>
      <c r="B54" s="414" t="s">
        <v>312</v>
      </c>
      <c r="C54" s="422">
        <v>0</v>
      </c>
      <c r="D54" s="422">
        <v>0</v>
      </c>
      <c r="E54" s="422">
        <f>+D54-C54</f>
        <v>0</v>
      </c>
      <c r="F54" s="411">
        <f>IF(C54=0,0,E54/C54)</f>
        <v>0</v>
      </c>
    </row>
    <row r="55" spans="1:7" ht="14.25" customHeight="1" x14ac:dyDescent="0.2">
      <c r="A55" s="413" t="s">
        <v>249</v>
      </c>
      <c r="B55" s="414" t="s">
        <v>313</v>
      </c>
      <c r="C55" s="422">
        <v>0</v>
      </c>
      <c r="D55" s="422">
        <v>0</v>
      </c>
      <c r="E55" s="422">
        <f>+D55-C55</f>
        <v>0</v>
      </c>
      <c r="F55" s="411">
        <f>IF(C55=0,0,E55/C55)</f>
        <v>0</v>
      </c>
    </row>
    <row r="56" spans="1:7" ht="30" customHeight="1" x14ac:dyDescent="0.2">
      <c r="A56" s="413" t="s">
        <v>303</v>
      </c>
      <c r="B56" s="424" t="s">
        <v>314</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315</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r:id="rId1"/>
  <headerFooter>
    <oddHeader>&amp;LOFFICE OF HEALTH CARE ACCESS&amp;CANNUAL REPORTING&amp;RWILLIAM W. BACKUS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zoomScale="85" workbookViewId="0">
      <selection sqref="A1:C1"/>
    </sheetView>
  </sheetViews>
  <sheetFormatPr defaultRowHeight="15" x14ac:dyDescent="0.2"/>
  <cols>
    <col min="1" max="1" width="5.109375" style="31" bestFit="1" customWidth="1"/>
    <col min="2" max="2" width="61.33203125" style="31" bestFit="1" customWidth="1"/>
    <col min="3" max="3" width="30.33203125" style="31" bestFit="1" customWidth="1"/>
    <col min="4" max="4" width="15.77734375" style="30" bestFit="1" customWidth="1"/>
    <col min="5" max="16384" width="8.88671875" style="30"/>
  </cols>
  <sheetData>
    <row r="1" spans="1:8" s="33" customFormat="1" x14ac:dyDescent="0.2">
      <c r="A1" s="34"/>
      <c r="B1" s="454"/>
      <c r="C1" s="454"/>
    </row>
    <row r="2" spans="1:8" s="33" customFormat="1" ht="15.75" customHeight="1" x14ac:dyDescent="0.25">
      <c r="A2" s="455" t="s">
        <v>0</v>
      </c>
      <c r="B2" s="455"/>
      <c r="C2" s="455"/>
      <c r="D2" s="455"/>
    </row>
    <row r="3" spans="1:8" s="33" customFormat="1" ht="15.75" customHeight="1" x14ac:dyDescent="0.25">
      <c r="A3" s="455" t="s">
        <v>1</v>
      </c>
      <c r="B3" s="455"/>
      <c r="C3" s="455"/>
      <c r="D3" s="455"/>
    </row>
    <row r="4" spans="1:8" s="33" customFormat="1" ht="15.75" customHeight="1" x14ac:dyDescent="0.25">
      <c r="A4" s="455" t="s">
        <v>2</v>
      </c>
      <c r="B4" s="455"/>
      <c r="C4" s="455"/>
      <c r="D4" s="455"/>
    </row>
    <row r="5" spans="1:8" s="33" customFormat="1" ht="15.75" customHeight="1" x14ac:dyDescent="0.25">
      <c r="A5" s="455" t="s">
        <v>87</v>
      </c>
      <c r="B5" s="455"/>
      <c r="C5" s="455"/>
      <c r="D5" s="455"/>
    </row>
    <row r="6" spans="1:8" s="33" customFormat="1" ht="16.5" customHeight="1" thickBot="1" x14ac:dyDescent="0.3">
      <c r="A6" s="32"/>
      <c r="B6" s="453"/>
      <c r="C6" s="453"/>
    </row>
    <row r="7" spans="1:8" ht="15.75" customHeight="1" x14ac:dyDescent="0.25">
      <c r="A7" s="36" t="s">
        <v>88</v>
      </c>
      <c r="B7" s="37" t="s">
        <v>89</v>
      </c>
      <c r="C7" s="38" t="s">
        <v>90</v>
      </c>
      <c r="D7" s="39" t="s">
        <v>91</v>
      </c>
      <c r="E7" s="40"/>
      <c r="F7" s="40"/>
      <c r="G7" s="40"/>
      <c r="H7" s="41"/>
    </row>
    <row r="8" spans="1:8" ht="15.75" customHeight="1" x14ac:dyDescent="0.25">
      <c r="A8" s="42"/>
      <c r="B8" s="43"/>
      <c r="C8" s="44" t="s">
        <v>92</v>
      </c>
      <c r="D8" s="45" t="s">
        <v>93</v>
      </c>
    </row>
    <row r="9" spans="1:8" ht="16.5" customHeight="1" thickBot="1" x14ac:dyDescent="0.3">
      <c r="A9" s="46" t="s">
        <v>5</v>
      </c>
      <c r="B9" s="47" t="s">
        <v>9</v>
      </c>
      <c r="C9" s="48" t="s">
        <v>94</v>
      </c>
      <c r="D9" s="49" t="s">
        <v>95</v>
      </c>
    </row>
    <row r="10" spans="1:8" ht="15.75" customHeight="1" x14ac:dyDescent="0.25">
      <c r="A10" s="50"/>
      <c r="B10" s="51"/>
      <c r="C10" s="51"/>
      <c r="D10" s="52"/>
    </row>
    <row r="11" spans="1:8" ht="15.75" x14ac:dyDescent="0.25">
      <c r="A11" s="53" t="s">
        <v>96</v>
      </c>
      <c r="B11" s="54" t="s">
        <v>0</v>
      </c>
      <c r="C11" s="55"/>
      <c r="D11" s="56"/>
    </row>
    <row r="12" spans="1:8" x14ac:dyDescent="0.2">
      <c r="A12" s="57">
        <v>1</v>
      </c>
      <c r="B12" s="41"/>
      <c r="C12" s="58" t="s">
        <v>97</v>
      </c>
      <c r="D12" s="59">
        <v>153345431</v>
      </c>
    </row>
    <row r="13" spans="1:8" x14ac:dyDescent="0.2">
      <c r="A13" s="57">
        <v>2</v>
      </c>
      <c r="B13" s="41"/>
      <c r="C13" s="58" t="s">
        <v>98</v>
      </c>
      <c r="D13" s="59">
        <v>1399547</v>
      </c>
    </row>
    <row r="14" spans="1:8" x14ac:dyDescent="0.2">
      <c r="A14" s="57">
        <v>3</v>
      </c>
      <c r="B14" s="41"/>
      <c r="C14" s="58" t="s">
        <v>99</v>
      </c>
      <c r="D14" s="59">
        <v>0</v>
      </c>
    </row>
    <row r="15" spans="1:8" x14ac:dyDescent="0.2">
      <c r="A15" s="57">
        <v>4</v>
      </c>
      <c r="B15" s="41"/>
      <c r="C15" s="58" t="s">
        <v>100</v>
      </c>
      <c r="D15" s="59">
        <v>7449124</v>
      </c>
    </row>
    <row r="16" spans="1:8" ht="15.75" thickBot="1" x14ac:dyDescent="0.25">
      <c r="A16" s="57">
        <v>5</v>
      </c>
      <c r="B16" s="41"/>
      <c r="C16" s="58" t="s">
        <v>101</v>
      </c>
      <c r="D16" s="59">
        <v>0</v>
      </c>
    </row>
    <row r="17" spans="1:4" ht="16.5" customHeight="1" thickBot="1" x14ac:dyDescent="0.3">
      <c r="A17" s="60"/>
      <c r="B17" s="61"/>
      <c r="C17" s="62" t="s">
        <v>102</v>
      </c>
      <c r="D17" s="63">
        <f>+D16+D15+D14+D13+D12</f>
        <v>162194102</v>
      </c>
    </row>
    <row r="18" spans="1:4" ht="15.75" customHeight="1" x14ac:dyDescent="0.25">
      <c r="A18" s="64"/>
      <c r="B18" s="65"/>
      <c r="C18" s="66"/>
      <c r="D18" s="67"/>
    </row>
    <row r="19" spans="1:4" ht="15.75" x14ac:dyDescent="0.25">
      <c r="A19" s="53" t="s">
        <v>103</v>
      </c>
      <c r="B19" s="54" t="s">
        <v>10</v>
      </c>
      <c r="C19" s="55"/>
      <c r="D19" s="56"/>
    </row>
    <row r="20" spans="1:4" x14ac:dyDescent="0.2">
      <c r="A20" s="57">
        <v>1</v>
      </c>
      <c r="B20" s="41"/>
      <c r="C20" s="58" t="s">
        <v>97</v>
      </c>
      <c r="D20" s="59">
        <v>183482</v>
      </c>
    </row>
    <row r="21" spans="1:4" x14ac:dyDescent="0.2">
      <c r="A21" s="57">
        <v>2</v>
      </c>
      <c r="B21" s="41"/>
      <c r="C21" s="58" t="s">
        <v>98</v>
      </c>
      <c r="D21" s="59">
        <v>0</v>
      </c>
    </row>
    <row r="22" spans="1:4" x14ac:dyDescent="0.2">
      <c r="A22" s="57">
        <v>3</v>
      </c>
      <c r="B22" s="41"/>
      <c r="C22" s="58" t="s">
        <v>99</v>
      </c>
      <c r="D22" s="59">
        <v>0</v>
      </c>
    </row>
    <row r="23" spans="1:4" x14ac:dyDescent="0.2">
      <c r="A23" s="57">
        <v>4</v>
      </c>
      <c r="B23" s="41"/>
      <c r="C23" s="58" t="s">
        <v>100</v>
      </c>
      <c r="D23" s="59">
        <v>0</v>
      </c>
    </row>
    <row r="24" spans="1:4" ht="15.75" thickBot="1" x14ac:dyDescent="0.25">
      <c r="A24" s="57">
        <v>5</v>
      </c>
      <c r="B24" s="41"/>
      <c r="C24" s="58" t="s">
        <v>101</v>
      </c>
      <c r="D24" s="59">
        <v>-15845</v>
      </c>
    </row>
    <row r="25" spans="1:4" ht="16.5" customHeight="1" thickBot="1" x14ac:dyDescent="0.3">
      <c r="A25" s="60"/>
      <c r="B25" s="61"/>
      <c r="C25" s="62" t="s">
        <v>102</v>
      </c>
      <c r="D25" s="63">
        <f>+D24+D23+D22+D21+D20</f>
        <v>167637</v>
      </c>
    </row>
    <row r="26" spans="1:4" ht="15.75" customHeight="1" x14ac:dyDescent="0.25">
      <c r="A26" s="64"/>
      <c r="B26" s="65"/>
      <c r="C26" s="66"/>
      <c r="D26" s="67"/>
    </row>
    <row r="27" spans="1:4" ht="15.75" x14ac:dyDescent="0.25">
      <c r="A27" s="53" t="s">
        <v>104</v>
      </c>
      <c r="B27" s="54" t="s">
        <v>37</v>
      </c>
      <c r="C27" s="55"/>
      <c r="D27" s="56"/>
    </row>
    <row r="28" spans="1:4" x14ac:dyDescent="0.2">
      <c r="A28" s="57">
        <v>1</v>
      </c>
      <c r="B28" s="41"/>
      <c r="C28" s="58" t="s">
        <v>97</v>
      </c>
      <c r="D28" s="59">
        <v>1040</v>
      </c>
    </row>
    <row r="29" spans="1:4" x14ac:dyDescent="0.2">
      <c r="A29" s="57">
        <v>2</v>
      </c>
      <c r="B29" s="41"/>
      <c r="C29" s="58" t="s">
        <v>98</v>
      </c>
      <c r="D29" s="59">
        <v>0</v>
      </c>
    </row>
    <row r="30" spans="1:4" x14ac:dyDescent="0.2">
      <c r="A30" s="57">
        <v>3</v>
      </c>
      <c r="B30" s="41"/>
      <c r="C30" s="58" t="s">
        <v>99</v>
      </c>
      <c r="D30" s="59">
        <v>0</v>
      </c>
    </row>
    <row r="31" spans="1:4" x14ac:dyDescent="0.2">
      <c r="A31" s="57">
        <v>4</v>
      </c>
      <c r="B31" s="41"/>
      <c r="C31" s="58" t="s">
        <v>100</v>
      </c>
      <c r="D31" s="59">
        <v>0</v>
      </c>
    </row>
    <row r="32" spans="1:4" ht="15.75" thickBot="1" x14ac:dyDescent="0.25">
      <c r="A32" s="57">
        <v>5</v>
      </c>
      <c r="B32" s="41"/>
      <c r="C32" s="58" t="s">
        <v>101</v>
      </c>
      <c r="D32" s="59">
        <v>0</v>
      </c>
    </row>
    <row r="33" spans="1:4" ht="16.5" customHeight="1" thickBot="1" x14ac:dyDescent="0.3">
      <c r="A33" s="60"/>
      <c r="B33" s="61"/>
      <c r="C33" s="62" t="s">
        <v>102</v>
      </c>
      <c r="D33" s="63">
        <f>+D32+D31+D30+D29+D28</f>
        <v>1040</v>
      </c>
    </row>
    <row r="34" spans="1:4" ht="15.75" customHeight="1" x14ac:dyDescent="0.25">
      <c r="A34" s="64"/>
      <c r="B34" s="65"/>
      <c r="C34" s="66"/>
      <c r="D34" s="67"/>
    </row>
    <row r="35" spans="1:4" ht="15.75" x14ac:dyDescent="0.25">
      <c r="A35" s="53" t="s">
        <v>105</v>
      </c>
      <c r="B35" s="54" t="s">
        <v>44</v>
      </c>
      <c r="C35" s="55"/>
      <c r="D35" s="56"/>
    </row>
    <row r="36" spans="1:4" x14ac:dyDescent="0.2">
      <c r="A36" s="57">
        <v>1</v>
      </c>
      <c r="B36" s="41"/>
      <c r="C36" s="58" t="s">
        <v>97</v>
      </c>
      <c r="D36" s="59">
        <v>0</v>
      </c>
    </row>
    <row r="37" spans="1:4" x14ac:dyDescent="0.2">
      <c r="A37" s="57">
        <v>2</v>
      </c>
      <c r="B37" s="41"/>
      <c r="C37" s="58" t="s">
        <v>98</v>
      </c>
      <c r="D37" s="59">
        <v>0</v>
      </c>
    </row>
    <row r="38" spans="1:4" x14ac:dyDescent="0.2">
      <c r="A38" s="57">
        <v>3</v>
      </c>
      <c r="B38" s="41"/>
      <c r="C38" s="58" t="s">
        <v>99</v>
      </c>
      <c r="D38" s="59">
        <v>0</v>
      </c>
    </row>
    <row r="39" spans="1:4" x14ac:dyDescent="0.2">
      <c r="A39" s="57">
        <v>4</v>
      </c>
      <c r="B39" s="41"/>
      <c r="C39" s="58" t="s">
        <v>100</v>
      </c>
      <c r="D39" s="59">
        <v>0</v>
      </c>
    </row>
    <row r="40" spans="1:4" ht="15.75" thickBot="1" x14ac:dyDescent="0.25">
      <c r="A40" s="57">
        <v>5</v>
      </c>
      <c r="B40" s="41"/>
      <c r="C40" s="58" t="s">
        <v>101</v>
      </c>
      <c r="D40" s="59">
        <v>0</v>
      </c>
    </row>
    <row r="41" spans="1:4" ht="16.5" customHeight="1" thickBot="1" x14ac:dyDescent="0.3">
      <c r="A41" s="60"/>
      <c r="B41" s="61"/>
      <c r="C41" s="62" t="s">
        <v>102</v>
      </c>
      <c r="D41" s="63">
        <f>+D40+D39+D38+D37+D36</f>
        <v>0</v>
      </c>
    </row>
    <row r="42" spans="1:4" ht="15.75" customHeight="1" x14ac:dyDescent="0.25">
      <c r="A42" s="64"/>
      <c r="B42" s="65"/>
      <c r="C42" s="66"/>
      <c r="D42" s="67"/>
    </row>
    <row r="43" spans="1:4" ht="15.75" x14ac:dyDescent="0.25">
      <c r="A43" s="53" t="s">
        <v>106</v>
      </c>
      <c r="B43" s="54" t="s">
        <v>52</v>
      </c>
      <c r="C43" s="55"/>
      <c r="D43" s="56"/>
    </row>
    <row r="44" spans="1:4" x14ac:dyDescent="0.2">
      <c r="A44" s="57">
        <v>1</v>
      </c>
      <c r="B44" s="41"/>
      <c r="C44" s="58" t="s">
        <v>97</v>
      </c>
      <c r="D44" s="59">
        <v>-4613254</v>
      </c>
    </row>
    <row r="45" spans="1:4" x14ac:dyDescent="0.2">
      <c r="A45" s="57">
        <v>2</v>
      </c>
      <c r="B45" s="41"/>
      <c r="C45" s="58" t="s">
        <v>98</v>
      </c>
      <c r="D45" s="59">
        <v>0</v>
      </c>
    </row>
    <row r="46" spans="1:4" x14ac:dyDescent="0.2">
      <c r="A46" s="57">
        <v>3</v>
      </c>
      <c r="B46" s="41"/>
      <c r="C46" s="58" t="s">
        <v>99</v>
      </c>
      <c r="D46" s="59">
        <v>0</v>
      </c>
    </row>
    <row r="47" spans="1:4" x14ac:dyDescent="0.2">
      <c r="A47" s="57">
        <v>4</v>
      </c>
      <c r="B47" s="41"/>
      <c r="C47" s="58" t="s">
        <v>100</v>
      </c>
      <c r="D47" s="59">
        <v>0</v>
      </c>
    </row>
    <row r="48" spans="1:4" ht="15.75" thickBot="1" x14ac:dyDescent="0.25">
      <c r="A48" s="57">
        <v>5</v>
      </c>
      <c r="B48" s="41"/>
      <c r="C48" s="58" t="s">
        <v>101</v>
      </c>
      <c r="D48" s="59">
        <v>0</v>
      </c>
    </row>
    <row r="49" spans="1:4" ht="16.5" customHeight="1" thickBot="1" x14ac:dyDescent="0.3">
      <c r="A49" s="60"/>
      <c r="B49" s="61"/>
      <c r="C49" s="62" t="s">
        <v>102</v>
      </c>
      <c r="D49" s="63">
        <f>+D48+D47+D46+D45+D44</f>
        <v>-4613254</v>
      </c>
    </row>
    <row r="50" spans="1:4" ht="15.75" customHeight="1" x14ac:dyDescent="0.25">
      <c r="A50" s="64"/>
      <c r="B50" s="65"/>
      <c r="C50" s="66"/>
      <c r="D50" s="67"/>
    </row>
    <row r="51" spans="1:4" ht="15.75" x14ac:dyDescent="0.25">
      <c r="A51" s="53" t="s">
        <v>107</v>
      </c>
      <c r="B51" s="54" t="s">
        <v>58</v>
      </c>
      <c r="C51" s="55"/>
      <c r="D51" s="56"/>
    </row>
    <row r="52" spans="1:4" x14ac:dyDescent="0.2">
      <c r="A52" s="57">
        <v>1</v>
      </c>
      <c r="B52" s="41"/>
      <c r="C52" s="58" t="s">
        <v>97</v>
      </c>
      <c r="D52" s="59">
        <v>0</v>
      </c>
    </row>
    <row r="53" spans="1:4" x14ac:dyDescent="0.2">
      <c r="A53" s="57">
        <v>2</v>
      </c>
      <c r="B53" s="41"/>
      <c r="C53" s="58" t="s">
        <v>98</v>
      </c>
      <c r="D53" s="59">
        <v>0</v>
      </c>
    </row>
    <row r="54" spans="1:4" x14ac:dyDescent="0.2">
      <c r="A54" s="57">
        <v>3</v>
      </c>
      <c r="B54" s="41"/>
      <c r="C54" s="58" t="s">
        <v>99</v>
      </c>
      <c r="D54" s="59">
        <v>0</v>
      </c>
    </row>
    <row r="55" spans="1:4" x14ac:dyDescent="0.2">
      <c r="A55" s="57">
        <v>4</v>
      </c>
      <c r="B55" s="41"/>
      <c r="C55" s="58" t="s">
        <v>100</v>
      </c>
      <c r="D55" s="59">
        <v>0</v>
      </c>
    </row>
    <row r="56" spans="1:4" ht="15.75" thickBot="1" x14ac:dyDescent="0.25">
      <c r="A56" s="57">
        <v>5</v>
      </c>
      <c r="B56" s="41"/>
      <c r="C56" s="58" t="s">
        <v>101</v>
      </c>
      <c r="D56" s="59">
        <v>0</v>
      </c>
    </row>
    <row r="57" spans="1:4" ht="16.5" customHeight="1" thickBot="1" x14ac:dyDescent="0.3">
      <c r="A57" s="60"/>
      <c r="B57" s="61"/>
      <c r="C57" s="62" t="s">
        <v>102</v>
      </c>
      <c r="D57" s="63">
        <f>+D56+D55+D54+D53+D52</f>
        <v>0</v>
      </c>
    </row>
    <row r="58" spans="1:4" ht="15.75" customHeight="1" x14ac:dyDescent="0.25">
      <c r="A58" s="64"/>
      <c r="B58" s="65"/>
      <c r="C58" s="66"/>
      <c r="D58" s="67"/>
    </row>
    <row r="59" spans="1:4" ht="15.75" x14ac:dyDescent="0.25">
      <c r="A59" s="53" t="s">
        <v>108</v>
      </c>
      <c r="B59" s="54" t="s">
        <v>66</v>
      </c>
      <c r="C59" s="55"/>
      <c r="D59" s="56"/>
    </row>
    <row r="60" spans="1:4" x14ac:dyDescent="0.2">
      <c r="A60" s="57">
        <v>1</v>
      </c>
      <c r="B60" s="41"/>
      <c r="C60" s="58" t="s">
        <v>97</v>
      </c>
      <c r="D60" s="59">
        <v>4194349</v>
      </c>
    </row>
    <row r="61" spans="1:4" x14ac:dyDescent="0.2">
      <c r="A61" s="57">
        <v>2</v>
      </c>
      <c r="B61" s="41"/>
      <c r="C61" s="58" t="s">
        <v>98</v>
      </c>
      <c r="D61" s="59">
        <v>0</v>
      </c>
    </row>
    <row r="62" spans="1:4" x14ac:dyDescent="0.2">
      <c r="A62" s="57">
        <v>3</v>
      </c>
      <c r="B62" s="41"/>
      <c r="C62" s="58" t="s">
        <v>99</v>
      </c>
      <c r="D62" s="59">
        <v>0</v>
      </c>
    </row>
    <row r="63" spans="1:4" x14ac:dyDescent="0.2">
      <c r="A63" s="57">
        <v>4</v>
      </c>
      <c r="B63" s="41"/>
      <c r="C63" s="58" t="s">
        <v>100</v>
      </c>
      <c r="D63" s="59">
        <v>0</v>
      </c>
    </row>
    <row r="64" spans="1:4" ht="15.75" thickBot="1" x14ac:dyDescent="0.25">
      <c r="A64" s="57">
        <v>5</v>
      </c>
      <c r="B64" s="41"/>
      <c r="C64" s="58" t="s">
        <v>101</v>
      </c>
      <c r="D64" s="59">
        <v>0</v>
      </c>
    </row>
    <row r="65" spans="1:4" ht="16.5" customHeight="1" thickBot="1" x14ac:dyDescent="0.3">
      <c r="A65" s="60"/>
      <c r="B65" s="61"/>
      <c r="C65" s="62" t="s">
        <v>102</v>
      </c>
      <c r="D65" s="63">
        <f>+D64+D63+D62+D61+D60</f>
        <v>4194349</v>
      </c>
    </row>
    <row r="66" spans="1:4" ht="15.75" customHeight="1" x14ac:dyDescent="0.25">
      <c r="A66" s="64"/>
      <c r="B66" s="65"/>
      <c r="C66" s="66"/>
      <c r="D66" s="67"/>
    </row>
    <row r="67" spans="1:4" ht="31.5" x14ac:dyDescent="0.25">
      <c r="A67" s="53" t="s">
        <v>109</v>
      </c>
      <c r="B67" s="54" t="s">
        <v>75</v>
      </c>
      <c r="C67" s="55"/>
      <c r="D67" s="56"/>
    </row>
    <row r="68" spans="1:4" x14ac:dyDescent="0.2">
      <c r="A68" s="57">
        <v>1</v>
      </c>
      <c r="B68" s="41"/>
      <c r="C68" s="58" t="s">
        <v>97</v>
      </c>
      <c r="D68" s="59">
        <v>-375981</v>
      </c>
    </row>
    <row r="69" spans="1:4" x14ac:dyDescent="0.2">
      <c r="A69" s="57">
        <v>2</v>
      </c>
      <c r="B69" s="41"/>
      <c r="C69" s="58" t="s">
        <v>98</v>
      </c>
      <c r="D69" s="59">
        <v>0</v>
      </c>
    </row>
    <row r="70" spans="1:4" x14ac:dyDescent="0.2">
      <c r="A70" s="57">
        <v>3</v>
      </c>
      <c r="B70" s="41"/>
      <c r="C70" s="58" t="s">
        <v>99</v>
      </c>
      <c r="D70" s="59">
        <v>0</v>
      </c>
    </row>
    <row r="71" spans="1:4" x14ac:dyDescent="0.2">
      <c r="A71" s="57">
        <v>4</v>
      </c>
      <c r="B71" s="41"/>
      <c r="C71" s="58" t="s">
        <v>100</v>
      </c>
      <c r="D71" s="59">
        <v>0</v>
      </c>
    </row>
    <row r="72" spans="1:4" ht="15.75" thickBot="1" x14ac:dyDescent="0.25">
      <c r="A72" s="57">
        <v>5</v>
      </c>
      <c r="B72" s="41"/>
      <c r="C72" s="58" t="s">
        <v>101</v>
      </c>
      <c r="D72" s="59">
        <v>0</v>
      </c>
    </row>
    <row r="73" spans="1:4" ht="16.5" customHeight="1" thickBot="1" x14ac:dyDescent="0.3">
      <c r="A73" s="60"/>
      <c r="B73" s="61"/>
      <c r="C73" s="62" t="s">
        <v>102</v>
      </c>
      <c r="D73" s="63">
        <f>+D72+D71+D70+D69+D68</f>
        <v>-375981</v>
      </c>
    </row>
    <row r="74" spans="1:4" ht="15.75" customHeight="1" x14ac:dyDescent="0.25">
      <c r="A74" s="64"/>
      <c r="B74" s="65"/>
      <c r="C74" s="66"/>
      <c r="D74" s="67"/>
    </row>
    <row r="75" spans="1:4" ht="15.75" x14ac:dyDescent="0.25">
      <c r="A75" s="53" t="s">
        <v>110</v>
      </c>
      <c r="B75" s="54" t="s">
        <v>81</v>
      </c>
      <c r="C75" s="55"/>
      <c r="D75" s="56"/>
    </row>
    <row r="76" spans="1:4" x14ac:dyDescent="0.2">
      <c r="A76" s="57">
        <v>1</v>
      </c>
      <c r="B76" s="41"/>
      <c r="C76" s="58" t="s">
        <v>97</v>
      </c>
      <c r="D76" s="59">
        <v>1195721</v>
      </c>
    </row>
    <row r="77" spans="1:4" x14ac:dyDescent="0.2">
      <c r="A77" s="57">
        <v>2</v>
      </c>
      <c r="B77" s="41"/>
      <c r="C77" s="58" t="s">
        <v>98</v>
      </c>
      <c r="D77" s="59">
        <v>0</v>
      </c>
    </row>
    <row r="78" spans="1:4" x14ac:dyDescent="0.2">
      <c r="A78" s="57">
        <v>3</v>
      </c>
      <c r="B78" s="41"/>
      <c r="C78" s="58" t="s">
        <v>99</v>
      </c>
      <c r="D78" s="59">
        <v>0</v>
      </c>
    </row>
    <row r="79" spans="1:4" x14ac:dyDescent="0.2">
      <c r="A79" s="57">
        <v>4</v>
      </c>
      <c r="B79" s="41"/>
      <c r="C79" s="58" t="s">
        <v>100</v>
      </c>
      <c r="D79" s="59">
        <v>0</v>
      </c>
    </row>
    <row r="80" spans="1:4" ht="15.75" thickBot="1" x14ac:dyDescent="0.25">
      <c r="A80" s="57">
        <v>5</v>
      </c>
      <c r="B80" s="41"/>
      <c r="C80" s="58" t="s">
        <v>101</v>
      </c>
      <c r="D80" s="59">
        <v>-1000</v>
      </c>
    </row>
    <row r="81" spans="1:4" ht="16.5" customHeight="1" thickBot="1" x14ac:dyDescent="0.3">
      <c r="A81" s="60"/>
      <c r="B81" s="61"/>
      <c r="C81" s="62" t="s">
        <v>102</v>
      </c>
      <c r="D81" s="63">
        <f>+D80+D79+D78+D77+D76</f>
        <v>1194721</v>
      </c>
    </row>
    <row r="82" spans="1:4" ht="15.75" customHeight="1" thickBot="1" x14ac:dyDescent="0.3">
      <c r="A82" s="64"/>
      <c r="B82" s="65"/>
      <c r="C82" s="66"/>
      <c r="D82" s="67"/>
    </row>
    <row r="83" spans="1:4" ht="16.5" customHeight="1" thickBot="1" x14ac:dyDescent="0.3">
      <c r="A83" s="68"/>
      <c r="B83" s="69" t="s">
        <v>111</v>
      </c>
      <c r="C83" s="62" t="s">
        <v>112</v>
      </c>
      <c r="D83" s="63">
        <f>+D81-D80+D73-D72+D65-D64+D57-D56+D49-D48+D41-D40+D33-D32+D25-D24+D17-D16</f>
        <v>162779459</v>
      </c>
    </row>
    <row r="84" spans="1:4" ht="16.5" customHeight="1" thickBot="1" x14ac:dyDescent="0.3">
      <c r="A84" s="68"/>
      <c r="B84" s="69" t="s">
        <v>101</v>
      </c>
      <c r="C84" s="62"/>
      <c r="D84" s="63">
        <f>+D80+D72+D64+D56+D48+D40+D32+D24+D16</f>
        <v>-16845</v>
      </c>
    </row>
    <row r="85" spans="1:4" ht="16.5" customHeight="1" thickBot="1" x14ac:dyDescent="0.3">
      <c r="A85" s="68"/>
      <c r="B85" s="69" t="s">
        <v>113</v>
      </c>
      <c r="C85" s="62" t="s">
        <v>112</v>
      </c>
      <c r="D85" s="63">
        <f>SUM(D83:D84)</f>
        <v>162762614</v>
      </c>
    </row>
  </sheetData>
  <mergeCells count="6">
    <mergeCell ref="B6:C6"/>
    <mergeCell ref="B1:C1"/>
    <mergeCell ref="A2:D2"/>
    <mergeCell ref="A3:D3"/>
    <mergeCell ref="A4:D4"/>
    <mergeCell ref="A5:D5"/>
  </mergeCells>
  <pageMargins left="0.25" right="0.25" top="0.5" bottom="0.5" header="0.25" footer="0.25"/>
  <pageSetup paperSize="9" scale="73" fitToHeight="0" orientation="portrait" r:id="rId1"/>
  <headerFooter>
    <oddHeader>&amp;LOFFICE OF HEALTH CARE ACCESS&amp;CANNUAL REPORTING&amp;RWILLIAM W. BACKUS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sqref="A1:C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5" t="s">
        <v>0</v>
      </c>
      <c r="B1" s="455"/>
      <c r="C1" s="455"/>
      <c r="D1" s="455"/>
      <c r="E1" s="455"/>
    </row>
    <row r="2" spans="1:5" ht="15.75" customHeight="1" x14ac:dyDescent="0.25">
      <c r="A2" s="455" t="s">
        <v>1</v>
      </c>
      <c r="B2" s="455"/>
      <c r="C2" s="455"/>
      <c r="D2" s="455"/>
      <c r="E2" s="455"/>
    </row>
    <row r="3" spans="1:5" ht="15.75" customHeight="1" x14ac:dyDescent="0.25">
      <c r="A3" s="455" t="s">
        <v>2</v>
      </c>
      <c r="B3" s="455"/>
      <c r="C3" s="455"/>
      <c r="D3" s="455"/>
      <c r="E3" s="455"/>
    </row>
    <row r="4" spans="1:5" ht="15.75" customHeight="1" x14ac:dyDescent="0.25">
      <c r="A4" s="455" t="s">
        <v>114</v>
      </c>
      <c r="B4" s="455"/>
      <c r="C4" s="455"/>
      <c r="D4" s="455"/>
      <c r="E4" s="455"/>
    </row>
    <row r="5" spans="1:5" ht="16.5" customHeight="1" thickBot="1" x14ac:dyDescent="0.3">
      <c r="A5" s="70"/>
      <c r="B5" s="70"/>
      <c r="C5" s="35"/>
    </row>
    <row r="6" spans="1:5" ht="15.75" customHeight="1" x14ac:dyDescent="0.25">
      <c r="A6" s="71" t="s">
        <v>88</v>
      </c>
      <c r="B6" s="72" t="s">
        <v>89</v>
      </c>
      <c r="C6" s="73" t="s">
        <v>90</v>
      </c>
      <c r="D6" s="73" t="s">
        <v>91</v>
      </c>
      <c r="E6" s="73" t="s">
        <v>115</v>
      </c>
    </row>
    <row r="7" spans="1:5" ht="31.5" customHeight="1" x14ac:dyDescent="0.25">
      <c r="A7" s="74"/>
      <c r="B7" s="75"/>
      <c r="C7" s="76"/>
      <c r="D7" s="77"/>
      <c r="E7" s="78" t="s">
        <v>116</v>
      </c>
    </row>
    <row r="8" spans="1:5" ht="16.5" customHeight="1" thickBot="1" x14ac:dyDescent="0.3">
      <c r="A8" s="79" t="s">
        <v>5</v>
      </c>
      <c r="B8" s="80" t="s">
        <v>9</v>
      </c>
      <c r="C8" s="81" t="s">
        <v>117</v>
      </c>
      <c r="D8" s="81" t="s">
        <v>118</v>
      </c>
      <c r="E8" s="82" t="s">
        <v>119</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120</v>
      </c>
      <c r="D11" s="93" t="s">
        <v>121</v>
      </c>
      <c r="E11" s="94">
        <v>0</v>
      </c>
    </row>
    <row r="12" spans="1:5" x14ac:dyDescent="0.2">
      <c r="A12" s="95">
        <v>1</v>
      </c>
      <c r="B12" s="96"/>
      <c r="C12" s="97" t="s">
        <v>122</v>
      </c>
      <c r="D12" s="98" t="s">
        <v>123</v>
      </c>
      <c r="E12" s="99">
        <v>0</v>
      </c>
    </row>
    <row r="13" spans="1:5" x14ac:dyDescent="0.2">
      <c r="A13" s="95">
        <v>2</v>
      </c>
      <c r="B13" s="96"/>
      <c r="C13" s="97" t="s">
        <v>124</v>
      </c>
      <c r="D13" s="98" t="s">
        <v>123</v>
      </c>
      <c r="E13" s="99">
        <v>245005</v>
      </c>
    </row>
    <row r="14" spans="1:5" ht="15.75" thickBot="1" x14ac:dyDescent="0.25">
      <c r="A14" s="95">
        <v>3</v>
      </c>
      <c r="B14" s="96"/>
      <c r="C14" s="97" t="s">
        <v>125</v>
      </c>
      <c r="D14" s="98" t="s">
        <v>123</v>
      </c>
      <c r="E14" s="99">
        <v>-245005</v>
      </c>
    </row>
    <row r="15" spans="1:5" s="31" customFormat="1" ht="16.5" customHeight="1" thickBot="1" x14ac:dyDescent="0.3">
      <c r="A15" s="100"/>
      <c r="B15" s="101"/>
      <c r="C15" s="62" t="s">
        <v>126</v>
      </c>
      <c r="D15" s="102" t="s">
        <v>127</v>
      </c>
      <c r="E15" s="103">
        <f>SUM(E11:E14)</f>
        <v>0</v>
      </c>
    </row>
    <row r="16" spans="1:5" s="31" customFormat="1" x14ac:dyDescent="0.2">
      <c r="A16" s="64"/>
      <c r="B16" s="104"/>
      <c r="C16" s="105"/>
      <c r="D16" s="106"/>
      <c r="E16" s="107"/>
    </row>
    <row r="17" spans="1:5" ht="15.75" customHeight="1" x14ac:dyDescent="0.25">
      <c r="A17" s="87" t="s">
        <v>36</v>
      </c>
      <c r="B17" s="88" t="s">
        <v>37</v>
      </c>
      <c r="C17" s="55"/>
      <c r="D17" s="55"/>
      <c r="E17" s="89"/>
    </row>
    <row r="18" spans="1:5" ht="15.75" customHeight="1" x14ac:dyDescent="0.25">
      <c r="A18" s="90"/>
      <c r="B18" s="91"/>
      <c r="C18" s="92" t="s">
        <v>120</v>
      </c>
      <c r="D18" s="93" t="s">
        <v>121</v>
      </c>
      <c r="E18" s="94">
        <v>5960</v>
      </c>
    </row>
    <row r="19" spans="1:5" ht="15.75" thickBot="1" x14ac:dyDescent="0.25">
      <c r="A19" s="95">
        <v>1</v>
      </c>
      <c r="B19" s="96"/>
      <c r="C19" s="97" t="s">
        <v>122</v>
      </c>
      <c r="D19" s="98" t="s">
        <v>123</v>
      </c>
      <c r="E19" s="99">
        <v>4468</v>
      </c>
    </row>
    <row r="20" spans="1:5" s="31" customFormat="1" ht="16.5" customHeight="1" thickBot="1" x14ac:dyDescent="0.3">
      <c r="A20" s="100"/>
      <c r="B20" s="101"/>
      <c r="C20" s="62" t="s">
        <v>126</v>
      </c>
      <c r="D20" s="102" t="s">
        <v>127</v>
      </c>
      <c r="E20" s="103">
        <f>SUM(E18:E19)</f>
        <v>10428</v>
      </c>
    </row>
    <row r="21" spans="1:5" s="31" customFormat="1" x14ac:dyDescent="0.2">
      <c r="A21" s="64"/>
      <c r="B21" s="104"/>
      <c r="C21" s="105"/>
      <c r="D21" s="106"/>
      <c r="E21" s="107"/>
    </row>
    <row r="22" spans="1:5" ht="15.75" customHeight="1" x14ac:dyDescent="0.25">
      <c r="A22" s="87" t="s">
        <v>43</v>
      </c>
      <c r="B22" s="88" t="s">
        <v>44</v>
      </c>
      <c r="C22" s="55"/>
      <c r="D22" s="55"/>
      <c r="E22" s="89"/>
    </row>
    <row r="23" spans="1:5" ht="15.75" customHeight="1" x14ac:dyDescent="0.25">
      <c r="A23" s="90"/>
      <c r="B23" s="91"/>
      <c r="C23" s="92" t="s">
        <v>120</v>
      </c>
      <c r="D23" s="93" t="s">
        <v>121</v>
      </c>
      <c r="E23" s="94">
        <v>0</v>
      </c>
    </row>
    <row r="24" spans="1:5" ht="15.75" thickBot="1" x14ac:dyDescent="0.25">
      <c r="A24" s="95"/>
      <c r="B24" s="96"/>
      <c r="C24" s="97" t="s">
        <v>128</v>
      </c>
      <c r="D24" s="98" t="s">
        <v>129</v>
      </c>
      <c r="E24" s="99">
        <v>0</v>
      </c>
    </row>
    <row r="25" spans="1:5" s="31" customFormat="1" ht="16.5" customHeight="1" thickBot="1" x14ac:dyDescent="0.3">
      <c r="A25" s="100"/>
      <c r="B25" s="101"/>
      <c r="C25" s="62" t="s">
        <v>126</v>
      </c>
      <c r="D25" s="102" t="s">
        <v>127</v>
      </c>
      <c r="E25" s="103">
        <f>SUM(E23)</f>
        <v>0</v>
      </c>
    </row>
    <row r="26" spans="1:5" s="31" customFormat="1" x14ac:dyDescent="0.2">
      <c r="A26" s="64"/>
      <c r="B26" s="104"/>
      <c r="C26" s="105"/>
      <c r="D26" s="106"/>
      <c r="E26" s="107"/>
    </row>
    <row r="27" spans="1:5" ht="15.75" customHeight="1" x14ac:dyDescent="0.25">
      <c r="A27" s="87" t="s">
        <v>51</v>
      </c>
      <c r="B27" s="88" t="s">
        <v>52</v>
      </c>
      <c r="C27" s="55"/>
      <c r="D27" s="55"/>
      <c r="E27" s="89"/>
    </row>
    <row r="28" spans="1:5" ht="15.75" customHeight="1" x14ac:dyDescent="0.25">
      <c r="A28" s="90"/>
      <c r="B28" s="91"/>
      <c r="C28" s="92" t="s">
        <v>120</v>
      </c>
      <c r="D28" s="93" t="s">
        <v>121</v>
      </c>
      <c r="E28" s="94">
        <v>0</v>
      </c>
    </row>
    <row r="29" spans="1:5" ht="15.75" thickBot="1" x14ac:dyDescent="0.25">
      <c r="A29" s="95"/>
      <c r="B29" s="96"/>
      <c r="C29" s="97" t="s">
        <v>128</v>
      </c>
      <c r="D29" s="98" t="s">
        <v>129</v>
      </c>
      <c r="E29" s="99">
        <v>0</v>
      </c>
    </row>
    <row r="30" spans="1:5" s="31" customFormat="1" ht="16.5" customHeight="1" thickBot="1" x14ac:dyDescent="0.3">
      <c r="A30" s="100"/>
      <c r="B30" s="101"/>
      <c r="C30" s="62" t="s">
        <v>126</v>
      </c>
      <c r="D30" s="102" t="s">
        <v>127</v>
      </c>
      <c r="E30" s="103">
        <f>SUM(E28)</f>
        <v>0</v>
      </c>
    </row>
    <row r="31" spans="1:5" s="31" customFormat="1" x14ac:dyDescent="0.2">
      <c r="A31" s="64"/>
      <c r="B31" s="104"/>
      <c r="C31" s="105"/>
      <c r="D31" s="106"/>
      <c r="E31" s="107"/>
    </row>
    <row r="32" spans="1:5" ht="15.75" customHeight="1" x14ac:dyDescent="0.25">
      <c r="A32" s="87" t="s">
        <v>57</v>
      </c>
      <c r="B32" s="88" t="s">
        <v>58</v>
      </c>
      <c r="C32" s="55"/>
      <c r="D32" s="55"/>
      <c r="E32" s="89"/>
    </row>
    <row r="33" spans="1:5" ht="15.75" customHeight="1" x14ac:dyDescent="0.25">
      <c r="A33" s="90"/>
      <c r="B33" s="91"/>
      <c r="C33" s="92" t="s">
        <v>120</v>
      </c>
      <c r="D33" s="93" t="s">
        <v>121</v>
      </c>
      <c r="E33" s="94">
        <v>0</v>
      </c>
    </row>
    <row r="34" spans="1:5" ht="15.75" thickBot="1" x14ac:dyDescent="0.25">
      <c r="A34" s="95"/>
      <c r="B34" s="96"/>
      <c r="C34" s="97" t="s">
        <v>128</v>
      </c>
      <c r="D34" s="98" t="s">
        <v>129</v>
      </c>
      <c r="E34" s="99">
        <v>0</v>
      </c>
    </row>
    <row r="35" spans="1:5" s="31" customFormat="1" ht="16.5" customHeight="1" thickBot="1" x14ac:dyDescent="0.3">
      <c r="A35" s="100"/>
      <c r="B35" s="101"/>
      <c r="C35" s="62" t="s">
        <v>126</v>
      </c>
      <c r="D35" s="102" t="s">
        <v>127</v>
      </c>
      <c r="E35" s="103">
        <f>SUM(E33)</f>
        <v>0</v>
      </c>
    </row>
    <row r="36" spans="1:5" s="31" customFormat="1" x14ac:dyDescent="0.2">
      <c r="A36" s="64"/>
      <c r="B36" s="104"/>
      <c r="C36" s="105"/>
      <c r="D36" s="106"/>
      <c r="E36" s="107"/>
    </row>
    <row r="37" spans="1:5" ht="15.75" customHeight="1" x14ac:dyDescent="0.25">
      <c r="A37" s="87" t="s">
        <v>65</v>
      </c>
      <c r="B37" s="88" t="s">
        <v>66</v>
      </c>
      <c r="C37" s="55"/>
      <c r="D37" s="55"/>
      <c r="E37" s="89"/>
    </row>
    <row r="38" spans="1:5" ht="15.75" customHeight="1" x14ac:dyDescent="0.25">
      <c r="A38" s="90"/>
      <c r="B38" s="91"/>
      <c r="C38" s="92" t="s">
        <v>120</v>
      </c>
      <c r="D38" s="93" t="s">
        <v>121</v>
      </c>
      <c r="E38" s="94">
        <v>135513</v>
      </c>
    </row>
    <row r="39" spans="1:5" x14ac:dyDescent="0.2">
      <c r="A39" s="95">
        <v>1</v>
      </c>
      <c r="B39" s="96"/>
      <c r="C39" s="97" t="s">
        <v>122</v>
      </c>
      <c r="D39" s="98" t="s">
        <v>123</v>
      </c>
      <c r="E39" s="99">
        <v>1296789</v>
      </c>
    </row>
    <row r="40" spans="1:5" x14ac:dyDescent="0.2">
      <c r="A40" s="95">
        <v>2</v>
      </c>
      <c r="B40" s="96"/>
      <c r="C40" s="97" t="s">
        <v>130</v>
      </c>
      <c r="D40" s="98" t="s">
        <v>123</v>
      </c>
      <c r="E40" s="99">
        <v>2728683</v>
      </c>
    </row>
    <row r="41" spans="1:5" ht="15.75" thickBot="1" x14ac:dyDescent="0.25">
      <c r="A41" s="95">
        <v>3</v>
      </c>
      <c r="B41" s="96"/>
      <c r="C41" s="97" t="s">
        <v>131</v>
      </c>
      <c r="D41" s="98" t="s">
        <v>123</v>
      </c>
      <c r="E41" s="99">
        <v>-4043889</v>
      </c>
    </row>
    <row r="42" spans="1:5" s="31" customFormat="1" ht="16.5" customHeight="1" thickBot="1" x14ac:dyDescent="0.3">
      <c r="A42" s="100"/>
      <c r="B42" s="101"/>
      <c r="C42" s="62" t="s">
        <v>126</v>
      </c>
      <c r="D42" s="102" t="s">
        <v>127</v>
      </c>
      <c r="E42" s="103">
        <f>SUM(E38:E41)</f>
        <v>117096</v>
      </c>
    </row>
    <row r="43" spans="1:5" s="31" customFormat="1" x14ac:dyDescent="0.2">
      <c r="A43" s="64"/>
      <c r="B43" s="104"/>
      <c r="C43" s="105"/>
      <c r="D43" s="106"/>
      <c r="E43" s="107"/>
    </row>
    <row r="44" spans="1:5" ht="31.5" x14ac:dyDescent="0.25">
      <c r="A44" s="87" t="s">
        <v>74</v>
      </c>
      <c r="B44" s="444" t="s">
        <v>75</v>
      </c>
      <c r="C44" s="55"/>
      <c r="D44" s="55"/>
      <c r="E44" s="89"/>
    </row>
    <row r="45" spans="1:5" ht="15.75" customHeight="1" x14ac:dyDescent="0.25">
      <c r="A45" s="90"/>
      <c r="B45" s="91"/>
      <c r="C45" s="92" t="s">
        <v>120</v>
      </c>
      <c r="D45" s="93" t="s">
        <v>121</v>
      </c>
      <c r="E45" s="94">
        <v>0</v>
      </c>
    </row>
    <row r="46" spans="1:5" ht="15.75" thickBot="1" x14ac:dyDescent="0.25">
      <c r="A46" s="95"/>
      <c r="B46" s="96"/>
      <c r="C46" s="97" t="s">
        <v>128</v>
      </c>
      <c r="D46" s="98" t="s">
        <v>129</v>
      </c>
      <c r="E46" s="99">
        <v>0</v>
      </c>
    </row>
    <row r="47" spans="1:5" s="31" customFormat="1" ht="16.5" customHeight="1" thickBot="1" x14ac:dyDescent="0.3">
      <c r="A47" s="100"/>
      <c r="B47" s="101"/>
      <c r="C47" s="62" t="s">
        <v>126</v>
      </c>
      <c r="D47" s="102" t="s">
        <v>127</v>
      </c>
      <c r="E47" s="103">
        <f>SUM(E45)</f>
        <v>0</v>
      </c>
    </row>
    <row r="48" spans="1:5" s="31" customFormat="1" x14ac:dyDescent="0.2">
      <c r="A48" s="64"/>
      <c r="B48" s="104"/>
      <c r="C48" s="105"/>
      <c r="D48" s="106"/>
      <c r="E48" s="107"/>
    </row>
    <row r="49" spans="1:5" ht="15.75" customHeight="1" x14ac:dyDescent="0.25">
      <c r="A49" s="87" t="s">
        <v>80</v>
      </c>
      <c r="B49" s="88" t="s">
        <v>81</v>
      </c>
      <c r="C49" s="55"/>
      <c r="D49" s="55"/>
      <c r="E49" s="89"/>
    </row>
    <row r="50" spans="1:5" ht="15.75" customHeight="1" x14ac:dyDescent="0.25">
      <c r="A50" s="90"/>
      <c r="B50" s="91"/>
      <c r="C50" s="92" t="s">
        <v>120</v>
      </c>
      <c r="D50" s="93" t="s">
        <v>121</v>
      </c>
      <c r="E50" s="94">
        <v>519615</v>
      </c>
    </row>
    <row r="51" spans="1:5" x14ac:dyDescent="0.2">
      <c r="A51" s="95">
        <v>1</v>
      </c>
      <c r="B51" s="96"/>
      <c r="C51" s="97" t="s">
        <v>122</v>
      </c>
      <c r="D51" s="98" t="s">
        <v>123</v>
      </c>
      <c r="E51" s="99">
        <v>908035</v>
      </c>
    </row>
    <row r="52" spans="1:5" x14ac:dyDescent="0.2">
      <c r="A52" s="95">
        <v>2</v>
      </c>
      <c r="B52" s="96"/>
      <c r="C52" s="97" t="s">
        <v>130</v>
      </c>
      <c r="D52" s="98" t="s">
        <v>123</v>
      </c>
      <c r="E52" s="99">
        <v>5995980</v>
      </c>
    </row>
    <row r="53" spans="1:5" ht="15.75" thickBot="1" x14ac:dyDescent="0.25">
      <c r="A53" s="95">
        <v>3</v>
      </c>
      <c r="B53" s="96"/>
      <c r="C53" s="97" t="s">
        <v>131</v>
      </c>
      <c r="D53" s="98" t="s">
        <v>123</v>
      </c>
      <c r="E53" s="99">
        <v>-7387008</v>
      </c>
    </row>
    <row r="54" spans="1:5" s="31" customFormat="1" ht="16.5" customHeight="1" thickBot="1" x14ac:dyDescent="0.3">
      <c r="A54" s="100"/>
      <c r="B54" s="101"/>
      <c r="C54" s="62" t="s">
        <v>126</v>
      </c>
      <c r="D54" s="102" t="s">
        <v>127</v>
      </c>
      <c r="E54" s="103">
        <f>SUM(E50:E53)</f>
        <v>36622</v>
      </c>
    </row>
    <row r="55" spans="1:5" s="31" customFormat="1" ht="15.75" thickBot="1" x14ac:dyDescent="0.25">
      <c r="A55" s="64"/>
      <c r="B55" s="104"/>
      <c r="C55" s="105"/>
      <c r="D55" s="106"/>
      <c r="E55" s="107"/>
    </row>
    <row r="56" spans="1:5" s="33" customFormat="1" ht="19.5" customHeight="1" thickBot="1" x14ac:dyDescent="0.3">
      <c r="A56" s="108"/>
      <c r="B56" s="109"/>
      <c r="C56" s="110"/>
      <c r="D56" s="111" t="s">
        <v>132</v>
      </c>
      <c r="E56" s="112">
        <f>+E54+E47+E42+E35+E30+E25+E20+E15</f>
        <v>164146</v>
      </c>
    </row>
  </sheetData>
  <mergeCells count="4">
    <mergeCell ref="A1:E1"/>
    <mergeCell ref="A2:E2"/>
    <mergeCell ref="A3:E3"/>
    <mergeCell ref="A4:E4"/>
  </mergeCells>
  <pageMargins left="0.25" right="0.25" top="0.5" bottom="0.5" header="0.25" footer="0.25"/>
  <pageSetup scale="74" orientation="landscape" r:id="rId1"/>
  <headerFooter>
    <oddHeader>&amp;LOFFICE OF HEALTH CARE ACCESS&amp;CANNUAL REPORTING&amp;RWILLIAM W. BACKUS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election sqref="A1:C1"/>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1" style="113" bestFit="1" customWidth="1"/>
    <col min="7" max="16384" width="8.88671875" style="113"/>
  </cols>
  <sheetData>
    <row r="1" spans="1:6" ht="15" x14ac:dyDescent="0.2">
      <c r="A1" s="114"/>
      <c r="B1" s="457"/>
      <c r="C1" s="457"/>
      <c r="D1" s="457"/>
    </row>
    <row r="2" spans="1:6" x14ac:dyDescent="0.2">
      <c r="A2" s="458" t="s">
        <v>0</v>
      </c>
      <c r="B2" s="458"/>
      <c r="C2" s="458"/>
      <c r="D2" s="458"/>
      <c r="E2" s="458"/>
      <c r="F2" s="458"/>
    </row>
    <row r="3" spans="1:6" x14ac:dyDescent="0.2">
      <c r="A3" s="458" t="s">
        <v>1</v>
      </c>
      <c r="B3" s="458"/>
      <c r="C3" s="458"/>
      <c r="D3" s="458"/>
      <c r="E3" s="458"/>
      <c r="F3" s="458"/>
    </row>
    <row r="4" spans="1:6" x14ac:dyDescent="0.2">
      <c r="A4" s="458" t="s">
        <v>2</v>
      </c>
      <c r="B4" s="458"/>
      <c r="C4" s="458"/>
      <c r="D4" s="458"/>
      <c r="E4" s="458"/>
      <c r="F4" s="458"/>
    </row>
    <row r="5" spans="1:6" x14ac:dyDescent="0.2">
      <c r="A5" s="458" t="s">
        <v>133</v>
      </c>
      <c r="B5" s="458"/>
      <c r="C5" s="458"/>
      <c r="D5" s="458"/>
      <c r="E5" s="458"/>
      <c r="F5" s="458"/>
    </row>
    <row r="6" spans="1:6" ht="13.5" customHeight="1" thickBot="1" x14ac:dyDescent="0.25">
      <c r="B6" s="456"/>
      <c r="C6" s="456"/>
      <c r="D6" s="456"/>
      <c r="E6" s="116"/>
    </row>
    <row r="7" spans="1:6" ht="15.75" x14ac:dyDescent="0.25">
      <c r="A7" s="117">
        <v>-1</v>
      </c>
      <c r="B7" s="118">
        <v>-2</v>
      </c>
      <c r="C7" s="118">
        <v>-3</v>
      </c>
      <c r="D7" s="118">
        <v>-4</v>
      </c>
      <c r="E7" s="118">
        <v>-5</v>
      </c>
      <c r="F7" s="119">
        <v>-6</v>
      </c>
    </row>
    <row r="8" spans="1:6" ht="20.45" customHeight="1" x14ac:dyDescent="0.25">
      <c r="A8" s="87"/>
      <c r="B8" s="76"/>
      <c r="C8" s="76" t="s">
        <v>129</v>
      </c>
      <c r="D8" s="76"/>
      <c r="E8" s="76"/>
      <c r="F8" s="120"/>
    </row>
    <row r="9" spans="1:6" ht="13.5" customHeight="1" thickBot="1" x14ac:dyDescent="0.25">
      <c r="A9" s="121" t="s">
        <v>5</v>
      </c>
      <c r="B9" s="122" t="s">
        <v>134</v>
      </c>
      <c r="C9" s="123" t="s">
        <v>135</v>
      </c>
      <c r="D9" s="123" t="s">
        <v>117</v>
      </c>
      <c r="E9" s="123" t="s">
        <v>118</v>
      </c>
      <c r="F9" s="124" t="s">
        <v>136</v>
      </c>
    </row>
    <row r="10" spans="1:6" s="125" customFormat="1" ht="31.5" x14ac:dyDescent="0.25">
      <c r="A10" s="126"/>
      <c r="B10" s="127"/>
      <c r="C10" s="128"/>
      <c r="D10" s="129" t="s">
        <v>137</v>
      </c>
      <c r="E10" s="130" t="s">
        <v>138</v>
      </c>
      <c r="F10" s="131">
        <v>3028485</v>
      </c>
    </row>
    <row r="11" spans="1:6" ht="15.75" x14ac:dyDescent="0.25">
      <c r="A11" s="132" t="s">
        <v>96</v>
      </c>
      <c r="B11" s="133" t="s">
        <v>10</v>
      </c>
      <c r="C11" s="134"/>
      <c r="D11" s="135"/>
      <c r="E11" s="135"/>
      <c r="F11" s="136"/>
    </row>
    <row r="12" spans="1:6" ht="15.75" thickBot="1" x14ac:dyDescent="0.25">
      <c r="A12" s="137"/>
      <c r="B12" s="91"/>
      <c r="C12" s="138" t="s">
        <v>129</v>
      </c>
      <c r="D12" s="138" t="s">
        <v>139</v>
      </c>
      <c r="E12" s="139" t="s">
        <v>129</v>
      </c>
      <c r="F12" s="140">
        <v>0</v>
      </c>
    </row>
    <row r="13" spans="1:6" ht="16.5" thickBot="1" x14ac:dyDescent="0.3">
      <c r="A13" s="141"/>
      <c r="B13" s="142"/>
      <c r="C13" s="143"/>
      <c r="D13" s="144" t="s">
        <v>140</v>
      </c>
      <c r="E13" s="145" t="s">
        <v>141</v>
      </c>
      <c r="F13" s="146">
        <v>0</v>
      </c>
    </row>
    <row r="14" spans="1:6" ht="15.75" x14ac:dyDescent="0.25">
      <c r="A14" s="147"/>
      <c r="B14" s="148"/>
      <c r="C14" s="149"/>
      <c r="D14" s="150"/>
      <c r="E14" s="151"/>
      <c r="F14" s="152"/>
    </row>
    <row r="15" spans="1:6" ht="15.75" x14ac:dyDescent="0.25">
      <c r="A15" s="132" t="s">
        <v>103</v>
      </c>
      <c r="B15" s="133" t="s">
        <v>37</v>
      </c>
      <c r="C15" s="134"/>
      <c r="D15" s="135"/>
      <c r="E15" s="135"/>
      <c r="F15" s="136"/>
    </row>
    <row r="16" spans="1:6" ht="15.75" thickBot="1" x14ac:dyDescent="0.25">
      <c r="A16" s="137">
        <v>1</v>
      </c>
      <c r="B16" s="91"/>
      <c r="C16" s="138" t="s">
        <v>10</v>
      </c>
      <c r="D16" s="138" t="s">
        <v>142</v>
      </c>
      <c r="E16" s="139" t="s">
        <v>143</v>
      </c>
      <c r="F16" s="140">
        <v>36936</v>
      </c>
    </row>
    <row r="17" spans="1:6" ht="16.5" thickBot="1" x14ac:dyDescent="0.3">
      <c r="A17" s="141"/>
      <c r="B17" s="142"/>
      <c r="C17" s="143"/>
      <c r="D17" s="144" t="s">
        <v>140</v>
      </c>
      <c r="E17" s="145" t="s">
        <v>141</v>
      </c>
      <c r="F17" s="146">
        <f>SUM(F16:F16)</f>
        <v>36936</v>
      </c>
    </row>
    <row r="18" spans="1:6" ht="15.75" x14ac:dyDescent="0.25">
      <c r="A18" s="147"/>
      <c r="B18" s="148"/>
      <c r="C18" s="149"/>
      <c r="D18" s="150"/>
      <c r="E18" s="151"/>
      <c r="F18" s="152"/>
    </row>
    <row r="19" spans="1:6" ht="15.75" x14ac:dyDescent="0.25">
      <c r="A19" s="132" t="s">
        <v>104</v>
      </c>
      <c r="B19" s="133" t="s">
        <v>44</v>
      </c>
      <c r="C19" s="134"/>
      <c r="D19" s="135"/>
      <c r="E19" s="135"/>
      <c r="F19" s="136"/>
    </row>
    <row r="20" spans="1:6" ht="15.75" thickBot="1" x14ac:dyDescent="0.25">
      <c r="A20" s="137"/>
      <c r="B20" s="91"/>
      <c r="C20" s="138" t="s">
        <v>129</v>
      </c>
      <c r="D20" s="138" t="s">
        <v>139</v>
      </c>
      <c r="E20" s="139" t="s">
        <v>129</v>
      </c>
      <c r="F20" s="140">
        <v>0</v>
      </c>
    </row>
    <row r="21" spans="1:6" ht="16.5" thickBot="1" x14ac:dyDescent="0.3">
      <c r="A21" s="141"/>
      <c r="B21" s="142"/>
      <c r="C21" s="143"/>
      <c r="D21" s="144" t="s">
        <v>140</v>
      </c>
      <c r="E21" s="145" t="s">
        <v>141</v>
      </c>
      <c r="F21" s="146">
        <v>0</v>
      </c>
    </row>
    <row r="22" spans="1:6" ht="15.75" x14ac:dyDescent="0.25">
      <c r="A22" s="147"/>
      <c r="B22" s="148"/>
      <c r="C22" s="149"/>
      <c r="D22" s="150"/>
      <c r="E22" s="151"/>
      <c r="F22" s="152"/>
    </row>
    <row r="23" spans="1:6" ht="15.75" x14ac:dyDescent="0.25">
      <c r="A23" s="132" t="s">
        <v>105</v>
      </c>
      <c r="B23" s="133" t="s">
        <v>52</v>
      </c>
      <c r="C23" s="134"/>
      <c r="D23" s="135"/>
      <c r="E23" s="135"/>
      <c r="F23" s="136"/>
    </row>
    <row r="24" spans="1:6" ht="15.75" thickBot="1" x14ac:dyDescent="0.25">
      <c r="A24" s="137">
        <v>1</v>
      </c>
      <c r="B24" s="91"/>
      <c r="C24" s="138" t="s">
        <v>66</v>
      </c>
      <c r="D24" s="138" t="s">
        <v>144</v>
      </c>
      <c r="E24" s="139" t="s">
        <v>143</v>
      </c>
      <c r="F24" s="140">
        <v>750581</v>
      </c>
    </row>
    <row r="25" spans="1:6" ht="16.5" thickBot="1" x14ac:dyDescent="0.3">
      <c r="A25" s="141"/>
      <c r="B25" s="142"/>
      <c r="C25" s="143"/>
      <c r="D25" s="144" t="s">
        <v>140</v>
      </c>
      <c r="E25" s="145" t="s">
        <v>141</v>
      </c>
      <c r="F25" s="146">
        <f>SUM(F24:F24)</f>
        <v>750581</v>
      </c>
    </row>
    <row r="26" spans="1:6" ht="15.75" x14ac:dyDescent="0.25">
      <c r="A26" s="147"/>
      <c r="B26" s="148"/>
      <c r="C26" s="149"/>
      <c r="D26" s="150"/>
      <c r="E26" s="151"/>
      <c r="F26" s="152"/>
    </row>
    <row r="27" spans="1:6" ht="15.75" x14ac:dyDescent="0.25">
      <c r="A27" s="132" t="s">
        <v>106</v>
      </c>
      <c r="B27" s="133" t="s">
        <v>58</v>
      </c>
      <c r="C27" s="134"/>
      <c r="D27" s="135"/>
      <c r="E27" s="135"/>
      <c r="F27" s="136"/>
    </row>
    <row r="28" spans="1:6" ht="15.75" thickBot="1" x14ac:dyDescent="0.25">
      <c r="A28" s="137"/>
      <c r="B28" s="91"/>
      <c r="C28" s="138" t="s">
        <v>129</v>
      </c>
      <c r="D28" s="138" t="s">
        <v>139</v>
      </c>
      <c r="E28" s="139" t="s">
        <v>129</v>
      </c>
      <c r="F28" s="140">
        <v>0</v>
      </c>
    </row>
    <row r="29" spans="1:6" ht="16.5" thickBot="1" x14ac:dyDescent="0.3">
      <c r="A29" s="141"/>
      <c r="B29" s="142"/>
      <c r="C29" s="143"/>
      <c r="D29" s="144" t="s">
        <v>140</v>
      </c>
      <c r="E29" s="145" t="s">
        <v>141</v>
      </c>
      <c r="F29" s="146">
        <v>0</v>
      </c>
    </row>
    <row r="30" spans="1:6" ht="15.75" x14ac:dyDescent="0.25">
      <c r="A30" s="147"/>
      <c r="B30" s="148"/>
      <c r="C30" s="149"/>
      <c r="D30" s="150"/>
      <c r="E30" s="151"/>
      <c r="F30" s="152"/>
    </row>
    <row r="31" spans="1:6" ht="15.75" x14ac:dyDescent="0.25">
      <c r="A31" s="132" t="s">
        <v>107</v>
      </c>
      <c r="B31" s="133" t="s">
        <v>66</v>
      </c>
      <c r="C31" s="134"/>
      <c r="D31" s="135"/>
      <c r="E31" s="135"/>
      <c r="F31" s="136"/>
    </row>
    <row r="32" spans="1:6" ht="15.75" thickBot="1" x14ac:dyDescent="0.25">
      <c r="A32" s="137">
        <v>1</v>
      </c>
      <c r="B32" s="91"/>
      <c r="C32" s="138" t="s">
        <v>37</v>
      </c>
      <c r="D32" s="138" t="s">
        <v>142</v>
      </c>
      <c r="E32" s="139" t="s">
        <v>143</v>
      </c>
      <c r="F32" s="140">
        <v>36936</v>
      </c>
    </row>
    <row r="33" spans="1:6" ht="16.5" thickBot="1" x14ac:dyDescent="0.3">
      <c r="A33" s="141"/>
      <c r="B33" s="142"/>
      <c r="C33" s="143"/>
      <c r="D33" s="144" t="s">
        <v>140</v>
      </c>
      <c r="E33" s="145" t="s">
        <v>141</v>
      </c>
      <c r="F33" s="146">
        <f>SUM(F32:F32)</f>
        <v>36936</v>
      </c>
    </row>
    <row r="34" spans="1:6" ht="15.75" x14ac:dyDescent="0.25">
      <c r="A34" s="147"/>
      <c r="B34" s="148"/>
      <c r="C34" s="149"/>
      <c r="D34" s="150"/>
      <c r="E34" s="151"/>
      <c r="F34" s="152"/>
    </row>
    <row r="35" spans="1:6" ht="31.5" x14ac:dyDescent="0.25">
      <c r="A35" s="132" t="s">
        <v>108</v>
      </c>
      <c r="B35" s="133" t="s">
        <v>75</v>
      </c>
      <c r="C35" s="134"/>
      <c r="D35" s="135"/>
      <c r="E35" s="135"/>
      <c r="F35" s="136"/>
    </row>
    <row r="36" spans="1:6" ht="15" x14ac:dyDescent="0.2">
      <c r="A36" s="137">
        <v>1</v>
      </c>
      <c r="B36" s="91"/>
      <c r="C36" s="138" t="s">
        <v>81</v>
      </c>
      <c r="D36" s="138" t="s">
        <v>144</v>
      </c>
      <c r="E36" s="139" t="s">
        <v>143</v>
      </c>
      <c r="F36" s="140">
        <v>4385384</v>
      </c>
    </row>
    <row r="37" spans="1:6" ht="15" x14ac:dyDescent="0.2">
      <c r="A37" s="137">
        <v>2</v>
      </c>
      <c r="B37" s="91"/>
      <c r="C37" s="138" t="s">
        <v>81</v>
      </c>
      <c r="D37" s="138" t="s">
        <v>145</v>
      </c>
      <c r="E37" s="139" t="s">
        <v>143</v>
      </c>
      <c r="F37" s="140">
        <v>3222887</v>
      </c>
    </row>
    <row r="38" spans="1:6" ht="15.75" thickBot="1" x14ac:dyDescent="0.25">
      <c r="A38" s="137">
        <v>3</v>
      </c>
      <c r="B38" s="91"/>
      <c r="C38" s="138" t="s">
        <v>81</v>
      </c>
      <c r="D38" s="138" t="s">
        <v>146</v>
      </c>
      <c r="E38" s="139" t="s">
        <v>143</v>
      </c>
      <c r="F38" s="140">
        <v>-7382000</v>
      </c>
    </row>
    <row r="39" spans="1:6" ht="16.5" thickBot="1" x14ac:dyDescent="0.3">
      <c r="A39" s="141"/>
      <c r="B39" s="142"/>
      <c r="C39" s="143"/>
      <c r="D39" s="144" t="s">
        <v>140</v>
      </c>
      <c r="E39" s="145" t="s">
        <v>141</v>
      </c>
      <c r="F39" s="146">
        <f>SUM(F36:F38)</f>
        <v>226271</v>
      </c>
    </row>
    <row r="40" spans="1:6" ht="15.75" x14ac:dyDescent="0.25">
      <c r="A40" s="147"/>
      <c r="B40" s="148"/>
      <c r="C40" s="149"/>
      <c r="D40" s="150"/>
      <c r="E40" s="151"/>
      <c r="F40" s="152"/>
    </row>
    <row r="41" spans="1:6" ht="15.75" x14ac:dyDescent="0.25">
      <c r="A41" s="132" t="s">
        <v>109</v>
      </c>
      <c r="B41" s="133" t="s">
        <v>81</v>
      </c>
      <c r="C41" s="134"/>
      <c r="D41" s="135"/>
      <c r="E41" s="135"/>
      <c r="F41" s="136"/>
    </row>
    <row r="42" spans="1:6" ht="15" x14ac:dyDescent="0.2">
      <c r="A42" s="137">
        <v>1</v>
      </c>
      <c r="B42" s="91"/>
      <c r="C42" s="138" t="s">
        <v>10</v>
      </c>
      <c r="D42" s="138" t="s">
        <v>142</v>
      </c>
      <c r="E42" s="139" t="s">
        <v>143</v>
      </c>
      <c r="F42" s="140">
        <v>18984</v>
      </c>
    </row>
    <row r="43" spans="1:6" ht="15.75" thickBot="1" x14ac:dyDescent="0.25">
      <c r="A43" s="137">
        <v>2</v>
      </c>
      <c r="B43" s="91"/>
      <c r="C43" s="138" t="s">
        <v>10</v>
      </c>
      <c r="D43" s="138" t="s">
        <v>146</v>
      </c>
      <c r="E43" s="139" t="s">
        <v>143</v>
      </c>
      <c r="F43" s="140">
        <v>-20566</v>
      </c>
    </row>
    <row r="44" spans="1:6" ht="16.5" thickBot="1" x14ac:dyDescent="0.3">
      <c r="A44" s="141"/>
      <c r="B44" s="142"/>
      <c r="C44" s="143"/>
      <c r="D44" s="144" t="s">
        <v>140</v>
      </c>
      <c r="E44" s="145" t="s">
        <v>141</v>
      </c>
      <c r="F44" s="146">
        <f>SUM(F42:F43)</f>
        <v>-1582</v>
      </c>
    </row>
    <row r="45" spans="1:6" ht="15.75" x14ac:dyDescent="0.25">
      <c r="A45" s="147"/>
      <c r="B45" s="148"/>
      <c r="C45" s="149"/>
      <c r="D45" s="150"/>
      <c r="E45" s="151"/>
      <c r="F45" s="152"/>
    </row>
    <row r="46" spans="1:6" ht="32.25" thickBot="1" x14ac:dyDescent="0.3">
      <c r="A46" s="153"/>
      <c r="B46" s="154"/>
      <c r="C46" s="154"/>
      <c r="D46" s="155" t="s">
        <v>147</v>
      </c>
      <c r="E46" s="156" t="s">
        <v>148</v>
      </c>
      <c r="F46" s="157">
        <f>+F44+F39+F33+F29+F25+F21+F17+F13+F10</f>
        <v>4077627</v>
      </c>
    </row>
  </sheetData>
  <mergeCells count="6">
    <mergeCell ref="B6:D6"/>
    <mergeCell ref="B1:D1"/>
    <mergeCell ref="A2:F2"/>
    <mergeCell ref="A3:F3"/>
    <mergeCell ref="A4:F4"/>
    <mergeCell ref="A5:F5"/>
  </mergeCells>
  <pageMargins left="0.25" right="0.25" top="0.5" bottom="0.5" header="0.25" footer="0.25"/>
  <pageSetup paperSize="9" scale="74" orientation="landscape" r:id="rId1"/>
  <headerFooter>
    <oddHeader>&amp;LOFFICE OF HEALTH CARE ACCESS&amp;CANNUAL REPORTING&amp;RWILLIAM W. BACKUS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sqref="A1:C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8" t="s">
        <v>0</v>
      </c>
      <c r="B2" s="458"/>
      <c r="C2" s="458"/>
      <c r="D2" s="458"/>
    </row>
    <row r="3" spans="1:5" x14ac:dyDescent="0.2">
      <c r="A3" s="458" t="s">
        <v>1</v>
      </c>
      <c r="B3" s="458"/>
      <c r="C3" s="458"/>
      <c r="D3" s="458"/>
    </row>
    <row r="4" spans="1:5" x14ac:dyDescent="0.2">
      <c r="A4" s="458" t="s">
        <v>2</v>
      </c>
      <c r="B4" s="458"/>
      <c r="C4" s="458"/>
      <c r="D4" s="458"/>
    </row>
    <row r="5" spans="1:5" x14ac:dyDescent="0.2">
      <c r="A5" s="458" t="s">
        <v>149</v>
      </c>
      <c r="B5" s="458"/>
      <c r="C5" s="458"/>
      <c r="D5" s="458"/>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150</v>
      </c>
      <c r="C8" s="165"/>
      <c r="D8" s="166"/>
    </row>
    <row r="9" spans="1:5" ht="14.25" customHeight="1" thickBot="1" x14ac:dyDescent="0.25">
      <c r="A9" s="167" t="s">
        <v>5</v>
      </c>
      <c r="B9" s="168" t="s">
        <v>151</v>
      </c>
      <c r="C9" s="169" t="s">
        <v>136</v>
      </c>
      <c r="D9" s="170" t="s">
        <v>118</v>
      </c>
    </row>
    <row r="10" spans="1:5" ht="15.75" x14ac:dyDescent="0.25">
      <c r="A10" s="171"/>
      <c r="B10" s="86"/>
      <c r="C10" s="172"/>
      <c r="D10" s="173"/>
    </row>
    <row r="11" spans="1:5" x14ac:dyDescent="0.2">
      <c r="A11" s="174" t="s">
        <v>96</v>
      </c>
      <c r="B11" s="175" t="s">
        <v>10</v>
      </c>
      <c r="C11" s="176"/>
      <c r="D11" s="177"/>
    </row>
    <row r="12" spans="1:5" ht="13.5" thickBot="1" x14ac:dyDescent="0.25">
      <c r="A12" s="178">
        <v>0</v>
      </c>
      <c r="B12" s="179" t="s">
        <v>139</v>
      </c>
      <c r="C12" s="180">
        <v>0</v>
      </c>
      <c r="D12" s="181" t="s">
        <v>129</v>
      </c>
    </row>
    <row r="13" spans="1:5" ht="13.5" customHeight="1" thickBot="1" x14ac:dyDescent="0.25">
      <c r="A13" s="182"/>
      <c r="B13" s="183" t="s">
        <v>152</v>
      </c>
      <c r="C13" s="184">
        <v>0</v>
      </c>
      <c r="D13" s="185" t="s">
        <v>141</v>
      </c>
    </row>
    <row r="14" spans="1:5" ht="14.25" customHeight="1" x14ac:dyDescent="0.2">
      <c r="A14" s="186"/>
      <c r="B14" s="187"/>
      <c r="C14" s="188"/>
      <c r="D14" s="189"/>
    </row>
    <row r="15" spans="1:5" x14ac:dyDescent="0.2">
      <c r="A15" s="174" t="s">
        <v>103</v>
      </c>
      <c r="B15" s="175" t="s">
        <v>37</v>
      </c>
      <c r="C15" s="176"/>
      <c r="D15" s="177"/>
    </row>
    <row r="16" spans="1:5" ht="13.5" thickBot="1" x14ac:dyDescent="0.25">
      <c r="A16" s="178">
        <v>0</v>
      </c>
      <c r="B16" s="179" t="s">
        <v>139</v>
      </c>
      <c r="C16" s="180">
        <v>0</v>
      </c>
      <c r="D16" s="181" t="s">
        <v>129</v>
      </c>
    </row>
    <row r="17" spans="1:4" ht="13.5" customHeight="1" thickBot="1" x14ac:dyDescent="0.25">
      <c r="A17" s="182"/>
      <c r="B17" s="183" t="s">
        <v>152</v>
      </c>
      <c r="C17" s="184">
        <v>0</v>
      </c>
      <c r="D17" s="185" t="s">
        <v>141</v>
      </c>
    </row>
    <row r="18" spans="1:4" ht="14.25" customHeight="1" x14ac:dyDescent="0.2">
      <c r="A18" s="186"/>
      <c r="B18" s="187"/>
      <c r="C18" s="188"/>
      <c r="D18" s="189"/>
    </row>
    <row r="19" spans="1:4" x14ac:dyDescent="0.2">
      <c r="A19" s="174" t="s">
        <v>104</v>
      </c>
      <c r="B19" s="175" t="s">
        <v>44</v>
      </c>
      <c r="C19" s="176"/>
      <c r="D19" s="177"/>
    </row>
    <row r="20" spans="1:4" ht="13.5" thickBot="1" x14ac:dyDescent="0.25">
      <c r="A20" s="178">
        <v>0</v>
      </c>
      <c r="B20" s="179" t="s">
        <v>139</v>
      </c>
      <c r="C20" s="180">
        <v>0</v>
      </c>
      <c r="D20" s="181" t="s">
        <v>129</v>
      </c>
    </row>
    <row r="21" spans="1:4" ht="13.5" customHeight="1" thickBot="1" x14ac:dyDescent="0.25">
      <c r="A21" s="182"/>
      <c r="B21" s="183" t="s">
        <v>152</v>
      </c>
      <c r="C21" s="184">
        <v>0</v>
      </c>
      <c r="D21" s="185" t="s">
        <v>141</v>
      </c>
    </row>
    <row r="22" spans="1:4" ht="14.25" customHeight="1" x14ac:dyDescent="0.2">
      <c r="A22" s="186"/>
      <c r="B22" s="187"/>
      <c r="C22" s="188"/>
      <c r="D22" s="189"/>
    </row>
    <row r="23" spans="1:4" x14ac:dyDescent="0.2">
      <c r="A23" s="174" t="s">
        <v>105</v>
      </c>
      <c r="B23" s="175" t="s">
        <v>52</v>
      </c>
      <c r="C23" s="176"/>
      <c r="D23" s="177"/>
    </row>
    <row r="24" spans="1:4" ht="13.5" thickBot="1" x14ac:dyDescent="0.25">
      <c r="A24" s="178">
        <v>0</v>
      </c>
      <c r="B24" s="179" t="s">
        <v>139</v>
      </c>
      <c r="C24" s="180">
        <v>0</v>
      </c>
      <c r="D24" s="181" t="s">
        <v>129</v>
      </c>
    </row>
    <row r="25" spans="1:4" ht="13.5" customHeight="1" thickBot="1" x14ac:dyDescent="0.25">
      <c r="A25" s="182"/>
      <c r="B25" s="183" t="s">
        <v>152</v>
      </c>
      <c r="C25" s="184">
        <v>0</v>
      </c>
      <c r="D25" s="185" t="s">
        <v>141</v>
      </c>
    </row>
    <row r="26" spans="1:4" ht="14.25" customHeight="1" x14ac:dyDescent="0.2">
      <c r="A26" s="186"/>
      <c r="B26" s="187"/>
      <c r="C26" s="188"/>
      <c r="D26" s="189"/>
    </row>
    <row r="27" spans="1:4" x14ac:dyDescent="0.2">
      <c r="A27" s="174" t="s">
        <v>106</v>
      </c>
      <c r="B27" s="175" t="s">
        <v>58</v>
      </c>
      <c r="C27" s="176"/>
      <c r="D27" s="177"/>
    </row>
    <row r="28" spans="1:4" ht="13.5" thickBot="1" x14ac:dyDescent="0.25">
      <c r="A28" s="178">
        <v>0</v>
      </c>
      <c r="B28" s="179" t="s">
        <v>139</v>
      </c>
      <c r="C28" s="180">
        <v>0</v>
      </c>
      <c r="D28" s="181" t="s">
        <v>129</v>
      </c>
    </row>
    <row r="29" spans="1:4" ht="13.5" customHeight="1" thickBot="1" x14ac:dyDescent="0.25">
      <c r="A29" s="182"/>
      <c r="B29" s="183" t="s">
        <v>152</v>
      </c>
      <c r="C29" s="184">
        <v>0</v>
      </c>
      <c r="D29" s="185" t="s">
        <v>141</v>
      </c>
    </row>
    <row r="30" spans="1:4" ht="14.25" customHeight="1" x14ac:dyDescent="0.2">
      <c r="A30" s="186"/>
      <c r="B30" s="187"/>
      <c r="C30" s="188"/>
      <c r="D30" s="189"/>
    </row>
    <row r="31" spans="1:4" x14ac:dyDescent="0.2">
      <c r="A31" s="174" t="s">
        <v>107</v>
      </c>
      <c r="B31" s="175" t="s">
        <v>66</v>
      </c>
      <c r="C31" s="176"/>
      <c r="D31" s="177"/>
    </row>
    <row r="32" spans="1:4" ht="13.5" thickBot="1" x14ac:dyDescent="0.25">
      <c r="A32" s="178">
        <v>0</v>
      </c>
      <c r="B32" s="179" t="s">
        <v>139</v>
      </c>
      <c r="C32" s="180">
        <v>0</v>
      </c>
      <c r="D32" s="181" t="s">
        <v>129</v>
      </c>
    </row>
    <row r="33" spans="1:4" ht="13.5" customHeight="1" thickBot="1" x14ac:dyDescent="0.25">
      <c r="A33" s="182"/>
      <c r="B33" s="183" t="s">
        <v>152</v>
      </c>
      <c r="C33" s="184">
        <v>0</v>
      </c>
      <c r="D33" s="185" t="s">
        <v>141</v>
      </c>
    </row>
    <row r="34" spans="1:4" ht="14.25" customHeight="1" x14ac:dyDescent="0.2">
      <c r="A34" s="186"/>
      <c r="B34" s="187"/>
      <c r="C34" s="188"/>
      <c r="D34" s="189"/>
    </row>
    <row r="35" spans="1:4" ht="25.5" x14ac:dyDescent="0.2">
      <c r="A35" s="174" t="s">
        <v>108</v>
      </c>
      <c r="B35" s="445" t="s">
        <v>75</v>
      </c>
      <c r="C35" s="176"/>
      <c r="D35" s="177"/>
    </row>
    <row r="36" spans="1:4" ht="13.5" thickBot="1" x14ac:dyDescent="0.25">
      <c r="A36" s="178">
        <v>0</v>
      </c>
      <c r="B36" s="179" t="s">
        <v>139</v>
      </c>
      <c r="C36" s="180">
        <v>0</v>
      </c>
      <c r="D36" s="181" t="s">
        <v>129</v>
      </c>
    </row>
    <row r="37" spans="1:4" ht="13.5" customHeight="1" thickBot="1" x14ac:dyDescent="0.25">
      <c r="A37" s="182"/>
      <c r="B37" s="183" t="s">
        <v>152</v>
      </c>
      <c r="C37" s="184">
        <v>0</v>
      </c>
      <c r="D37" s="185" t="s">
        <v>141</v>
      </c>
    </row>
    <row r="38" spans="1:4" ht="14.25" customHeight="1" x14ac:dyDescent="0.2">
      <c r="A38" s="186"/>
      <c r="B38" s="187"/>
      <c r="C38" s="188"/>
      <c r="D38" s="189"/>
    </row>
    <row r="39" spans="1:4" x14ac:dyDescent="0.2">
      <c r="A39" s="174" t="s">
        <v>109</v>
      </c>
      <c r="B39" s="175" t="s">
        <v>81</v>
      </c>
      <c r="C39" s="176"/>
      <c r="D39" s="177"/>
    </row>
    <row r="40" spans="1:4" ht="13.5" thickBot="1" x14ac:dyDescent="0.25">
      <c r="A40" s="178">
        <v>0</v>
      </c>
      <c r="B40" s="179" t="s">
        <v>139</v>
      </c>
      <c r="C40" s="180">
        <v>0</v>
      </c>
      <c r="D40" s="181" t="s">
        <v>129</v>
      </c>
    </row>
    <row r="41" spans="1:4" ht="13.5" customHeight="1" thickBot="1" x14ac:dyDescent="0.25">
      <c r="A41" s="182"/>
      <c r="B41" s="183" t="s">
        <v>152</v>
      </c>
      <c r="C41" s="184">
        <v>0</v>
      </c>
      <c r="D41" s="185" t="s">
        <v>141</v>
      </c>
    </row>
    <row r="42" spans="1:4" ht="14.25" customHeight="1" thickBot="1" x14ac:dyDescent="0.25">
      <c r="A42" s="186"/>
      <c r="B42" s="187"/>
      <c r="C42" s="188"/>
      <c r="D42" s="189"/>
    </row>
    <row r="43" spans="1:4" ht="13.5" customHeight="1" thickBot="1" x14ac:dyDescent="0.25">
      <c r="B43" s="190" t="s">
        <v>153</v>
      </c>
      <c r="C43" s="191">
        <f>+C41+C37+C33+C29+C25+C21+C17+C13</f>
        <v>0</v>
      </c>
      <c r="D43" s="185" t="s">
        <v>148</v>
      </c>
    </row>
  </sheetData>
  <mergeCells count="4">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REPORTING&amp;RWILLIAM W. BACKUS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sqref="A1:C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8" t="s">
        <v>0</v>
      </c>
      <c r="B2" s="458"/>
      <c r="C2" s="458"/>
      <c r="D2" s="458"/>
    </row>
    <row r="3" spans="1:4" x14ac:dyDescent="0.2">
      <c r="A3" s="458" t="s">
        <v>154</v>
      </c>
      <c r="B3" s="458"/>
      <c r="C3" s="458"/>
      <c r="D3" s="458"/>
    </row>
    <row r="4" spans="1:4" x14ac:dyDescent="0.2">
      <c r="A4" s="458" t="s">
        <v>2</v>
      </c>
      <c r="B4" s="458"/>
      <c r="C4" s="458"/>
      <c r="D4" s="458"/>
    </row>
    <row r="5" spans="1:4" x14ac:dyDescent="0.2">
      <c r="A5" s="458" t="s">
        <v>155</v>
      </c>
      <c r="B5" s="458"/>
      <c r="C5" s="458"/>
      <c r="D5" s="458"/>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150</v>
      </c>
      <c r="C8" s="195"/>
      <c r="D8" s="196"/>
    </row>
    <row r="9" spans="1:4" ht="14.25" customHeight="1" thickBot="1" x14ac:dyDescent="0.25">
      <c r="A9" s="121" t="s">
        <v>5</v>
      </c>
      <c r="B9" s="123" t="s">
        <v>156</v>
      </c>
      <c r="C9" s="197" t="s">
        <v>136</v>
      </c>
      <c r="D9" s="124" t="s">
        <v>157</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139</v>
      </c>
      <c r="C12" s="202">
        <v>0</v>
      </c>
      <c r="D12" s="203" t="s">
        <v>158</v>
      </c>
    </row>
    <row r="13" spans="1:4" ht="13.5" customHeight="1" thickBot="1" x14ac:dyDescent="0.25">
      <c r="A13" s="204"/>
      <c r="B13" s="205" t="s">
        <v>102</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139</v>
      </c>
      <c r="C16" s="202">
        <v>0</v>
      </c>
      <c r="D16" s="203" t="s">
        <v>158</v>
      </c>
    </row>
    <row r="17" spans="1:4" ht="13.5" customHeight="1" thickBot="1" x14ac:dyDescent="0.25">
      <c r="A17" s="204"/>
      <c r="B17" s="205" t="s">
        <v>102</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139</v>
      </c>
      <c r="C20" s="202">
        <v>0</v>
      </c>
      <c r="D20" s="203" t="s">
        <v>158</v>
      </c>
    </row>
    <row r="21" spans="1:4" ht="13.5" customHeight="1" thickBot="1" x14ac:dyDescent="0.25">
      <c r="A21" s="204"/>
      <c r="B21" s="205" t="s">
        <v>102</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139</v>
      </c>
      <c r="C24" s="202">
        <v>0</v>
      </c>
      <c r="D24" s="203" t="s">
        <v>158</v>
      </c>
    </row>
    <row r="25" spans="1:4" ht="13.5" customHeight="1" thickBot="1" x14ac:dyDescent="0.25">
      <c r="A25" s="204"/>
      <c r="B25" s="205" t="s">
        <v>102</v>
      </c>
      <c r="C25" s="206">
        <v>0</v>
      </c>
      <c r="D25" s="207"/>
    </row>
    <row r="26" spans="1:4" ht="14.25" customHeight="1" x14ac:dyDescent="0.2">
      <c r="A26" s="208"/>
      <c r="B26" s="209"/>
      <c r="C26" s="210"/>
      <c r="D26" s="211"/>
    </row>
    <row r="27" spans="1:4" ht="15.75" customHeight="1" x14ac:dyDescent="0.2">
      <c r="A27" s="198" t="s">
        <v>57</v>
      </c>
      <c r="B27" s="175" t="s">
        <v>58</v>
      </c>
      <c r="C27" s="173"/>
      <c r="D27" s="199"/>
    </row>
    <row r="28" spans="1:4" ht="13.5" thickBot="1" x14ac:dyDescent="0.25">
      <c r="A28" s="200">
        <v>0</v>
      </c>
      <c r="B28" s="201" t="s">
        <v>139</v>
      </c>
      <c r="C28" s="202">
        <v>0</v>
      </c>
      <c r="D28" s="203" t="s">
        <v>158</v>
      </c>
    </row>
    <row r="29" spans="1:4" ht="13.5" customHeight="1" thickBot="1" x14ac:dyDescent="0.25">
      <c r="A29" s="204"/>
      <c r="B29" s="205" t="s">
        <v>102</v>
      </c>
      <c r="C29" s="206">
        <v>0</v>
      </c>
      <c r="D29" s="207"/>
    </row>
    <row r="30" spans="1:4" ht="14.25" customHeight="1" x14ac:dyDescent="0.2">
      <c r="A30" s="208"/>
      <c r="B30" s="209"/>
      <c r="C30" s="210"/>
      <c r="D30" s="211"/>
    </row>
    <row r="31" spans="1:4" ht="15.75" customHeight="1" x14ac:dyDescent="0.2">
      <c r="A31" s="198" t="s">
        <v>65</v>
      </c>
      <c r="B31" s="175" t="s">
        <v>66</v>
      </c>
      <c r="C31" s="173"/>
      <c r="D31" s="199"/>
    </row>
    <row r="32" spans="1:4" ht="13.5" thickBot="1" x14ac:dyDescent="0.25">
      <c r="A32" s="200">
        <v>0</v>
      </c>
      <c r="B32" s="201" t="s">
        <v>139</v>
      </c>
      <c r="C32" s="202">
        <v>0</v>
      </c>
      <c r="D32" s="203" t="s">
        <v>158</v>
      </c>
    </row>
    <row r="33" spans="1:4" ht="13.5" customHeight="1" thickBot="1" x14ac:dyDescent="0.25">
      <c r="A33" s="204"/>
      <c r="B33" s="205" t="s">
        <v>102</v>
      </c>
      <c r="C33" s="206">
        <v>0</v>
      </c>
      <c r="D33" s="207"/>
    </row>
    <row r="34" spans="1:4" ht="14.25" customHeight="1" x14ac:dyDescent="0.2">
      <c r="A34" s="208"/>
      <c r="B34" s="209"/>
      <c r="C34" s="210"/>
      <c r="D34" s="211"/>
    </row>
    <row r="35" spans="1:4" ht="25.5" x14ac:dyDescent="0.2">
      <c r="A35" s="198" t="s">
        <v>74</v>
      </c>
      <c r="B35" s="445" t="s">
        <v>75</v>
      </c>
      <c r="C35" s="173"/>
      <c r="D35" s="199"/>
    </row>
    <row r="36" spans="1:4" ht="13.5" thickBot="1" x14ac:dyDescent="0.25">
      <c r="A36" s="200">
        <v>0</v>
      </c>
      <c r="B36" s="201" t="s">
        <v>139</v>
      </c>
      <c r="C36" s="202">
        <v>0</v>
      </c>
      <c r="D36" s="203" t="s">
        <v>158</v>
      </c>
    </row>
    <row r="37" spans="1:4" ht="13.5" customHeight="1" thickBot="1" x14ac:dyDescent="0.25">
      <c r="A37" s="204"/>
      <c r="B37" s="205" t="s">
        <v>102</v>
      </c>
      <c r="C37" s="206">
        <v>0</v>
      </c>
      <c r="D37" s="207"/>
    </row>
    <row r="38" spans="1:4" ht="14.25" customHeight="1" x14ac:dyDescent="0.2">
      <c r="A38" s="208"/>
      <c r="B38" s="209"/>
      <c r="C38" s="210"/>
      <c r="D38" s="211"/>
    </row>
    <row r="39" spans="1:4" ht="15.75" customHeight="1" x14ac:dyDescent="0.2">
      <c r="A39" s="198" t="s">
        <v>80</v>
      </c>
      <c r="B39" s="175" t="s">
        <v>81</v>
      </c>
      <c r="C39" s="173"/>
      <c r="D39" s="199"/>
    </row>
    <row r="40" spans="1:4" ht="13.5" thickBot="1" x14ac:dyDescent="0.25">
      <c r="A40" s="200">
        <v>0</v>
      </c>
      <c r="B40" s="201" t="s">
        <v>139</v>
      </c>
      <c r="C40" s="202">
        <v>0</v>
      </c>
      <c r="D40" s="203" t="s">
        <v>158</v>
      </c>
    </row>
    <row r="41" spans="1:4" ht="13.5" customHeight="1" thickBot="1" x14ac:dyDescent="0.25">
      <c r="A41" s="204"/>
      <c r="B41" s="205" t="s">
        <v>102</v>
      </c>
      <c r="C41" s="206">
        <v>0</v>
      </c>
      <c r="D41" s="207"/>
    </row>
    <row r="42" spans="1:4" ht="14.25" customHeight="1" x14ac:dyDescent="0.2">
      <c r="A42" s="208"/>
      <c r="B42" s="209"/>
      <c r="C42" s="210"/>
      <c r="D42" s="211"/>
    </row>
    <row r="43" spans="1:4" ht="13.5" customHeight="1" thickBot="1" x14ac:dyDescent="0.25">
      <c r="A43" s="212"/>
      <c r="B43" s="213" t="s">
        <v>132</v>
      </c>
      <c r="C43" s="214">
        <f>+C41+C37+C33+C29+C25+C21+C17+C13</f>
        <v>0</v>
      </c>
      <c r="D43" s="215"/>
    </row>
  </sheetData>
  <mergeCells count="4">
    <mergeCell ref="A2:D2"/>
    <mergeCell ref="A3:D3"/>
    <mergeCell ref="A4:D4"/>
    <mergeCell ref="A5:D5"/>
  </mergeCells>
  <pageMargins left="1" right="1" top="0.5" bottom="0.5" header="0.25" footer="0.25"/>
  <pageSetup paperSize="9" scale="74" orientation="landscape" r:id="rId1"/>
  <headerFooter>
    <oddHeader>&amp;LOFFICE OF HEALTH CARE ACCESS&amp;CANNUAL REPORTING&amp;RWILLIAM W. BACKUS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sqref="A1:C1"/>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60"/>
      <c r="C1" s="460"/>
      <c r="D1" s="460"/>
    </row>
    <row r="2" spans="1:6" s="216" customFormat="1" x14ac:dyDescent="0.2">
      <c r="A2" s="461" t="s">
        <v>0</v>
      </c>
      <c r="B2" s="461"/>
      <c r="C2" s="461"/>
      <c r="D2" s="461"/>
      <c r="E2" s="461"/>
      <c r="F2" s="461"/>
    </row>
    <row r="3" spans="1:6" s="216" customFormat="1" x14ac:dyDescent="0.2">
      <c r="A3" s="461" t="s">
        <v>1</v>
      </c>
      <c r="B3" s="461"/>
      <c r="C3" s="461"/>
      <c r="D3" s="461"/>
      <c r="E3" s="461"/>
      <c r="F3" s="461"/>
    </row>
    <row r="4" spans="1:6" s="216" customFormat="1" x14ac:dyDescent="0.2">
      <c r="A4" s="461" t="s">
        <v>2</v>
      </c>
      <c r="B4" s="461"/>
      <c r="C4" s="461"/>
      <c r="D4" s="461"/>
      <c r="E4" s="461"/>
      <c r="F4" s="461"/>
    </row>
    <row r="5" spans="1:6" s="216" customFormat="1" x14ac:dyDescent="0.2">
      <c r="A5" s="461" t="s">
        <v>159</v>
      </c>
      <c r="B5" s="461"/>
      <c r="C5" s="461"/>
      <c r="D5" s="461"/>
      <c r="E5" s="461"/>
      <c r="F5" s="461"/>
    </row>
    <row r="6" spans="1:6" s="216" customFormat="1" x14ac:dyDescent="0.2">
      <c r="A6" s="461" t="s">
        <v>160</v>
      </c>
      <c r="B6" s="461"/>
      <c r="C6" s="461"/>
      <c r="D6" s="461"/>
      <c r="E6" s="461"/>
      <c r="F6" s="461"/>
    </row>
    <row r="7" spans="1:6" s="216" customFormat="1" ht="13.5" customHeight="1" thickBot="1" x14ac:dyDescent="0.25">
      <c r="B7" s="459"/>
      <c r="C7" s="459"/>
      <c r="D7" s="45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161</v>
      </c>
      <c r="D9" s="227" t="s">
        <v>162</v>
      </c>
      <c r="E9" s="228" t="s">
        <v>163</v>
      </c>
      <c r="F9" s="229" t="s">
        <v>164</v>
      </c>
    </row>
    <row r="10" spans="1:6" x14ac:dyDescent="0.2">
      <c r="A10" s="230"/>
      <c r="B10" s="231"/>
      <c r="C10" s="232"/>
      <c r="D10" s="233"/>
      <c r="E10" s="173"/>
      <c r="F10" s="172"/>
    </row>
    <row r="11" spans="1:6" ht="13.5" customHeight="1" thickBot="1" x14ac:dyDescent="0.25">
      <c r="A11" s="167" t="s">
        <v>8</v>
      </c>
      <c r="B11" s="234" t="s">
        <v>165</v>
      </c>
      <c r="C11" s="235"/>
      <c r="D11" s="235"/>
      <c r="E11" s="235"/>
      <c r="F11" s="236"/>
    </row>
    <row r="12" spans="1:6" ht="15.75" customHeight="1" x14ac:dyDescent="0.2">
      <c r="A12" s="237"/>
      <c r="B12" s="238" t="s">
        <v>166</v>
      </c>
      <c r="C12" s="239">
        <v>0</v>
      </c>
      <c r="D12" s="239">
        <v>0</v>
      </c>
      <c r="E12" s="239">
        <f t="shared" ref="E12:E18" si="0">D12-C12</f>
        <v>0</v>
      </c>
      <c r="F12" s="240">
        <f t="shared" ref="F12:F18" si="1">IF(C12=0,0,E12/C12)</f>
        <v>0</v>
      </c>
    </row>
    <row r="13" spans="1:6" x14ac:dyDescent="0.2">
      <c r="A13" s="241">
        <v>1</v>
      </c>
      <c r="B13" s="242" t="s">
        <v>167</v>
      </c>
      <c r="C13" s="243">
        <v>0</v>
      </c>
      <c r="D13" s="243">
        <v>0</v>
      </c>
      <c r="E13" s="243">
        <f t="shared" si="0"/>
        <v>0</v>
      </c>
      <c r="F13" s="244">
        <f t="shared" si="1"/>
        <v>0</v>
      </c>
    </row>
    <row r="14" spans="1:6" x14ac:dyDescent="0.2">
      <c r="A14" s="241">
        <v>2</v>
      </c>
      <c r="B14" s="242" t="s">
        <v>168</v>
      </c>
      <c r="C14" s="243">
        <v>0</v>
      </c>
      <c r="D14" s="243">
        <v>0</v>
      </c>
      <c r="E14" s="243">
        <f t="shared" si="0"/>
        <v>0</v>
      </c>
      <c r="F14" s="244">
        <f t="shared" si="1"/>
        <v>0</v>
      </c>
    </row>
    <row r="15" spans="1:6" x14ac:dyDescent="0.2">
      <c r="A15" s="241">
        <v>3</v>
      </c>
      <c r="B15" s="242" t="s">
        <v>169</v>
      </c>
      <c r="C15" s="243">
        <v>0</v>
      </c>
      <c r="D15" s="243">
        <v>0</v>
      </c>
      <c r="E15" s="243">
        <f t="shared" si="0"/>
        <v>0</v>
      </c>
      <c r="F15" s="244">
        <f t="shared" si="1"/>
        <v>0</v>
      </c>
    </row>
    <row r="16" spans="1:6" x14ac:dyDescent="0.2">
      <c r="A16" s="241">
        <v>4</v>
      </c>
      <c r="B16" s="242" t="s">
        <v>170</v>
      </c>
      <c r="C16" s="243">
        <v>0</v>
      </c>
      <c r="D16" s="243">
        <v>0</v>
      </c>
      <c r="E16" s="243">
        <f t="shared" si="0"/>
        <v>0</v>
      </c>
      <c r="F16" s="244">
        <f t="shared" si="1"/>
        <v>0</v>
      </c>
    </row>
    <row r="17" spans="1:6" ht="15.75" x14ac:dyDescent="0.25">
      <c r="A17" s="132"/>
      <c r="B17" s="245" t="s">
        <v>171</v>
      </c>
      <c r="C17" s="246">
        <f>C12+(C13+C14-C15+C16)</f>
        <v>0</v>
      </c>
      <c r="D17" s="246">
        <f>D12+(D13+D14-D15+D16)</f>
        <v>0</v>
      </c>
      <c r="E17" s="246">
        <f t="shared" si="0"/>
        <v>0</v>
      </c>
      <c r="F17" s="247">
        <f t="shared" si="1"/>
        <v>0</v>
      </c>
    </row>
    <row r="18" spans="1:6" x14ac:dyDescent="0.2">
      <c r="A18" s="248">
        <v>5</v>
      </c>
      <c r="B18" s="249" t="s">
        <v>172</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173</v>
      </c>
      <c r="C20" s="235"/>
      <c r="D20" s="235"/>
      <c r="E20" s="235"/>
      <c r="F20" s="236"/>
    </row>
    <row r="21" spans="1:6" ht="15.75" customHeight="1" x14ac:dyDescent="0.2">
      <c r="A21" s="237"/>
      <c r="B21" s="238" t="s">
        <v>166</v>
      </c>
      <c r="C21" s="239">
        <v>528776</v>
      </c>
      <c r="D21" s="239">
        <v>551595</v>
      </c>
      <c r="E21" s="239">
        <f t="shared" ref="E21:E27" si="2">D21-C21</f>
        <v>22819</v>
      </c>
      <c r="F21" s="240">
        <f t="shared" ref="F21:F27" si="3">IF(C21=0,0,E21/C21)</f>
        <v>4.3154379170007716E-2</v>
      </c>
    </row>
    <row r="22" spans="1:6" x14ac:dyDescent="0.2">
      <c r="A22" s="241">
        <v>1</v>
      </c>
      <c r="B22" s="242" t="s">
        <v>167</v>
      </c>
      <c r="C22" s="243">
        <v>25</v>
      </c>
      <c r="D22" s="243">
        <v>0</v>
      </c>
      <c r="E22" s="243">
        <f t="shared" si="2"/>
        <v>-25</v>
      </c>
      <c r="F22" s="244">
        <f t="shared" si="3"/>
        <v>-1</v>
      </c>
    </row>
    <row r="23" spans="1:6" x14ac:dyDescent="0.2">
      <c r="A23" s="241">
        <v>2</v>
      </c>
      <c r="B23" s="242" t="s">
        <v>168</v>
      </c>
      <c r="C23" s="243">
        <v>8051</v>
      </c>
      <c r="D23" s="243">
        <v>12712</v>
      </c>
      <c r="E23" s="243">
        <f t="shared" si="2"/>
        <v>4661</v>
      </c>
      <c r="F23" s="244">
        <f t="shared" si="3"/>
        <v>0.57893429387653705</v>
      </c>
    </row>
    <row r="24" spans="1:6" x14ac:dyDescent="0.2">
      <c r="A24" s="241">
        <v>3</v>
      </c>
      <c r="B24" s="242" t="s">
        <v>169</v>
      </c>
      <c r="C24" s="243">
        <v>0</v>
      </c>
      <c r="D24" s="243">
        <v>0</v>
      </c>
      <c r="E24" s="243">
        <f t="shared" si="2"/>
        <v>0</v>
      </c>
      <c r="F24" s="244">
        <f t="shared" si="3"/>
        <v>0</v>
      </c>
    </row>
    <row r="25" spans="1:6" x14ac:dyDescent="0.2">
      <c r="A25" s="241">
        <v>4</v>
      </c>
      <c r="B25" s="242" t="s">
        <v>170</v>
      </c>
      <c r="C25" s="243">
        <v>14743</v>
      </c>
      <c r="D25" s="243">
        <v>-37247</v>
      </c>
      <c r="E25" s="243">
        <f t="shared" si="2"/>
        <v>-51990</v>
      </c>
      <c r="F25" s="244">
        <f t="shared" si="3"/>
        <v>-3.5264193176422709</v>
      </c>
    </row>
    <row r="26" spans="1:6" ht="15.75" x14ac:dyDescent="0.25">
      <c r="A26" s="132"/>
      <c r="B26" s="245" t="s">
        <v>171</v>
      </c>
      <c r="C26" s="246">
        <f>C21+(C22+C23-C24+C25)</f>
        <v>551595</v>
      </c>
      <c r="D26" s="246">
        <f>D21+(D22+D23-D24+D25)</f>
        <v>527060</v>
      </c>
      <c r="E26" s="246">
        <f t="shared" si="2"/>
        <v>-24535</v>
      </c>
      <c r="F26" s="247">
        <f t="shared" si="3"/>
        <v>-4.4480098623083969E-2</v>
      </c>
    </row>
    <row r="27" spans="1:6" x14ac:dyDescent="0.2">
      <c r="A27" s="248">
        <v>5</v>
      </c>
      <c r="B27" s="249" t="s">
        <v>172</v>
      </c>
      <c r="C27" s="250">
        <v>7200</v>
      </c>
      <c r="D27" s="250">
        <v>25000</v>
      </c>
      <c r="E27" s="250">
        <f t="shared" si="2"/>
        <v>17800</v>
      </c>
      <c r="F27" s="251">
        <f t="shared" si="3"/>
        <v>2.4722222222222223</v>
      </c>
    </row>
    <row r="28" spans="1:6" ht="13.5" customHeight="1" x14ac:dyDescent="0.2">
      <c r="A28" s="252"/>
      <c r="B28" s="253"/>
      <c r="C28" s="254"/>
      <c r="D28" s="254"/>
      <c r="E28" s="254"/>
      <c r="F28" s="255"/>
    </row>
    <row r="29" spans="1:6" ht="13.5" customHeight="1" thickBot="1" x14ac:dyDescent="0.25">
      <c r="A29" s="167" t="s">
        <v>43</v>
      </c>
      <c r="B29" s="234" t="s">
        <v>174</v>
      </c>
      <c r="C29" s="235"/>
      <c r="D29" s="235"/>
      <c r="E29" s="235"/>
      <c r="F29" s="236"/>
    </row>
    <row r="30" spans="1:6" ht="15.75" customHeight="1" x14ac:dyDescent="0.2">
      <c r="A30" s="237"/>
      <c r="B30" s="238" t="s">
        <v>166</v>
      </c>
      <c r="C30" s="239">
        <v>0</v>
      </c>
      <c r="D30" s="239">
        <v>0</v>
      </c>
      <c r="E30" s="239">
        <f t="shared" ref="E30:E36" si="4">D30-C30</f>
        <v>0</v>
      </c>
      <c r="F30" s="240">
        <f t="shared" ref="F30:F36" si="5">IF(C30=0,0,E30/C30)</f>
        <v>0</v>
      </c>
    </row>
    <row r="31" spans="1:6" x14ac:dyDescent="0.2">
      <c r="A31" s="241">
        <v>1</v>
      </c>
      <c r="B31" s="242" t="s">
        <v>167</v>
      </c>
      <c r="C31" s="243">
        <v>0</v>
      </c>
      <c r="D31" s="243">
        <v>0</v>
      </c>
      <c r="E31" s="243">
        <f t="shared" si="4"/>
        <v>0</v>
      </c>
      <c r="F31" s="244">
        <f t="shared" si="5"/>
        <v>0</v>
      </c>
    </row>
    <row r="32" spans="1:6" x14ac:dyDescent="0.2">
      <c r="A32" s="241">
        <v>2</v>
      </c>
      <c r="B32" s="242" t="s">
        <v>168</v>
      </c>
      <c r="C32" s="243">
        <v>0</v>
      </c>
      <c r="D32" s="243">
        <v>0</v>
      </c>
      <c r="E32" s="243">
        <f t="shared" si="4"/>
        <v>0</v>
      </c>
      <c r="F32" s="244">
        <f t="shared" si="5"/>
        <v>0</v>
      </c>
    </row>
    <row r="33" spans="1:6" x14ac:dyDescent="0.2">
      <c r="A33" s="241">
        <v>3</v>
      </c>
      <c r="B33" s="242" t="s">
        <v>169</v>
      </c>
      <c r="C33" s="243">
        <v>0</v>
      </c>
      <c r="D33" s="243">
        <v>0</v>
      </c>
      <c r="E33" s="243">
        <f t="shared" si="4"/>
        <v>0</v>
      </c>
      <c r="F33" s="244">
        <f t="shared" si="5"/>
        <v>0</v>
      </c>
    </row>
    <row r="34" spans="1:6" x14ac:dyDescent="0.2">
      <c r="A34" s="241">
        <v>4</v>
      </c>
      <c r="B34" s="242" t="s">
        <v>170</v>
      </c>
      <c r="C34" s="243">
        <v>0</v>
      </c>
      <c r="D34" s="243">
        <v>0</v>
      </c>
      <c r="E34" s="243">
        <f t="shared" si="4"/>
        <v>0</v>
      </c>
      <c r="F34" s="244">
        <f t="shared" si="5"/>
        <v>0</v>
      </c>
    </row>
    <row r="35" spans="1:6" ht="15.75" x14ac:dyDescent="0.25">
      <c r="A35" s="132"/>
      <c r="B35" s="245" t="s">
        <v>171</v>
      </c>
      <c r="C35" s="246">
        <f>C30+(C31+C32-C33+C34)</f>
        <v>0</v>
      </c>
      <c r="D35" s="246">
        <f>D30+(D31+D32-D33+D34)</f>
        <v>0</v>
      </c>
      <c r="E35" s="246">
        <f t="shared" si="4"/>
        <v>0</v>
      </c>
      <c r="F35" s="247">
        <f t="shared" si="5"/>
        <v>0</v>
      </c>
    </row>
    <row r="36" spans="1:6" x14ac:dyDescent="0.2">
      <c r="A36" s="248">
        <v>5</v>
      </c>
      <c r="B36" s="249" t="s">
        <v>172</v>
      </c>
      <c r="C36" s="250">
        <v>0</v>
      </c>
      <c r="D36" s="250">
        <v>0</v>
      </c>
      <c r="E36" s="250">
        <f t="shared" si="4"/>
        <v>0</v>
      </c>
      <c r="F36" s="251">
        <f t="shared" si="5"/>
        <v>0</v>
      </c>
    </row>
    <row r="37" spans="1:6" ht="13.5" customHeight="1" thickBot="1" x14ac:dyDescent="0.25">
      <c r="A37" s="252"/>
      <c r="B37" s="253"/>
      <c r="C37" s="254"/>
      <c r="D37" s="254"/>
      <c r="E37" s="254"/>
      <c r="F37" s="255"/>
    </row>
    <row r="38" spans="1:6" x14ac:dyDescent="0.2">
      <c r="A38" s="447"/>
      <c r="B38" s="447"/>
      <c r="C38" s="447"/>
      <c r="D38" s="447"/>
      <c r="E38" s="447"/>
      <c r="F38" s="447"/>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r:id="rId1"/>
  <headerFooter>
    <oddHeader>&amp;L&amp;10OFFICE OF HEALTH CARE ACCESS&amp;C&amp;10ANNUAL REPORTING&amp;R&amp;10WILLIAM W. BACKUS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71" t="s">
        <v>0</v>
      </c>
      <c r="B1" s="472"/>
      <c r="C1" s="473"/>
    </row>
    <row r="2" spans="1:4" ht="16.350000000000001" customHeight="1" x14ac:dyDescent="0.25">
      <c r="A2" s="471" t="s">
        <v>1</v>
      </c>
      <c r="B2" s="472"/>
      <c r="C2" s="473"/>
    </row>
    <row r="3" spans="1:4" ht="16.350000000000001" customHeight="1" x14ac:dyDescent="0.25">
      <c r="A3" s="471" t="s">
        <v>2</v>
      </c>
      <c r="B3" s="472"/>
      <c r="C3" s="473"/>
    </row>
    <row r="4" spans="1:4" ht="16.350000000000001" customHeight="1" x14ac:dyDescent="0.25">
      <c r="A4" s="471" t="s">
        <v>175</v>
      </c>
      <c r="B4" s="472"/>
      <c r="C4" s="473"/>
    </row>
    <row r="5" spans="1:4" ht="16.350000000000001" customHeight="1" thickBot="1" x14ac:dyDescent="0.3">
      <c r="A5" s="474"/>
      <c r="B5" s="475"/>
      <c r="C5" s="476"/>
    </row>
    <row r="6" spans="1:4" ht="16.350000000000001" customHeight="1" thickBot="1" x14ac:dyDescent="0.3">
      <c r="A6" s="477" t="s">
        <v>176</v>
      </c>
      <c r="B6" s="478"/>
      <c r="C6" s="479"/>
    </row>
    <row r="7" spans="1:4" ht="16.350000000000001" customHeight="1" thickBot="1" x14ac:dyDescent="0.3">
      <c r="A7" s="259">
        <v>-1</v>
      </c>
      <c r="B7" s="260">
        <v>-2</v>
      </c>
      <c r="C7" s="260">
        <v>-3</v>
      </c>
    </row>
    <row r="8" spans="1:4" ht="16.350000000000001" customHeight="1" thickBot="1" x14ac:dyDescent="0.3">
      <c r="A8" s="261" t="s">
        <v>177</v>
      </c>
      <c r="B8" s="262" t="s">
        <v>178</v>
      </c>
      <c r="C8" s="263" t="s">
        <v>179</v>
      </c>
    </row>
    <row r="9" spans="1:4" s="264" customFormat="1" ht="16.350000000000001" customHeight="1" x14ac:dyDescent="0.25">
      <c r="A9" s="462" t="s">
        <v>180</v>
      </c>
      <c r="B9" s="463"/>
      <c r="C9" s="265">
        <v>0</v>
      </c>
    </row>
    <row r="10" spans="1:4" s="264" customFormat="1" ht="16.350000000000001" customHeight="1" x14ac:dyDescent="0.25">
      <c r="A10" s="464" t="s">
        <v>181</v>
      </c>
      <c r="B10" s="465"/>
      <c r="C10" s="265">
        <v>0</v>
      </c>
      <c r="D10" s="266"/>
    </row>
    <row r="11" spans="1:4" s="264" customFormat="1" ht="16.350000000000001" customHeight="1" thickBot="1" x14ac:dyDescent="0.3">
      <c r="A11" s="466" t="s">
        <v>182</v>
      </c>
      <c r="B11" s="467"/>
      <c r="C11" s="267">
        <v>0</v>
      </c>
      <c r="D11" s="266"/>
    </row>
    <row r="12" spans="1:4" s="264" customFormat="1" ht="16.350000000000001" customHeight="1" thickBot="1" x14ac:dyDescent="0.3">
      <c r="A12" s="468"/>
      <c r="B12" s="469"/>
      <c r="C12" s="470"/>
      <c r="D12" s="266"/>
    </row>
    <row r="13" spans="1:4" ht="16.350000000000001" customHeight="1" thickBot="1" x14ac:dyDescent="0.3">
      <c r="A13" s="268"/>
      <c r="B13" s="269" t="s">
        <v>183</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r:id="rId1"/>
  <headerFooter>
    <oddHeader>&amp;LOFFICE OF HEALTH CARE ACCESS&amp;CANNUAL REPORTING&amp;RWILLIAM W. BACKUS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75" zoomScaleSheetLayoutView="75" workbookViewId="0">
      <selection sqref="A1:C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7" s="271" customFormat="1" ht="15" customHeight="1" x14ac:dyDescent="0.25">
      <c r="A1" s="480"/>
      <c r="B1" s="481"/>
      <c r="C1" s="481"/>
      <c r="D1" s="481"/>
      <c r="E1" s="481"/>
      <c r="F1" s="482"/>
    </row>
    <row r="2" spans="1:7" s="271" customFormat="1" ht="15.75" customHeight="1" x14ac:dyDescent="0.25">
      <c r="A2" s="471" t="s">
        <v>0</v>
      </c>
      <c r="B2" s="472"/>
      <c r="C2" s="472"/>
      <c r="D2" s="472"/>
      <c r="E2" s="472"/>
      <c r="F2" s="473"/>
    </row>
    <row r="3" spans="1:7" s="271" customFormat="1" ht="15" customHeight="1" x14ac:dyDescent="0.25">
      <c r="A3" s="471" t="s">
        <v>1</v>
      </c>
      <c r="B3" s="472"/>
      <c r="C3" s="472"/>
      <c r="D3" s="472"/>
      <c r="E3" s="472"/>
      <c r="F3" s="473"/>
    </row>
    <row r="4" spans="1:7" s="271" customFormat="1" ht="15" customHeight="1" x14ac:dyDescent="0.25">
      <c r="A4" s="471" t="s">
        <v>2</v>
      </c>
      <c r="B4" s="472"/>
      <c r="C4" s="472"/>
      <c r="D4" s="472"/>
      <c r="E4" s="472"/>
      <c r="F4" s="473"/>
    </row>
    <row r="5" spans="1:7" ht="15" customHeight="1" x14ac:dyDescent="0.25">
      <c r="A5" s="471" t="s">
        <v>184</v>
      </c>
      <c r="B5" s="472"/>
      <c r="C5" s="472"/>
      <c r="D5" s="472"/>
      <c r="E5" s="472"/>
      <c r="F5" s="473"/>
    </row>
    <row r="6" spans="1:7" ht="16.5" customHeight="1" thickBot="1" x14ac:dyDescent="0.3">
      <c r="A6" s="483"/>
      <c r="B6" s="484"/>
      <c r="C6" s="484"/>
      <c r="D6" s="484"/>
      <c r="E6" s="484"/>
      <c r="F6" s="485"/>
    </row>
    <row r="7" spans="1:7" ht="16.5" customHeight="1" thickBot="1" x14ac:dyDescent="0.3">
      <c r="A7" s="490" t="s">
        <v>185</v>
      </c>
      <c r="B7" s="491"/>
      <c r="C7" s="491"/>
      <c r="D7" s="491"/>
      <c r="E7" s="491"/>
      <c r="F7" s="491"/>
      <c r="G7" s="446"/>
    </row>
    <row r="8" spans="1:7" ht="14.25" customHeight="1" x14ac:dyDescent="0.25">
      <c r="A8" s="272">
        <v>-1</v>
      </c>
      <c r="B8" s="273">
        <v>-2</v>
      </c>
      <c r="C8" s="273">
        <v>-3</v>
      </c>
      <c r="D8" s="273">
        <v>-4</v>
      </c>
      <c r="E8" s="273">
        <v>-5</v>
      </c>
      <c r="F8" s="274">
        <v>-6</v>
      </c>
    </row>
    <row r="9" spans="1:7" ht="30.75" customHeight="1" thickBot="1" x14ac:dyDescent="0.3">
      <c r="A9" s="275" t="s">
        <v>186</v>
      </c>
      <c r="B9" s="276" t="s">
        <v>187</v>
      </c>
      <c r="C9" s="277" t="s">
        <v>188</v>
      </c>
      <c r="D9" s="277" t="s">
        <v>189</v>
      </c>
      <c r="E9" s="277" t="s">
        <v>190</v>
      </c>
      <c r="F9" s="278" t="s">
        <v>191</v>
      </c>
    </row>
    <row r="10" spans="1:7" ht="15" customHeight="1" x14ac:dyDescent="0.25">
      <c r="A10" s="279"/>
      <c r="B10" s="280"/>
      <c r="C10" s="281"/>
      <c r="D10" s="281"/>
      <c r="E10" s="281"/>
      <c r="F10" s="282"/>
      <c r="G10" s="446"/>
    </row>
    <row r="11" spans="1:7" ht="15" customHeight="1" x14ac:dyDescent="0.25">
      <c r="A11" s="283" t="s">
        <v>90</v>
      </c>
      <c r="B11" s="492" t="s">
        <v>192</v>
      </c>
      <c r="C11" s="493"/>
      <c r="D11" s="493"/>
      <c r="E11" s="493"/>
      <c r="F11" s="493"/>
      <c r="G11" s="446"/>
    </row>
    <row r="12" spans="1:7" ht="15" customHeight="1" x14ac:dyDescent="0.25">
      <c r="A12" s="486"/>
      <c r="B12" s="487"/>
      <c r="C12" s="487"/>
      <c r="D12" s="487"/>
      <c r="E12" s="487"/>
      <c r="F12" s="487"/>
      <c r="G12" s="446"/>
    </row>
    <row r="13" spans="1:7" ht="15" customHeight="1" x14ac:dyDescent="0.25">
      <c r="A13" s="283" t="s">
        <v>91</v>
      </c>
      <c r="B13" s="494" t="s">
        <v>193</v>
      </c>
      <c r="C13" s="495"/>
      <c r="D13" s="495"/>
      <c r="E13" s="495"/>
      <c r="F13" s="495"/>
      <c r="G13" s="446"/>
    </row>
    <row r="14" spans="1:7" ht="15" customHeight="1" x14ac:dyDescent="0.25">
      <c r="A14" s="486"/>
      <c r="B14" s="487"/>
      <c r="C14" s="487"/>
      <c r="D14" s="487"/>
      <c r="E14" s="487"/>
      <c r="F14" s="487"/>
      <c r="G14" s="446"/>
    </row>
    <row r="15" spans="1:7" ht="15" customHeight="1" x14ac:dyDescent="0.25">
      <c r="A15" s="283" t="s">
        <v>115</v>
      </c>
      <c r="B15" s="494" t="s">
        <v>194</v>
      </c>
      <c r="C15" s="495"/>
      <c r="D15" s="495"/>
      <c r="E15" s="495"/>
      <c r="F15" s="495"/>
      <c r="G15" s="446"/>
    </row>
    <row r="16" spans="1:7" ht="15" customHeight="1" x14ac:dyDescent="0.25">
      <c r="A16" s="486"/>
      <c r="B16" s="487"/>
      <c r="C16" s="487"/>
      <c r="D16" s="487"/>
      <c r="E16" s="487"/>
      <c r="F16" s="487"/>
      <c r="G16" s="446"/>
    </row>
    <row r="17" spans="1:7" ht="15" customHeight="1" x14ac:dyDescent="0.25">
      <c r="A17" s="283" t="s">
        <v>195</v>
      </c>
      <c r="B17" s="488" t="s">
        <v>196</v>
      </c>
      <c r="C17" s="488"/>
      <c r="D17" s="488"/>
      <c r="E17" s="488"/>
      <c r="F17" s="488"/>
      <c r="G17" s="446"/>
    </row>
    <row r="18" spans="1:7" ht="16.5" customHeight="1" thickBot="1" x14ac:dyDescent="0.3">
      <c r="A18" s="284"/>
      <c r="B18" s="489"/>
      <c r="C18" s="489"/>
      <c r="D18" s="489"/>
      <c r="E18" s="489"/>
      <c r="F18" s="285"/>
      <c r="G18" s="446"/>
    </row>
    <row r="19" spans="1:7" x14ac:dyDescent="0.25">
      <c r="A19" s="286"/>
      <c r="B19" s="287" t="s">
        <v>197</v>
      </c>
      <c r="C19" s="288">
        <v>300000</v>
      </c>
      <c r="D19" s="288">
        <v>-9531</v>
      </c>
      <c r="E19" s="288">
        <v>0</v>
      </c>
      <c r="F19" s="289">
        <v>0</v>
      </c>
    </row>
    <row r="20" spans="1:7" x14ac:dyDescent="0.25">
      <c r="A20" s="286"/>
      <c r="B20" s="287" t="s">
        <v>198</v>
      </c>
      <c r="C20" s="288">
        <v>66833</v>
      </c>
      <c r="D20" s="288">
        <v>-1668</v>
      </c>
      <c r="E20" s="288">
        <v>0</v>
      </c>
      <c r="F20" s="289">
        <v>0</v>
      </c>
    </row>
    <row r="21" spans="1:7" x14ac:dyDescent="0.25">
      <c r="A21" s="286"/>
      <c r="B21" s="287" t="s">
        <v>199</v>
      </c>
      <c r="C21" s="288">
        <v>5000</v>
      </c>
      <c r="D21" s="288">
        <v>-205</v>
      </c>
      <c r="E21" s="288">
        <v>0</v>
      </c>
      <c r="F21" s="289">
        <v>0</v>
      </c>
    </row>
    <row r="22" spans="1:7" x14ac:dyDescent="0.25">
      <c r="A22" s="286"/>
      <c r="B22" s="287" t="s">
        <v>200</v>
      </c>
      <c r="C22" s="288">
        <v>7500</v>
      </c>
      <c r="D22" s="288">
        <v>-696</v>
      </c>
      <c r="E22" s="288">
        <v>0</v>
      </c>
      <c r="F22" s="289">
        <v>0</v>
      </c>
    </row>
    <row r="23" spans="1:7" x14ac:dyDescent="0.25">
      <c r="A23" s="286"/>
      <c r="B23" s="287" t="s">
        <v>201</v>
      </c>
      <c r="C23" s="288">
        <v>4246</v>
      </c>
      <c r="D23" s="288">
        <v>-675</v>
      </c>
      <c r="E23" s="288">
        <v>0</v>
      </c>
      <c r="F23" s="289">
        <v>0</v>
      </c>
    </row>
    <row r="24" spans="1:7" x14ac:dyDescent="0.25">
      <c r="A24" s="286"/>
      <c r="B24" s="287" t="s">
        <v>202</v>
      </c>
      <c r="C24" s="288">
        <v>23393</v>
      </c>
      <c r="D24" s="288">
        <v>-42</v>
      </c>
      <c r="E24" s="288">
        <v>0</v>
      </c>
      <c r="F24" s="289">
        <v>0</v>
      </c>
    </row>
    <row r="25" spans="1:7" x14ac:dyDescent="0.25">
      <c r="A25" s="286"/>
      <c r="B25" s="287" t="s">
        <v>203</v>
      </c>
      <c r="C25" s="288">
        <v>15000</v>
      </c>
      <c r="D25" s="288">
        <v>-2632</v>
      </c>
      <c r="E25" s="288">
        <v>0</v>
      </c>
      <c r="F25" s="289">
        <v>0</v>
      </c>
    </row>
    <row r="26" spans="1:7" x14ac:dyDescent="0.25">
      <c r="A26" s="286"/>
      <c r="B26" s="287" t="s">
        <v>204</v>
      </c>
      <c r="C26" s="288">
        <v>10000</v>
      </c>
      <c r="D26" s="288">
        <v>-774</v>
      </c>
      <c r="E26" s="288">
        <v>0</v>
      </c>
      <c r="F26" s="289">
        <v>0</v>
      </c>
    </row>
    <row r="27" spans="1:7" x14ac:dyDescent="0.25">
      <c r="A27" s="286"/>
      <c r="B27" s="287" t="s">
        <v>205</v>
      </c>
      <c r="C27" s="288">
        <v>80088</v>
      </c>
      <c r="D27" s="288">
        <v>-848</v>
      </c>
      <c r="E27" s="288">
        <v>0</v>
      </c>
      <c r="F27" s="289">
        <v>0</v>
      </c>
    </row>
    <row r="28" spans="1:7" ht="16.5" thickBot="1" x14ac:dyDescent="0.3">
      <c r="A28" s="286"/>
      <c r="B28" s="287" t="s">
        <v>206</v>
      </c>
      <c r="C28" s="288">
        <v>15000</v>
      </c>
      <c r="D28" s="288">
        <v>-683</v>
      </c>
      <c r="E28" s="288">
        <v>0</v>
      </c>
      <c r="F28" s="289">
        <v>0</v>
      </c>
    </row>
    <row r="29" spans="1:7" ht="16.5" customHeight="1" thickBot="1" x14ac:dyDescent="0.3">
      <c r="A29" s="290"/>
      <c r="B29" s="290" t="s">
        <v>207</v>
      </c>
      <c r="C29" s="291">
        <f>SUM(C$19:C28)</f>
        <v>527060</v>
      </c>
      <c r="D29" s="291">
        <f>SUM(D$19:D28)</f>
        <v>-17754</v>
      </c>
      <c r="E29" s="291">
        <f>SUM(E$19:E28)</f>
        <v>0</v>
      </c>
      <c r="F29" s="291">
        <f>SUM(F$19:F28)</f>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r:id="rId1"/>
  <headerFooter>
    <oddHeader>&amp;LOFFICE OF HEALTH CARE ACCESS&amp;CANNUAL REPORTING&amp;RWILLIAM W. BACKUS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2012-06-27T19:31:36Z</cp:lastPrinted>
  <dcterms:created xsi:type="dcterms:W3CDTF">2005-10-21T18:41:40Z</dcterms:created>
  <dcterms:modified xsi:type="dcterms:W3CDTF">2012-06-27T19:31:43Z</dcterms:modified>
</cp:coreProperties>
</file>