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Report_17B!$A$10:$F$29</definedName>
    <definedName name="_xlnm.Print_Area" localSheetId="9">Report_18!$A$9:$C$23</definedName>
    <definedName name="_xlnm.Print_Area" localSheetId="10">Report_19!$A$10:$E$31</definedName>
    <definedName name="_xlnm.Print_Area" localSheetId="0">Report_20!$A$11:$C$130</definedName>
    <definedName name="_xlnm.Print_Area" localSheetId="11">Report_21!$A$11:$E$48</definedName>
    <definedName name="_xlnm.Print_Area" localSheetId="12">Report_22!$A$11:$C$20</definedName>
    <definedName name="_xlnm.Print_Area" localSheetId="13">Report_23!$A$9:$F$59</definedName>
    <definedName name="_xlnm.Print_Area" localSheetId="1">Report_5!$A$10:$D$79</definedName>
    <definedName name="_xlnm.Print_Area" localSheetId="2">Report_6!$A$10:$E$52</definedName>
    <definedName name="_xlnm.Print_Area" localSheetId="3">Report_6A!$A$10:$F$47</definedName>
    <definedName name="_xlnm.Print_Area" localSheetId="4">Report_7!$A$10:$D$39</definedName>
    <definedName name="_xlnm.Print_Area" localSheetId="5">Report_8!$A$10:$D$39</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c r="D46" i="14"/>
  <c r="E46" i="14"/>
  <c r="C46" i="14"/>
  <c r="F46" i="14"/>
  <c r="D45" i="14"/>
  <c r="E45" i="14"/>
  <c r="C45" i="14"/>
  <c r="F45" i="14"/>
  <c r="F44" i="14"/>
  <c r="E44" i="14"/>
  <c r="D42" i="14"/>
  <c r="E42" i="14"/>
  <c r="C42" i="14"/>
  <c r="F42" i="14"/>
  <c r="F41" i="14"/>
  <c r="E41" i="14"/>
  <c r="F39" i="14"/>
  <c r="E39" i="14"/>
  <c r="F38" i="14"/>
  <c r="E38" i="14"/>
  <c r="E30" i="14"/>
  <c r="F30" i="14"/>
  <c r="E29" i="14"/>
  <c r="F29" i="14"/>
  <c r="E28" i="14"/>
  <c r="F28" i="14"/>
  <c r="E27" i="14"/>
  <c r="F27" i="14"/>
  <c r="D25" i="14"/>
  <c r="C25" i="14"/>
  <c r="E24" i="14"/>
  <c r="F24" i="14"/>
  <c r="E23" i="14"/>
  <c r="F23" i="14"/>
  <c r="E22" i="14"/>
  <c r="F22" i="14"/>
  <c r="D19" i="14"/>
  <c r="D20" i="14"/>
  <c r="C19" i="14"/>
  <c r="C20" i="14"/>
  <c r="F18" i="14"/>
  <c r="E18" i="14"/>
  <c r="D16" i="14"/>
  <c r="E16" i="14"/>
  <c r="F16" i="14"/>
  <c r="C16" i="14"/>
  <c r="F15" i="14"/>
  <c r="E15" i="14"/>
  <c r="F13" i="14"/>
  <c r="E13" i="14"/>
  <c r="F12" i="14"/>
  <c r="E12" i="14"/>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9" i="9"/>
  <c r="E29" i="9"/>
  <c r="D29" i="9"/>
  <c r="C29" i="9"/>
  <c r="F36" i="7"/>
  <c r="E36" i="7"/>
  <c r="D35" i="7"/>
  <c r="C35" i="7"/>
  <c r="E35" i="7"/>
  <c r="F34" i="7"/>
  <c r="E34" i="7"/>
  <c r="F33" i="7"/>
  <c r="E33" i="7"/>
  <c r="F32" i="7"/>
  <c r="E32" i="7"/>
  <c r="F31" i="7"/>
  <c r="E31" i="7"/>
  <c r="F30" i="7"/>
  <c r="E30" i="7"/>
  <c r="E27" i="7"/>
  <c r="F27" i="7"/>
  <c r="D26" i="7"/>
  <c r="C26" i="7"/>
  <c r="E26" i="7"/>
  <c r="E25" i="7"/>
  <c r="F25" i="7"/>
  <c r="F24" i="7"/>
  <c r="E24" i="7"/>
  <c r="E23" i="7"/>
  <c r="F23" i="7"/>
  <c r="F22" i="7"/>
  <c r="E22" i="7"/>
  <c r="E21" i="7"/>
  <c r="F21" i="7"/>
  <c r="F18" i="7"/>
  <c r="E18" i="7"/>
  <c r="D17" i="7"/>
  <c r="C17" i="7"/>
  <c r="E17" i="7"/>
  <c r="F16" i="7"/>
  <c r="E16" i="7"/>
  <c r="F15" i="7"/>
  <c r="E15" i="7"/>
  <c r="F14" i="7"/>
  <c r="E14" i="7"/>
  <c r="F13" i="7"/>
  <c r="E13" i="7"/>
  <c r="F12" i="7"/>
  <c r="E12" i="7"/>
  <c r="C39" i="6"/>
  <c r="C39" i="5"/>
  <c r="F40" i="4"/>
  <c r="F42" i="4"/>
  <c r="F35" i="4"/>
  <c r="F29" i="4"/>
  <c r="F25" i="4"/>
  <c r="F17" i="4"/>
  <c r="E49" i="3"/>
  <c r="E51" i="3"/>
  <c r="E42" i="3"/>
  <c r="E37" i="3"/>
  <c r="E30" i="3"/>
  <c r="E25" i="3"/>
  <c r="E20" i="3"/>
  <c r="E15" i="3"/>
  <c r="D76" i="2"/>
  <c r="D73" i="2"/>
  <c r="D65" i="2"/>
  <c r="D75" i="2"/>
  <c r="D77" i="2"/>
  <c r="D57" i="2"/>
  <c r="D49" i="2"/>
  <c r="D41" i="2"/>
  <c r="D33" i="2"/>
  <c r="D25" i="2"/>
  <c r="D17" i="2"/>
  <c r="F17" i="7"/>
  <c r="F26" i="7"/>
  <c r="F35" i="7"/>
  <c r="E19" i="14"/>
  <c r="F19" i="14"/>
  <c r="F20" i="14"/>
  <c r="E20" i="14"/>
  <c r="E25" i="14"/>
  <c r="F25" i="14"/>
</calcChain>
</file>

<file path=xl/sharedStrings.xml><?xml version="1.0" encoding="utf-8"?>
<sst xmlns="http://schemas.openxmlformats.org/spreadsheetml/2006/main" count="858" uniqueCount="306">
  <si>
    <t>WILLIAM W. BACKUS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</si>
  <si>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</si>
  <si>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</si>
  <si>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</si>
  <si>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</si>
  <si>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</si>
  <si>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</si>
  <si>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</si>
  <si>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</si>
  <si>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</si>
  <si>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BACKUS CORPORATION</t>
  </si>
  <si>
    <t>Affiliate Description</t>
  </si>
  <si>
    <t>PARENT CORPORATION -  FOR THE WILLIAM W. BACKUS HOSPITAL.  ITS PURPOSE IS TO PROMOTE AND FURTHER THE WELFARE, PROGRAMS AND ACTIVIITES OF THE HOSPITAL, OR OTHER AFFILIATES WHERE APPLICABLE.</t>
  </si>
  <si>
    <t xml:space="preserve">Affiliate type of service </t>
  </si>
  <si>
    <t>Parent Corporation</t>
  </si>
  <si>
    <t>Tax Status</t>
  </si>
  <si>
    <t>Not for Profit</t>
  </si>
  <si>
    <t>Street Address</t>
  </si>
  <si>
    <t xml:space="preserve">326 Washington Street    ,     </t>
  </si>
  <si>
    <t xml:space="preserve">Town </t>
  </si>
  <si>
    <t>Norwich</t>
  </si>
  <si>
    <t>State</t>
  </si>
  <si>
    <t>Connecticut</t>
  </si>
  <si>
    <t>Zip Code</t>
  </si>
  <si>
    <t xml:space="preserve">06360 - </t>
  </si>
  <si>
    <t>CEO Name</t>
  </si>
  <si>
    <t xml:space="preserve">David A. Whitehead    </t>
  </si>
  <si>
    <t>CEO Title</t>
  </si>
  <si>
    <t xml:space="preserve">President &amp; Chief Executive Officer    </t>
  </si>
  <si>
    <t>CT Agent Name</t>
  </si>
  <si>
    <t>CT Agent Company</t>
  </si>
  <si>
    <t>Backus Hospital</t>
  </si>
  <si>
    <t>CT Agent Company Street Address</t>
  </si>
  <si>
    <t xml:space="preserve">CT Agent Town </t>
  </si>
  <si>
    <t>CT Agent State</t>
  </si>
  <si>
    <t>CT Agent Zip Code</t>
  </si>
  <si>
    <t>B.</t>
  </si>
  <si>
    <t>BACKUS HEALTH CARE, INC</t>
  </si>
  <si>
    <t>HEALTH &amp; EDUCATION SERVICES - ITS PURPOSE IS TO ASSIST THE HOSPITAL IN PROVIDING VARIOUS TYPES OF MEDICAL CARE AND HEALTH RELATED EDUCATION PROGRAMS TO THE COMMUNITY ON AN OUTPATIENT BASIS.</t>
  </si>
  <si>
    <t>Health Education Services</t>
  </si>
  <si>
    <t>326 Washington Street</t>
  </si>
  <si>
    <t>David A. Whitehead</t>
  </si>
  <si>
    <t>President &amp; Chief Executive Officer</t>
  </si>
  <si>
    <t>C.</t>
  </si>
  <si>
    <t>BACKUS MEDICAL CENTER CONDOMINIUM ASSOCIATION, INC</t>
  </si>
  <si>
    <t>AN AIR RIGHTS CONDOMINIUM ASSOCIATION ORGANIZED TO MANAGE THE PHYSICIAN OCCUPIED PORTION OF THE HOSPITAL OWNED MEDICAL OFFICE BUILDING</t>
  </si>
  <si>
    <t>Real Estate</t>
  </si>
  <si>
    <t>For Profit</t>
  </si>
  <si>
    <t>330 Washington Street</t>
  </si>
  <si>
    <t>Peter L. Kofsuske</t>
  </si>
  <si>
    <t>President</t>
  </si>
  <si>
    <t>D.</t>
  </si>
  <si>
    <t>BACKUS PHYSICIAN SERVICES, LLC</t>
  </si>
  <si>
    <t>PROVIDE MEDICAL &amp; SURGICAL PHYSICIAN SERVICES.  IS A SUBSIDARY OF CONNCARE, INC.</t>
  </si>
  <si>
    <t>Physicians Services</t>
  </si>
  <si>
    <t>112 Lafayette Street</t>
  </si>
  <si>
    <t>CONNCare, Inc.</t>
  </si>
  <si>
    <t>E.</t>
  </si>
  <si>
    <t>CONNCARE, INC</t>
  </si>
  <si>
    <t>OCCUPATIONAL HEALTH &amp; OUTPATIENT CARE - IS A SUBSIDIARY OF BACKUS HEALTH CARE, INC.  ITS PURPOSE IS TO PROVIDE OCCUPATIONAL HEALTH SERVICES TO EMPLOYERS AND THEIR EMPLOYEES AND TO ASSIST CLIENT COMPANIES WITH THE CONSERVATION OF HUMAN RESOURCES AT THE</t>
  </si>
  <si>
    <t>Occupational Heath</t>
  </si>
  <si>
    <t>Melinda A. Agsten, Esq</t>
  </si>
  <si>
    <t>Wiggin &amp; Dana</t>
  </si>
  <si>
    <t>One Century Tower</t>
  </si>
  <si>
    <t>New Haven</t>
  </si>
  <si>
    <t xml:space="preserve">06510 - </t>
  </si>
  <si>
    <t>F.</t>
  </si>
  <si>
    <t>OMNI HOME HEALTH SERVICES OF EASTERN CONNECTICUT, LLC, D/B/A BACKUS HOME HEALTH CARE</t>
  </si>
  <si>
    <t>OMNI Home Health Services of Eastern Connecticut, LLC d/b/a Backus Home Health Care providing home health care services in eastern CT.</t>
  </si>
  <si>
    <t>Home Health/VNAs</t>
  </si>
  <si>
    <t>12 Case Street</t>
  </si>
  <si>
    <t xml:space="preserve">WWB </t>
  </si>
  <si>
    <t>G.</t>
  </si>
  <si>
    <t>WWB CORPORATION</t>
  </si>
  <si>
    <t>OTHER HEALTH CARE SERVICES - ITS PURPOSE IS TO RENDER HEALTH CARE RELATED SERVICES THAT WOULD OTHERWISE BE TAXABLE AS UNRELATED TRADE OR BUSINESS ACTIVITIES IF CONDUCTED BY THE HOSPITAL, OTHER AFFILIATES OR THE PARENT ORGANIZATION.</t>
  </si>
  <si>
    <t>Other HealthCare Svcs(Specify)</t>
  </si>
  <si>
    <t>Daniel E. Lohr</t>
  </si>
  <si>
    <t xml:space="preserve">President </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</si>
  <si>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</si>
  <si>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</si>
  <si>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</si>
  <si>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</si>
  <si>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</si>
  <si>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</si>
  <si>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</si>
  <si>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</si>
  <si>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</si>
  <si>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</si>
  <si>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</si>
  <si>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</si>
  <si>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</si>
  <si>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</si>
  <si>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</si>
  <si>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</si>
  <si>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</si>
  <si>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</si>
  <si>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</si>
  <si>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</si>
  <si>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</si>
  <si>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</si>
  <si>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</si>
  <si>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</si>
  <si>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</si>
  <si>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</si>
  <si>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</si>
  <si>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</si>
  <si>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</si>
  <si>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</si>
  <si>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</si>
  <si>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</si>
  <si>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</si>
  <si>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</si>
  <si>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</si>
  <si>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</si>
  <si>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Accounts Payable                   </t>
  </si>
  <si>
    <t xml:space="preserve">09/30/2010                     </t>
  </si>
  <si>
    <t xml:space="preserve">Salary                   </t>
  </si>
  <si>
    <t xml:space="preserve">Forgiveness of Amounts Due From Affiliates                   </t>
  </si>
  <si>
    <t>Ending Unconsolidated Intercompany Balance:</t>
  </si>
  <si>
    <t>9/30/2010  </t>
  </si>
  <si>
    <t>Nothing to Report  </t>
  </si>
  <si>
    <t/>
  </si>
  <si>
    <t xml:space="preserve">Payments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</si>
  <si>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</si>
  <si>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</si>
  <si>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</si>
  <si>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</si>
  <si>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</si>
  <si>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</si>
  <si>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</si>
  <si>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</si>
  <si>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</si>
  <si>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</si>
  <si>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Accounting Fees</t>
  </si>
  <si>
    <t>09/30/2010</t>
  </si>
  <si>
    <t>Salary</t>
  </si>
  <si>
    <t>Accounts Payable</t>
  </si>
  <si>
    <t>Payments</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</si>
  <si>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</si>
  <si>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</si>
  <si>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</si>
  <si>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</si>
  <si>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</si>
  <si>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</si>
  <si>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</si>
  <si>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</si>
  <si>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</si>
  <si>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</si>
  <si>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</si>
  <si>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</si>
  <si>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</si>
  <si>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</si>
  <si>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</si>
  <si>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</si>
  <si>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</si>
  <si>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</si>
  <si>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</si>
  <si>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</si>
  <si>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</si>
  <si>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</si>
  <si>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</si>
  <si>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</si>
  <si>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</si>
  <si>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</si>
  <si>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</si>
  <si>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</si>
  <si>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</si>
  <si>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</si>
  <si>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</si>
  <si>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</si>
  <si>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</si>
  <si>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</si>
  <si>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</si>
  <si>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</si>
  <si>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</si>
  <si>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</si>
  <si>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</si>
  <si>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</si>
  <si>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</si>
  <si>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</si>
  <si>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</si>
  <si>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</si>
  <si>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</si>
  <si>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</si>
  <si>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</si>
  <si>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</si>
  <si>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</si>
  <si>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</si>
  <si>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IRVING WOOD</t>
  </si>
  <si>
    <t>ANNIE ROGERS</t>
  </si>
  <si>
    <t>AVERILL CHILDRENS FUND</t>
  </si>
  <si>
    <t>BRIGGS/PEABODY FUND</t>
  </si>
  <si>
    <t>G. SHEDD</t>
  </si>
  <si>
    <t>HUNTINGTON MEMORIAL</t>
  </si>
  <si>
    <t>L. SMITH</t>
  </si>
  <si>
    <t>LAMB FUND</t>
  </si>
  <si>
    <t>UNRESTRICTED</t>
  </si>
  <si>
    <t>ECCLES FUND</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</si>
  <si>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</si>
  <si>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</si>
  <si>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</si>
  <si>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</si>
  <si>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</si>
  <si>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</si>
  <si>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 series of 4 statements and a final notice letter are sent to patients owing balances to the Hospital.  After appropriate series of requests for payment are made with no response, the account is then considered for Bad Debt and referred to a collection agency.</t>
  </si>
  <si>
    <t>Hospital's processes and policies for compensating a Collection Agent for services rendered</t>
  </si>
  <si>
    <t>The Hospital pays the collection agency variouse fees calculated as a percentage of the amount collected.  The percentages vary based on type of account - self pay, workers compensation, or if the collection agency required legal assistance to generate the collection.</t>
  </si>
  <si>
    <t>Total Recovery Rate on accounts assigned (excluding Medicare accounts) to Collection Agents</t>
  </si>
  <si>
    <t>II.</t>
  </si>
  <si>
    <t>SPECIFIC COLLECTION AGENT INFORMATION</t>
  </si>
  <si>
    <t xml:space="preserve">Collection Agent </t>
  </si>
  <si>
    <t>Collection Agent Name</t>
  </si>
  <si>
    <t>MEDCONN COLLECTION AGENCY</t>
  </si>
  <si>
    <t xml:space="preserve">Collection Agent Type </t>
  </si>
  <si>
    <t>Collection Agency</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</si>
  <si>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</si>
  <si>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</si>
  <si>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</si>
  <si>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</si>
  <si>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</si>
  <si>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REPORT 19 - SALARIES AND FRINGE BENEFITS OF THE TEN HIGHEST PAID HOSPITAL POSITIONS</t>
  </si>
  <si>
    <t>POSITION TITLE</t>
  </si>
  <si>
    <t>SALARY</t>
  </si>
  <si>
    <t>FRINGE BENEFITS</t>
  </si>
  <si>
    <t>TOTAL</t>
  </si>
  <si>
    <t>1.</t>
  </si>
  <si>
    <t>Former President &amp; CEO</t>
  </si>
  <si>
    <t>2.</t>
  </si>
  <si>
    <t>President &amp; CEO</t>
  </si>
  <si>
    <t>3.</t>
  </si>
  <si>
    <t>BPS Physician</t>
  </si>
  <si>
    <t>4.</t>
  </si>
  <si>
    <t>E.R. Physician</t>
  </si>
  <si>
    <t>5.</t>
  </si>
  <si>
    <t>Medical Director</t>
  </si>
  <si>
    <t>6.</t>
  </si>
  <si>
    <t>Sr. Vice President &amp; CFO</t>
  </si>
  <si>
    <t>7.</t>
  </si>
  <si>
    <t>8.</t>
  </si>
  <si>
    <t>9.</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</si>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</sst>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medium">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5">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3" fillId="0" borderId="10" xfId="0" applyNumberFormat="1" applyFont="1" applyFill="1" applyBorder="1" applyAlignment="1">
      <alignment horizontal="center"/>
    </xf>
    <xf numFmtId="0" fontId="0" fillId="0" borderId="11" xfId="0" applyBorder="1"/>
    <xf numFmtId="0" fontId="0" fillId="0" borderId="12" xfId="0" applyBorder="1" applyAlignment="1">
      <alignment horizontal="left" wrapText="1"/>
    </xf>
    <xf numFmtId="0" fontId="0" fillId="0" borderId="11"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3" xfId="0" applyNumberFormat="1" applyFont="1" applyFill="1" applyBorder="1" applyAlignment="1">
      <alignment horizontal="center"/>
    </xf>
    <xf numFmtId="0" fontId="0" fillId="0" borderId="14" xfId="0" applyBorder="1"/>
    <xf numFmtId="0" fontId="0" fillId="0" borderId="15"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6"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7"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1"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8" xfId="0" applyFont="1" applyFill="1" applyBorder="1" applyAlignment="1">
      <alignment wrapText="1"/>
    </xf>
    <xf numFmtId="0" fontId="0" fillId="0" borderId="19" xfId="0" applyFont="1" applyFill="1" applyBorder="1" applyAlignment="1">
      <alignment wrapText="1"/>
    </xf>
    <xf numFmtId="0" fontId="5" fillId="0" borderId="19" xfId="0" applyFont="1" applyFill="1" applyBorder="1" applyAlignment="1">
      <alignment horizontal="left" wrapText="1"/>
    </xf>
    <xf numFmtId="6" fontId="5" fillId="0" borderId="20" xfId="0" applyNumberFormat="1" applyFont="1" applyFill="1" applyBorder="1" applyAlignment="1">
      <alignment horizontal="right" wrapText="1"/>
    </xf>
    <xf numFmtId="0" fontId="0" fillId="33" borderId="21" xfId="0" applyFont="1" applyFill="1" applyBorder="1" applyAlignment="1">
      <alignment wrapText="1"/>
    </xf>
    <xf numFmtId="0" fontId="0" fillId="33" borderId="22" xfId="0" applyFont="1" applyFill="1" applyBorder="1" applyAlignment="1">
      <alignment wrapText="1"/>
    </xf>
    <xf numFmtId="0" fontId="5" fillId="33" borderId="22"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8"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1" xfId="0" applyFont="1" applyFill="1" applyBorder="1" applyAlignment="1">
      <alignment horizontal="center" wrapText="1"/>
    </xf>
    <xf numFmtId="0" fontId="5" fillId="33" borderId="22" xfId="0" applyFont="1" applyFill="1" applyBorder="1" applyAlignment="1">
      <alignment horizontal="center" wrapText="1"/>
    </xf>
    <xf numFmtId="0" fontId="5" fillId="33" borderId="5" xfId="0" applyFont="1" applyFill="1" applyBorder="1" applyAlignment="1">
      <alignment horizontal="center" wrapText="1"/>
    </xf>
    <xf numFmtId="0" fontId="5" fillId="33" borderId="22"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1" xfId="0" applyFont="1" applyFill="1" applyBorder="1" applyAlignment="1">
      <alignment horizontal="center"/>
    </xf>
    <xf numFmtId="0" fontId="0" fillId="0" borderId="10" xfId="0" applyFont="1" applyBorder="1"/>
    <xf numFmtId="0" fontId="0" fillId="0" borderId="11"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22"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1" xfId="0" applyFont="1" applyBorder="1" applyAlignment="1">
      <alignment horizontal="left"/>
    </xf>
    <xf numFmtId="14" fontId="0" fillId="0" borderId="80" xfId="0" applyNumberFormat="1" applyFont="1" applyBorder="1" applyAlignment="1">
      <alignment horizontal="right" wrapText="1"/>
    </xf>
    <xf numFmtId="6" fontId="0" fillId="0" borderId="22"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19"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22"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8" xfId="0" applyFont="1" applyFill="1" applyBorder="1" applyAlignment="1">
      <alignment horizontal="left"/>
    </xf>
    <xf numFmtId="0" fontId="5" fillId="0" borderId="19"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22"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1" xfId="0" applyFont="1" applyBorder="1" applyAlignment="1">
      <alignment wrapText="1"/>
    </xf>
    <xf numFmtId="0" fontId="5" fillId="33" borderId="28" xfId="0" applyFont="1" applyFill="1" applyBorder="1" applyAlignment="1">
      <alignment wrapText="1"/>
    </xf>
    <xf numFmtId="0" fontId="5" fillId="33" borderId="11"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3" xfId="0" applyFont="1" applyFill="1" applyBorder="1" applyAlignment="1">
      <alignment wrapText="1"/>
    </xf>
    <xf numFmtId="0" fontId="5" fillId="33" borderId="14" xfId="0" applyFont="1" applyFill="1" applyBorder="1" applyAlignment="1">
      <alignment wrapText="1"/>
    </xf>
    <xf numFmtId="0" fontId="5" fillId="0" borderId="14" xfId="0" applyFont="1" applyBorder="1" applyAlignment="1">
      <alignment horizontal="left" wrapText="1"/>
    </xf>
    <xf numFmtId="14" fontId="8" fillId="0" borderId="14" xfId="0" applyNumberFormat="1" applyFont="1" applyBorder="1" applyAlignment="1">
      <alignment horizontal="right"/>
    </xf>
    <xf numFmtId="6" fontId="8" fillId="0" borderId="15"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1" xfId="0" applyFont="1" applyFill="1" applyBorder="1" applyAlignment="1">
      <alignment horizontal="center" wrapText="1"/>
    </xf>
    <xf numFmtId="0" fontId="8" fillId="33" borderId="23" xfId="0" applyFont="1" applyFill="1" applyBorder="1" applyAlignment="1">
      <alignment horizontal="center" wrapText="1"/>
    </xf>
    <xf numFmtId="0" fontId="8" fillId="33" borderId="22" xfId="0" applyFont="1" applyFill="1" applyBorder="1" applyAlignment="1">
      <alignment horizontal="center" wrapText="1"/>
    </xf>
    <xf numFmtId="0" fontId="8" fillId="0" borderId="21" xfId="0" applyFont="1" applyBorder="1" applyAlignment="1">
      <alignment horizontal="center" wrapText="1"/>
    </xf>
    <xf numFmtId="0" fontId="8" fillId="0" borderId="88" xfId="0" applyFont="1" applyBorder="1"/>
    <xf numFmtId="0" fontId="7" fillId="33" borderId="12" xfId="0" applyFont="1" applyFill="1" applyBorder="1"/>
    <xf numFmtId="0" fontId="7" fillId="33" borderId="11" xfId="0" applyFont="1" applyFill="1" applyBorder="1"/>
    <xf numFmtId="0" fontId="7" fillId="0" borderId="10" xfId="0" applyFont="1" applyBorder="1" applyAlignment="1">
      <alignment horizontal="center" wrapText="1"/>
    </xf>
    <xf numFmtId="0" fontId="7" fillId="0" borderId="11" xfId="0" applyFont="1" applyBorder="1" applyAlignment="1">
      <alignment horizontal="center"/>
    </xf>
    <xf numFmtId="6" fontId="7" fillId="0" borderId="12" xfId="0" applyNumberFormat="1" applyFont="1" applyBorder="1" applyAlignment="1"/>
    <xf numFmtId="14" fontId="7" fillId="0" borderId="11" xfId="0" applyNumberFormat="1" applyFont="1" applyBorder="1" applyAlignment="1">
      <alignment horizontal="right"/>
    </xf>
    <xf numFmtId="0" fontId="7" fillId="0" borderId="18" xfId="0" applyFont="1" applyFill="1" applyBorder="1" applyAlignment="1">
      <alignment horizontal="center" wrapText="1"/>
    </xf>
    <xf numFmtId="0" fontId="8" fillId="0" borderId="26" xfId="0" applyFont="1" applyBorder="1" applyAlignment="1">
      <alignment horizontal="right" wrapText="1"/>
    </xf>
    <xf numFmtId="6" fontId="8" fillId="0" borderId="20" xfId="0" applyNumberFormat="1" applyFont="1" applyBorder="1" applyAlignment="1"/>
    <xf numFmtId="14" fontId="8" fillId="0" borderId="26" xfId="0" applyNumberFormat="1" applyFont="1" applyBorder="1" applyAlignment="1">
      <alignment horizontal="right"/>
    </xf>
    <xf numFmtId="0" fontId="7" fillId="33" borderId="21" xfId="0" applyFont="1" applyFill="1" applyBorder="1" applyAlignment="1">
      <alignment horizontal="center" wrapText="1"/>
    </xf>
    <xf numFmtId="0" fontId="7" fillId="33" borderId="0" xfId="0" applyFont="1" applyFill="1" applyBorder="1"/>
    <xf numFmtId="0" fontId="8" fillId="33" borderId="22" xfId="0" applyFont="1" applyFill="1" applyBorder="1" applyAlignment="1">
      <alignment horizontal="right" wrapText="1"/>
    </xf>
    <xf numFmtId="14" fontId="8" fillId="33" borderId="22"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1"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0"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22"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4"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1" xfId="0" applyFont="1" applyFill="1" applyBorder="1" applyAlignment="1">
      <alignment horizontal="center" wrapText="1"/>
    </xf>
    <xf numFmtId="0" fontId="8" fillId="33" borderId="38" xfId="0" applyFont="1" applyFill="1" applyBorder="1" applyAlignment="1">
      <alignment horizontal="left" wrapText="1"/>
    </xf>
    <xf numFmtId="0" fontId="10" fillId="33" borderId="22"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1" xfId="0" applyFont="1" applyBorder="1" applyAlignment="1">
      <alignment horizontal="center" wrapText="1"/>
    </xf>
    <xf numFmtId="0" fontId="10" fillId="0" borderId="22" xfId="0" applyFont="1" applyBorder="1" applyAlignment="1">
      <alignment horizontal="left" wrapText="1"/>
    </xf>
    <xf numFmtId="8" fontId="10" fillId="0" borderId="22"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1" xfId="0" applyFont="1" applyBorder="1" applyAlignment="1">
      <alignment horizontal="left" wrapText="1"/>
    </xf>
    <xf numFmtId="8" fontId="7" fillId="0" borderId="11"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7"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7"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8"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19" xfId="0" applyNumberFormat="1" applyFont="1" applyFill="1" applyBorder="1" applyAlignment="1">
      <alignment horizontal="left" wrapText="1"/>
    </xf>
    <xf numFmtId="6" fontId="1" fillId="0" borderId="20"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5" xfId="0" applyNumberFormat="1" applyFont="1" applyFill="1" applyBorder="1" applyAlignment="1" applyProtection="1">
      <protection locked="0"/>
    </xf>
    <xf numFmtId="0" fontId="1" fillId="0" borderId="18"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0"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1"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1" xfId="0" applyFont="1" applyBorder="1" applyAlignment="1" applyProtection="1">
      <alignment horizontal="left" wrapText="1"/>
      <protection locked="0"/>
    </xf>
    <xf numFmtId="8" fontId="1" fillId="0" borderId="11"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4" xfId="0" applyFont="1" applyBorder="1" applyAlignment="1">
      <alignment vertical="top"/>
    </xf>
    <xf numFmtId="0" fontId="6" fillId="0" borderId="21" xfId="0" applyFont="1" applyBorder="1" applyAlignment="1">
      <alignment horizontal="center" vertical="top"/>
    </xf>
    <xf numFmtId="0" fontId="6" fillId="0" borderId="22"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7"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5"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19" xfId="0" applyFont="1" applyBorder="1" applyAlignment="1">
      <alignment vertical="top" wrapText="1"/>
    </xf>
    <xf numFmtId="0" fontId="10" fillId="0" borderId="20" xfId="0" applyFont="1" applyBorder="1" applyAlignment="1">
      <alignment vertical="top" wrapText="1"/>
    </xf>
    <xf numFmtId="0" fontId="10" fillId="0" borderId="21" xfId="0" applyFont="1" applyBorder="1" applyAlignment="1">
      <alignment horizontal="center" vertical="top" wrapText="1"/>
    </xf>
    <xf numFmtId="0" fontId="10" fillId="0" borderId="22" xfId="0" applyFont="1" applyBorder="1" applyAlignment="1">
      <alignment vertical="top" wrapText="1"/>
    </xf>
    <xf numFmtId="0" fontId="0" fillId="0" borderId="23" xfId="0" applyBorder="1" applyAlignment="1">
      <alignment wrapText="1"/>
    </xf>
    <xf numFmtId="0" fontId="9" fillId="0" borderId="21" xfId="0" applyFont="1" applyBorder="1" applyAlignment="1">
      <alignment horizontal="center" vertical="top" wrapText="1"/>
    </xf>
    <xf numFmtId="0" fontId="6" fillId="0" borderId="12" xfId="0" applyFont="1" applyBorder="1" applyAlignment="1">
      <alignment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1"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19" xfId="0" applyNumberFormat="1" applyFont="1" applyBorder="1" applyAlignment="1">
      <alignment horizontal="left"/>
    </xf>
    <xf numFmtId="168" fontId="4" fillId="0" borderId="19" xfId="0" applyNumberFormat="1" applyFont="1" applyBorder="1" applyAlignment="1">
      <alignment horizontal="center"/>
    </xf>
    <xf numFmtId="168" fontId="4" fillId="0" borderId="20"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22" xfId="0" applyNumberFormat="1" applyFont="1" applyBorder="1" applyAlignment="1">
      <alignment horizontal="left" wrapText="1"/>
    </xf>
    <xf numFmtId="169" fontId="6" fillId="0" borderId="22"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8" xfId="0" applyNumberFormat="1" applyFont="1" applyBorder="1" applyAlignment="1">
      <alignment horizontal="center"/>
    </xf>
    <xf numFmtId="0" fontId="4" fillId="0" borderId="26" xfId="0" applyFont="1" applyBorder="1" applyAlignment="1">
      <alignment horizontal="right"/>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1"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1"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22" xfId="0" applyFont="1" applyBorder="1" applyAlignment="1">
      <alignment horizontal="center" wrapText="1"/>
    </xf>
    <xf numFmtId="0" fontId="8" fillId="33" borderId="11"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1"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1"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1" xfId="0" applyNumberFormat="1" applyFont="1" applyBorder="1" applyAlignment="1">
      <alignment horizontal="center"/>
    </xf>
    <xf numFmtId="168" fontId="5" fillId="0" borderId="54" xfId="0" applyNumberFormat="1" applyFont="1" applyBorder="1" applyAlignment="1">
      <alignment horizontal="center"/>
    </xf>
    <xf numFmtId="0" fontId="5" fillId="0" borderId="22" xfId="0" applyFont="1" applyBorder="1" applyAlignment="1" applyProtection="1">
      <alignment wrapText="1"/>
      <protection locked="0"/>
    </xf>
    <xf numFmtId="0" fontId="5" fillId="0" borderId="22" xfId="0" applyFont="1" applyBorder="1" applyAlignment="1">
      <alignment horizontal="left" wrapText="1"/>
    </xf>
    <xf numFmtId="0" fontId="4" fillId="0" borderId="22" xfId="0" applyFont="1" applyBorder="1" applyAlignment="1">
      <alignment horizontal="center" wrapText="1"/>
    </xf>
    <xf numFmtId="0" fontId="5" fillId="33" borderId="22"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1" xfId="0" applyFont="1" applyFill="1" applyBorder="1" applyAlignment="1">
      <alignment horizontal="center" wrapText="1"/>
    </xf>
    <xf numFmtId="0" fontId="4" fillId="0" borderId="11"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1"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1"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1"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168" fontId="4" fillId="0" borderId="10" xfId="0" applyNumberFormat="1" applyFont="1" applyFill="1" applyBorder="1" applyAlignment="1">
      <alignment horizontal="center"/>
    </xf>
    <xf numFmtId="0" fontId="4" fillId="0" borderId="22" xfId="0" applyFont="1" applyBorder="1"/>
    <xf numFmtId="0" fontId="4" fillId="0" borderId="12" xfId="0" applyFont="1" applyBorder="1" applyAlignment="1">
      <alignment wrapText="1"/>
    </xf>
    <xf numFmtId="0" fontId="5" fillId="0" borderId="83" xfId="0" applyFont="1" applyBorder="1" applyAlignment="1">
      <alignment wrapText="1"/>
    </xf>
    <xf numFmtId="0" fontId="10" fillId="0" borderId="88" xfId="0" applyFont="1" applyBorder="1" applyAlignment="1">
      <alignment horizontal="left" wrapText="1"/>
    </xf>
    <xf numFmtId="0" fontId="3" fillId="0" borderId="11" xfId="0" applyFont="1" applyBorder="1" applyAlignment="1">
      <alignment wrapText="1"/>
    </xf>
    <xf numFmtId="0" fontId="6" fillId="0" borderId="11" xfId="0" applyFont="1" applyBorder="1" applyAlignment="1">
      <alignment wrapText="1"/>
    </xf>
    <xf numFmtId="0" fontId="6" fillId="0" borderId="21" xfId="0" applyFont="1" applyBorder="1" applyAlignment="1">
      <alignment horizontal="center" wrapText="1"/>
    </xf>
    <xf numFmtId="0" fontId="6" fillId="0" borderId="10" xfId="0" applyFont="1" applyBorder="1" applyAlignment="1">
      <alignment horizontal="center" wrapText="1"/>
    </xf>
    <xf numFmtId="169" fontId="4" fillId="0" borderId="26" xfId="0" applyNumberFormat="1" applyFont="1" applyBorder="1" applyAlignment="1">
      <alignment horizontal="right" wrapText="1"/>
    </xf>
    <xf numFmtId="5" fontId="4" fillId="0" borderId="20" xfId="0" applyNumberFormat="1" applyFont="1" applyBorder="1" applyAlignment="1">
      <alignment horizontal="right" wrapText="1"/>
    </xf>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0"/>
  <sheetViews>
    <sheetView tabSelected="1" zoomScale="70" zoomScaleNormal="70"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9"/>
      <c r="B1" s="449"/>
      <c r="C1" s="449"/>
    </row>
    <row r="2" spans="1:3" ht="18" customHeight="1" x14ac:dyDescent="0.25">
      <c r="A2" s="450" t="s">
        <v>0</v>
      </c>
      <c r="B2" s="450"/>
      <c r="C2" s="450"/>
    </row>
    <row r="3" spans="1:3" ht="18" customHeight="1" x14ac:dyDescent="0.25">
      <c r="A3" s="448" t="s">
        <v>1</v>
      </c>
      <c r="B3" s="448"/>
      <c r="C3" s="448"/>
    </row>
    <row r="4" spans="1:3" ht="18" customHeight="1" x14ac:dyDescent="0.25">
      <c r="A4" s="448" t="s">
        <v>2</v>
      </c>
      <c r="B4" s="448"/>
      <c r="C4" s="448"/>
    </row>
    <row r="5" spans="1:3" ht="15.75" customHeight="1" x14ac:dyDescent="0.25">
      <c r="A5" s="448" t="s">
        <v>3</v>
      </c>
      <c r="B5" s="448"/>
      <c r="C5" s="448"/>
    </row>
    <row r="6" spans="1:3" ht="15.75" customHeight="1" x14ac:dyDescent="0.25">
      <c r="A6" s="448" t="s">
        <v>4</v>
      </c>
      <c r="B6" s="448"/>
      <c r="C6" s="448"/>
    </row>
    <row r="7" spans="1:3" ht="16.5" customHeight="1" thickBot="1" x14ac:dyDescent="0.3">
      <c r="A7" s="448"/>
      <c r="B7" s="448"/>
      <c r="C7" s="448"/>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437" t="s">
        <v>8</v>
      </c>
      <c r="B12" s="438" t="s">
        <v>9</v>
      </c>
      <c r="C12" s="439" t="s">
        <v>10</v>
      </c>
    </row>
    <row r="13" spans="1:3" ht="45" x14ac:dyDescent="0.2">
      <c r="A13" s="16">
        <v>1</v>
      </c>
      <c r="B13" s="17" t="s">
        <v>11</v>
      </c>
      <c r="C13" s="18" t="s">
        <v>12</v>
      </c>
    </row>
    <row r="14" spans="1:3" ht="14.25" customHeight="1" x14ac:dyDescent="0.2">
      <c r="A14" s="16">
        <v>2</v>
      </c>
      <c r="B14" s="19" t="s">
        <v>13</v>
      </c>
      <c r="C14" s="18" t="s">
        <v>14</v>
      </c>
    </row>
    <row r="15" spans="1:3" ht="14.25" customHeight="1" x14ac:dyDescent="0.2">
      <c r="A15" s="16">
        <v>3</v>
      </c>
      <c r="B15" s="19" t="s">
        <v>15</v>
      </c>
      <c r="C15" s="20" t="s">
        <v>16</v>
      </c>
    </row>
    <row r="16" spans="1:3" ht="14.25" customHeight="1" x14ac:dyDescent="0.2">
      <c r="A16" s="16">
        <v>4</v>
      </c>
      <c r="B16" s="17" t="s">
        <v>17</v>
      </c>
      <c r="C16" s="18" t="s">
        <v>18</v>
      </c>
    </row>
    <row r="17" spans="1:3" ht="14.25" customHeight="1" x14ac:dyDescent="0.2">
      <c r="A17" s="16">
        <v>5</v>
      </c>
      <c r="B17" s="17" t="s">
        <v>19</v>
      </c>
      <c r="C17" s="18" t="s">
        <v>20</v>
      </c>
    </row>
    <row r="18" spans="1:3" ht="14.25" customHeight="1" x14ac:dyDescent="0.2">
      <c r="A18" s="16">
        <v>6</v>
      </c>
      <c r="B18" s="17" t="s">
        <v>21</v>
      </c>
      <c r="C18" s="21" t="s">
        <v>22</v>
      </c>
    </row>
    <row r="19" spans="1:3" ht="14.25" customHeight="1" x14ac:dyDescent="0.2">
      <c r="A19" s="16">
        <v>7</v>
      </c>
      <c r="B19" s="17" t="s">
        <v>23</v>
      </c>
      <c r="C19" s="18" t="s">
        <v>24</v>
      </c>
    </row>
    <row r="20" spans="1:3" ht="14.25" customHeight="1" x14ac:dyDescent="0.2">
      <c r="A20" s="16">
        <v>8</v>
      </c>
      <c r="B20" s="17" t="s">
        <v>25</v>
      </c>
      <c r="C20" s="18" t="s">
        <v>26</v>
      </c>
    </row>
    <row r="21" spans="1:3" ht="14.25" customHeight="1" x14ac:dyDescent="0.2">
      <c r="A21" s="16">
        <v>9</v>
      </c>
      <c r="B21" s="17" t="s">
        <v>27</v>
      </c>
      <c r="C21" s="18" t="s">
        <v>28</v>
      </c>
    </row>
    <row r="22" spans="1:3" ht="14.25" customHeight="1" x14ac:dyDescent="0.2">
      <c r="A22" s="16">
        <v>10</v>
      </c>
      <c r="B22" s="17" t="s">
        <v>29</v>
      </c>
      <c r="C22" s="18" t="s">
        <v>26</v>
      </c>
    </row>
    <row r="23" spans="1:3" ht="14.25" customHeight="1" x14ac:dyDescent="0.2">
      <c r="A23" s="16">
        <v>11</v>
      </c>
      <c r="B23" s="17" t="s">
        <v>30</v>
      </c>
      <c r="C23" s="18" t="s">
        <v>31</v>
      </c>
    </row>
    <row r="24" spans="1:3" ht="14.25" customHeight="1" x14ac:dyDescent="0.2">
      <c r="A24" s="16">
        <v>12</v>
      </c>
      <c r="B24" s="17" t="s">
        <v>32</v>
      </c>
      <c r="C24" s="18" t="s">
        <v>18</v>
      </c>
    </row>
    <row r="25" spans="1:3" ht="14.25" customHeight="1" x14ac:dyDescent="0.2">
      <c r="A25" s="16">
        <v>13</v>
      </c>
      <c r="B25" s="17" t="s">
        <v>33</v>
      </c>
      <c r="C25" s="18" t="s">
        <v>20</v>
      </c>
    </row>
    <row r="26" spans="1:3" ht="14.25" customHeight="1" x14ac:dyDescent="0.2">
      <c r="A26" s="16">
        <v>14</v>
      </c>
      <c r="B26" s="17" t="s">
        <v>34</v>
      </c>
      <c r="C26" s="21" t="s">
        <v>22</v>
      </c>
    </row>
    <row r="27" spans="1:3" ht="15" customHeight="1" thickBot="1" x14ac:dyDescent="0.25">
      <c r="A27" s="22">
        <v>15</v>
      </c>
      <c r="B27" s="23" t="s">
        <v>35</v>
      </c>
      <c r="C27" s="24" t="s">
        <v>24</v>
      </c>
    </row>
    <row r="28" spans="1:3" ht="15.75" customHeight="1" x14ac:dyDescent="0.25">
      <c r="A28" s="13"/>
      <c r="B28" s="14"/>
      <c r="C28" s="15"/>
    </row>
    <row r="29" spans="1:3" ht="27.2" customHeight="1" x14ac:dyDescent="0.25">
      <c r="A29" s="437" t="s">
        <v>36</v>
      </c>
      <c r="B29" s="438" t="s">
        <v>9</v>
      </c>
      <c r="C29" s="439" t="s">
        <v>37</v>
      </c>
    </row>
    <row r="30" spans="1:3" ht="45" x14ac:dyDescent="0.2">
      <c r="A30" s="16">
        <v>1</v>
      </c>
      <c r="B30" s="17" t="s">
        <v>11</v>
      </c>
      <c r="C30" s="18" t="s">
        <v>38</v>
      </c>
    </row>
    <row r="31" spans="1:3" ht="14.25" customHeight="1" x14ac:dyDescent="0.2">
      <c r="A31" s="16">
        <v>2</v>
      </c>
      <c r="B31" s="19" t="s">
        <v>13</v>
      </c>
      <c r="C31" s="18" t="s">
        <v>39</v>
      </c>
    </row>
    <row r="32" spans="1:3" ht="14.25" customHeight="1" x14ac:dyDescent="0.2">
      <c r="A32" s="16">
        <v>3</v>
      </c>
      <c r="B32" s="19" t="s">
        <v>15</v>
      </c>
      <c r="C32" s="20" t="s">
        <v>16</v>
      </c>
    </row>
    <row r="33" spans="1:3" ht="14.25" customHeight="1" x14ac:dyDescent="0.2">
      <c r="A33" s="16">
        <v>4</v>
      </c>
      <c r="B33" s="17" t="s">
        <v>17</v>
      </c>
      <c r="C33" s="18" t="s">
        <v>40</v>
      </c>
    </row>
    <row r="34" spans="1:3" ht="14.25" customHeight="1" x14ac:dyDescent="0.2">
      <c r="A34" s="16">
        <v>5</v>
      </c>
      <c r="B34" s="17" t="s">
        <v>19</v>
      </c>
      <c r="C34" s="18" t="s">
        <v>20</v>
      </c>
    </row>
    <row r="35" spans="1:3" ht="14.25" customHeight="1" x14ac:dyDescent="0.2">
      <c r="A35" s="16">
        <v>6</v>
      </c>
      <c r="B35" s="17" t="s">
        <v>21</v>
      </c>
      <c r="C35" s="21" t="s">
        <v>22</v>
      </c>
    </row>
    <row r="36" spans="1:3" ht="14.25" customHeight="1" x14ac:dyDescent="0.2">
      <c r="A36" s="16">
        <v>7</v>
      </c>
      <c r="B36" s="17" t="s">
        <v>23</v>
      </c>
      <c r="C36" s="18" t="s">
        <v>24</v>
      </c>
    </row>
    <row r="37" spans="1:3" ht="14.25" customHeight="1" x14ac:dyDescent="0.2">
      <c r="A37" s="16">
        <v>8</v>
      </c>
      <c r="B37" s="17" t="s">
        <v>25</v>
      </c>
      <c r="C37" s="18" t="s">
        <v>41</v>
      </c>
    </row>
    <row r="38" spans="1:3" ht="14.25" customHeight="1" x14ac:dyDescent="0.2">
      <c r="A38" s="16">
        <v>9</v>
      </c>
      <c r="B38" s="17" t="s">
        <v>27</v>
      </c>
      <c r="C38" s="18" t="s">
        <v>42</v>
      </c>
    </row>
    <row r="39" spans="1:3" ht="14.25" customHeight="1" x14ac:dyDescent="0.2">
      <c r="A39" s="16">
        <v>10</v>
      </c>
      <c r="B39" s="17" t="s">
        <v>29</v>
      </c>
      <c r="C39" s="18" t="s">
        <v>41</v>
      </c>
    </row>
    <row r="40" spans="1:3" ht="14.25" customHeight="1" x14ac:dyDescent="0.2">
      <c r="A40" s="16">
        <v>11</v>
      </c>
      <c r="B40" s="17" t="s">
        <v>30</v>
      </c>
      <c r="C40" s="18" t="s">
        <v>31</v>
      </c>
    </row>
    <row r="41" spans="1:3" ht="14.25" customHeight="1" x14ac:dyDescent="0.2">
      <c r="A41" s="16">
        <v>12</v>
      </c>
      <c r="B41" s="17" t="s">
        <v>32</v>
      </c>
      <c r="C41" s="18" t="s">
        <v>40</v>
      </c>
    </row>
    <row r="42" spans="1:3" ht="14.25" customHeight="1" x14ac:dyDescent="0.2">
      <c r="A42" s="16">
        <v>13</v>
      </c>
      <c r="B42" s="17" t="s">
        <v>33</v>
      </c>
      <c r="C42" s="18" t="s">
        <v>20</v>
      </c>
    </row>
    <row r="43" spans="1:3" ht="14.25" customHeight="1" x14ac:dyDescent="0.2">
      <c r="A43" s="16">
        <v>14</v>
      </c>
      <c r="B43" s="17" t="s">
        <v>34</v>
      </c>
      <c r="C43" s="21" t="s">
        <v>22</v>
      </c>
    </row>
    <row r="44" spans="1:3" ht="15" customHeight="1" thickBot="1" x14ac:dyDescent="0.25">
      <c r="A44" s="22">
        <v>15</v>
      </c>
      <c r="B44" s="23" t="s">
        <v>35</v>
      </c>
      <c r="C44" s="24" t="s">
        <v>24</v>
      </c>
    </row>
    <row r="45" spans="1:3" ht="15.75" customHeight="1" x14ac:dyDescent="0.25">
      <c r="A45" s="13"/>
      <c r="B45" s="14"/>
      <c r="C45" s="15"/>
    </row>
    <row r="46" spans="1:3" ht="27.2" customHeight="1" x14ac:dyDescent="0.25">
      <c r="A46" s="437" t="s">
        <v>43</v>
      </c>
      <c r="B46" s="438" t="s">
        <v>9</v>
      </c>
      <c r="C46" s="439" t="s">
        <v>44</v>
      </c>
    </row>
    <row r="47" spans="1:3" ht="45" x14ac:dyDescent="0.2">
      <c r="A47" s="16">
        <v>1</v>
      </c>
      <c r="B47" s="17" t="s">
        <v>11</v>
      </c>
      <c r="C47" s="18" t="s">
        <v>45</v>
      </c>
    </row>
    <row r="48" spans="1:3" ht="14.25" customHeight="1" x14ac:dyDescent="0.2">
      <c r="A48" s="16">
        <v>2</v>
      </c>
      <c r="B48" s="19" t="s">
        <v>13</v>
      </c>
      <c r="C48" s="18" t="s">
        <v>46</v>
      </c>
    </row>
    <row r="49" spans="1:3" ht="14.25" customHeight="1" x14ac:dyDescent="0.2">
      <c r="A49" s="16">
        <v>3</v>
      </c>
      <c r="B49" s="19" t="s">
        <v>15</v>
      </c>
      <c r="C49" s="20" t="s">
        <v>47</v>
      </c>
    </row>
    <row r="50" spans="1:3" ht="14.25" customHeight="1" x14ac:dyDescent="0.2">
      <c r="A50" s="16">
        <v>4</v>
      </c>
      <c r="B50" s="17" t="s">
        <v>17</v>
      </c>
      <c r="C50" s="18" t="s">
        <v>48</v>
      </c>
    </row>
    <row r="51" spans="1:3" ht="14.25" customHeight="1" x14ac:dyDescent="0.2">
      <c r="A51" s="16">
        <v>5</v>
      </c>
      <c r="B51" s="17" t="s">
        <v>19</v>
      </c>
      <c r="C51" s="18" t="s">
        <v>20</v>
      </c>
    </row>
    <row r="52" spans="1:3" ht="14.25" customHeight="1" x14ac:dyDescent="0.2">
      <c r="A52" s="16">
        <v>6</v>
      </c>
      <c r="B52" s="17" t="s">
        <v>21</v>
      </c>
      <c r="C52" s="21" t="s">
        <v>22</v>
      </c>
    </row>
    <row r="53" spans="1:3" ht="14.25" customHeight="1" x14ac:dyDescent="0.2">
      <c r="A53" s="16">
        <v>7</v>
      </c>
      <c r="B53" s="17" t="s">
        <v>23</v>
      </c>
      <c r="C53" s="18" t="s">
        <v>24</v>
      </c>
    </row>
    <row r="54" spans="1:3" ht="14.25" customHeight="1" x14ac:dyDescent="0.2">
      <c r="A54" s="16">
        <v>8</v>
      </c>
      <c r="B54" s="17" t="s">
        <v>25</v>
      </c>
      <c r="C54" s="18" t="s">
        <v>49</v>
      </c>
    </row>
    <row r="55" spans="1:3" ht="14.25" customHeight="1" x14ac:dyDescent="0.2">
      <c r="A55" s="16">
        <v>9</v>
      </c>
      <c r="B55" s="17" t="s">
        <v>27</v>
      </c>
      <c r="C55" s="18" t="s">
        <v>50</v>
      </c>
    </row>
    <row r="56" spans="1:3" ht="14.25" customHeight="1" x14ac:dyDescent="0.2">
      <c r="A56" s="16">
        <v>10</v>
      </c>
      <c r="B56" s="17" t="s">
        <v>29</v>
      </c>
      <c r="C56" s="18" t="s">
        <v>49</v>
      </c>
    </row>
    <row r="57" spans="1:3" ht="14.25" customHeight="1" x14ac:dyDescent="0.2">
      <c r="A57" s="16">
        <v>11</v>
      </c>
      <c r="B57" s="17" t="s">
        <v>30</v>
      </c>
      <c r="C57" s="18" t="s">
        <v>31</v>
      </c>
    </row>
    <row r="58" spans="1:3" ht="14.25" customHeight="1" x14ac:dyDescent="0.2">
      <c r="A58" s="16">
        <v>12</v>
      </c>
      <c r="B58" s="17" t="s">
        <v>32</v>
      </c>
      <c r="C58" s="18" t="s">
        <v>48</v>
      </c>
    </row>
    <row r="59" spans="1:3" ht="14.25" customHeight="1" x14ac:dyDescent="0.2">
      <c r="A59" s="16">
        <v>13</v>
      </c>
      <c r="B59" s="17" t="s">
        <v>33</v>
      </c>
      <c r="C59" s="18" t="s">
        <v>20</v>
      </c>
    </row>
    <row r="60" spans="1:3" ht="14.25" customHeight="1" x14ac:dyDescent="0.2">
      <c r="A60" s="16">
        <v>14</v>
      </c>
      <c r="B60" s="17" t="s">
        <v>34</v>
      </c>
      <c r="C60" s="21" t="s">
        <v>22</v>
      </c>
    </row>
    <row r="61" spans="1:3" ht="15" customHeight="1" thickBot="1" x14ac:dyDescent="0.25">
      <c r="A61" s="22">
        <v>15</v>
      </c>
      <c r="B61" s="23" t="s">
        <v>35</v>
      </c>
      <c r="C61" s="24" t="s">
        <v>24</v>
      </c>
    </row>
    <row r="62" spans="1:3" ht="15.75" customHeight="1" x14ac:dyDescent="0.25">
      <c r="A62" s="13"/>
      <c r="B62" s="14"/>
      <c r="C62" s="15"/>
    </row>
    <row r="63" spans="1:3" ht="27.2" customHeight="1" x14ac:dyDescent="0.25">
      <c r="A63" s="437" t="s">
        <v>51</v>
      </c>
      <c r="B63" s="438" t="s">
        <v>9</v>
      </c>
      <c r="C63" s="439" t="s">
        <v>52</v>
      </c>
    </row>
    <row r="64" spans="1:3" ht="30" x14ac:dyDescent="0.2">
      <c r="A64" s="16">
        <v>1</v>
      </c>
      <c r="B64" s="17" t="s">
        <v>11</v>
      </c>
      <c r="C64" s="18" t="s">
        <v>53</v>
      </c>
    </row>
    <row r="65" spans="1:3" ht="14.25" customHeight="1" x14ac:dyDescent="0.2">
      <c r="A65" s="16">
        <v>2</v>
      </c>
      <c r="B65" s="19" t="s">
        <v>13</v>
      </c>
      <c r="C65" s="18" t="s">
        <v>54</v>
      </c>
    </row>
    <row r="66" spans="1:3" ht="14.25" customHeight="1" x14ac:dyDescent="0.2">
      <c r="A66" s="16">
        <v>3</v>
      </c>
      <c r="B66" s="19" t="s">
        <v>15</v>
      </c>
      <c r="C66" s="20" t="s">
        <v>47</v>
      </c>
    </row>
    <row r="67" spans="1:3" ht="14.25" customHeight="1" x14ac:dyDescent="0.2">
      <c r="A67" s="16">
        <v>4</v>
      </c>
      <c r="B67" s="17" t="s">
        <v>17</v>
      </c>
      <c r="C67" s="18" t="s">
        <v>55</v>
      </c>
    </row>
    <row r="68" spans="1:3" ht="14.25" customHeight="1" x14ac:dyDescent="0.2">
      <c r="A68" s="16">
        <v>5</v>
      </c>
      <c r="B68" s="17" t="s">
        <v>19</v>
      </c>
      <c r="C68" s="18" t="s">
        <v>20</v>
      </c>
    </row>
    <row r="69" spans="1:3" ht="14.25" customHeight="1" x14ac:dyDescent="0.2">
      <c r="A69" s="16">
        <v>6</v>
      </c>
      <c r="B69" s="17" t="s">
        <v>21</v>
      </c>
      <c r="C69" s="21" t="s">
        <v>22</v>
      </c>
    </row>
    <row r="70" spans="1:3" ht="14.25" customHeight="1" x14ac:dyDescent="0.2">
      <c r="A70" s="16">
        <v>7</v>
      </c>
      <c r="B70" s="17" t="s">
        <v>23</v>
      </c>
      <c r="C70" s="18" t="s">
        <v>24</v>
      </c>
    </row>
    <row r="71" spans="1:3" ht="14.25" customHeight="1" x14ac:dyDescent="0.2">
      <c r="A71" s="16">
        <v>8</v>
      </c>
      <c r="B71" s="17" t="s">
        <v>25</v>
      </c>
      <c r="C71" s="18" t="s">
        <v>41</v>
      </c>
    </row>
    <row r="72" spans="1:3" ht="14.25" customHeight="1" x14ac:dyDescent="0.2">
      <c r="A72" s="16">
        <v>9</v>
      </c>
      <c r="B72" s="17" t="s">
        <v>27</v>
      </c>
      <c r="C72" s="18" t="s">
        <v>50</v>
      </c>
    </row>
    <row r="73" spans="1:3" ht="14.25" customHeight="1" x14ac:dyDescent="0.2">
      <c r="A73" s="16">
        <v>10</v>
      </c>
      <c r="B73" s="17" t="s">
        <v>29</v>
      </c>
      <c r="C73" s="18" t="s">
        <v>41</v>
      </c>
    </row>
    <row r="74" spans="1:3" ht="14.25" customHeight="1" x14ac:dyDescent="0.2">
      <c r="A74" s="16">
        <v>11</v>
      </c>
      <c r="B74" s="17" t="s">
        <v>30</v>
      </c>
      <c r="C74" s="18" t="s">
        <v>56</v>
      </c>
    </row>
    <row r="75" spans="1:3" ht="14.25" customHeight="1" x14ac:dyDescent="0.2">
      <c r="A75" s="16">
        <v>12</v>
      </c>
      <c r="B75" s="17" t="s">
        <v>32</v>
      </c>
      <c r="C75" s="18" t="s">
        <v>55</v>
      </c>
    </row>
    <row r="76" spans="1:3" ht="14.25" customHeight="1" x14ac:dyDescent="0.2">
      <c r="A76" s="16">
        <v>13</v>
      </c>
      <c r="B76" s="17" t="s">
        <v>33</v>
      </c>
      <c r="C76" s="18" t="s">
        <v>20</v>
      </c>
    </row>
    <row r="77" spans="1:3" ht="14.25" customHeight="1" x14ac:dyDescent="0.2">
      <c r="A77" s="16">
        <v>14</v>
      </c>
      <c r="B77" s="17" t="s">
        <v>34</v>
      </c>
      <c r="C77" s="21" t="s">
        <v>22</v>
      </c>
    </row>
    <row r="78" spans="1:3" ht="15" customHeight="1" thickBot="1" x14ac:dyDescent="0.25">
      <c r="A78" s="22">
        <v>15</v>
      </c>
      <c r="B78" s="23" t="s">
        <v>35</v>
      </c>
      <c r="C78" s="24" t="s">
        <v>24</v>
      </c>
    </row>
    <row r="79" spans="1:3" ht="15.75" customHeight="1" x14ac:dyDescent="0.25">
      <c r="A79" s="13"/>
      <c r="B79" s="14"/>
      <c r="C79" s="15"/>
    </row>
    <row r="80" spans="1:3" ht="27.2" customHeight="1" x14ac:dyDescent="0.25">
      <c r="A80" s="437" t="s">
        <v>57</v>
      </c>
      <c r="B80" s="438" t="s">
        <v>9</v>
      </c>
      <c r="C80" s="439" t="s">
        <v>58</v>
      </c>
    </row>
    <row r="81" spans="1:3" ht="60" x14ac:dyDescent="0.2">
      <c r="A81" s="16">
        <v>1</v>
      </c>
      <c r="B81" s="17" t="s">
        <v>11</v>
      </c>
      <c r="C81" s="18" t="s">
        <v>59</v>
      </c>
    </row>
    <row r="82" spans="1:3" ht="14.25" customHeight="1" x14ac:dyDescent="0.2">
      <c r="A82" s="16">
        <v>2</v>
      </c>
      <c r="B82" s="19" t="s">
        <v>13</v>
      </c>
      <c r="C82" s="18" t="s">
        <v>60</v>
      </c>
    </row>
    <row r="83" spans="1:3" ht="14.25" customHeight="1" x14ac:dyDescent="0.2">
      <c r="A83" s="16">
        <v>3</v>
      </c>
      <c r="B83" s="19" t="s">
        <v>15</v>
      </c>
      <c r="C83" s="20" t="s">
        <v>16</v>
      </c>
    </row>
    <row r="84" spans="1:3" ht="14.25" customHeight="1" x14ac:dyDescent="0.2">
      <c r="A84" s="16">
        <v>4</v>
      </c>
      <c r="B84" s="17" t="s">
        <v>17</v>
      </c>
      <c r="C84" s="18" t="s">
        <v>40</v>
      </c>
    </row>
    <row r="85" spans="1:3" ht="14.25" customHeight="1" x14ac:dyDescent="0.2">
      <c r="A85" s="16">
        <v>5</v>
      </c>
      <c r="B85" s="17" t="s">
        <v>19</v>
      </c>
      <c r="C85" s="18" t="s">
        <v>20</v>
      </c>
    </row>
    <row r="86" spans="1:3" ht="14.25" customHeight="1" x14ac:dyDescent="0.2">
      <c r="A86" s="16">
        <v>6</v>
      </c>
      <c r="B86" s="17" t="s">
        <v>21</v>
      </c>
      <c r="C86" s="21" t="s">
        <v>22</v>
      </c>
    </row>
    <row r="87" spans="1:3" ht="14.25" customHeight="1" x14ac:dyDescent="0.2">
      <c r="A87" s="16">
        <v>7</v>
      </c>
      <c r="B87" s="17" t="s">
        <v>23</v>
      </c>
      <c r="C87" s="18" t="s">
        <v>24</v>
      </c>
    </row>
    <row r="88" spans="1:3" ht="14.25" customHeight="1" x14ac:dyDescent="0.2">
      <c r="A88" s="16">
        <v>8</v>
      </c>
      <c r="B88" s="17" t="s">
        <v>25</v>
      </c>
      <c r="C88" s="18" t="s">
        <v>41</v>
      </c>
    </row>
    <row r="89" spans="1:3" ht="14.25" customHeight="1" x14ac:dyDescent="0.2">
      <c r="A89" s="16">
        <v>9</v>
      </c>
      <c r="B89" s="17" t="s">
        <v>27</v>
      </c>
      <c r="C89" s="18" t="s">
        <v>42</v>
      </c>
    </row>
    <row r="90" spans="1:3" ht="14.25" customHeight="1" x14ac:dyDescent="0.2">
      <c r="A90" s="16">
        <v>10</v>
      </c>
      <c r="B90" s="17" t="s">
        <v>29</v>
      </c>
      <c r="C90" s="18" t="s">
        <v>61</v>
      </c>
    </row>
    <row r="91" spans="1:3" ht="14.25" customHeight="1" x14ac:dyDescent="0.2">
      <c r="A91" s="16">
        <v>11</v>
      </c>
      <c r="B91" s="17" t="s">
        <v>30</v>
      </c>
      <c r="C91" s="18" t="s">
        <v>62</v>
      </c>
    </row>
    <row r="92" spans="1:3" ht="14.25" customHeight="1" x14ac:dyDescent="0.2">
      <c r="A92" s="16">
        <v>12</v>
      </c>
      <c r="B92" s="17" t="s">
        <v>32</v>
      </c>
      <c r="C92" s="18" t="s">
        <v>63</v>
      </c>
    </row>
    <row r="93" spans="1:3" ht="14.25" customHeight="1" x14ac:dyDescent="0.2">
      <c r="A93" s="16">
        <v>13</v>
      </c>
      <c r="B93" s="17" t="s">
        <v>33</v>
      </c>
      <c r="C93" s="18" t="s">
        <v>64</v>
      </c>
    </row>
    <row r="94" spans="1:3" ht="14.25" customHeight="1" x14ac:dyDescent="0.2">
      <c r="A94" s="16">
        <v>14</v>
      </c>
      <c r="B94" s="17" t="s">
        <v>34</v>
      </c>
      <c r="C94" s="21" t="s">
        <v>22</v>
      </c>
    </row>
    <row r="95" spans="1:3" ht="15" customHeight="1" thickBot="1" x14ac:dyDescent="0.25">
      <c r="A95" s="22">
        <v>15</v>
      </c>
      <c r="B95" s="23" t="s">
        <v>35</v>
      </c>
      <c r="C95" s="24" t="s">
        <v>65</v>
      </c>
    </row>
    <row r="96" spans="1:3" ht="15.75" customHeight="1" x14ac:dyDescent="0.25">
      <c r="A96" s="13"/>
      <c r="B96" s="14"/>
      <c r="C96" s="15"/>
    </row>
    <row r="97" spans="1:3" ht="39" customHeight="1" x14ac:dyDescent="0.25">
      <c r="A97" s="437" t="s">
        <v>66</v>
      </c>
      <c r="B97" s="438" t="s">
        <v>9</v>
      </c>
      <c r="C97" s="439" t="s">
        <v>67</v>
      </c>
    </row>
    <row r="98" spans="1:3" ht="30" x14ac:dyDescent="0.2">
      <c r="A98" s="16">
        <v>1</v>
      </c>
      <c r="B98" s="17" t="s">
        <v>11</v>
      </c>
      <c r="C98" s="18" t="s">
        <v>68</v>
      </c>
    </row>
    <row r="99" spans="1:3" ht="14.25" customHeight="1" x14ac:dyDescent="0.2">
      <c r="A99" s="16">
        <v>2</v>
      </c>
      <c r="B99" s="19" t="s">
        <v>13</v>
      </c>
      <c r="C99" s="18" t="s">
        <v>69</v>
      </c>
    </row>
    <row r="100" spans="1:3" ht="14.25" customHeight="1" x14ac:dyDescent="0.2">
      <c r="A100" s="16">
        <v>3</v>
      </c>
      <c r="B100" s="19" t="s">
        <v>15</v>
      </c>
      <c r="C100" s="20" t="s">
        <v>47</v>
      </c>
    </row>
    <row r="101" spans="1:3" ht="14.25" customHeight="1" x14ac:dyDescent="0.2">
      <c r="A101" s="16">
        <v>4</v>
      </c>
      <c r="B101" s="17" t="s">
        <v>17</v>
      </c>
      <c r="C101" s="18" t="s">
        <v>70</v>
      </c>
    </row>
    <row r="102" spans="1:3" ht="14.25" customHeight="1" x14ac:dyDescent="0.2">
      <c r="A102" s="16">
        <v>5</v>
      </c>
      <c r="B102" s="17" t="s">
        <v>19</v>
      </c>
      <c r="C102" s="18" t="s">
        <v>20</v>
      </c>
    </row>
    <row r="103" spans="1:3" ht="14.25" customHeight="1" x14ac:dyDescent="0.2">
      <c r="A103" s="16">
        <v>6</v>
      </c>
      <c r="B103" s="17" t="s">
        <v>21</v>
      </c>
      <c r="C103" s="21" t="s">
        <v>22</v>
      </c>
    </row>
    <row r="104" spans="1:3" ht="14.25" customHeight="1" x14ac:dyDescent="0.2">
      <c r="A104" s="16">
        <v>7</v>
      </c>
      <c r="B104" s="17" t="s">
        <v>23</v>
      </c>
      <c r="C104" s="18" t="s">
        <v>24</v>
      </c>
    </row>
    <row r="105" spans="1:3" ht="14.25" customHeight="1" x14ac:dyDescent="0.2">
      <c r="A105" s="16">
        <v>8</v>
      </c>
      <c r="B105" s="17" t="s">
        <v>25</v>
      </c>
      <c r="C105" s="18" t="s">
        <v>41</v>
      </c>
    </row>
    <row r="106" spans="1:3" ht="14.25" customHeight="1" x14ac:dyDescent="0.2">
      <c r="A106" s="16">
        <v>9</v>
      </c>
      <c r="B106" s="17" t="s">
        <v>27</v>
      </c>
      <c r="C106" s="18" t="s">
        <v>50</v>
      </c>
    </row>
    <row r="107" spans="1:3" ht="14.25" customHeight="1" x14ac:dyDescent="0.2">
      <c r="A107" s="16">
        <v>10</v>
      </c>
      <c r="B107" s="17" t="s">
        <v>29</v>
      </c>
      <c r="C107" s="18" t="s">
        <v>41</v>
      </c>
    </row>
    <row r="108" spans="1:3" ht="14.25" customHeight="1" x14ac:dyDescent="0.2">
      <c r="A108" s="16">
        <v>11</v>
      </c>
      <c r="B108" s="17" t="s">
        <v>30</v>
      </c>
      <c r="C108" s="18" t="s">
        <v>71</v>
      </c>
    </row>
    <row r="109" spans="1:3" ht="14.25" customHeight="1" x14ac:dyDescent="0.2">
      <c r="A109" s="16">
        <v>12</v>
      </c>
      <c r="B109" s="17" t="s">
        <v>32</v>
      </c>
      <c r="C109" s="18" t="s">
        <v>70</v>
      </c>
    </row>
    <row r="110" spans="1:3" ht="14.25" customHeight="1" x14ac:dyDescent="0.2">
      <c r="A110" s="16">
        <v>13</v>
      </c>
      <c r="B110" s="17" t="s">
        <v>33</v>
      </c>
      <c r="C110" s="18" t="s">
        <v>20</v>
      </c>
    </row>
    <row r="111" spans="1:3" ht="14.25" customHeight="1" x14ac:dyDescent="0.2">
      <c r="A111" s="16">
        <v>14</v>
      </c>
      <c r="B111" s="17" t="s">
        <v>34</v>
      </c>
      <c r="C111" s="21" t="s">
        <v>22</v>
      </c>
    </row>
    <row r="112" spans="1:3" ht="15" customHeight="1" thickBot="1" x14ac:dyDescent="0.25">
      <c r="A112" s="22">
        <v>15</v>
      </c>
      <c r="B112" s="23" t="s">
        <v>35</v>
      </c>
      <c r="C112" s="24" t="s">
        <v>24</v>
      </c>
    </row>
    <row r="113" spans="1:3" ht="15.75" customHeight="1" x14ac:dyDescent="0.25">
      <c r="A113" s="13"/>
      <c r="B113" s="14"/>
      <c r="C113" s="15"/>
    </row>
    <row r="114" spans="1:3" ht="27.2" customHeight="1" x14ac:dyDescent="0.25">
      <c r="A114" s="437" t="s">
        <v>72</v>
      </c>
      <c r="B114" s="438" t="s">
        <v>9</v>
      </c>
      <c r="C114" s="439" t="s">
        <v>73</v>
      </c>
    </row>
    <row r="115" spans="1:3" ht="60" x14ac:dyDescent="0.2">
      <c r="A115" s="16">
        <v>1</v>
      </c>
      <c r="B115" s="17" t="s">
        <v>11</v>
      </c>
      <c r="C115" s="18" t="s">
        <v>74</v>
      </c>
    </row>
    <row r="116" spans="1:3" ht="14.25" customHeight="1" x14ac:dyDescent="0.2">
      <c r="A116" s="16">
        <v>2</v>
      </c>
      <c r="B116" s="19" t="s">
        <v>13</v>
      </c>
      <c r="C116" s="18" t="s">
        <v>75</v>
      </c>
    </row>
    <row r="117" spans="1:3" ht="14.25" customHeight="1" x14ac:dyDescent="0.2">
      <c r="A117" s="16">
        <v>3</v>
      </c>
      <c r="B117" s="19" t="s">
        <v>15</v>
      </c>
      <c r="C117" s="20" t="s">
        <v>47</v>
      </c>
    </row>
    <row r="118" spans="1:3" ht="14.25" customHeight="1" x14ac:dyDescent="0.2">
      <c r="A118" s="16">
        <v>4</v>
      </c>
      <c r="B118" s="17" t="s">
        <v>17</v>
      </c>
      <c r="C118" s="18" t="s">
        <v>40</v>
      </c>
    </row>
    <row r="119" spans="1:3" ht="14.25" customHeight="1" x14ac:dyDescent="0.2">
      <c r="A119" s="16">
        <v>5</v>
      </c>
      <c r="B119" s="17" t="s">
        <v>19</v>
      </c>
      <c r="C119" s="18" t="s">
        <v>20</v>
      </c>
    </row>
    <row r="120" spans="1:3" ht="14.25" customHeight="1" x14ac:dyDescent="0.2">
      <c r="A120" s="16">
        <v>6</v>
      </c>
      <c r="B120" s="17" t="s">
        <v>21</v>
      </c>
      <c r="C120" s="21" t="s">
        <v>22</v>
      </c>
    </row>
    <row r="121" spans="1:3" ht="14.25" customHeight="1" x14ac:dyDescent="0.2">
      <c r="A121" s="16">
        <v>7</v>
      </c>
      <c r="B121" s="17" t="s">
        <v>23</v>
      </c>
      <c r="C121" s="18" t="s">
        <v>24</v>
      </c>
    </row>
    <row r="122" spans="1:3" ht="14.25" customHeight="1" x14ac:dyDescent="0.2">
      <c r="A122" s="16">
        <v>8</v>
      </c>
      <c r="B122" s="17" t="s">
        <v>25</v>
      </c>
      <c r="C122" s="18" t="s">
        <v>76</v>
      </c>
    </row>
    <row r="123" spans="1:3" ht="14.25" customHeight="1" x14ac:dyDescent="0.2">
      <c r="A123" s="16">
        <v>9</v>
      </c>
      <c r="B123" s="17" t="s">
        <v>27</v>
      </c>
      <c r="C123" s="18" t="s">
        <v>77</v>
      </c>
    </row>
    <row r="124" spans="1:3" ht="14.25" customHeight="1" x14ac:dyDescent="0.2">
      <c r="A124" s="16">
        <v>10</v>
      </c>
      <c r="B124" s="17" t="s">
        <v>29</v>
      </c>
      <c r="C124" s="18" t="s">
        <v>76</v>
      </c>
    </row>
    <row r="125" spans="1:3" ht="14.25" customHeight="1" x14ac:dyDescent="0.2">
      <c r="A125" s="16">
        <v>11</v>
      </c>
      <c r="B125" s="17" t="s">
        <v>30</v>
      </c>
      <c r="C125" s="18" t="s">
        <v>31</v>
      </c>
    </row>
    <row r="126" spans="1:3" ht="14.25" customHeight="1" x14ac:dyDescent="0.2">
      <c r="A126" s="16">
        <v>12</v>
      </c>
      <c r="B126" s="17" t="s">
        <v>32</v>
      </c>
      <c r="C126" s="18" t="s">
        <v>40</v>
      </c>
    </row>
    <row r="127" spans="1:3" ht="14.25" customHeight="1" x14ac:dyDescent="0.2">
      <c r="A127" s="16">
        <v>13</v>
      </c>
      <c r="B127" s="17" t="s">
        <v>33</v>
      </c>
      <c r="C127" s="18" t="s">
        <v>20</v>
      </c>
    </row>
    <row r="128" spans="1:3" ht="14.25" customHeight="1" x14ac:dyDescent="0.2">
      <c r="A128" s="16">
        <v>14</v>
      </c>
      <c r="B128" s="17" t="s">
        <v>34</v>
      </c>
      <c r="C128" s="21" t="s">
        <v>22</v>
      </c>
    </row>
    <row r="129" spans="1:4" ht="15" customHeight="1" thickBot="1" x14ac:dyDescent="0.25">
      <c r="A129" s="22">
        <v>15</v>
      </c>
      <c r="B129" s="23" t="s">
        <v>35</v>
      </c>
      <c r="C129" s="24" t="s">
        <v>24</v>
      </c>
    </row>
    <row r="130" spans="1:4" ht="15.75" x14ac:dyDescent="0.25">
      <c r="A130" s="25" t="s">
        <v>78</v>
      </c>
      <c r="B130" s="25"/>
      <c r="C130" s="25" t="s">
        <v>79</v>
      </c>
      <c r="D130" s="26"/>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REPORTING&amp;RWILLIAM W. BACKUS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abSelected="1" zoomScale="75" workbookViewId="0">
      <selection sqref="A1:C1"/>
    </sheetView>
  </sheetViews>
  <sheetFormatPr defaultRowHeight="15" x14ac:dyDescent="0.2"/>
  <cols>
    <col min="1" max="1" width="6.88671875" bestFit="1" customWidth="1"/>
    <col min="2" max="2" width="48.6640625" customWidth="1"/>
    <col min="3" max="3" width="61.109375" customWidth="1"/>
  </cols>
  <sheetData>
    <row r="1" spans="1:3" x14ac:dyDescent="0.2">
      <c r="A1" s="215"/>
      <c r="B1" s="459"/>
      <c r="C1" s="459"/>
    </row>
    <row r="2" spans="1:3" x14ac:dyDescent="0.2">
      <c r="A2" s="459" t="s">
        <v>0</v>
      </c>
      <c r="B2" s="459"/>
      <c r="C2" s="459"/>
    </row>
    <row r="3" spans="1:3" x14ac:dyDescent="0.2">
      <c r="A3" s="459" t="s">
        <v>1</v>
      </c>
      <c r="B3" s="459"/>
      <c r="C3" s="459"/>
    </row>
    <row r="4" spans="1:3" x14ac:dyDescent="0.2">
      <c r="A4" s="459" t="s">
        <v>2</v>
      </c>
      <c r="B4" s="459"/>
      <c r="C4" s="459"/>
    </row>
    <row r="5" spans="1:3" x14ac:dyDescent="0.2">
      <c r="A5" s="289" t="s">
        <v>199</v>
      </c>
      <c r="B5" s="289"/>
      <c r="C5" s="289"/>
    </row>
    <row r="6" spans="1:3" ht="13.5" customHeight="1" thickBot="1" x14ac:dyDescent="0.25">
      <c r="A6" s="290"/>
      <c r="B6" s="494"/>
      <c r="C6" s="494"/>
    </row>
    <row r="7" spans="1:3" x14ac:dyDescent="0.2">
      <c r="A7" s="216">
        <v>-1</v>
      </c>
      <c r="B7" s="218">
        <v>-2</v>
      </c>
      <c r="C7" s="219">
        <v>-3</v>
      </c>
    </row>
    <row r="8" spans="1:3" ht="15.75" thickBot="1" x14ac:dyDescent="0.25">
      <c r="A8" s="291" t="s">
        <v>5</v>
      </c>
      <c r="B8" s="292" t="s">
        <v>6</v>
      </c>
      <c r="C8" s="292" t="s">
        <v>200</v>
      </c>
    </row>
    <row r="9" spans="1:3" ht="15.75" customHeight="1" x14ac:dyDescent="0.2">
      <c r="A9" s="293"/>
      <c r="B9" s="294"/>
      <c r="C9" s="295"/>
    </row>
    <row r="10" spans="1:3" ht="15.75" customHeight="1" thickBot="1" x14ac:dyDescent="0.25">
      <c r="A10" s="296" t="s">
        <v>201</v>
      </c>
      <c r="B10" s="297" t="s">
        <v>202</v>
      </c>
      <c r="C10" s="292"/>
    </row>
    <row r="11" spans="1:3" s="220" customFormat="1" ht="75" customHeight="1" x14ac:dyDescent="0.2">
      <c r="A11" s="298" t="s">
        <v>8</v>
      </c>
      <c r="B11" s="299" t="s">
        <v>203</v>
      </c>
      <c r="C11" s="300" t="s">
        <v>204</v>
      </c>
    </row>
    <row r="12" spans="1:3" s="220" customFormat="1" ht="75" customHeight="1" x14ac:dyDescent="0.2">
      <c r="A12" s="301" t="s">
        <v>36</v>
      </c>
      <c r="B12" s="299" t="s">
        <v>205</v>
      </c>
      <c r="C12" s="302" t="s">
        <v>206</v>
      </c>
    </row>
    <row r="13" spans="1:3" s="220" customFormat="1" ht="30" x14ac:dyDescent="0.2">
      <c r="A13" s="303" t="s">
        <v>43</v>
      </c>
      <c r="B13" s="304" t="s">
        <v>207</v>
      </c>
      <c r="C13" s="305">
        <v>0.23200000000000001</v>
      </c>
    </row>
    <row r="14" spans="1:3" ht="13.5" customHeight="1" thickBot="1" x14ac:dyDescent="0.25">
      <c r="A14" s="306"/>
      <c r="B14" s="307"/>
      <c r="C14" s="308"/>
    </row>
    <row r="15" spans="1:3" s="220" customFormat="1" ht="16.5" customHeight="1" thickBot="1" x14ac:dyDescent="0.25">
      <c r="A15" s="309" t="s">
        <v>208</v>
      </c>
      <c r="B15" s="310" t="s">
        <v>209</v>
      </c>
      <c r="C15" s="311"/>
    </row>
    <row r="16" spans="1:3" s="220" customFormat="1" x14ac:dyDescent="0.2">
      <c r="A16" s="312"/>
      <c r="B16" s="313" t="s">
        <v>210</v>
      </c>
      <c r="C16" s="314"/>
    </row>
    <row r="17" spans="1:3" s="220" customFormat="1" x14ac:dyDescent="0.2">
      <c r="A17" s="315">
        <v>1</v>
      </c>
      <c r="B17" s="299" t="s">
        <v>211</v>
      </c>
      <c r="C17" s="316" t="s">
        <v>212</v>
      </c>
    </row>
    <row r="18" spans="1:3" s="220" customFormat="1" x14ac:dyDescent="0.2">
      <c r="A18" s="444">
        <v>2</v>
      </c>
      <c r="B18" s="442" t="s">
        <v>213</v>
      </c>
      <c r="C18" s="316" t="s">
        <v>214</v>
      </c>
    </row>
    <row r="19" spans="1:3" s="220" customFormat="1" x14ac:dyDescent="0.2">
      <c r="A19" s="444">
        <v>3</v>
      </c>
      <c r="B19" s="443" t="s">
        <v>215</v>
      </c>
      <c r="C19" s="316" t="s">
        <v>216</v>
      </c>
    </row>
    <row r="20" spans="1:3" s="220" customFormat="1" ht="75" customHeight="1" x14ac:dyDescent="0.2">
      <c r="A20" s="444">
        <v>4</v>
      </c>
      <c r="B20" s="443" t="s">
        <v>217</v>
      </c>
      <c r="C20" s="316" t="s">
        <v>204</v>
      </c>
    </row>
    <row r="21" spans="1:3" s="220" customFormat="1" ht="75" customHeight="1" x14ac:dyDescent="0.2">
      <c r="A21" s="444">
        <v>5</v>
      </c>
      <c r="B21" s="443" t="s">
        <v>218</v>
      </c>
      <c r="C21" s="316" t="s">
        <v>206</v>
      </c>
    </row>
    <row r="22" spans="1:3" s="220" customFormat="1" ht="33.75" customHeight="1" x14ac:dyDescent="0.2">
      <c r="A22" s="445">
        <v>6</v>
      </c>
      <c r="B22" s="443" t="s">
        <v>219</v>
      </c>
      <c r="C22" s="317">
        <v>0.23199999999999998</v>
      </c>
    </row>
    <row r="23" spans="1:3" s="318" customFormat="1" x14ac:dyDescent="0.2">
      <c r="A23" s="319"/>
      <c r="B23" s="320"/>
      <c r="C23" s="321"/>
    </row>
  </sheetData>
  <mergeCells count="5">
    <mergeCell ref="B1:C1"/>
    <mergeCell ref="A2:C2"/>
    <mergeCell ref="A3:C3"/>
    <mergeCell ref="A4:C4"/>
    <mergeCell ref="B6:C6"/>
  </mergeCells>
  <printOptions horizontalCentered="1"/>
  <pageMargins left="0.25" right="0.25" top="0.5" bottom="0.5" header="0.25" footer="0.25"/>
  <pageSetup paperSize="9" scale="80" orientation="landscape" horizontalDpi="1200" verticalDpi="1200" r:id="rId1"/>
  <headerFooter>
    <oddHeader>&amp;L&amp;10OFFICE OF HEALTH CARE ACCESS&amp;C&amp;10ANNUAL REPORTING&amp;R&amp;10WILLIAM W. BACKUS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tabSelected="1" zoomScale="75" zoomScaleSheetLayoutView="100" workbookViewId="0">
      <selection sqref="A1:C1"/>
    </sheetView>
  </sheetViews>
  <sheetFormatPr defaultRowHeight="15" x14ac:dyDescent="0.2"/>
  <cols>
    <col min="1" max="1" width="5.109375" style="1" customWidth="1"/>
    <col min="2" max="2" width="45.109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2"/>
      <c r="B3" s="322"/>
      <c r="C3" s="323"/>
      <c r="D3" s="323"/>
      <c r="E3" s="324"/>
      <c r="F3" s="324"/>
      <c r="G3" s="324"/>
    </row>
    <row r="4" spans="1:7" ht="15.75" customHeight="1" x14ac:dyDescent="0.25">
      <c r="A4" s="322"/>
      <c r="B4" s="322"/>
      <c r="C4" s="2" t="s">
        <v>0</v>
      </c>
      <c r="D4" s="323"/>
      <c r="E4" s="324"/>
      <c r="F4" s="324"/>
      <c r="G4" s="324"/>
    </row>
    <row r="5" spans="1:7" ht="15.75" customHeight="1" x14ac:dyDescent="0.25">
      <c r="A5" s="322"/>
      <c r="B5" s="322"/>
      <c r="C5" s="2" t="s">
        <v>145</v>
      </c>
      <c r="D5" s="323"/>
      <c r="E5" s="324"/>
      <c r="F5" s="324"/>
      <c r="G5" s="324"/>
    </row>
    <row r="6" spans="1:7" ht="15.75" customHeight="1" x14ac:dyDescent="0.25">
      <c r="A6" s="322"/>
      <c r="B6" s="322"/>
      <c r="C6" s="2" t="s">
        <v>2</v>
      </c>
      <c r="D6" s="323"/>
      <c r="E6" s="324"/>
      <c r="F6" s="324"/>
      <c r="G6" s="324"/>
    </row>
    <row r="7" spans="1:7" ht="15.75" customHeight="1" x14ac:dyDescent="0.25">
      <c r="A7" s="448" t="s">
        <v>220</v>
      </c>
      <c r="B7" s="448"/>
      <c r="C7" s="448"/>
      <c r="D7" s="448"/>
      <c r="E7" s="448"/>
    </row>
    <row r="8" spans="1:7" ht="16.5" customHeight="1" thickBot="1" x14ac:dyDescent="0.3">
      <c r="A8" s="322"/>
      <c r="B8" s="322"/>
      <c r="C8" s="2"/>
      <c r="D8" s="323"/>
      <c r="E8" s="324"/>
      <c r="F8" s="324"/>
      <c r="G8" s="324"/>
    </row>
    <row r="9" spans="1:7" ht="16.5" customHeight="1" thickBot="1" x14ac:dyDescent="0.3">
      <c r="A9" s="325" t="s">
        <v>5</v>
      </c>
      <c r="B9" s="326" t="s">
        <v>221</v>
      </c>
      <c r="C9" s="327" t="s">
        <v>222</v>
      </c>
      <c r="D9" s="327" t="s">
        <v>223</v>
      </c>
      <c r="E9" s="328" t="s">
        <v>224</v>
      </c>
      <c r="F9" s="329"/>
      <c r="G9" s="329"/>
    </row>
    <row r="10" spans="1:7" ht="15.75" customHeight="1" x14ac:dyDescent="0.25">
      <c r="A10" s="330"/>
      <c r="B10" s="331"/>
      <c r="C10" s="332"/>
      <c r="D10" s="332"/>
      <c r="E10" s="8"/>
      <c r="F10" s="329"/>
      <c r="G10" s="329"/>
    </row>
    <row r="11" spans="1:7" ht="15.75" customHeight="1" x14ac:dyDescent="0.25">
      <c r="A11" s="333" t="s">
        <v>225</v>
      </c>
      <c r="B11" s="334" t="s">
        <v>226</v>
      </c>
      <c r="C11" s="335">
        <v>611700</v>
      </c>
      <c r="D11" s="335">
        <v>54418</v>
      </c>
      <c r="E11" s="336">
        <f>C11+D11</f>
        <v>666118</v>
      </c>
      <c r="F11" s="337"/>
      <c r="G11" s="338"/>
    </row>
    <row r="12" spans="1:7" ht="15.75" customHeight="1" x14ac:dyDescent="0.25">
      <c r="A12" s="495"/>
      <c r="B12" s="496"/>
      <c r="C12" s="496"/>
      <c r="D12" s="496"/>
      <c r="E12" s="497"/>
      <c r="F12" s="337"/>
      <c r="G12" s="338"/>
    </row>
    <row r="13" spans="1:7" ht="15.75" customHeight="1" x14ac:dyDescent="0.25">
      <c r="A13" s="333" t="s">
        <v>227</v>
      </c>
      <c r="B13" s="334" t="s">
        <v>228</v>
      </c>
      <c r="C13" s="335">
        <v>446500</v>
      </c>
      <c r="D13" s="335">
        <v>126817</v>
      </c>
      <c r="E13" s="336">
        <f>C13+D13</f>
        <v>573317</v>
      </c>
      <c r="F13" s="337"/>
      <c r="G13" s="338"/>
    </row>
    <row r="14" spans="1:7" ht="15.75" customHeight="1" x14ac:dyDescent="0.25">
      <c r="A14" s="495"/>
      <c r="B14" s="496"/>
      <c r="C14" s="496"/>
      <c r="D14" s="496"/>
      <c r="E14" s="497"/>
      <c r="F14" s="337"/>
      <c r="G14" s="338"/>
    </row>
    <row r="15" spans="1:7" ht="15.75" customHeight="1" x14ac:dyDescent="0.25">
      <c r="A15" s="333" t="s">
        <v>229</v>
      </c>
      <c r="B15" s="334" t="s">
        <v>230</v>
      </c>
      <c r="C15" s="335">
        <v>474055</v>
      </c>
      <c r="D15" s="335">
        <v>23302</v>
      </c>
      <c r="E15" s="336">
        <f>C15+D15</f>
        <v>497357</v>
      </c>
      <c r="F15" s="337"/>
      <c r="G15" s="338"/>
    </row>
    <row r="16" spans="1:7" ht="15.75" customHeight="1" x14ac:dyDescent="0.25">
      <c r="A16" s="495"/>
      <c r="B16" s="496"/>
      <c r="C16" s="496"/>
      <c r="D16" s="496"/>
      <c r="E16" s="497"/>
      <c r="F16" s="337"/>
      <c r="G16" s="338"/>
    </row>
    <row r="17" spans="1:7" ht="15.75" customHeight="1" x14ac:dyDescent="0.25">
      <c r="A17" s="333" t="s">
        <v>231</v>
      </c>
      <c r="B17" s="334" t="s">
        <v>232</v>
      </c>
      <c r="C17" s="335">
        <v>421134</v>
      </c>
      <c r="D17" s="335">
        <v>49983</v>
      </c>
      <c r="E17" s="336">
        <f>C17+D17</f>
        <v>471117</v>
      </c>
      <c r="F17" s="337"/>
      <c r="G17" s="338"/>
    </row>
    <row r="18" spans="1:7" ht="15.75" customHeight="1" x14ac:dyDescent="0.25">
      <c r="A18" s="495"/>
      <c r="B18" s="496"/>
      <c r="C18" s="496"/>
      <c r="D18" s="496"/>
      <c r="E18" s="497"/>
      <c r="F18" s="337"/>
      <c r="G18" s="338"/>
    </row>
    <row r="19" spans="1:7" ht="15.75" customHeight="1" x14ac:dyDescent="0.25">
      <c r="A19" s="333" t="s">
        <v>233</v>
      </c>
      <c r="B19" s="334" t="s">
        <v>234</v>
      </c>
      <c r="C19" s="335">
        <v>364231</v>
      </c>
      <c r="D19" s="335">
        <v>94217</v>
      </c>
      <c r="E19" s="336">
        <f>C19+D19</f>
        <v>458448</v>
      </c>
      <c r="F19" s="337"/>
      <c r="G19" s="338"/>
    </row>
    <row r="20" spans="1:7" ht="15.75" customHeight="1" x14ac:dyDescent="0.25">
      <c r="A20" s="495"/>
      <c r="B20" s="496"/>
      <c r="C20" s="496"/>
      <c r="D20" s="496"/>
      <c r="E20" s="497"/>
      <c r="F20" s="337"/>
      <c r="G20" s="338"/>
    </row>
    <row r="21" spans="1:7" ht="15.75" customHeight="1" x14ac:dyDescent="0.25">
      <c r="A21" s="333" t="s">
        <v>235</v>
      </c>
      <c r="B21" s="334" t="s">
        <v>236</v>
      </c>
      <c r="C21" s="335">
        <v>339999</v>
      </c>
      <c r="D21" s="335">
        <v>98869</v>
      </c>
      <c r="E21" s="336">
        <f>C21+D21</f>
        <v>438868</v>
      </c>
      <c r="F21" s="337"/>
      <c r="G21" s="338"/>
    </row>
    <row r="22" spans="1:7" ht="15.75" customHeight="1" x14ac:dyDescent="0.25">
      <c r="A22" s="495"/>
      <c r="B22" s="496"/>
      <c r="C22" s="496"/>
      <c r="D22" s="496"/>
      <c r="E22" s="497"/>
      <c r="F22" s="337"/>
      <c r="G22" s="338"/>
    </row>
    <row r="23" spans="1:7" ht="15.75" customHeight="1" x14ac:dyDescent="0.25">
      <c r="A23" s="333" t="s">
        <v>237</v>
      </c>
      <c r="B23" s="334" t="s">
        <v>230</v>
      </c>
      <c r="C23" s="335">
        <v>356754</v>
      </c>
      <c r="D23" s="335">
        <v>40759</v>
      </c>
      <c r="E23" s="336">
        <f>C23+D23</f>
        <v>397513</v>
      </c>
      <c r="F23" s="337"/>
      <c r="G23" s="338"/>
    </row>
    <row r="24" spans="1:7" ht="15.75" customHeight="1" x14ac:dyDescent="0.25">
      <c r="A24" s="495"/>
      <c r="B24" s="496"/>
      <c r="C24" s="496"/>
      <c r="D24" s="496"/>
      <c r="E24" s="497"/>
      <c r="F24" s="337"/>
      <c r="G24" s="338"/>
    </row>
    <row r="25" spans="1:7" ht="15.75" customHeight="1" x14ac:dyDescent="0.25">
      <c r="A25" s="333" t="s">
        <v>238</v>
      </c>
      <c r="B25" s="334" t="s">
        <v>232</v>
      </c>
      <c r="C25" s="335">
        <v>338125</v>
      </c>
      <c r="D25" s="335">
        <v>44327</v>
      </c>
      <c r="E25" s="336">
        <f>C25+D25</f>
        <v>382452</v>
      </c>
      <c r="F25" s="337"/>
      <c r="G25" s="338"/>
    </row>
    <row r="26" spans="1:7" ht="15.75" customHeight="1" x14ac:dyDescent="0.25">
      <c r="A26" s="495"/>
      <c r="B26" s="496"/>
      <c r="C26" s="496"/>
      <c r="D26" s="496"/>
      <c r="E26" s="497"/>
      <c r="F26" s="337"/>
      <c r="G26" s="338"/>
    </row>
    <row r="27" spans="1:7" ht="15.75" customHeight="1" x14ac:dyDescent="0.25">
      <c r="A27" s="333" t="s">
        <v>239</v>
      </c>
      <c r="B27" s="334" t="s">
        <v>232</v>
      </c>
      <c r="C27" s="335">
        <v>334632</v>
      </c>
      <c r="D27" s="335">
        <v>45684</v>
      </c>
      <c r="E27" s="336">
        <f>C27+D27</f>
        <v>380316</v>
      </c>
      <c r="F27" s="337"/>
      <c r="G27" s="338"/>
    </row>
    <row r="28" spans="1:7" ht="15.75" customHeight="1" x14ac:dyDescent="0.25">
      <c r="A28" s="495"/>
      <c r="B28" s="496"/>
      <c r="C28" s="496"/>
      <c r="D28" s="496"/>
      <c r="E28" s="497"/>
      <c r="F28" s="337"/>
      <c r="G28" s="338"/>
    </row>
    <row r="29" spans="1:7" ht="15.75" customHeight="1" x14ac:dyDescent="0.25">
      <c r="A29" s="333" t="s">
        <v>240</v>
      </c>
      <c r="B29" s="334" t="s">
        <v>230</v>
      </c>
      <c r="C29" s="335">
        <v>334248</v>
      </c>
      <c r="D29" s="335">
        <v>43200</v>
      </c>
      <c r="E29" s="336">
        <f>C29+D29</f>
        <v>377448</v>
      </c>
      <c r="F29" s="337"/>
      <c r="G29" s="338"/>
    </row>
    <row r="30" spans="1:7" ht="15.75" customHeight="1" thickBot="1" x14ac:dyDescent="0.3">
      <c r="A30" s="495"/>
      <c r="B30" s="496"/>
      <c r="C30" s="496"/>
      <c r="D30" s="496"/>
      <c r="E30" s="497"/>
      <c r="F30" s="337"/>
      <c r="G30" s="338"/>
    </row>
    <row r="31" spans="1:7" ht="18.75" customHeight="1" thickBot="1" x14ac:dyDescent="0.3">
      <c r="A31" s="339"/>
      <c r="B31" s="340" t="s">
        <v>123</v>
      </c>
      <c r="C31" s="446">
        <f>SUM(C11+C13+C15+C17+C19+C21+C23+C25+C27+C29)</f>
        <v>4021378</v>
      </c>
      <c r="D31" s="446">
        <f>SUM(D11+D13+D15+D17+D19+D21+D23+D25+D27+D29)</f>
        <v>621576</v>
      </c>
      <c r="E31" s="447">
        <f>C31+D31</f>
        <v>4642954</v>
      </c>
      <c r="F31" s="341"/>
      <c r="G31" s="341"/>
    </row>
  </sheetData>
  <mergeCells count="11">
    <mergeCell ref="A7:E7"/>
    <mergeCell ref="A12:E12"/>
    <mergeCell ref="A14:E14"/>
    <mergeCell ref="A16:E16"/>
    <mergeCell ref="A18:E18"/>
    <mergeCell ref="A20:E20"/>
    <mergeCell ref="A22:E22"/>
    <mergeCell ref="A24:E24"/>
    <mergeCell ref="A26:E26"/>
    <mergeCell ref="A28:E28"/>
    <mergeCell ref="A30:E30"/>
  </mergeCells>
  <printOptions gridLines="1"/>
  <pageMargins left="0.25" right="0.25" top="0.5" bottom="0.5" header="0.25" footer="0.25"/>
  <pageSetup paperSize="9" scale="84" orientation="landscape" horizontalDpi="1200" verticalDpi="1200" r:id="rId1"/>
  <headerFooter>
    <oddHeader>&amp;L&amp;10OFFICE OF HEALTH CARE ACCESS&amp;C&amp;10ANNUAL REPORTING&amp;R&amp;10WILLIAM W. BACKUS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4"/>
  <sheetViews>
    <sheetView tabSelected="1" topLeftCell="A13" workbookViewId="0">
      <selection sqref="A1:C1"/>
    </sheetView>
  </sheetViews>
  <sheetFormatPr defaultRowHeight="12.75" x14ac:dyDescent="0.2"/>
  <cols>
    <col min="1" max="1" width="7.44140625" style="110" bestFit="1" customWidth="1"/>
    <col min="2" max="2" width="53.5546875" style="110" customWidth="1"/>
    <col min="3" max="3" width="15.6640625" style="110" bestFit="1" customWidth="1"/>
    <col min="4" max="4" width="16.109375" style="110" bestFit="1" customWidth="1"/>
    <col min="5" max="5" width="13.44140625" style="110" customWidth="1"/>
    <col min="6" max="16384" width="8.88671875" style="110"/>
  </cols>
  <sheetData>
    <row r="2" spans="1:5" x14ac:dyDescent="0.2">
      <c r="A2" s="499" t="s">
        <v>0</v>
      </c>
      <c r="B2" s="499"/>
      <c r="C2" s="499"/>
      <c r="D2" s="499"/>
      <c r="E2" s="499"/>
    </row>
    <row r="3" spans="1:5" x14ac:dyDescent="0.2">
      <c r="A3" s="499" t="s">
        <v>145</v>
      </c>
      <c r="B3" s="499"/>
      <c r="C3" s="499"/>
      <c r="D3" s="499"/>
      <c r="E3" s="499"/>
    </row>
    <row r="4" spans="1:5" ht="15" customHeight="1" x14ac:dyDescent="0.2">
      <c r="A4" s="499" t="s">
        <v>2</v>
      </c>
      <c r="B4" s="499"/>
      <c r="C4" s="499"/>
      <c r="D4" s="499"/>
      <c r="E4" s="499"/>
    </row>
    <row r="5" spans="1:5" ht="15" customHeight="1" x14ac:dyDescent="0.2">
      <c r="A5" s="500" t="s">
        <v>241</v>
      </c>
      <c r="B5" s="500"/>
      <c r="C5" s="500"/>
      <c r="D5" s="500"/>
      <c r="E5" s="500"/>
    </row>
    <row r="6" spans="1:5" ht="15" customHeight="1" x14ac:dyDescent="0.2">
      <c r="A6" s="500" t="s">
        <v>242</v>
      </c>
      <c r="B6" s="500"/>
      <c r="C6" s="500"/>
      <c r="D6" s="500"/>
      <c r="E6" s="500"/>
    </row>
    <row r="7" spans="1:5" x14ac:dyDescent="0.2">
      <c r="A7" s="343"/>
      <c r="B7" s="342"/>
      <c r="C7" s="343"/>
    </row>
    <row r="8" spans="1:5" ht="17.25" customHeight="1" x14ac:dyDescent="0.2">
      <c r="A8" s="344">
        <v>-1</v>
      </c>
      <c r="B8" s="345">
        <v>-2</v>
      </c>
      <c r="C8" s="344">
        <v>-3</v>
      </c>
      <c r="D8" s="344">
        <v>-4</v>
      </c>
      <c r="E8" s="344">
        <v>-5</v>
      </c>
    </row>
    <row r="9" spans="1:5" s="346" customFormat="1" ht="45.75" customHeight="1" x14ac:dyDescent="0.2">
      <c r="A9" s="347" t="s">
        <v>5</v>
      </c>
      <c r="B9" s="348" t="s">
        <v>6</v>
      </c>
      <c r="C9" s="349" t="s">
        <v>243</v>
      </c>
      <c r="D9" s="350" t="s">
        <v>244</v>
      </c>
      <c r="E9" s="351" t="s">
        <v>224</v>
      </c>
    </row>
    <row r="10" spans="1:5" s="346" customFormat="1" x14ac:dyDescent="0.2">
      <c r="A10" s="352"/>
      <c r="B10" s="353"/>
      <c r="C10" s="354"/>
      <c r="D10" s="354"/>
      <c r="E10" s="355"/>
    </row>
    <row r="11" spans="1:5" s="346" customFormat="1" x14ac:dyDescent="0.2">
      <c r="A11" s="356" t="s">
        <v>245</v>
      </c>
      <c r="B11" s="357" t="s">
        <v>10</v>
      </c>
      <c r="C11" s="358"/>
      <c r="D11" s="358"/>
      <c r="E11" s="359"/>
    </row>
    <row r="12" spans="1:5" ht="14.25" customHeight="1" x14ac:dyDescent="0.2">
      <c r="A12" s="360">
        <v>1</v>
      </c>
      <c r="B12" s="361" t="s">
        <v>246</v>
      </c>
      <c r="C12" s="362">
        <v>174812</v>
      </c>
      <c r="D12" s="362">
        <v>55510</v>
      </c>
      <c r="E12" s="362">
        <f>D12+ C12</f>
        <v>230322</v>
      </c>
    </row>
    <row r="13" spans="1:5" ht="14.25" customHeight="1" x14ac:dyDescent="0.2">
      <c r="A13" s="360">
        <v>2</v>
      </c>
      <c r="B13" s="361" t="s">
        <v>247</v>
      </c>
      <c r="C13" s="362">
        <v>0</v>
      </c>
      <c r="D13" s="362">
        <v>0</v>
      </c>
      <c r="E13" s="362">
        <f>D13+ C13</f>
        <v>0</v>
      </c>
    </row>
    <row r="14" spans="1:5" x14ac:dyDescent="0.2">
      <c r="A14" s="352"/>
      <c r="B14" s="353"/>
      <c r="C14" s="354"/>
      <c r="D14" s="354"/>
      <c r="E14" s="363"/>
    </row>
    <row r="15" spans="1:5" s="346" customFormat="1" x14ac:dyDescent="0.2">
      <c r="A15" s="356" t="s">
        <v>248</v>
      </c>
      <c r="B15" s="357" t="s">
        <v>37</v>
      </c>
      <c r="C15" s="358"/>
      <c r="D15" s="358"/>
      <c r="E15" s="359"/>
    </row>
    <row r="16" spans="1:5" ht="14.25" customHeight="1" x14ac:dyDescent="0.2">
      <c r="A16" s="360">
        <v>1</v>
      </c>
      <c r="B16" s="361" t="s">
        <v>246</v>
      </c>
      <c r="C16" s="362">
        <v>0</v>
      </c>
      <c r="D16" s="362">
        <v>0</v>
      </c>
      <c r="E16" s="362">
        <f>D16+ C16</f>
        <v>0</v>
      </c>
    </row>
    <row r="17" spans="1:5" ht="14.25" customHeight="1" x14ac:dyDescent="0.2">
      <c r="A17" s="360">
        <v>2</v>
      </c>
      <c r="B17" s="361" t="s">
        <v>247</v>
      </c>
      <c r="C17" s="362">
        <v>0</v>
      </c>
      <c r="D17" s="362">
        <v>0</v>
      </c>
      <c r="E17" s="362">
        <f>D17+ C17</f>
        <v>0</v>
      </c>
    </row>
    <row r="18" spans="1:5" x14ac:dyDescent="0.2">
      <c r="A18" s="352"/>
      <c r="B18" s="353"/>
      <c r="C18" s="354"/>
      <c r="D18" s="354"/>
      <c r="E18" s="363"/>
    </row>
    <row r="19" spans="1:5" s="346" customFormat="1" x14ac:dyDescent="0.2">
      <c r="A19" s="356" t="s">
        <v>249</v>
      </c>
      <c r="B19" s="357" t="s">
        <v>44</v>
      </c>
      <c r="C19" s="358"/>
      <c r="D19" s="358"/>
      <c r="E19" s="359"/>
    </row>
    <row r="20" spans="1:5" ht="14.25" customHeight="1" x14ac:dyDescent="0.2">
      <c r="A20" s="360">
        <v>1</v>
      </c>
      <c r="B20" s="361" t="s">
        <v>246</v>
      </c>
      <c r="C20" s="362">
        <v>0</v>
      </c>
      <c r="D20" s="362">
        <v>0</v>
      </c>
      <c r="E20" s="362">
        <f>D20+ C20</f>
        <v>0</v>
      </c>
    </row>
    <row r="21" spans="1:5" ht="14.25" customHeight="1" x14ac:dyDescent="0.2">
      <c r="A21" s="360">
        <v>2</v>
      </c>
      <c r="B21" s="361" t="s">
        <v>247</v>
      </c>
      <c r="C21" s="362">
        <v>0</v>
      </c>
      <c r="D21" s="362">
        <v>0</v>
      </c>
      <c r="E21" s="362">
        <f>D21+ C21</f>
        <v>0</v>
      </c>
    </row>
    <row r="22" spans="1:5" x14ac:dyDescent="0.2">
      <c r="A22" s="352"/>
      <c r="B22" s="353"/>
      <c r="C22" s="354"/>
      <c r="D22" s="354"/>
      <c r="E22" s="363"/>
    </row>
    <row r="23" spans="1:5" s="346" customFormat="1" x14ac:dyDescent="0.2">
      <c r="A23" s="356" t="s">
        <v>250</v>
      </c>
      <c r="B23" s="357" t="s">
        <v>52</v>
      </c>
      <c r="C23" s="358"/>
      <c r="D23" s="358"/>
      <c r="E23" s="359"/>
    </row>
    <row r="24" spans="1:5" ht="14.25" customHeight="1" x14ac:dyDescent="0.2">
      <c r="A24" s="360">
        <v>1</v>
      </c>
      <c r="B24" s="361" t="s">
        <v>246</v>
      </c>
      <c r="C24" s="362">
        <v>1161179</v>
      </c>
      <c r="D24" s="362">
        <v>139341</v>
      </c>
      <c r="E24" s="362">
        <f>D24+ C24</f>
        <v>1300520</v>
      </c>
    </row>
    <row r="25" spans="1:5" ht="14.25" customHeight="1" x14ac:dyDescent="0.2">
      <c r="A25" s="360">
        <v>2</v>
      </c>
      <c r="B25" s="361" t="s">
        <v>247</v>
      </c>
      <c r="C25" s="362">
        <v>0</v>
      </c>
      <c r="D25" s="362">
        <v>0</v>
      </c>
      <c r="E25" s="362">
        <f>D25+ C25</f>
        <v>0</v>
      </c>
    </row>
    <row r="26" spans="1:5" x14ac:dyDescent="0.2">
      <c r="A26" s="352"/>
      <c r="B26" s="353"/>
      <c r="C26" s="354"/>
      <c r="D26" s="354"/>
      <c r="E26" s="363"/>
    </row>
    <row r="27" spans="1:5" s="346" customFormat="1" x14ac:dyDescent="0.2">
      <c r="A27" s="356" t="s">
        <v>251</v>
      </c>
      <c r="B27" s="357" t="s">
        <v>58</v>
      </c>
      <c r="C27" s="358"/>
      <c r="D27" s="358"/>
      <c r="E27" s="359"/>
    </row>
    <row r="28" spans="1:5" ht="14.25" customHeight="1" x14ac:dyDescent="0.2">
      <c r="A28" s="360">
        <v>1</v>
      </c>
      <c r="B28" s="361" t="s">
        <v>246</v>
      </c>
      <c r="C28" s="362">
        <v>53477</v>
      </c>
      <c r="D28" s="362">
        <v>14439</v>
      </c>
      <c r="E28" s="362">
        <f>D28+ C28</f>
        <v>67916</v>
      </c>
    </row>
    <row r="29" spans="1:5" ht="14.25" customHeight="1" x14ac:dyDescent="0.2">
      <c r="A29" s="360">
        <v>2</v>
      </c>
      <c r="B29" s="361" t="s">
        <v>247</v>
      </c>
      <c r="C29" s="362">
        <v>0</v>
      </c>
      <c r="D29" s="362">
        <v>0</v>
      </c>
      <c r="E29" s="362">
        <f>D29+ C29</f>
        <v>0</v>
      </c>
    </row>
    <row r="30" spans="1:5" x14ac:dyDescent="0.2">
      <c r="A30" s="352"/>
      <c r="B30" s="353"/>
      <c r="C30" s="354"/>
      <c r="D30" s="354"/>
      <c r="E30" s="363"/>
    </row>
    <row r="31" spans="1:5" s="346" customFormat="1" ht="25.5" x14ac:dyDescent="0.2">
      <c r="A31" s="356" t="s">
        <v>252</v>
      </c>
      <c r="B31" s="357" t="s">
        <v>67</v>
      </c>
      <c r="C31" s="358"/>
      <c r="D31" s="358"/>
      <c r="E31" s="359"/>
    </row>
    <row r="32" spans="1:5" ht="14.25" customHeight="1" x14ac:dyDescent="0.2">
      <c r="A32" s="360">
        <v>1</v>
      </c>
      <c r="B32" s="361" t="s">
        <v>246</v>
      </c>
      <c r="C32" s="362">
        <v>0</v>
      </c>
      <c r="D32" s="362">
        <v>0</v>
      </c>
      <c r="E32" s="362">
        <f>D32+ C32</f>
        <v>0</v>
      </c>
    </row>
    <row r="33" spans="1:6" ht="14.25" customHeight="1" x14ac:dyDescent="0.2">
      <c r="A33" s="360">
        <v>2</v>
      </c>
      <c r="B33" s="361" t="s">
        <v>247</v>
      </c>
      <c r="C33" s="362">
        <v>0</v>
      </c>
      <c r="D33" s="362">
        <v>0</v>
      </c>
      <c r="E33" s="362">
        <f>D33+ C33</f>
        <v>0</v>
      </c>
    </row>
    <row r="34" spans="1:6" x14ac:dyDescent="0.2">
      <c r="A34" s="352"/>
      <c r="B34" s="353"/>
      <c r="C34" s="354"/>
      <c r="D34" s="354"/>
      <c r="E34" s="363"/>
    </row>
    <row r="35" spans="1:6" s="346" customFormat="1" x14ac:dyDescent="0.2">
      <c r="A35" s="356" t="s">
        <v>253</v>
      </c>
      <c r="B35" s="357" t="s">
        <v>73</v>
      </c>
      <c r="C35" s="358"/>
      <c r="D35" s="358"/>
      <c r="E35" s="359"/>
    </row>
    <row r="36" spans="1:6" ht="14.25" customHeight="1" x14ac:dyDescent="0.2">
      <c r="A36" s="360">
        <v>1</v>
      </c>
      <c r="B36" s="361" t="s">
        <v>246</v>
      </c>
      <c r="C36" s="362">
        <v>0</v>
      </c>
      <c r="D36" s="362">
        <v>0</v>
      </c>
      <c r="E36" s="362">
        <f>D36+ C36</f>
        <v>0</v>
      </c>
    </row>
    <row r="37" spans="1:6" ht="14.25" customHeight="1" x14ac:dyDescent="0.2">
      <c r="A37" s="360">
        <v>2</v>
      </c>
      <c r="B37" s="361" t="s">
        <v>247</v>
      </c>
      <c r="C37" s="362">
        <v>0</v>
      </c>
      <c r="D37" s="362">
        <v>0</v>
      </c>
      <c r="E37" s="362">
        <f>D37+ C37</f>
        <v>0</v>
      </c>
    </row>
    <row r="38" spans="1:6" x14ac:dyDescent="0.2">
      <c r="A38" s="352"/>
      <c r="B38" s="353"/>
      <c r="C38" s="354"/>
      <c r="D38" s="354"/>
      <c r="E38" s="363"/>
    </row>
    <row r="39" spans="1:6" ht="13.5" customHeight="1" x14ac:dyDescent="0.2">
      <c r="A39" s="364"/>
      <c r="B39" s="501"/>
      <c r="C39" s="501"/>
      <c r="D39" s="501"/>
      <c r="E39" s="365"/>
    </row>
    <row r="40" spans="1:6" ht="15" customHeight="1" x14ac:dyDescent="0.2">
      <c r="A40" s="367"/>
      <c r="B40" s="498" t="s">
        <v>254</v>
      </c>
      <c r="C40" s="498"/>
      <c r="D40" s="498"/>
      <c r="E40" s="498"/>
      <c r="F40" s="364"/>
    </row>
    <row r="41" spans="1:6" ht="13.5" customHeight="1" x14ac:dyDescent="0.2">
      <c r="A41" s="367"/>
      <c r="B41" s="366"/>
      <c r="C41" s="366"/>
      <c r="D41" s="366"/>
      <c r="E41" s="366"/>
      <c r="F41" s="364"/>
    </row>
    <row r="42" spans="1:6" ht="26.1" customHeight="1" x14ac:dyDescent="0.2">
      <c r="A42" s="367"/>
      <c r="B42" s="498" t="s">
        <v>255</v>
      </c>
      <c r="C42" s="498"/>
      <c r="D42" s="498"/>
      <c r="E42" s="498"/>
      <c r="F42" s="364"/>
    </row>
    <row r="43" spans="1:6" ht="15" customHeight="1" x14ac:dyDescent="0.2">
      <c r="A43" s="364"/>
      <c r="B43" s="498" t="s">
        <v>256</v>
      </c>
      <c r="C43" s="498"/>
      <c r="D43" s="498"/>
      <c r="E43" s="498"/>
      <c r="F43" s="364"/>
    </row>
    <row r="44" spans="1:6" ht="15" customHeight="1" x14ac:dyDescent="0.2">
      <c r="A44" s="364"/>
      <c r="B44" s="498" t="s">
        <v>257</v>
      </c>
      <c r="C44" s="498"/>
      <c r="D44" s="498"/>
      <c r="E44" s="498"/>
      <c r="F44" s="364"/>
    </row>
  </sheetData>
  <mergeCells count="10">
    <mergeCell ref="B40:E40"/>
    <mergeCell ref="B42:E42"/>
    <mergeCell ref="B43:E43"/>
    <mergeCell ref="B44:E44"/>
    <mergeCell ref="A2:E2"/>
    <mergeCell ref="A3:E3"/>
    <mergeCell ref="A4:E4"/>
    <mergeCell ref="A5:E5"/>
    <mergeCell ref="A6:E6"/>
    <mergeCell ref="B39:D39"/>
  </mergeCells>
  <printOptions gridLines="1"/>
  <pageMargins left="0.25" right="0.25" top="0.5" bottom="0.5" header="0.25" footer="0.25"/>
  <pageSetup paperSize="9" scale="74" orientation="portrait" horizontalDpi="1200" verticalDpi="1200" r:id="rId1"/>
  <headerFooter>
    <oddHeader>&amp;LOFFICE OF HEALTH CARE ACCESS&amp;CANNUAL REPORTING&amp;RWILLIAM W. BACKUS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tabSelected="1" zoomScale="75" workbookViewId="0">
      <selection sqref="A1:C1"/>
    </sheetView>
  </sheetViews>
  <sheetFormatPr defaultRowHeight="15" customHeight="1" x14ac:dyDescent="0.2"/>
  <cols>
    <col min="1" max="1" width="5.109375" style="368" customWidth="1"/>
    <col min="2" max="2" width="70.6640625" style="27" customWidth="1"/>
    <col min="3" max="3" width="29.21875" style="369" customWidth="1"/>
    <col min="4" max="16384" width="8.88671875" style="27"/>
  </cols>
  <sheetData>
    <row r="2" spans="1:4" ht="15.75" customHeight="1" x14ac:dyDescent="0.25">
      <c r="A2" s="452" t="s">
        <v>0</v>
      </c>
      <c r="B2" s="452"/>
      <c r="C2" s="452"/>
    </row>
    <row r="3" spans="1:4" ht="15" customHeight="1" x14ac:dyDescent="0.25">
      <c r="A3" s="452" t="s">
        <v>145</v>
      </c>
      <c r="B3" s="452"/>
      <c r="C3" s="452"/>
    </row>
    <row r="4" spans="1:4" ht="15" customHeight="1" x14ac:dyDescent="0.25">
      <c r="A4" s="452" t="s">
        <v>2</v>
      </c>
      <c r="B4" s="452"/>
      <c r="C4" s="452"/>
    </row>
    <row r="5" spans="1:4" ht="15" customHeight="1" x14ac:dyDescent="0.25">
      <c r="A5" s="452" t="s">
        <v>258</v>
      </c>
      <c r="B5" s="452"/>
      <c r="C5" s="452"/>
    </row>
    <row r="6" spans="1:4" ht="15" customHeight="1" x14ac:dyDescent="0.25">
      <c r="A6" s="452" t="s">
        <v>259</v>
      </c>
      <c r="B6" s="452"/>
      <c r="C6" s="452"/>
    </row>
    <row r="7" spans="1:4" ht="15" customHeight="1" x14ac:dyDescent="0.25">
      <c r="A7" s="370"/>
      <c r="B7" s="32"/>
      <c r="D7" s="38"/>
    </row>
    <row r="8" spans="1:4" ht="15.75" customHeight="1" x14ac:dyDescent="0.25">
      <c r="A8" s="371">
        <v>-1</v>
      </c>
      <c r="B8" s="372">
        <v>-2</v>
      </c>
      <c r="C8" s="371">
        <v>-3</v>
      </c>
      <c r="D8" s="38"/>
    </row>
    <row r="9" spans="1:4" ht="24.75" customHeight="1" x14ac:dyDescent="0.25">
      <c r="A9" s="373" t="s">
        <v>5</v>
      </c>
      <c r="B9" s="374" t="s">
        <v>6</v>
      </c>
      <c r="C9" s="375" t="s">
        <v>260</v>
      </c>
    </row>
    <row r="10" spans="1:4" ht="15.75" customHeight="1" x14ac:dyDescent="0.25">
      <c r="A10" s="376"/>
      <c r="B10" s="377"/>
      <c r="C10" s="378"/>
    </row>
    <row r="11" spans="1:4" ht="30" customHeight="1" x14ac:dyDescent="0.25">
      <c r="A11" s="379" t="s">
        <v>261</v>
      </c>
      <c r="B11" s="380" t="s">
        <v>262</v>
      </c>
      <c r="C11" s="381"/>
    </row>
    <row r="12" spans="1:4" ht="45" customHeight="1" x14ac:dyDescent="0.2">
      <c r="A12" s="382" t="s">
        <v>263</v>
      </c>
      <c r="B12" s="383" t="s">
        <v>264</v>
      </c>
      <c r="C12" s="384" t="s">
        <v>265</v>
      </c>
    </row>
    <row r="13" spans="1:4" ht="15" customHeight="1" x14ac:dyDescent="0.2">
      <c r="A13" s="385"/>
      <c r="B13" s="386"/>
      <c r="C13" s="387"/>
    </row>
    <row r="14" spans="1:4" ht="30" customHeight="1" x14ac:dyDescent="0.2">
      <c r="A14" s="388" t="s">
        <v>266</v>
      </c>
      <c r="B14" s="389" t="s">
        <v>267</v>
      </c>
      <c r="C14" s="390" t="s">
        <v>265</v>
      </c>
    </row>
    <row r="15" spans="1:4" ht="15" customHeight="1" x14ac:dyDescent="0.2">
      <c r="A15" s="391"/>
      <c r="B15" s="386"/>
      <c r="C15" s="387"/>
    </row>
    <row r="16" spans="1:4" ht="30" customHeight="1" x14ac:dyDescent="0.2">
      <c r="A16" s="388" t="s">
        <v>268</v>
      </c>
      <c r="B16" s="389" t="s">
        <v>269</v>
      </c>
      <c r="C16" s="390" t="s">
        <v>265</v>
      </c>
    </row>
    <row r="17" spans="1:3" ht="15" customHeight="1" x14ac:dyDescent="0.2">
      <c r="A17" s="391"/>
      <c r="B17" s="386"/>
      <c r="C17" s="387"/>
    </row>
    <row r="18" spans="1:3" ht="30" customHeight="1" x14ac:dyDescent="0.2">
      <c r="A18" s="388" t="s">
        <v>270</v>
      </c>
      <c r="B18" s="389" t="s">
        <v>271</v>
      </c>
      <c r="C18" s="390" t="s">
        <v>265</v>
      </c>
    </row>
    <row r="19" spans="1:3" ht="15" customHeight="1" x14ac:dyDescent="0.2">
      <c r="A19" s="392"/>
      <c r="B19" s="393"/>
      <c r="C19" s="387"/>
    </row>
    <row r="20" spans="1:3" ht="30" customHeight="1" x14ac:dyDescent="0.2">
      <c r="A20" s="394" t="s">
        <v>272</v>
      </c>
      <c r="B20" s="395" t="s">
        <v>273</v>
      </c>
      <c r="C20" s="396">
        <v>0</v>
      </c>
    </row>
  </sheetData>
  <mergeCells count="5">
    <mergeCell ref="A2:C2"/>
    <mergeCell ref="A3:C3"/>
    <mergeCell ref="A4:C4"/>
    <mergeCell ref="A5:C5"/>
    <mergeCell ref="A6:C6"/>
  </mergeCells>
  <printOptions gridLines="1"/>
  <pageMargins left="0.25" right="0.25" top="0.5" bottom="0.5" header="0.25" footer="0.25"/>
  <pageSetup paperSize="9" scale="74" orientation="portrait" horizontalDpi="1200" verticalDpi="1200" r:id="rId1"/>
  <headerFooter>
    <oddHeader>&amp;LOFFICE OF HEALTH CARE ACCESS&amp;CANNUAL REPORTING&amp;RWILLIAM W. BACKUS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abSelected="1" zoomScale="75" zoomScaleSheetLayoutView="75" workbookViewId="0">
      <selection sqref="A1:C1"/>
    </sheetView>
  </sheetViews>
  <sheetFormatPr defaultRowHeight="14.25" customHeight="1" x14ac:dyDescent="0.2"/>
  <cols>
    <col min="1" max="1" width="6.77734375" style="397" customWidth="1"/>
    <col min="2" max="2" width="43" style="397" customWidth="1"/>
    <col min="3" max="6" width="13" style="397" customWidth="1"/>
    <col min="7" max="16384" width="8.88671875" style="397"/>
  </cols>
  <sheetData>
    <row r="1" spans="1:6" ht="14.25" customHeight="1" x14ac:dyDescent="0.25">
      <c r="A1" s="502" t="s">
        <v>0</v>
      </c>
      <c r="B1" s="503"/>
      <c r="C1" s="503"/>
      <c r="D1" s="503"/>
      <c r="E1" s="503"/>
      <c r="F1" s="504"/>
    </row>
    <row r="2" spans="1:6" ht="14.25" customHeight="1" x14ac:dyDescent="0.25">
      <c r="A2" s="502" t="s">
        <v>145</v>
      </c>
      <c r="B2" s="503"/>
      <c r="C2" s="503"/>
      <c r="D2" s="503"/>
      <c r="E2" s="503"/>
      <c r="F2" s="504"/>
    </row>
    <row r="3" spans="1:6" ht="14.25" customHeight="1" x14ac:dyDescent="0.25">
      <c r="A3" s="470" t="s">
        <v>2</v>
      </c>
      <c r="B3" s="470"/>
      <c r="C3" s="470"/>
      <c r="D3" s="470"/>
      <c r="E3" s="470"/>
      <c r="F3" s="470"/>
    </row>
    <row r="4" spans="1:6" ht="14.25" customHeight="1" x14ac:dyDescent="0.25">
      <c r="A4" s="470" t="s">
        <v>274</v>
      </c>
      <c r="B4" s="470"/>
      <c r="C4" s="470"/>
      <c r="D4" s="470"/>
      <c r="E4" s="470"/>
      <c r="F4" s="470"/>
    </row>
    <row r="5" spans="1:6" ht="15" customHeight="1" x14ac:dyDescent="0.25">
      <c r="A5" s="398"/>
      <c r="B5" s="255"/>
      <c r="C5" s="255"/>
      <c r="D5" s="255"/>
      <c r="E5" s="255"/>
      <c r="F5" s="398"/>
    </row>
    <row r="6" spans="1:6" ht="15" customHeight="1" x14ac:dyDescent="0.25">
      <c r="A6" s="399">
        <v>-1</v>
      </c>
      <c r="B6" s="399">
        <v>-2</v>
      </c>
      <c r="C6" s="399">
        <v>-3</v>
      </c>
      <c r="D6" s="399">
        <v>-4</v>
      </c>
      <c r="E6" s="399">
        <v>-5</v>
      </c>
      <c r="F6" s="399">
        <v>-6</v>
      </c>
    </row>
    <row r="7" spans="1:6" ht="15" customHeight="1" x14ac:dyDescent="0.25">
      <c r="A7" s="400"/>
      <c r="B7" s="399"/>
      <c r="C7" s="399" t="s">
        <v>275</v>
      </c>
      <c r="D7" s="399" t="s">
        <v>276</v>
      </c>
      <c r="E7" s="399" t="s">
        <v>127</v>
      </c>
      <c r="F7" s="399" t="s">
        <v>277</v>
      </c>
    </row>
    <row r="8" spans="1:6" ht="15" customHeight="1" x14ac:dyDescent="0.25">
      <c r="A8" s="401" t="s">
        <v>5</v>
      </c>
      <c r="B8" s="402" t="s">
        <v>6</v>
      </c>
      <c r="C8" s="401" t="s">
        <v>127</v>
      </c>
      <c r="D8" s="401" t="s">
        <v>127</v>
      </c>
      <c r="E8" s="401" t="s">
        <v>278</v>
      </c>
      <c r="F8" s="401" t="s">
        <v>278</v>
      </c>
    </row>
    <row r="9" spans="1:6" ht="15" customHeight="1" x14ac:dyDescent="0.25">
      <c r="A9" s="400"/>
      <c r="B9" s="400"/>
      <c r="C9" s="400"/>
      <c r="D9" s="400"/>
      <c r="E9" s="400"/>
      <c r="F9" s="400"/>
    </row>
    <row r="10" spans="1:6" ht="15" customHeight="1" x14ac:dyDescent="0.25">
      <c r="A10" s="401" t="s">
        <v>8</v>
      </c>
      <c r="B10" s="403" t="s">
        <v>279</v>
      </c>
      <c r="C10" s="403"/>
      <c r="D10" s="403"/>
      <c r="E10" s="403"/>
      <c r="F10" s="404"/>
    </row>
    <row r="11" spans="1:6" ht="15" customHeight="1" x14ac:dyDescent="0.25">
      <c r="A11" s="401"/>
      <c r="B11" s="403"/>
      <c r="C11" s="403"/>
      <c r="D11" s="403"/>
      <c r="E11" s="403"/>
      <c r="F11" s="404"/>
    </row>
    <row r="12" spans="1:6" ht="14.25" customHeight="1" x14ac:dyDescent="0.2">
      <c r="A12" s="406" t="s">
        <v>225</v>
      </c>
      <c r="B12" s="407" t="s">
        <v>280</v>
      </c>
      <c r="C12" s="408">
        <v>2339</v>
      </c>
      <c r="D12" s="408">
        <v>2135</v>
      </c>
      <c r="E12" s="408">
        <f>+D12-C12</f>
        <v>-204</v>
      </c>
      <c r="F12" s="404">
        <f>IF(C12=0,0,E12/C12)</f>
        <v>-8.7216759298845661E-2</v>
      </c>
    </row>
    <row r="13" spans="1:6" ht="15" customHeight="1" x14ac:dyDescent="0.25">
      <c r="A13" s="406" t="s">
        <v>227</v>
      </c>
      <c r="B13" s="407" t="s">
        <v>281</v>
      </c>
      <c r="C13" s="408">
        <v>2198</v>
      </c>
      <c r="D13" s="408">
        <v>2081</v>
      </c>
      <c r="E13" s="408">
        <f>+D13-C13</f>
        <v>-117</v>
      </c>
      <c r="F13" s="409">
        <f>IF(C13=0,0,E13/C13)</f>
        <v>-5.3230209281164696E-2</v>
      </c>
    </row>
    <row r="14" spans="1:6" ht="15" customHeight="1" x14ac:dyDescent="0.25">
      <c r="A14" s="410"/>
      <c r="B14" s="410"/>
      <c r="C14" s="410"/>
      <c r="D14" s="410"/>
      <c r="E14" s="410"/>
    </row>
    <row r="15" spans="1:6" ht="14.25" customHeight="1" x14ac:dyDescent="0.2">
      <c r="A15" s="406" t="s">
        <v>229</v>
      </c>
      <c r="B15" s="407" t="s">
        <v>282</v>
      </c>
      <c r="C15" s="411">
        <v>6915404</v>
      </c>
      <c r="D15" s="411">
        <v>6496622</v>
      </c>
      <c r="E15" s="411">
        <f>+D15-C15</f>
        <v>-418782</v>
      </c>
      <c r="F15" s="404">
        <f>IF(C15=0,0,E15/C15)</f>
        <v>-6.0557850271654411E-2</v>
      </c>
    </row>
    <row r="16" spans="1:6" ht="15" customHeight="1" x14ac:dyDescent="0.25">
      <c r="A16" s="405"/>
      <c r="B16" s="410" t="s">
        <v>283</v>
      </c>
      <c r="C16" s="412">
        <f>IF(C13=0,0,C15/C13)</f>
        <v>3146.2256596906277</v>
      </c>
      <c r="D16" s="412">
        <f>IF(D13=0,0,D15/D13)</f>
        <v>3121.8750600672752</v>
      </c>
      <c r="E16" s="412">
        <f>+D16-C16</f>
        <v>-24.350599623352537</v>
      </c>
      <c r="F16" s="409">
        <f>IF(C16=0,0,E16/C16)</f>
        <v>-7.7396227280617123E-3</v>
      </c>
    </row>
    <row r="17" spans="1:6" ht="15" customHeight="1" x14ac:dyDescent="0.25">
      <c r="A17" s="410"/>
      <c r="B17" s="410"/>
      <c r="C17" s="410"/>
      <c r="D17" s="410"/>
      <c r="E17" s="410"/>
      <c r="F17" s="404"/>
    </row>
    <row r="18" spans="1:6" ht="14.25" customHeight="1" x14ac:dyDescent="0.2">
      <c r="A18" s="406" t="s">
        <v>231</v>
      </c>
      <c r="B18" s="407" t="s">
        <v>284</v>
      </c>
      <c r="C18" s="407">
        <v>0.43885800000000003</v>
      </c>
      <c r="D18" s="407">
        <v>0.44408300000000001</v>
      </c>
      <c r="E18" s="413">
        <f>+D18-C18</f>
        <v>5.2249999999999797E-3</v>
      </c>
      <c r="F18" s="404">
        <f>IF(C18=0,0,E18/C18)</f>
        <v>1.1905901225453288E-2</v>
      </c>
    </row>
    <row r="19" spans="1:6" ht="15" customHeight="1" x14ac:dyDescent="0.25">
      <c r="A19" s="405"/>
      <c r="B19" s="410" t="s">
        <v>285</v>
      </c>
      <c r="C19" s="412">
        <f>+C15*C18</f>
        <v>3034880.3686320004</v>
      </c>
      <c r="D19" s="412">
        <f>+D15*D18</f>
        <v>2885039.3876260002</v>
      </c>
      <c r="E19" s="412">
        <f>+D19-C19</f>
        <v>-149840.98100600019</v>
      </c>
      <c r="F19" s="409">
        <f>IF(C19=0,0,E19/C19)</f>
        <v>-4.9372944829961241E-2</v>
      </c>
    </row>
    <row r="20" spans="1:6" ht="15" customHeight="1" x14ac:dyDescent="0.25">
      <c r="A20" s="405"/>
      <c r="B20" s="410" t="s">
        <v>286</v>
      </c>
      <c r="C20" s="412">
        <f>IF(C13=0,0,C19/C13)</f>
        <v>1380.7463005605098</v>
      </c>
      <c r="D20" s="412">
        <f>IF(D13=0,0,D19/D13)</f>
        <v>1386.3716422998559</v>
      </c>
      <c r="E20" s="412">
        <f>+D20-C20</f>
        <v>5.6253417393461405</v>
      </c>
      <c r="F20" s="409">
        <f>IF(C20=0,0,E20/C20)</f>
        <v>4.0741313136689553E-3</v>
      </c>
    </row>
    <row r="21" spans="1:6" ht="15" customHeight="1" x14ac:dyDescent="0.25">
      <c r="A21" s="400"/>
      <c r="B21" s="410"/>
      <c r="C21" s="414"/>
      <c r="D21" s="414"/>
      <c r="E21" s="414"/>
      <c r="F21" s="404"/>
    </row>
    <row r="22" spans="1:6" ht="14.25" customHeight="1" x14ac:dyDescent="0.2">
      <c r="A22" s="406" t="s">
        <v>233</v>
      </c>
      <c r="B22" s="407" t="s">
        <v>287</v>
      </c>
      <c r="C22" s="411">
        <v>2291821</v>
      </c>
      <c r="D22" s="411">
        <v>2384599</v>
      </c>
      <c r="E22" s="411">
        <f>+D22-C22</f>
        <v>92778</v>
      </c>
      <c r="F22" s="404">
        <f>IF(C22=0,0,E22/C22)</f>
        <v>4.048221916109504E-2</v>
      </c>
    </row>
    <row r="23" spans="1:6" ht="14.25" customHeight="1" x14ac:dyDescent="0.2">
      <c r="A23" s="406" t="s">
        <v>235</v>
      </c>
      <c r="B23" s="407" t="s">
        <v>288</v>
      </c>
      <c r="C23" s="415">
        <v>1888214</v>
      </c>
      <c r="D23" s="415">
        <v>1664217</v>
      </c>
      <c r="E23" s="415">
        <f>+D23-C23</f>
        <v>-223997</v>
      </c>
      <c r="F23" s="404">
        <f>IF(C23=0,0,E23/C23)</f>
        <v>-0.11862903251432307</v>
      </c>
    </row>
    <row r="24" spans="1:6" ht="14.25" customHeight="1" x14ac:dyDescent="0.2">
      <c r="A24" s="406" t="s">
        <v>237</v>
      </c>
      <c r="B24" s="407" t="s">
        <v>289</v>
      </c>
      <c r="C24" s="415">
        <v>2735369</v>
      </c>
      <c r="D24" s="415">
        <v>2447806</v>
      </c>
      <c r="E24" s="415">
        <f>+D24-C24</f>
        <v>-287563</v>
      </c>
      <c r="F24" s="404">
        <f>IF(C24=0,0,E24/C24)</f>
        <v>-0.10512768112821341</v>
      </c>
    </row>
    <row r="25" spans="1:6" ht="15" customHeight="1" x14ac:dyDescent="0.25">
      <c r="A25" s="400"/>
      <c r="B25" s="410" t="s">
        <v>282</v>
      </c>
      <c r="C25" s="412">
        <f>+C22+C23+C24</f>
        <v>6915404</v>
      </c>
      <c r="D25" s="412">
        <f>+D22+D23+D24</f>
        <v>6496622</v>
      </c>
      <c r="E25" s="412">
        <f>+E22+E23+E24</f>
        <v>-418782</v>
      </c>
      <c r="F25" s="409">
        <f>IF(C25=0,0,E25/C25)</f>
        <v>-6.0557850271654411E-2</v>
      </c>
    </row>
    <row r="26" spans="1:6" ht="15" customHeight="1" x14ac:dyDescent="0.25">
      <c r="A26" s="401"/>
      <c r="B26" s="410"/>
      <c r="C26" s="416"/>
      <c r="D26" s="416"/>
      <c r="E26" s="416"/>
      <c r="F26" s="404"/>
    </row>
    <row r="27" spans="1:6" ht="14.25" customHeight="1" x14ac:dyDescent="0.2">
      <c r="A27" s="406" t="s">
        <v>238</v>
      </c>
      <c r="B27" s="407" t="s">
        <v>290</v>
      </c>
      <c r="C27" s="415">
        <v>3013</v>
      </c>
      <c r="D27" s="415">
        <v>2461</v>
      </c>
      <c r="E27" s="415">
        <f>+D27-C27</f>
        <v>-552</v>
      </c>
      <c r="F27" s="404">
        <f>IF(C27=0,0,E27/C27)</f>
        <v>-0.18320610687022901</v>
      </c>
    </row>
    <row r="28" spans="1:6" ht="14.25" customHeight="1" x14ac:dyDescent="0.2">
      <c r="A28" s="406" t="s">
        <v>239</v>
      </c>
      <c r="B28" s="407" t="s">
        <v>291</v>
      </c>
      <c r="C28" s="415">
        <v>597</v>
      </c>
      <c r="D28" s="415">
        <v>564</v>
      </c>
      <c r="E28" s="415">
        <f>+D28-C28</f>
        <v>-33</v>
      </c>
      <c r="F28" s="404">
        <f>IF(C28=0,0,E28/C28)</f>
        <v>-5.5276381909547742E-2</v>
      </c>
    </row>
    <row r="29" spans="1:6" ht="14.25" customHeight="1" x14ac:dyDescent="0.2">
      <c r="A29" s="406" t="s">
        <v>240</v>
      </c>
      <c r="B29" s="407" t="s">
        <v>292</v>
      </c>
      <c r="C29" s="415">
        <v>2617</v>
      </c>
      <c r="D29" s="415">
        <v>2161</v>
      </c>
      <c r="E29" s="415">
        <f>+D29-C29</f>
        <v>-456</v>
      </c>
      <c r="F29" s="404">
        <f>IF(C29=0,0,E29/C29)</f>
        <v>-0.17424531906763469</v>
      </c>
    </row>
    <row r="30" spans="1:6" ht="30" customHeight="1" x14ac:dyDescent="0.2">
      <c r="A30" s="406" t="s">
        <v>293</v>
      </c>
      <c r="B30" s="417" t="s">
        <v>294</v>
      </c>
      <c r="C30" s="415">
        <v>6700</v>
      </c>
      <c r="D30" s="415">
        <v>6294</v>
      </c>
      <c r="E30" s="415">
        <f>+D30-C30</f>
        <v>-406</v>
      </c>
      <c r="F30" s="404">
        <f>IF(C30=0,0,E30/C30)</f>
        <v>-6.0597014925373137E-2</v>
      </c>
    </row>
    <row r="31" spans="1:6" ht="15" customHeight="1" x14ac:dyDescent="0.25">
      <c r="A31" s="418"/>
      <c r="B31" s="407"/>
      <c r="C31" s="403"/>
      <c r="D31" s="403"/>
      <c r="E31" s="403"/>
      <c r="F31" s="404"/>
    </row>
    <row r="32" spans="1:6" ht="15" customHeight="1" x14ac:dyDescent="0.25">
      <c r="A32" s="400"/>
      <c r="B32" s="410"/>
      <c r="C32" s="414"/>
      <c r="D32" s="414"/>
      <c r="E32" s="414"/>
      <c r="F32" s="409"/>
    </row>
    <row r="33" spans="1:6" ht="15" customHeight="1" x14ac:dyDescent="0.25">
      <c r="A33" s="419" t="s">
        <v>295</v>
      </c>
      <c r="B33" s="410"/>
      <c r="C33" s="414"/>
      <c r="D33" s="414"/>
      <c r="E33" s="414"/>
    </row>
    <row r="34" spans="1:6" ht="15" customHeight="1" x14ac:dyDescent="0.25">
      <c r="A34" s="419"/>
      <c r="F34" s="404"/>
    </row>
    <row r="35" spans="1:6" ht="15" customHeight="1" x14ac:dyDescent="0.25">
      <c r="A35" s="401"/>
      <c r="B35" s="419"/>
      <c r="C35" s="400"/>
      <c r="D35" s="400"/>
      <c r="E35" s="400"/>
      <c r="F35" s="409"/>
    </row>
    <row r="36" spans="1:6" ht="15" customHeight="1" x14ac:dyDescent="0.25">
      <c r="A36" s="401" t="s">
        <v>36</v>
      </c>
      <c r="B36" s="403" t="s">
        <v>296</v>
      </c>
      <c r="C36" s="400"/>
      <c r="D36" s="400"/>
      <c r="E36" s="400"/>
      <c r="F36" s="400"/>
    </row>
    <row r="37" spans="1:6" ht="15" customHeight="1" x14ac:dyDescent="0.25">
      <c r="A37" s="401"/>
      <c r="B37" s="419"/>
      <c r="C37" s="400"/>
      <c r="D37" s="400"/>
      <c r="E37" s="400"/>
      <c r="F37" s="400"/>
    </row>
    <row r="38" spans="1:6" ht="14.25" customHeight="1" x14ac:dyDescent="0.2">
      <c r="A38" s="406" t="s">
        <v>225</v>
      </c>
      <c r="B38" s="407" t="s">
        <v>280</v>
      </c>
      <c r="C38" s="408">
        <v>0</v>
      </c>
      <c r="D38" s="408">
        <v>0</v>
      </c>
      <c r="E38" s="408">
        <f>+D38-C38</f>
        <v>0</v>
      </c>
      <c r="F38" s="404">
        <f>IF(C38=0,0,E38/C38)</f>
        <v>0</v>
      </c>
    </row>
    <row r="39" spans="1:6" ht="15" customHeight="1" x14ac:dyDescent="0.25">
      <c r="A39" s="406" t="s">
        <v>227</v>
      </c>
      <c r="B39" s="407" t="s">
        <v>281</v>
      </c>
      <c r="C39" s="408">
        <v>0</v>
      </c>
      <c r="D39" s="408">
        <v>0</v>
      </c>
      <c r="E39" s="408">
        <f>+D39-C39</f>
        <v>0</v>
      </c>
      <c r="F39" s="409">
        <f>IF(C39=0,0,E39/C39)</f>
        <v>0</v>
      </c>
    </row>
    <row r="40" spans="1:6" ht="15" customHeight="1" x14ac:dyDescent="0.25">
      <c r="A40" s="407"/>
      <c r="B40" s="407"/>
      <c r="C40" s="410"/>
      <c r="D40" s="410"/>
      <c r="E40" s="410"/>
    </row>
    <row r="41" spans="1:6" ht="14.25" customHeight="1" x14ac:dyDescent="0.2">
      <c r="A41" s="406" t="s">
        <v>229</v>
      </c>
      <c r="B41" s="407" t="s">
        <v>297</v>
      </c>
      <c r="C41" s="411">
        <v>0</v>
      </c>
      <c r="D41" s="411">
        <v>0</v>
      </c>
      <c r="E41" s="411">
        <f>+D41-C41</f>
        <v>0</v>
      </c>
      <c r="F41" s="404">
        <f>IF(C41=0,0,E41/C41)</f>
        <v>0</v>
      </c>
    </row>
    <row r="42" spans="1:6" ht="15" customHeight="1" x14ac:dyDescent="0.25">
      <c r="A42" s="400"/>
      <c r="B42" s="410" t="s">
        <v>283</v>
      </c>
      <c r="C42" s="412">
        <f>IF(C39=0,0,C41/C39)</f>
        <v>0</v>
      </c>
      <c r="D42" s="412">
        <f>IF(D39=0,0,D41/D39)</f>
        <v>0</v>
      </c>
      <c r="E42" s="412">
        <f>+D42-C42</f>
        <v>0</v>
      </c>
      <c r="F42" s="409">
        <f>IF(C42=0,0,E42/C42)</f>
        <v>0</v>
      </c>
    </row>
    <row r="43" spans="1:6" ht="15" customHeight="1" x14ac:dyDescent="0.25">
      <c r="A43" s="410"/>
      <c r="B43" s="410"/>
      <c r="C43" s="410"/>
      <c r="D43" s="410"/>
      <c r="E43" s="410"/>
      <c r="F43" s="404"/>
    </row>
    <row r="44" spans="1:6" ht="14.25" customHeight="1" x14ac:dyDescent="0.2">
      <c r="A44" s="406" t="s">
        <v>231</v>
      </c>
      <c r="B44" s="407" t="s">
        <v>284</v>
      </c>
      <c r="C44" s="407">
        <v>0</v>
      </c>
      <c r="D44" s="407">
        <v>0.44408300000000001</v>
      </c>
      <c r="E44" s="413">
        <f>+D44-C44</f>
        <v>0.44408300000000001</v>
      </c>
      <c r="F44" s="404">
        <f>IF(C44=0,0,E44/C44)</f>
        <v>0</v>
      </c>
    </row>
    <row r="45" spans="1:6" ht="15" customHeight="1" x14ac:dyDescent="0.25">
      <c r="A45" s="400"/>
      <c r="B45" s="410" t="s">
        <v>285</v>
      </c>
      <c r="C45" s="412">
        <f>+C41*C44</f>
        <v>0</v>
      </c>
      <c r="D45" s="412">
        <f>+D41*D44</f>
        <v>0</v>
      </c>
      <c r="E45" s="412">
        <f>+D45-C45</f>
        <v>0</v>
      </c>
      <c r="F45" s="409">
        <f>IF(C45=0,0,E45/C45)</f>
        <v>0</v>
      </c>
    </row>
    <row r="46" spans="1:6" ht="15" customHeight="1" x14ac:dyDescent="0.25">
      <c r="A46" s="400"/>
      <c r="B46" s="410" t="s">
        <v>286</v>
      </c>
      <c r="C46" s="412">
        <f>IF(C39=0,0,C45/C39)</f>
        <v>0</v>
      </c>
      <c r="D46" s="412">
        <f>IF(D39=0,0,D45/D39)</f>
        <v>0</v>
      </c>
      <c r="E46" s="412">
        <f>+D46-C46</f>
        <v>0</v>
      </c>
      <c r="F46" s="409">
        <f>IF(C46=0,0,E46/C46)</f>
        <v>0</v>
      </c>
    </row>
    <row r="47" spans="1:6" ht="15" customHeight="1" x14ac:dyDescent="0.25">
      <c r="A47" s="401"/>
      <c r="B47" s="419"/>
      <c r="C47" s="400"/>
      <c r="D47" s="400"/>
      <c r="E47" s="400"/>
      <c r="F47" s="409"/>
    </row>
    <row r="48" spans="1:6" ht="14.25" customHeight="1" x14ac:dyDescent="0.2">
      <c r="A48" s="406" t="s">
        <v>233</v>
      </c>
      <c r="B48" s="407" t="s">
        <v>298</v>
      </c>
      <c r="C48" s="411">
        <v>0</v>
      </c>
      <c r="D48" s="411">
        <v>0</v>
      </c>
      <c r="E48" s="411">
        <f>+D48-C48</f>
        <v>0</v>
      </c>
      <c r="F48" s="404">
        <f>IF(C48=0,0,E48/C48)</f>
        <v>0</v>
      </c>
    </row>
    <row r="49" spans="1:7" ht="14.25" customHeight="1" x14ac:dyDescent="0.2">
      <c r="A49" s="406" t="s">
        <v>235</v>
      </c>
      <c r="B49" s="407" t="s">
        <v>299</v>
      </c>
      <c r="C49" s="415">
        <v>0</v>
      </c>
      <c r="D49" s="415">
        <v>0</v>
      </c>
      <c r="E49" s="415">
        <f>+D49-C49</f>
        <v>0</v>
      </c>
      <c r="F49" s="404">
        <f>IF(C49=0,0,E49/C49)</f>
        <v>0</v>
      </c>
    </row>
    <row r="50" spans="1:7" ht="14.25" customHeight="1" x14ac:dyDescent="0.2">
      <c r="A50" s="406" t="s">
        <v>237</v>
      </c>
      <c r="B50" s="407" t="s">
        <v>300</v>
      </c>
      <c r="C50" s="415">
        <v>0</v>
      </c>
      <c r="D50" s="415">
        <v>0</v>
      </c>
      <c r="E50" s="415">
        <f>+D50-C50</f>
        <v>0</v>
      </c>
      <c r="F50" s="404">
        <f>IF(C50=0,0,E50/C50)</f>
        <v>0</v>
      </c>
    </row>
    <row r="51" spans="1:7" ht="15" customHeight="1" x14ac:dyDescent="0.25">
      <c r="A51" s="400"/>
      <c r="B51" s="410" t="s">
        <v>297</v>
      </c>
      <c r="C51" s="412">
        <f>+C48+C49+C50</f>
        <v>0</v>
      </c>
      <c r="D51" s="412">
        <f>+D48+D49+D50</f>
        <v>0</v>
      </c>
      <c r="E51" s="412">
        <f>+E48+E49+E50</f>
        <v>0</v>
      </c>
      <c r="F51" s="409">
        <f>IF(C51=0,0,E51/C51)</f>
        <v>0</v>
      </c>
    </row>
    <row r="52" spans="1:7" ht="15" customHeight="1" x14ac:dyDescent="0.25">
      <c r="A52" s="401"/>
      <c r="B52" s="410"/>
      <c r="C52" s="416"/>
      <c r="D52" s="416"/>
      <c r="E52" s="416"/>
      <c r="F52" s="404"/>
    </row>
    <row r="53" spans="1:7" ht="14.25" customHeight="1" x14ac:dyDescent="0.2">
      <c r="A53" s="406" t="s">
        <v>238</v>
      </c>
      <c r="B53" s="407" t="s">
        <v>301</v>
      </c>
      <c r="C53" s="415">
        <v>0</v>
      </c>
      <c r="D53" s="415">
        <v>0</v>
      </c>
      <c r="E53" s="415">
        <f>+D53-C53</f>
        <v>0</v>
      </c>
      <c r="F53" s="404">
        <f>IF(C53=0,0,E53/C53)</f>
        <v>0</v>
      </c>
    </row>
    <row r="54" spans="1:7" ht="14.25" customHeight="1" x14ac:dyDescent="0.2">
      <c r="A54" s="406" t="s">
        <v>239</v>
      </c>
      <c r="B54" s="407" t="s">
        <v>302</v>
      </c>
      <c r="C54" s="415">
        <v>0</v>
      </c>
      <c r="D54" s="415">
        <v>0</v>
      </c>
      <c r="E54" s="415">
        <f>+D54-C54</f>
        <v>0</v>
      </c>
      <c r="F54" s="404">
        <f>IF(C54=0,0,E54/C54)</f>
        <v>0</v>
      </c>
    </row>
    <row r="55" spans="1:7" ht="14.25" customHeight="1" x14ac:dyDescent="0.2">
      <c r="A55" s="406" t="s">
        <v>240</v>
      </c>
      <c r="B55" s="407" t="s">
        <v>303</v>
      </c>
      <c r="C55" s="415">
        <v>0</v>
      </c>
      <c r="D55" s="415">
        <v>0</v>
      </c>
      <c r="E55" s="415">
        <f>+D55-C55</f>
        <v>0</v>
      </c>
      <c r="F55" s="404">
        <f>IF(C55=0,0,E55/C55)</f>
        <v>0</v>
      </c>
    </row>
    <row r="56" spans="1:7" ht="30" customHeight="1" x14ac:dyDescent="0.2">
      <c r="A56" s="406" t="s">
        <v>293</v>
      </c>
      <c r="B56" s="417" t="s">
        <v>304</v>
      </c>
      <c r="C56" s="415">
        <v>0</v>
      </c>
      <c r="D56" s="415">
        <v>0</v>
      </c>
      <c r="E56" s="415">
        <f>+D56-C56</f>
        <v>0</v>
      </c>
      <c r="F56" s="404">
        <f>IF(C56=0,0,E56/C56)</f>
        <v>0</v>
      </c>
    </row>
    <row r="57" spans="1:7" ht="15" customHeight="1" x14ac:dyDescent="0.25">
      <c r="A57" s="420"/>
      <c r="B57" s="255"/>
      <c r="C57" s="255"/>
      <c r="D57" s="255"/>
      <c r="E57" s="255"/>
      <c r="F57" s="421"/>
    </row>
    <row r="58" spans="1:7" ht="15" customHeight="1" x14ac:dyDescent="0.25">
      <c r="A58" s="419" t="s">
        <v>305</v>
      </c>
      <c r="B58" s="255"/>
      <c r="C58" s="255"/>
      <c r="D58" s="255"/>
      <c r="E58" s="255"/>
      <c r="F58" s="422"/>
    </row>
    <row r="59" spans="1:7" ht="15" customHeight="1" x14ac:dyDescent="0.25">
      <c r="A59" s="401"/>
      <c r="B59" s="419"/>
      <c r="C59" s="400"/>
      <c r="D59" s="400"/>
      <c r="E59" s="400"/>
      <c r="F59" s="409"/>
    </row>
    <row r="60" spans="1:7" ht="15" customHeight="1" x14ac:dyDescent="0.25">
      <c r="A60" s="405"/>
      <c r="B60" s="407"/>
      <c r="C60" s="415"/>
      <c r="D60" s="415"/>
      <c r="E60" s="415"/>
      <c r="F60" s="423"/>
      <c r="G60" s="424"/>
    </row>
    <row r="61" spans="1:7" ht="15" customHeight="1" x14ac:dyDescent="0.25">
      <c r="A61" s="400"/>
      <c r="B61" s="410"/>
      <c r="C61" s="414"/>
      <c r="D61" s="414"/>
      <c r="E61" s="414"/>
      <c r="F61" s="423"/>
    </row>
    <row r="62" spans="1:7" ht="15" customHeight="1" x14ac:dyDescent="0.25">
      <c r="A62" s="401"/>
      <c r="B62" s="410"/>
      <c r="C62" s="416"/>
      <c r="D62" s="416"/>
      <c r="E62" s="416"/>
      <c r="F62" s="425"/>
    </row>
    <row r="63" spans="1:7" ht="14.25" customHeight="1" x14ac:dyDescent="0.2">
      <c r="A63" s="405"/>
      <c r="B63" s="407"/>
      <c r="C63" s="415"/>
      <c r="D63" s="415"/>
      <c r="E63" s="415"/>
      <c r="F63" s="425"/>
    </row>
    <row r="64" spans="1:7" ht="14.25" customHeight="1" x14ac:dyDescent="0.2">
      <c r="A64" s="405"/>
      <c r="B64" s="407"/>
      <c r="C64" s="415"/>
      <c r="D64" s="415"/>
      <c r="E64" s="415"/>
      <c r="F64" s="426"/>
    </row>
    <row r="65" spans="1:6" ht="14.25" customHeight="1" x14ac:dyDescent="0.2">
      <c r="A65" s="405"/>
      <c r="B65" s="407"/>
      <c r="C65" s="415"/>
      <c r="D65" s="415"/>
      <c r="E65" s="415"/>
      <c r="F65" s="421"/>
    </row>
    <row r="66" spans="1:6" ht="14.25" customHeight="1" x14ac:dyDescent="0.2">
      <c r="A66" s="405"/>
      <c r="B66" s="417"/>
      <c r="C66" s="415"/>
      <c r="D66" s="415"/>
      <c r="E66" s="415"/>
      <c r="F66" s="421"/>
    </row>
    <row r="67" spans="1:6" ht="15" customHeight="1" x14ac:dyDescent="0.25">
      <c r="A67" s="420"/>
      <c r="B67" s="255"/>
      <c r="C67" s="255"/>
      <c r="D67" s="255"/>
      <c r="E67" s="255"/>
      <c r="F67" s="421"/>
    </row>
    <row r="68" spans="1:6" ht="15" customHeight="1" x14ac:dyDescent="0.25">
      <c r="A68" s="419"/>
      <c r="B68" s="255"/>
      <c r="C68" s="255"/>
      <c r="D68" s="255"/>
      <c r="E68" s="255"/>
      <c r="F68" s="422"/>
    </row>
    <row r="69" spans="1:6" ht="15" customHeight="1" x14ac:dyDescent="0.25">
      <c r="A69" s="400"/>
      <c r="B69" s="427"/>
      <c r="C69" s="427"/>
      <c r="D69" s="427"/>
      <c r="E69" s="427"/>
      <c r="F69" s="421"/>
    </row>
    <row r="70" spans="1:6" ht="15" customHeight="1" x14ac:dyDescent="0.25">
      <c r="A70" s="400"/>
      <c r="B70" s="427"/>
      <c r="C70" s="427"/>
      <c r="D70" s="427"/>
      <c r="E70" s="427"/>
      <c r="F70" s="421"/>
    </row>
    <row r="71" spans="1:6" ht="15" customHeight="1" x14ac:dyDescent="0.25">
      <c r="A71" s="400"/>
      <c r="B71" s="410"/>
      <c r="C71" s="410"/>
      <c r="D71" s="410"/>
      <c r="E71" s="410"/>
      <c r="F71" s="428"/>
    </row>
    <row r="72" spans="1:6" ht="15" customHeight="1" x14ac:dyDescent="0.25">
      <c r="A72" s="429"/>
      <c r="B72" s="430"/>
      <c r="C72" s="430"/>
      <c r="D72" s="430"/>
      <c r="E72" s="430"/>
      <c r="F72" s="431"/>
    </row>
    <row r="73" spans="1:6" ht="15" customHeight="1" x14ac:dyDescent="0.25">
      <c r="A73" s="432"/>
      <c r="B73" s="433"/>
      <c r="C73" s="433"/>
      <c r="D73" s="433"/>
      <c r="E73" s="433"/>
      <c r="F73" s="434"/>
    </row>
    <row r="74" spans="1:6" ht="15" customHeight="1" x14ac:dyDescent="0.25">
      <c r="A74" s="432"/>
      <c r="B74" s="433"/>
      <c r="C74" s="433"/>
      <c r="D74" s="433"/>
      <c r="E74" s="433"/>
      <c r="F74" s="434"/>
    </row>
    <row r="75" spans="1:6" ht="15" customHeight="1" x14ac:dyDescent="0.25">
      <c r="A75" s="432"/>
      <c r="B75" s="433"/>
      <c r="C75" s="433"/>
      <c r="D75" s="433"/>
      <c r="E75" s="433"/>
      <c r="F75" s="434"/>
    </row>
    <row r="76" spans="1:6" ht="15" customHeight="1" x14ac:dyDescent="0.25">
      <c r="A76" s="432"/>
      <c r="B76" s="433"/>
      <c r="C76" s="433"/>
      <c r="D76" s="433"/>
      <c r="E76" s="433"/>
      <c r="F76" s="434"/>
    </row>
    <row r="77" spans="1:6" ht="15" customHeight="1" x14ac:dyDescent="0.25">
      <c r="A77" s="432"/>
      <c r="B77" s="433"/>
      <c r="C77" s="433"/>
      <c r="D77" s="433"/>
      <c r="E77" s="433"/>
      <c r="F77" s="434"/>
    </row>
    <row r="78" spans="1:6" ht="15" customHeight="1" x14ac:dyDescent="0.25">
      <c r="A78" s="432"/>
      <c r="B78" s="433"/>
      <c r="C78" s="433"/>
      <c r="D78" s="433"/>
      <c r="E78" s="433"/>
      <c r="F78" s="434"/>
    </row>
    <row r="79" spans="1:6" ht="15" customHeight="1" x14ac:dyDescent="0.25">
      <c r="A79" s="432"/>
      <c r="B79" s="433"/>
      <c r="C79" s="433"/>
      <c r="D79" s="433"/>
      <c r="E79" s="433"/>
      <c r="F79" s="434"/>
    </row>
    <row r="80" spans="1:6" ht="15" customHeight="1" x14ac:dyDescent="0.25">
      <c r="A80" s="432"/>
      <c r="B80" s="433"/>
      <c r="C80" s="433"/>
      <c r="D80" s="433"/>
      <c r="E80" s="433"/>
      <c r="F80" s="434"/>
    </row>
    <row r="81" spans="1:6" ht="15" customHeight="1" x14ac:dyDescent="0.25">
      <c r="A81" s="432"/>
      <c r="B81" s="433"/>
      <c r="C81" s="433"/>
      <c r="D81" s="433"/>
      <c r="E81" s="433"/>
      <c r="F81" s="434"/>
    </row>
    <row r="82" spans="1:6" ht="15" customHeight="1" x14ac:dyDescent="0.25">
      <c r="A82" s="432"/>
      <c r="B82" s="433"/>
      <c r="C82" s="433"/>
      <c r="D82" s="433"/>
      <c r="E82" s="433"/>
      <c r="F82" s="434"/>
    </row>
    <row r="83" spans="1:6" ht="15" customHeight="1" x14ac:dyDescent="0.25">
      <c r="A83" s="432"/>
      <c r="B83" s="433"/>
      <c r="C83" s="433"/>
      <c r="D83" s="433"/>
      <c r="E83" s="433"/>
      <c r="F83" s="434"/>
    </row>
    <row r="84" spans="1:6" ht="15" customHeight="1" x14ac:dyDescent="0.25">
      <c r="A84" s="432"/>
      <c r="B84" s="433"/>
      <c r="C84" s="433"/>
      <c r="D84" s="433"/>
      <c r="E84" s="433"/>
      <c r="F84" s="434"/>
    </row>
    <row r="85" spans="1:6" ht="15" customHeight="1" x14ac:dyDescent="0.25">
      <c r="A85" s="432"/>
      <c r="B85" s="433"/>
      <c r="C85" s="433"/>
      <c r="D85" s="433"/>
      <c r="E85" s="433"/>
      <c r="F85" s="434"/>
    </row>
    <row r="86" spans="1:6" ht="15" customHeight="1" x14ac:dyDescent="0.25">
      <c r="A86" s="432"/>
      <c r="B86" s="433"/>
      <c r="C86" s="433"/>
      <c r="D86" s="433"/>
      <c r="E86" s="433"/>
      <c r="F86" s="434"/>
    </row>
    <row r="87" spans="1:6" ht="15" customHeight="1" x14ac:dyDescent="0.25">
      <c r="A87" s="432"/>
      <c r="B87" s="433"/>
      <c r="C87" s="433"/>
      <c r="D87" s="433"/>
      <c r="E87" s="433"/>
      <c r="F87" s="434"/>
    </row>
    <row r="88" spans="1:6" ht="15" customHeight="1" x14ac:dyDescent="0.25">
      <c r="A88" s="432"/>
      <c r="B88" s="433"/>
      <c r="C88" s="433"/>
      <c r="D88" s="433"/>
      <c r="E88" s="433"/>
      <c r="F88" s="434"/>
    </row>
    <row r="89" spans="1:6" ht="15" customHeight="1" x14ac:dyDescent="0.25">
      <c r="A89" s="432"/>
      <c r="B89" s="433"/>
      <c r="C89" s="433"/>
      <c r="D89" s="433"/>
      <c r="E89" s="433"/>
      <c r="F89" s="434"/>
    </row>
    <row r="90" spans="1:6" ht="15" customHeight="1" x14ac:dyDescent="0.25">
      <c r="A90" s="432"/>
      <c r="B90" s="433"/>
      <c r="C90" s="433"/>
      <c r="D90" s="433"/>
      <c r="E90" s="433"/>
      <c r="F90" s="434"/>
    </row>
    <row r="91" spans="1:6" ht="15" customHeight="1" x14ac:dyDescent="0.25">
      <c r="A91" s="432"/>
      <c r="B91" s="433"/>
      <c r="C91" s="433"/>
      <c r="D91" s="433"/>
      <c r="E91" s="433"/>
      <c r="F91" s="434"/>
    </row>
    <row r="92" spans="1:6" ht="15" customHeight="1" x14ac:dyDescent="0.25">
      <c r="A92" s="432"/>
      <c r="B92" s="433"/>
      <c r="C92" s="433"/>
      <c r="D92" s="433"/>
      <c r="E92" s="433"/>
      <c r="F92" s="434"/>
    </row>
    <row r="93" spans="1:6" ht="15" customHeight="1" x14ac:dyDescent="0.25">
      <c r="A93" s="432"/>
      <c r="B93" s="433"/>
      <c r="C93" s="433"/>
      <c r="D93" s="433"/>
      <c r="E93" s="433"/>
      <c r="F93" s="434"/>
    </row>
    <row r="94" spans="1:6" ht="15" customHeight="1" x14ac:dyDescent="0.25">
      <c r="A94" s="432"/>
      <c r="B94" s="433"/>
      <c r="C94" s="433"/>
      <c r="D94" s="433"/>
      <c r="E94" s="433"/>
      <c r="F94" s="434"/>
    </row>
    <row r="95" spans="1:6" ht="15" customHeight="1" x14ac:dyDescent="0.25">
      <c r="A95" s="432"/>
      <c r="B95" s="433"/>
      <c r="C95" s="433"/>
      <c r="D95" s="433"/>
      <c r="E95" s="433"/>
      <c r="F95" s="434"/>
    </row>
    <row r="96" spans="1:6" ht="15" customHeight="1" x14ac:dyDescent="0.25">
      <c r="A96" s="432"/>
      <c r="B96" s="433"/>
      <c r="C96" s="433"/>
      <c r="D96" s="433"/>
      <c r="E96" s="433"/>
      <c r="F96" s="434"/>
    </row>
    <row r="97" spans="1:6" ht="15" customHeight="1" x14ac:dyDescent="0.25">
      <c r="A97" s="432"/>
      <c r="B97" s="433"/>
      <c r="C97" s="433"/>
      <c r="D97" s="433"/>
      <c r="E97" s="433"/>
      <c r="F97" s="434"/>
    </row>
    <row r="98" spans="1:6" ht="15" customHeight="1" x14ac:dyDescent="0.25">
      <c r="A98" s="432"/>
      <c r="B98" s="433"/>
      <c r="C98" s="433"/>
      <c r="D98" s="433"/>
      <c r="E98" s="433"/>
      <c r="F98" s="434"/>
    </row>
    <row r="99" spans="1:6" ht="15" customHeight="1" x14ac:dyDescent="0.25">
      <c r="A99" s="432"/>
      <c r="B99" s="433"/>
      <c r="C99" s="433"/>
      <c r="D99" s="433"/>
      <c r="E99" s="433"/>
      <c r="F99" s="434"/>
    </row>
    <row r="100" spans="1:6" ht="15" customHeight="1" x14ac:dyDescent="0.25">
      <c r="A100" s="432"/>
      <c r="B100" s="433"/>
      <c r="C100" s="433"/>
      <c r="D100" s="433"/>
      <c r="E100" s="433"/>
      <c r="F100" s="434"/>
    </row>
    <row r="101" spans="1:6" ht="15" customHeight="1" x14ac:dyDescent="0.25">
      <c r="A101" s="432"/>
      <c r="B101" s="433"/>
      <c r="C101" s="433"/>
      <c r="D101" s="433"/>
      <c r="E101" s="433"/>
      <c r="F101" s="434"/>
    </row>
    <row r="102" spans="1:6" ht="15" customHeight="1" x14ac:dyDescent="0.25">
      <c r="A102" s="432"/>
      <c r="B102" s="433"/>
      <c r="C102" s="433"/>
      <c r="D102" s="433"/>
      <c r="E102" s="433"/>
      <c r="F102" s="434"/>
    </row>
    <row r="103" spans="1:6" ht="15" customHeight="1" x14ac:dyDescent="0.25">
      <c r="A103" s="432"/>
      <c r="B103" s="433"/>
      <c r="C103" s="433"/>
      <c r="D103" s="433"/>
      <c r="E103" s="433"/>
      <c r="F103" s="434"/>
    </row>
    <row r="104" spans="1:6" ht="15" customHeight="1" x14ac:dyDescent="0.25">
      <c r="A104" s="432"/>
      <c r="B104" s="433"/>
      <c r="C104" s="433"/>
      <c r="D104" s="433"/>
      <c r="E104" s="433"/>
      <c r="F104" s="434"/>
    </row>
    <row r="105" spans="1:6" ht="14.25" customHeight="1" x14ac:dyDescent="0.2">
      <c r="A105" s="435"/>
      <c r="B105" s="435"/>
      <c r="C105" s="435"/>
      <c r="D105" s="435"/>
      <c r="E105" s="435"/>
      <c r="F105" s="435"/>
    </row>
    <row r="106" spans="1:6" ht="14.25" customHeight="1" x14ac:dyDescent="0.2">
      <c r="F106" s="436"/>
    </row>
    <row r="107" spans="1:6" ht="14.25" customHeight="1" x14ac:dyDescent="0.2">
      <c r="F107" s="436"/>
    </row>
    <row r="108" spans="1:6" ht="14.25" customHeight="1" x14ac:dyDescent="0.2">
      <c r="A108" s="436"/>
      <c r="B108" s="436"/>
      <c r="C108" s="436"/>
      <c r="D108" s="436"/>
      <c r="E108" s="436"/>
      <c r="F108" s="436"/>
    </row>
    <row r="109" spans="1:6" ht="14.25" customHeight="1" x14ac:dyDescent="0.2">
      <c r="A109" s="436"/>
      <c r="B109" s="436"/>
      <c r="C109" s="436"/>
      <c r="D109" s="436"/>
      <c r="E109" s="436"/>
      <c r="F109" s="436"/>
    </row>
    <row r="110" spans="1:6" ht="14.25" customHeight="1" x14ac:dyDescent="0.2">
      <c r="A110" s="436"/>
      <c r="B110" s="436"/>
      <c r="C110" s="436"/>
      <c r="D110" s="436"/>
      <c r="E110" s="436"/>
      <c r="F110" s="436"/>
    </row>
    <row r="111" spans="1:6" ht="14.25" customHeight="1" x14ac:dyDescent="0.2">
      <c r="A111" s="436"/>
      <c r="B111" s="436"/>
      <c r="C111" s="436"/>
      <c r="D111" s="436"/>
      <c r="E111" s="436"/>
      <c r="F111" s="436"/>
    </row>
    <row r="112" spans="1:6" ht="14.25" customHeight="1" x14ac:dyDescent="0.2">
      <c r="A112" s="436"/>
      <c r="B112" s="436"/>
      <c r="C112" s="436"/>
      <c r="D112" s="436"/>
      <c r="E112" s="436"/>
      <c r="F112" s="436"/>
    </row>
    <row r="113" spans="1:6" ht="14.25" customHeight="1" x14ac:dyDescent="0.2">
      <c r="A113" s="436"/>
      <c r="B113" s="436"/>
      <c r="C113" s="436"/>
      <c r="D113" s="436"/>
      <c r="E113" s="436"/>
      <c r="F113" s="436"/>
    </row>
    <row r="114" spans="1:6" ht="14.25" customHeight="1" x14ac:dyDescent="0.2">
      <c r="A114" s="436"/>
      <c r="B114" s="436"/>
      <c r="C114" s="436"/>
      <c r="D114" s="436"/>
      <c r="E114" s="436"/>
      <c r="F114" s="436"/>
    </row>
    <row r="115" spans="1:6" ht="14.25" customHeight="1" x14ac:dyDescent="0.2">
      <c r="A115" s="436"/>
      <c r="B115" s="436"/>
      <c r="C115" s="436"/>
      <c r="D115" s="436"/>
      <c r="E115" s="436"/>
      <c r="F115" s="436"/>
    </row>
    <row r="116" spans="1:6" ht="14.25" customHeight="1" x14ac:dyDescent="0.2">
      <c r="A116" s="436"/>
      <c r="B116" s="436"/>
      <c r="C116" s="436"/>
      <c r="D116" s="436"/>
      <c r="E116" s="436"/>
      <c r="F116" s="436"/>
    </row>
    <row r="117" spans="1:6" ht="14.25" customHeight="1" x14ac:dyDescent="0.2">
      <c r="A117" s="436"/>
      <c r="B117" s="436"/>
      <c r="C117" s="436"/>
      <c r="D117" s="436"/>
      <c r="E117" s="436"/>
      <c r="F117" s="436"/>
    </row>
    <row r="118" spans="1:6" ht="14.25" customHeight="1" x14ac:dyDescent="0.2">
      <c r="A118" s="436"/>
      <c r="B118" s="436"/>
      <c r="C118" s="436"/>
      <c r="D118" s="436"/>
      <c r="E118" s="436"/>
      <c r="F118" s="436"/>
    </row>
    <row r="119" spans="1:6" ht="14.25" customHeight="1" x14ac:dyDescent="0.2">
      <c r="A119" s="436"/>
      <c r="B119" s="436"/>
      <c r="C119" s="436"/>
      <c r="D119" s="436"/>
      <c r="E119" s="436"/>
      <c r="F119" s="436"/>
    </row>
    <row r="120" spans="1:6" ht="14.25" customHeight="1" x14ac:dyDescent="0.2">
      <c r="A120" s="436"/>
      <c r="B120" s="436"/>
      <c r="C120" s="436"/>
      <c r="D120" s="436"/>
      <c r="E120" s="436"/>
      <c r="F120" s="436"/>
    </row>
    <row r="121" spans="1:6" ht="14.25" customHeight="1" x14ac:dyDescent="0.2">
      <c r="A121" s="436"/>
      <c r="B121" s="436"/>
      <c r="C121" s="436"/>
      <c r="D121" s="436"/>
      <c r="E121" s="436"/>
      <c r="F121" s="436"/>
    </row>
    <row r="122" spans="1:6" ht="14.25" customHeight="1" x14ac:dyDescent="0.2">
      <c r="A122" s="436"/>
      <c r="B122" s="436"/>
      <c r="C122" s="436"/>
      <c r="D122" s="436"/>
      <c r="E122" s="436"/>
      <c r="F122" s="436"/>
    </row>
    <row r="123" spans="1:6" ht="14.25" customHeight="1" x14ac:dyDescent="0.2">
      <c r="A123" s="436"/>
      <c r="B123" s="436"/>
      <c r="C123" s="436"/>
      <c r="D123" s="436"/>
      <c r="E123" s="436"/>
      <c r="F123" s="436"/>
    </row>
    <row r="124" spans="1:6" ht="14.25" customHeight="1" x14ac:dyDescent="0.2">
      <c r="A124" s="436"/>
      <c r="B124" s="436"/>
      <c r="C124" s="436"/>
      <c r="D124" s="436"/>
      <c r="E124" s="436"/>
      <c r="F124" s="436"/>
    </row>
    <row r="125" spans="1:6" ht="14.25" customHeight="1" x14ac:dyDescent="0.2">
      <c r="A125" s="436"/>
      <c r="B125" s="436"/>
      <c r="C125" s="436"/>
      <c r="D125" s="436"/>
      <c r="E125" s="436"/>
      <c r="F125" s="436"/>
    </row>
    <row r="126" spans="1:6" ht="14.25" customHeight="1" x14ac:dyDescent="0.2">
      <c r="A126" s="436"/>
      <c r="B126" s="436"/>
      <c r="C126" s="436"/>
      <c r="D126" s="436"/>
      <c r="E126" s="436"/>
      <c r="F126" s="436"/>
    </row>
    <row r="127" spans="1:6" ht="14.25" customHeight="1" x14ac:dyDescent="0.2">
      <c r="A127" s="436"/>
      <c r="B127" s="436"/>
      <c r="C127" s="436"/>
      <c r="D127" s="436"/>
      <c r="E127" s="436"/>
      <c r="F127" s="436"/>
    </row>
    <row r="128" spans="1:6" ht="14.25" customHeight="1" x14ac:dyDescent="0.2">
      <c r="A128" s="436"/>
      <c r="B128" s="436"/>
      <c r="C128" s="436"/>
      <c r="D128" s="436"/>
      <c r="E128" s="436"/>
      <c r="F128" s="436"/>
    </row>
    <row r="129" spans="1:6" ht="14.25" customHeight="1" x14ac:dyDescent="0.2">
      <c r="A129" s="436"/>
      <c r="B129" s="436"/>
      <c r="C129" s="436"/>
      <c r="D129" s="436"/>
      <c r="E129" s="436"/>
      <c r="F129" s="436"/>
    </row>
    <row r="130" spans="1:6" ht="14.25" customHeight="1" x14ac:dyDescent="0.2">
      <c r="A130" s="436"/>
      <c r="B130" s="436"/>
      <c r="C130" s="436"/>
      <c r="D130" s="436"/>
      <c r="E130" s="436"/>
      <c r="F130" s="436"/>
    </row>
    <row r="131" spans="1:6" ht="14.25" customHeight="1" x14ac:dyDescent="0.2">
      <c r="A131" s="436"/>
      <c r="B131" s="436"/>
      <c r="C131" s="436"/>
      <c r="D131" s="436"/>
      <c r="E131" s="436"/>
      <c r="F131" s="436"/>
    </row>
    <row r="132" spans="1:6" ht="14.25" customHeight="1" x14ac:dyDescent="0.2">
      <c r="A132" s="436"/>
      <c r="B132" s="436"/>
      <c r="C132" s="436"/>
      <c r="D132" s="436"/>
      <c r="E132" s="436"/>
      <c r="F132" s="436"/>
    </row>
    <row r="133" spans="1:6" ht="14.25" customHeight="1" x14ac:dyDescent="0.2">
      <c r="A133" s="436"/>
      <c r="B133" s="436"/>
      <c r="C133" s="436"/>
      <c r="D133" s="436"/>
      <c r="E133" s="436"/>
      <c r="F133" s="436"/>
    </row>
    <row r="134" spans="1:6" ht="14.25" customHeight="1" x14ac:dyDescent="0.2">
      <c r="A134" s="436"/>
      <c r="B134" s="436"/>
      <c r="C134" s="436"/>
      <c r="D134" s="436"/>
      <c r="E134" s="436"/>
      <c r="F134" s="436"/>
    </row>
    <row r="135" spans="1:6" ht="14.25" customHeight="1" x14ac:dyDescent="0.2">
      <c r="A135" s="436"/>
      <c r="B135" s="436"/>
      <c r="C135" s="436"/>
      <c r="D135" s="436"/>
      <c r="E135" s="436"/>
      <c r="F135" s="436"/>
    </row>
    <row r="136" spans="1:6" ht="14.25" customHeight="1" x14ac:dyDescent="0.2">
      <c r="A136" s="436"/>
      <c r="B136" s="436"/>
      <c r="C136" s="436"/>
      <c r="D136" s="436"/>
      <c r="E136" s="436"/>
      <c r="F136" s="436"/>
    </row>
    <row r="137" spans="1:6" ht="14.25" customHeight="1" x14ac:dyDescent="0.2">
      <c r="A137" s="436"/>
      <c r="B137" s="436"/>
      <c r="C137" s="436"/>
      <c r="D137" s="436"/>
      <c r="E137" s="436"/>
      <c r="F137" s="436"/>
    </row>
    <row r="138" spans="1:6" ht="14.25" customHeight="1" x14ac:dyDescent="0.2">
      <c r="A138" s="436"/>
      <c r="B138" s="436"/>
      <c r="C138" s="436"/>
      <c r="D138" s="436"/>
      <c r="E138" s="436"/>
      <c r="F138" s="436"/>
    </row>
    <row r="139" spans="1:6" ht="14.25" customHeight="1" x14ac:dyDescent="0.2">
      <c r="A139" s="436"/>
      <c r="B139" s="436"/>
      <c r="C139" s="436"/>
      <c r="D139" s="436"/>
      <c r="E139" s="436"/>
      <c r="F139" s="436"/>
    </row>
    <row r="140" spans="1:6" ht="14.25" customHeight="1" x14ac:dyDescent="0.2">
      <c r="A140" s="436"/>
      <c r="B140" s="436"/>
      <c r="C140" s="436"/>
      <c r="D140" s="436"/>
      <c r="E140" s="436"/>
      <c r="F140" s="436"/>
    </row>
    <row r="141" spans="1:6" ht="14.25" customHeight="1" x14ac:dyDescent="0.2">
      <c r="A141" s="436"/>
      <c r="B141" s="436"/>
      <c r="C141" s="436"/>
      <c r="D141" s="436"/>
      <c r="E141" s="436"/>
      <c r="F141" s="436"/>
    </row>
    <row r="142" spans="1:6" ht="14.25" customHeight="1" x14ac:dyDescent="0.2">
      <c r="A142" s="436"/>
      <c r="B142" s="436"/>
      <c r="C142" s="436"/>
      <c r="D142" s="436"/>
      <c r="E142" s="436"/>
      <c r="F142" s="436"/>
    </row>
    <row r="143" spans="1:6" ht="14.25" customHeight="1" x14ac:dyDescent="0.2">
      <c r="A143" s="436"/>
      <c r="B143" s="436"/>
      <c r="C143" s="436"/>
      <c r="D143" s="436"/>
      <c r="E143" s="436"/>
      <c r="F143" s="436"/>
    </row>
    <row r="144" spans="1:6" ht="14.25" customHeight="1" x14ac:dyDescent="0.2">
      <c r="A144" s="436"/>
      <c r="B144" s="436"/>
      <c r="C144" s="436"/>
      <c r="D144" s="436"/>
      <c r="E144" s="436"/>
      <c r="F144" s="436"/>
    </row>
    <row r="145" spans="1:6" ht="14.25" customHeight="1" x14ac:dyDescent="0.2">
      <c r="A145" s="436"/>
      <c r="B145" s="436"/>
      <c r="C145" s="436"/>
      <c r="D145" s="436"/>
      <c r="E145" s="436"/>
      <c r="F145" s="436"/>
    </row>
    <row r="146" spans="1:6" ht="14.25" customHeight="1" x14ac:dyDescent="0.2">
      <c r="A146" s="436"/>
      <c r="B146" s="436"/>
      <c r="C146" s="436"/>
      <c r="D146" s="436"/>
      <c r="E146" s="436"/>
      <c r="F146" s="436"/>
    </row>
    <row r="147" spans="1:6" ht="14.25" customHeight="1" x14ac:dyDescent="0.2">
      <c r="A147" s="436"/>
      <c r="B147" s="436"/>
      <c r="C147" s="436"/>
      <c r="D147" s="436"/>
      <c r="E147" s="436"/>
      <c r="F147" s="436"/>
    </row>
    <row r="148" spans="1:6" ht="14.25" customHeight="1" x14ac:dyDescent="0.2">
      <c r="A148" s="436"/>
      <c r="B148" s="436"/>
      <c r="C148" s="436"/>
      <c r="D148" s="436"/>
      <c r="E148" s="436"/>
      <c r="F148" s="436"/>
    </row>
    <row r="149" spans="1:6" ht="14.25" customHeight="1" x14ac:dyDescent="0.2">
      <c r="A149" s="436"/>
      <c r="B149" s="436"/>
      <c r="C149" s="436"/>
      <c r="D149" s="436"/>
      <c r="E149" s="436"/>
      <c r="F149" s="436"/>
    </row>
    <row r="150" spans="1:6" ht="14.25" customHeight="1" x14ac:dyDescent="0.2">
      <c r="A150" s="436"/>
      <c r="B150" s="436"/>
      <c r="C150" s="436"/>
      <c r="D150" s="436"/>
      <c r="E150" s="436"/>
      <c r="F150" s="436"/>
    </row>
    <row r="151" spans="1:6" ht="14.25" customHeight="1" x14ac:dyDescent="0.2">
      <c r="A151" s="436"/>
      <c r="B151" s="436"/>
      <c r="C151" s="436"/>
      <c r="D151" s="436"/>
      <c r="E151" s="436"/>
      <c r="F151" s="436"/>
    </row>
    <row r="152" spans="1:6" ht="14.25" customHeight="1" x14ac:dyDescent="0.2">
      <c r="A152" s="436"/>
      <c r="B152" s="436"/>
      <c r="C152" s="436"/>
      <c r="D152" s="436"/>
      <c r="E152" s="436"/>
      <c r="F152" s="436"/>
    </row>
    <row r="153" spans="1:6" ht="14.25" customHeight="1" x14ac:dyDescent="0.2">
      <c r="A153" s="436"/>
      <c r="B153" s="436"/>
      <c r="C153" s="436"/>
      <c r="D153" s="436"/>
      <c r="E153" s="436"/>
      <c r="F153" s="436"/>
    </row>
    <row r="154" spans="1:6" ht="14.25" customHeight="1" x14ac:dyDescent="0.2">
      <c r="A154" s="436"/>
      <c r="B154" s="436"/>
      <c r="C154" s="436"/>
      <c r="D154" s="436"/>
      <c r="E154" s="436"/>
      <c r="F154" s="436"/>
    </row>
    <row r="155" spans="1:6" ht="14.25" customHeight="1" x14ac:dyDescent="0.2">
      <c r="A155" s="436"/>
      <c r="B155" s="436"/>
      <c r="C155" s="436"/>
      <c r="D155" s="436"/>
      <c r="E155" s="436"/>
      <c r="F155" s="436"/>
    </row>
    <row r="156" spans="1:6" ht="14.25" customHeight="1" x14ac:dyDescent="0.2">
      <c r="A156" s="436"/>
      <c r="B156" s="436"/>
      <c r="C156" s="436"/>
      <c r="D156" s="436"/>
      <c r="E156" s="436"/>
      <c r="F156" s="436"/>
    </row>
    <row r="157" spans="1:6" ht="14.25" customHeight="1" x14ac:dyDescent="0.2">
      <c r="A157" s="436"/>
      <c r="B157" s="436"/>
      <c r="C157" s="436"/>
      <c r="D157" s="436"/>
      <c r="E157" s="436"/>
      <c r="F157" s="436"/>
    </row>
    <row r="158" spans="1:6" ht="14.25" customHeight="1" x14ac:dyDescent="0.2">
      <c r="A158" s="436"/>
      <c r="B158" s="436"/>
      <c r="C158" s="436"/>
      <c r="D158" s="436"/>
      <c r="E158" s="436"/>
      <c r="F158" s="436"/>
    </row>
    <row r="159" spans="1:6" ht="14.25" customHeight="1" x14ac:dyDescent="0.2">
      <c r="A159" s="436"/>
      <c r="B159" s="436"/>
      <c r="C159" s="436"/>
      <c r="D159" s="436"/>
      <c r="E159" s="436"/>
      <c r="F159" s="436"/>
    </row>
    <row r="160" spans="1:6" ht="14.25" customHeight="1" x14ac:dyDescent="0.2">
      <c r="A160" s="436"/>
      <c r="B160" s="436"/>
      <c r="C160" s="436"/>
      <c r="D160" s="436"/>
      <c r="E160" s="436"/>
      <c r="F160" s="436"/>
    </row>
    <row r="161" spans="1:6" ht="14.25" customHeight="1" x14ac:dyDescent="0.2">
      <c r="A161" s="436"/>
      <c r="B161" s="436"/>
      <c r="C161" s="436"/>
      <c r="D161" s="436"/>
      <c r="E161" s="436"/>
      <c r="F161" s="436"/>
    </row>
    <row r="162" spans="1:6" ht="14.25" customHeight="1" x14ac:dyDescent="0.2">
      <c r="A162" s="436"/>
      <c r="B162" s="436"/>
      <c r="C162" s="436"/>
      <c r="D162" s="436"/>
      <c r="E162" s="436"/>
      <c r="F162" s="436"/>
    </row>
    <row r="163" spans="1:6" ht="14.25" customHeight="1" x14ac:dyDescent="0.2">
      <c r="A163" s="436"/>
      <c r="B163" s="436"/>
      <c r="C163" s="436"/>
      <c r="D163" s="436"/>
      <c r="E163" s="436"/>
      <c r="F163" s="436"/>
    </row>
    <row r="164" spans="1:6" ht="14.25" customHeight="1" x14ac:dyDescent="0.2">
      <c r="A164" s="436"/>
      <c r="B164" s="436"/>
      <c r="C164" s="436"/>
      <c r="D164" s="436"/>
      <c r="E164" s="436"/>
      <c r="F164" s="436"/>
    </row>
    <row r="165" spans="1:6" ht="14.25" customHeight="1" x14ac:dyDescent="0.2">
      <c r="A165" s="436"/>
      <c r="B165" s="436"/>
      <c r="C165" s="436"/>
      <c r="D165" s="436"/>
      <c r="E165" s="436"/>
      <c r="F165" s="436"/>
    </row>
    <row r="166" spans="1:6" ht="14.25" customHeight="1" x14ac:dyDescent="0.2">
      <c r="A166" s="436"/>
      <c r="B166" s="436"/>
      <c r="C166" s="436"/>
      <c r="D166" s="436"/>
      <c r="E166" s="436"/>
      <c r="F166" s="436"/>
    </row>
    <row r="167" spans="1:6" ht="14.25" customHeight="1" x14ac:dyDescent="0.2">
      <c r="A167" s="436"/>
      <c r="B167" s="436"/>
      <c r="C167" s="436"/>
      <c r="D167" s="436"/>
      <c r="E167" s="436"/>
      <c r="F167" s="436"/>
    </row>
    <row r="168" spans="1:6" ht="14.25" customHeight="1" x14ac:dyDescent="0.2">
      <c r="A168" s="436"/>
      <c r="B168" s="436"/>
      <c r="C168" s="436"/>
      <c r="D168" s="436"/>
      <c r="E168" s="436"/>
      <c r="F168" s="436"/>
    </row>
    <row r="169" spans="1:6" ht="14.25" customHeight="1" x14ac:dyDescent="0.2">
      <c r="A169" s="436"/>
      <c r="B169" s="436"/>
      <c r="C169" s="436"/>
      <c r="D169" s="436"/>
      <c r="E169" s="436"/>
      <c r="F169" s="436"/>
    </row>
    <row r="170" spans="1:6" ht="14.25" customHeight="1" x14ac:dyDescent="0.2">
      <c r="A170" s="436"/>
      <c r="B170" s="436"/>
      <c r="C170" s="436"/>
      <c r="D170" s="436"/>
      <c r="E170" s="436"/>
      <c r="F170" s="436"/>
    </row>
    <row r="171" spans="1:6" ht="14.25" customHeight="1" x14ac:dyDescent="0.2">
      <c r="A171" s="436"/>
      <c r="B171" s="436"/>
      <c r="C171" s="436"/>
      <c r="D171" s="436"/>
      <c r="E171" s="436"/>
      <c r="F171" s="436"/>
    </row>
    <row r="172" spans="1:6" ht="14.25" customHeight="1" x14ac:dyDescent="0.2">
      <c r="A172" s="436"/>
      <c r="B172" s="436"/>
      <c r="C172" s="436"/>
      <c r="D172" s="436"/>
      <c r="E172" s="436"/>
      <c r="F172" s="436"/>
    </row>
    <row r="173" spans="1:6" ht="14.25" customHeight="1" x14ac:dyDescent="0.2">
      <c r="A173" s="436"/>
      <c r="B173" s="436"/>
      <c r="C173" s="436"/>
      <c r="D173" s="436"/>
      <c r="E173" s="436"/>
      <c r="F173" s="436"/>
    </row>
    <row r="174" spans="1:6" ht="14.25" customHeight="1" x14ac:dyDescent="0.2">
      <c r="A174" s="436"/>
      <c r="B174" s="436"/>
      <c r="C174" s="436"/>
      <c r="D174" s="436"/>
      <c r="E174" s="436"/>
      <c r="F174" s="436"/>
    </row>
    <row r="175" spans="1:6" ht="14.25" customHeight="1" x14ac:dyDescent="0.2">
      <c r="A175" s="436"/>
      <c r="B175" s="436"/>
      <c r="C175" s="436"/>
      <c r="D175" s="436"/>
      <c r="E175" s="436"/>
      <c r="F175" s="436"/>
    </row>
    <row r="176" spans="1:6" ht="14.25" customHeight="1" x14ac:dyDescent="0.2">
      <c r="A176" s="436"/>
      <c r="B176" s="436"/>
      <c r="C176" s="436"/>
      <c r="D176" s="436"/>
      <c r="E176" s="436"/>
      <c r="F176" s="43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REPORTING&amp;RWILLIAM W. BACKUS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tabSelected="1" zoomScale="85" zoomScaleNormal="85" workbookViewId="0">
      <selection sqref="A1:C1"/>
    </sheetView>
  </sheetViews>
  <sheetFormatPr defaultRowHeight="15" x14ac:dyDescent="0.2"/>
  <cols>
    <col min="1" max="1" width="6" style="28" bestFit="1" customWidth="1"/>
    <col min="2" max="2" width="54.6640625" style="28" customWidth="1"/>
    <col min="3" max="3" width="30.33203125" style="28" bestFit="1" customWidth="1"/>
    <col min="4" max="4" width="15.77734375" style="27" bestFit="1" customWidth="1"/>
    <col min="5" max="16384" width="8.88671875" style="27"/>
  </cols>
  <sheetData>
    <row r="1" spans="1:8" s="30" customFormat="1" x14ac:dyDescent="0.2">
      <c r="A1" s="31"/>
      <c r="B1" s="451"/>
      <c r="C1" s="451"/>
    </row>
    <row r="2" spans="1:8" s="30" customFormat="1" ht="15.75" customHeight="1" x14ac:dyDescent="0.25">
      <c r="A2" s="452" t="s">
        <v>0</v>
      </c>
      <c r="B2" s="452"/>
      <c r="C2" s="452"/>
      <c r="D2" s="452"/>
    </row>
    <row r="3" spans="1:8" s="30" customFormat="1" ht="15.75" customHeight="1" x14ac:dyDescent="0.25">
      <c r="A3" s="452" t="s">
        <v>1</v>
      </c>
      <c r="B3" s="452"/>
      <c r="C3" s="452"/>
      <c r="D3" s="452"/>
    </row>
    <row r="4" spans="1:8" s="30" customFormat="1" ht="15.75" customHeight="1" x14ac:dyDescent="0.25">
      <c r="A4" s="452" t="s">
        <v>2</v>
      </c>
      <c r="B4" s="452"/>
      <c r="C4" s="452"/>
      <c r="D4" s="452"/>
    </row>
    <row r="5" spans="1:8" s="30" customFormat="1" ht="15.75" customHeight="1" x14ac:dyDescent="0.25">
      <c r="A5" s="452" t="s">
        <v>80</v>
      </c>
      <c r="B5" s="452"/>
      <c r="C5" s="452"/>
      <c r="D5" s="452"/>
    </row>
    <row r="6" spans="1:8" s="30" customFormat="1" ht="16.5" customHeight="1" thickBot="1" x14ac:dyDescent="0.3">
      <c r="A6" s="29"/>
      <c r="B6" s="453"/>
      <c r="C6" s="453"/>
    </row>
    <row r="7" spans="1:8" ht="15.75" customHeight="1" x14ac:dyDescent="0.25">
      <c r="A7" s="33" t="s">
        <v>81</v>
      </c>
      <c r="B7" s="34" t="s">
        <v>82</v>
      </c>
      <c r="C7" s="35" t="s">
        <v>83</v>
      </c>
      <c r="D7" s="36" t="s">
        <v>84</v>
      </c>
      <c r="E7" s="37"/>
      <c r="F7" s="37"/>
      <c r="G7" s="37"/>
      <c r="H7" s="38"/>
    </row>
    <row r="8" spans="1:8" ht="20.25" customHeight="1" x14ac:dyDescent="0.25">
      <c r="A8" s="39"/>
      <c r="B8" s="40"/>
      <c r="C8" s="41" t="s">
        <v>85</v>
      </c>
      <c r="D8" s="42" t="s">
        <v>86</v>
      </c>
    </row>
    <row r="9" spans="1:8" ht="23.25" customHeight="1" thickBot="1" x14ac:dyDescent="0.3">
      <c r="A9" s="43" t="s">
        <v>5</v>
      </c>
      <c r="B9" s="44" t="s">
        <v>9</v>
      </c>
      <c r="C9" s="45" t="s">
        <v>87</v>
      </c>
      <c r="D9" s="46" t="s">
        <v>88</v>
      </c>
    </row>
    <row r="10" spans="1:8" ht="15.75" customHeight="1" x14ac:dyDescent="0.25">
      <c r="A10" s="47"/>
      <c r="B10" s="48"/>
      <c r="C10" s="48"/>
      <c r="D10" s="49"/>
    </row>
    <row r="11" spans="1:8" ht="15.75" x14ac:dyDescent="0.25">
      <c r="A11" s="50" t="s">
        <v>89</v>
      </c>
      <c r="B11" s="51" t="s">
        <v>0</v>
      </c>
      <c r="C11" s="52"/>
      <c r="D11" s="53"/>
    </row>
    <row r="12" spans="1:8" x14ac:dyDescent="0.2">
      <c r="A12" s="54">
        <v>1</v>
      </c>
      <c r="B12" s="38"/>
      <c r="C12" s="55" t="s">
        <v>90</v>
      </c>
      <c r="D12" s="56">
        <v>147366124</v>
      </c>
    </row>
    <row r="13" spans="1:8" x14ac:dyDescent="0.2">
      <c r="A13" s="54">
        <v>2</v>
      </c>
      <c r="B13" s="38"/>
      <c r="C13" s="55" t="s">
        <v>91</v>
      </c>
      <c r="D13" s="56">
        <v>4101543</v>
      </c>
    </row>
    <row r="14" spans="1:8" x14ac:dyDescent="0.2">
      <c r="A14" s="54">
        <v>3</v>
      </c>
      <c r="B14" s="38"/>
      <c r="C14" s="55" t="s">
        <v>92</v>
      </c>
      <c r="D14" s="56">
        <v>0</v>
      </c>
    </row>
    <row r="15" spans="1:8" x14ac:dyDescent="0.2">
      <c r="A15" s="54">
        <v>4</v>
      </c>
      <c r="B15" s="38"/>
      <c r="C15" s="55" t="s">
        <v>93</v>
      </c>
      <c r="D15" s="56">
        <v>7475420</v>
      </c>
    </row>
    <row r="16" spans="1:8" ht="15.75" thickBot="1" x14ac:dyDescent="0.25">
      <c r="A16" s="54">
        <v>5</v>
      </c>
      <c r="B16" s="38"/>
      <c r="C16" s="55" t="s">
        <v>94</v>
      </c>
      <c r="D16" s="56">
        <v>0</v>
      </c>
    </row>
    <row r="17" spans="1:4" ht="16.5" customHeight="1" thickBot="1" x14ac:dyDescent="0.3">
      <c r="A17" s="57"/>
      <c r="B17" s="58"/>
      <c r="C17" s="59" t="s">
        <v>95</v>
      </c>
      <c r="D17" s="60">
        <f>+D16+D15+D14+D13+D12</f>
        <v>158943087</v>
      </c>
    </row>
    <row r="18" spans="1:4" ht="15.75" customHeight="1" x14ac:dyDescent="0.25">
      <c r="A18" s="61"/>
      <c r="B18" s="62"/>
      <c r="C18" s="63"/>
      <c r="D18" s="64"/>
    </row>
    <row r="19" spans="1:4" ht="15.75" x14ac:dyDescent="0.25">
      <c r="A19" s="50" t="s">
        <v>96</v>
      </c>
      <c r="B19" s="51" t="s">
        <v>10</v>
      </c>
      <c r="C19" s="52"/>
      <c r="D19" s="53"/>
    </row>
    <row r="20" spans="1:4" x14ac:dyDescent="0.2">
      <c r="A20" s="54">
        <v>1</v>
      </c>
      <c r="B20" s="38"/>
      <c r="C20" s="55" t="s">
        <v>90</v>
      </c>
      <c r="D20" s="56">
        <v>127466</v>
      </c>
    </row>
    <row r="21" spans="1:4" x14ac:dyDescent="0.2">
      <c r="A21" s="54">
        <v>2</v>
      </c>
      <c r="B21" s="38"/>
      <c r="C21" s="55" t="s">
        <v>91</v>
      </c>
      <c r="D21" s="56">
        <v>0</v>
      </c>
    </row>
    <row r="22" spans="1:4" x14ac:dyDescent="0.2">
      <c r="A22" s="54">
        <v>3</v>
      </c>
      <c r="B22" s="38"/>
      <c r="C22" s="55" t="s">
        <v>92</v>
      </c>
      <c r="D22" s="56">
        <v>0</v>
      </c>
    </row>
    <row r="23" spans="1:4" x14ac:dyDescent="0.2">
      <c r="A23" s="54">
        <v>4</v>
      </c>
      <c r="B23" s="38"/>
      <c r="C23" s="55" t="s">
        <v>93</v>
      </c>
      <c r="D23" s="56">
        <v>0</v>
      </c>
    </row>
    <row r="24" spans="1:4" ht="15.75" thickBot="1" x14ac:dyDescent="0.25">
      <c r="A24" s="54">
        <v>5</v>
      </c>
      <c r="B24" s="38"/>
      <c r="C24" s="55" t="s">
        <v>94</v>
      </c>
      <c r="D24" s="56">
        <v>-15845</v>
      </c>
    </row>
    <row r="25" spans="1:4" ht="16.5" customHeight="1" thickBot="1" x14ac:dyDescent="0.3">
      <c r="A25" s="57"/>
      <c r="B25" s="58"/>
      <c r="C25" s="59" t="s">
        <v>95</v>
      </c>
      <c r="D25" s="60">
        <f>+D24+D23+D22+D21+D20</f>
        <v>111621</v>
      </c>
    </row>
    <row r="26" spans="1:4" ht="15.75" customHeight="1" x14ac:dyDescent="0.25">
      <c r="A26" s="61"/>
      <c r="B26" s="62"/>
      <c r="C26" s="63"/>
      <c r="D26" s="64"/>
    </row>
    <row r="27" spans="1:4" ht="15.75" x14ac:dyDescent="0.25">
      <c r="A27" s="50" t="s">
        <v>97</v>
      </c>
      <c r="B27" s="51" t="s">
        <v>37</v>
      </c>
      <c r="C27" s="52"/>
      <c r="D27" s="53"/>
    </row>
    <row r="28" spans="1:4" x14ac:dyDescent="0.2">
      <c r="A28" s="54">
        <v>1</v>
      </c>
      <c r="B28" s="38"/>
      <c r="C28" s="55" t="s">
        <v>90</v>
      </c>
      <c r="D28" s="56">
        <v>5503</v>
      </c>
    </row>
    <row r="29" spans="1:4" x14ac:dyDescent="0.2">
      <c r="A29" s="54">
        <v>2</v>
      </c>
      <c r="B29" s="38"/>
      <c r="C29" s="55" t="s">
        <v>91</v>
      </c>
      <c r="D29" s="56">
        <v>0</v>
      </c>
    </row>
    <row r="30" spans="1:4" x14ac:dyDescent="0.2">
      <c r="A30" s="54">
        <v>3</v>
      </c>
      <c r="B30" s="38"/>
      <c r="C30" s="55" t="s">
        <v>92</v>
      </c>
      <c r="D30" s="56">
        <v>0</v>
      </c>
    </row>
    <row r="31" spans="1:4" x14ac:dyDescent="0.2">
      <c r="A31" s="54">
        <v>4</v>
      </c>
      <c r="B31" s="38"/>
      <c r="C31" s="55" t="s">
        <v>93</v>
      </c>
      <c r="D31" s="56">
        <v>0</v>
      </c>
    </row>
    <row r="32" spans="1:4" ht="15.75" thickBot="1" x14ac:dyDescent="0.25">
      <c r="A32" s="54">
        <v>5</v>
      </c>
      <c r="B32" s="38"/>
      <c r="C32" s="55" t="s">
        <v>94</v>
      </c>
      <c r="D32" s="56">
        <v>0</v>
      </c>
    </row>
    <row r="33" spans="1:4" ht="16.5" customHeight="1" thickBot="1" x14ac:dyDescent="0.3">
      <c r="A33" s="57"/>
      <c r="B33" s="58"/>
      <c r="C33" s="59" t="s">
        <v>95</v>
      </c>
      <c r="D33" s="60">
        <f>+D32+D31+D30+D29+D28</f>
        <v>5503</v>
      </c>
    </row>
    <row r="34" spans="1:4" ht="15.75" customHeight="1" x14ac:dyDescent="0.25">
      <c r="A34" s="61"/>
      <c r="B34" s="62"/>
      <c r="C34" s="63"/>
      <c r="D34" s="64"/>
    </row>
    <row r="35" spans="1:4" ht="31.5" x14ac:dyDescent="0.25">
      <c r="A35" s="50" t="s">
        <v>98</v>
      </c>
      <c r="B35" s="51" t="s">
        <v>44</v>
      </c>
      <c r="C35" s="52"/>
      <c r="D35" s="53"/>
    </row>
    <row r="36" spans="1:4" x14ac:dyDescent="0.2">
      <c r="A36" s="54">
        <v>1</v>
      </c>
      <c r="B36" s="38"/>
      <c r="C36" s="55" t="s">
        <v>90</v>
      </c>
      <c r="D36" s="56">
        <v>0</v>
      </c>
    </row>
    <row r="37" spans="1:4" x14ac:dyDescent="0.2">
      <c r="A37" s="54">
        <v>2</v>
      </c>
      <c r="B37" s="38"/>
      <c r="C37" s="55" t="s">
        <v>91</v>
      </c>
      <c r="D37" s="56">
        <v>0</v>
      </c>
    </row>
    <row r="38" spans="1:4" x14ac:dyDescent="0.2">
      <c r="A38" s="54">
        <v>3</v>
      </c>
      <c r="B38" s="38"/>
      <c r="C38" s="55" t="s">
        <v>92</v>
      </c>
      <c r="D38" s="56">
        <v>0</v>
      </c>
    </row>
    <row r="39" spans="1:4" x14ac:dyDescent="0.2">
      <c r="A39" s="54">
        <v>4</v>
      </c>
      <c r="B39" s="38"/>
      <c r="C39" s="55" t="s">
        <v>93</v>
      </c>
      <c r="D39" s="56">
        <v>0</v>
      </c>
    </row>
    <row r="40" spans="1:4" ht="15.75" thickBot="1" x14ac:dyDescent="0.25">
      <c r="A40" s="54">
        <v>5</v>
      </c>
      <c r="B40" s="38"/>
      <c r="C40" s="55" t="s">
        <v>94</v>
      </c>
      <c r="D40" s="56">
        <v>0</v>
      </c>
    </row>
    <row r="41" spans="1:4" ht="16.5" customHeight="1" thickBot="1" x14ac:dyDescent="0.3">
      <c r="A41" s="57"/>
      <c r="B41" s="58"/>
      <c r="C41" s="59" t="s">
        <v>95</v>
      </c>
      <c r="D41" s="60">
        <f>+D40+D39+D38+D37+D36</f>
        <v>0</v>
      </c>
    </row>
    <row r="42" spans="1:4" ht="15.75" customHeight="1" x14ac:dyDescent="0.25">
      <c r="A42" s="61"/>
      <c r="B42" s="62"/>
      <c r="C42" s="63"/>
      <c r="D42" s="64"/>
    </row>
    <row r="43" spans="1:4" ht="15.75" x14ac:dyDescent="0.25">
      <c r="A43" s="50" t="s">
        <v>99</v>
      </c>
      <c r="B43" s="51" t="s">
        <v>52</v>
      </c>
      <c r="C43" s="52"/>
      <c r="D43" s="53"/>
    </row>
    <row r="44" spans="1:4" x14ac:dyDescent="0.2">
      <c r="A44" s="54">
        <v>1</v>
      </c>
      <c r="B44" s="38"/>
      <c r="C44" s="55" t="s">
        <v>90</v>
      </c>
      <c r="D44" s="56">
        <v>-2130568</v>
      </c>
    </row>
    <row r="45" spans="1:4" x14ac:dyDescent="0.2">
      <c r="A45" s="54">
        <v>2</v>
      </c>
      <c r="B45" s="38"/>
      <c r="C45" s="55" t="s">
        <v>91</v>
      </c>
      <c r="D45" s="56">
        <v>0</v>
      </c>
    </row>
    <row r="46" spans="1:4" x14ac:dyDescent="0.2">
      <c r="A46" s="54">
        <v>3</v>
      </c>
      <c r="B46" s="38"/>
      <c r="C46" s="55" t="s">
        <v>92</v>
      </c>
      <c r="D46" s="56">
        <v>0</v>
      </c>
    </row>
    <row r="47" spans="1:4" x14ac:dyDescent="0.2">
      <c r="A47" s="54">
        <v>4</v>
      </c>
      <c r="B47" s="38"/>
      <c r="C47" s="55" t="s">
        <v>93</v>
      </c>
      <c r="D47" s="56">
        <v>0</v>
      </c>
    </row>
    <row r="48" spans="1:4" ht="15.75" thickBot="1" x14ac:dyDescent="0.25">
      <c r="A48" s="54">
        <v>5</v>
      </c>
      <c r="B48" s="38"/>
      <c r="C48" s="55" t="s">
        <v>94</v>
      </c>
      <c r="D48" s="56">
        <v>0</v>
      </c>
    </row>
    <row r="49" spans="1:4" ht="16.5" customHeight="1" thickBot="1" x14ac:dyDescent="0.3">
      <c r="A49" s="57"/>
      <c r="B49" s="58"/>
      <c r="C49" s="59" t="s">
        <v>95</v>
      </c>
      <c r="D49" s="60">
        <f>+D48+D47+D46+D45+D44</f>
        <v>-2130568</v>
      </c>
    </row>
    <row r="50" spans="1:4" ht="15.75" customHeight="1" x14ac:dyDescent="0.25">
      <c r="A50" s="61"/>
      <c r="B50" s="62"/>
      <c r="C50" s="63"/>
      <c r="D50" s="64"/>
    </row>
    <row r="51" spans="1:4" ht="15.75" x14ac:dyDescent="0.25">
      <c r="A51" s="50" t="s">
        <v>100</v>
      </c>
      <c r="B51" s="51" t="s">
        <v>58</v>
      </c>
      <c r="C51" s="52"/>
      <c r="D51" s="53"/>
    </row>
    <row r="52" spans="1:4" x14ac:dyDescent="0.2">
      <c r="A52" s="54">
        <v>1</v>
      </c>
      <c r="B52" s="38"/>
      <c r="C52" s="55" t="s">
        <v>90</v>
      </c>
      <c r="D52" s="56">
        <v>3190919</v>
      </c>
    </row>
    <row r="53" spans="1:4" x14ac:dyDescent="0.2">
      <c r="A53" s="54">
        <v>2</v>
      </c>
      <c r="B53" s="38"/>
      <c r="C53" s="55" t="s">
        <v>91</v>
      </c>
      <c r="D53" s="56">
        <v>0</v>
      </c>
    </row>
    <row r="54" spans="1:4" x14ac:dyDescent="0.2">
      <c r="A54" s="54">
        <v>3</v>
      </c>
      <c r="B54" s="38"/>
      <c r="C54" s="55" t="s">
        <v>92</v>
      </c>
      <c r="D54" s="56">
        <v>0</v>
      </c>
    </row>
    <row r="55" spans="1:4" x14ac:dyDescent="0.2">
      <c r="A55" s="54">
        <v>4</v>
      </c>
      <c r="B55" s="38"/>
      <c r="C55" s="55" t="s">
        <v>93</v>
      </c>
      <c r="D55" s="56">
        <v>0</v>
      </c>
    </row>
    <row r="56" spans="1:4" ht="15.75" thickBot="1" x14ac:dyDescent="0.25">
      <c r="A56" s="54">
        <v>5</v>
      </c>
      <c r="B56" s="38"/>
      <c r="C56" s="55" t="s">
        <v>94</v>
      </c>
      <c r="D56" s="56">
        <v>0</v>
      </c>
    </row>
    <row r="57" spans="1:4" ht="16.5" customHeight="1" thickBot="1" x14ac:dyDescent="0.3">
      <c r="A57" s="57"/>
      <c r="B57" s="58"/>
      <c r="C57" s="59" t="s">
        <v>95</v>
      </c>
      <c r="D57" s="60">
        <f>+D56+D55+D54+D53+D52</f>
        <v>3190919</v>
      </c>
    </row>
    <row r="58" spans="1:4" ht="15.75" customHeight="1" x14ac:dyDescent="0.25">
      <c r="A58" s="61"/>
      <c r="B58" s="62"/>
      <c r="C58" s="63"/>
      <c r="D58" s="64"/>
    </row>
    <row r="59" spans="1:4" ht="31.5" x14ac:dyDescent="0.25">
      <c r="A59" s="50" t="s">
        <v>101</v>
      </c>
      <c r="B59" s="51" t="s">
        <v>67</v>
      </c>
      <c r="C59" s="52"/>
      <c r="D59" s="53"/>
    </row>
    <row r="60" spans="1:4" x14ac:dyDescent="0.2">
      <c r="A60" s="54">
        <v>1</v>
      </c>
      <c r="B60" s="38"/>
      <c r="C60" s="55" t="s">
        <v>90</v>
      </c>
      <c r="D60" s="56">
        <v>-457873</v>
      </c>
    </row>
    <row r="61" spans="1:4" x14ac:dyDescent="0.2">
      <c r="A61" s="54">
        <v>2</v>
      </c>
      <c r="B61" s="38"/>
      <c r="C61" s="55" t="s">
        <v>91</v>
      </c>
      <c r="D61" s="56">
        <v>0</v>
      </c>
    </row>
    <row r="62" spans="1:4" x14ac:dyDescent="0.2">
      <c r="A62" s="54">
        <v>3</v>
      </c>
      <c r="B62" s="38"/>
      <c r="C62" s="55" t="s">
        <v>92</v>
      </c>
      <c r="D62" s="56">
        <v>0</v>
      </c>
    </row>
    <row r="63" spans="1:4" x14ac:dyDescent="0.2">
      <c r="A63" s="54">
        <v>4</v>
      </c>
      <c r="B63" s="38"/>
      <c r="C63" s="55" t="s">
        <v>93</v>
      </c>
      <c r="D63" s="56">
        <v>0</v>
      </c>
    </row>
    <row r="64" spans="1:4" ht="15.75" thickBot="1" x14ac:dyDescent="0.25">
      <c r="A64" s="54">
        <v>5</v>
      </c>
      <c r="B64" s="38"/>
      <c r="C64" s="55" t="s">
        <v>94</v>
      </c>
      <c r="D64" s="56">
        <v>0</v>
      </c>
    </row>
    <row r="65" spans="1:4" ht="16.5" customHeight="1" thickBot="1" x14ac:dyDescent="0.3">
      <c r="A65" s="57"/>
      <c r="B65" s="58"/>
      <c r="C65" s="59" t="s">
        <v>95</v>
      </c>
      <c r="D65" s="60">
        <f>+D64+D63+D62+D61+D60</f>
        <v>-457873</v>
      </c>
    </row>
    <row r="66" spans="1:4" ht="15.75" customHeight="1" x14ac:dyDescent="0.25">
      <c r="A66" s="61"/>
      <c r="B66" s="62"/>
      <c r="C66" s="63"/>
      <c r="D66" s="64"/>
    </row>
    <row r="67" spans="1:4" ht="19.5" customHeight="1" x14ac:dyDescent="0.25">
      <c r="A67" s="50" t="s">
        <v>102</v>
      </c>
      <c r="B67" s="51" t="s">
        <v>73</v>
      </c>
      <c r="C67" s="52"/>
      <c r="D67" s="53"/>
    </row>
    <row r="68" spans="1:4" x14ac:dyDescent="0.2">
      <c r="A68" s="54">
        <v>1</v>
      </c>
      <c r="B68" s="38"/>
      <c r="C68" s="55" t="s">
        <v>90</v>
      </c>
      <c r="D68" s="56">
        <v>1169024</v>
      </c>
    </row>
    <row r="69" spans="1:4" x14ac:dyDescent="0.2">
      <c r="A69" s="54">
        <v>2</v>
      </c>
      <c r="B69" s="38"/>
      <c r="C69" s="55" t="s">
        <v>91</v>
      </c>
      <c r="D69" s="56">
        <v>0</v>
      </c>
    </row>
    <row r="70" spans="1:4" x14ac:dyDescent="0.2">
      <c r="A70" s="54">
        <v>3</v>
      </c>
      <c r="B70" s="38"/>
      <c r="C70" s="55" t="s">
        <v>92</v>
      </c>
      <c r="D70" s="56">
        <v>0</v>
      </c>
    </row>
    <row r="71" spans="1:4" x14ac:dyDescent="0.2">
      <c r="A71" s="54">
        <v>4</v>
      </c>
      <c r="B71" s="38"/>
      <c r="C71" s="55" t="s">
        <v>93</v>
      </c>
      <c r="D71" s="56">
        <v>0</v>
      </c>
    </row>
    <row r="72" spans="1:4" ht="15.75" thickBot="1" x14ac:dyDescent="0.25">
      <c r="A72" s="54">
        <v>5</v>
      </c>
      <c r="B72" s="38"/>
      <c r="C72" s="55" t="s">
        <v>94</v>
      </c>
      <c r="D72" s="56">
        <v>-1000</v>
      </c>
    </row>
    <row r="73" spans="1:4" ht="16.5" customHeight="1" thickBot="1" x14ac:dyDescent="0.3">
      <c r="A73" s="57"/>
      <c r="B73" s="58"/>
      <c r="C73" s="59" t="s">
        <v>95</v>
      </c>
      <c r="D73" s="60">
        <f>+D72+D71+D70+D69+D68</f>
        <v>1168024</v>
      </c>
    </row>
    <row r="74" spans="1:4" ht="15.75" customHeight="1" thickBot="1" x14ac:dyDescent="0.3">
      <c r="A74" s="61"/>
      <c r="B74" s="62"/>
      <c r="C74" s="63"/>
      <c r="D74" s="64"/>
    </row>
    <row r="75" spans="1:4" ht="19.5" customHeight="1" thickBot="1" x14ac:dyDescent="0.3">
      <c r="A75" s="65"/>
      <c r="B75" s="66" t="s">
        <v>103</v>
      </c>
      <c r="C75" s="59" t="s">
        <v>104</v>
      </c>
      <c r="D75" s="60">
        <f>+D73-D72+D65-D64+D57-D56+D49-D48+D41-D40+D33-D32+D25-D24+D17-D16</f>
        <v>160847558</v>
      </c>
    </row>
    <row r="76" spans="1:4" ht="21" customHeight="1" thickBot="1" x14ac:dyDescent="0.3">
      <c r="A76" s="65"/>
      <c r="B76" s="66" t="s">
        <v>94</v>
      </c>
      <c r="C76" s="59"/>
      <c r="D76" s="60">
        <f>+D72+D64+D56+D48+D40+D32+D24+D16</f>
        <v>-16845</v>
      </c>
    </row>
    <row r="77" spans="1:4" ht="21.75" customHeight="1" thickBot="1" x14ac:dyDescent="0.3">
      <c r="A77" s="65"/>
      <c r="B77" s="66" t="s">
        <v>105</v>
      </c>
      <c r="C77" s="59" t="s">
        <v>104</v>
      </c>
      <c r="D77" s="60">
        <f>SUM(D75:D76)</f>
        <v>160830713</v>
      </c>
    </row>
  </sheetData>
  <mergeCells count="6">
    <mergeCell ref="B1:C1"/>
    <mergeCell ref="A2:D2"/>
    <mergeCell ref="A3:D3"/>
    <mergeCell ref="A4:D4"/>
    <mergeCell ref="A5:D5"/>
    <mergeCell ref="B6:C6"/>
  </mergeCells>
  <printOptions gridLines="1"/>
  <pageMargins left="0.25" right="0.25" top="0.5" bottom="0.5" header="0.25" footer="0.25"/>
  <pageSetup paperSize="9" scale="74" orientation="portrait" horizontalDpi="1200" verticalDpi="1200" r:id="rId1"/>
  <headerFooter>
    <oddHeader>&amp;LOFFICE OF HEALTH CARE ACCESS&amp;CANNUAL REPORTING&amp;RWILLIAM W. BACKUS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tabSelected="1" workbookViewId="0">
      <selection sqref="A1:C1"/>
    </sheetView>
  </sheetViews>
  <sheetFormatPr defaultRowHeight="15" x14ac:dyDescent="0.2"/>
  <cols>
    <col min="1" max="1" width="5.44140625" style="27" customWidth="1"/>
    <col min="2" max="2" width="57.5546875" style="27" customWidth="1"/>
    <col min="3" max="3" width="44.6640625" style="27" customWidth="1"/>
    <col min="4" max="4" width="15.88671875" style="27" customWidth="1"/>
    <col min="5" max="5" width="22.77734375" style="27" customWidth="1"/>
    <col min="6" max="16384" width="8.88671875" style="27"/>
  </cols>
  <sheetData>
    <row r="1" spans="1:5" ht="15.75" customHeight="1" x14ac:dyDescent="0.25">
      <c r="A1" s="452" t="s">
        <v>0</v>
      </c>
      <c r="B1" s="452"/>
      <c r="C1" s="452"/>
      <c r="D1" s="452"/>
      <c r="E1" s="452"/>
    </row>
    <row r="2" spans="1:5" ht="15.75" customHeight="1" x14ac:dyDescent="0.25">
      <c r="A2" s="452" t="s">
        <v>1</v>
      </c>
      <c r="B2" s="452"/>
      <c r="C2" s="452"/>
      <c r="D2" s="452"/>
      <c r="E2" s="452"/>
    </row>
    <row r="3" spans="1:5" ht="15.75" customHeight="1" x14ac:dyDescent="0.25">
      <c r="A3" s="452" t="s">
        <v>2</v>
      </c>
      <c r="B3" s="452"/>
      <c r="C3" s="452"/>
      <c r="D3" s="452"/>
      <c r="E3" s="452"/>
    </row>
    <row r="4" spans="1:5" ht="15.75" customHeight="1" x14ac:dyDescent="0.25">
      <c r="A4" s="452" t="s">
        <v>106</v>
      </c>
      <c r="B4" s="452"/>
      <c r="C4" s="452"/>
      <c r="D4" s="452"/>
      <c r="E4" s="452"/>
    </row>
    <row r="5" spans="1:5" ht="16.5" customHeight="1" thickBot="1" x14ac:dyDescent="0.3">
      <c r="A5" s="67"/>
      <c r="B5" s="67"/>
      <c r="C5" s="32"/>
    </row>
    <row r="6" spans="1:5" ht="15.75" customHeight="1" x14ac:dyDescent="0.25">
      <c r="A6" s="68" t="s">
        <v>81</v>
      </c>
      <c r="B6" s="69" t="s">
        <v>82</v>
      </c>
      <c r="C6" s="70" t="s">
        <v>83</v>
      </c>
      <c r="D6" s="70" t="s">
        <v>84</v>
      </c>
      <c r="E6" s="70" t="s">
        <v>107</v>
      </c>
    </row>
    <row r="7" spans="1:5" ht="31.5" customHeight="1" x14ac:dyDescent="0.25">
      <c r="A7" s="71"/>
      <c r="B7" s="72"/>
      <c r="C7" s="73"/>
      <c r="D7" s="74"/>
      <c r="E7" s="75" t="s">
        <v>108</v>
      </c>
    </row>
    <row r="8" spans="1:5" ht="16.5" customHeight="1" thickBot="1" x14ac:dyDescent="0.3">
      <c r="A8" s="76" t="s">
        <v>5</v>
      </c>
      <c r="B8" s="77" t="s">
        <v>9</v>
      </c>
      <c r="C8" s="78" t="s">
        <v>109</v>
      </c>
      <c r="D8" s="78" t="s">
        <v>110</v>
      </c>
      <c r="E8" s="79" t="s">
        <v>111</v>
      </c>
    </row>
    <row r="9" spans="1:5" ht="15.75" customHeight="1" x14ac:dyDescent="0.25">
      <c r="A9" s="80"/>
      <c r="B9" s="81"/>
      <c r="C9" s="82"/>
      <c r="D9" s="81"/>
      <c r="E9" s="83"/>
    </row>
    <row r="10" spans="1:5" ht="15.75" customHeight="1" x14ac:dyDescent="0.25">
      <c r="A10" s="84" t="s">
        <v>8</v>
      </c>
      <c r="B10" s="85" t="s">
        <v>10</v>
      </c>
      <c r="C10" s="52"/>
      <c r="D10" s="52"/>
      <c r="E10" s="86"/>
    </row>
    <row r="11" spans="1:5" ht="15.75" customHeight="1" x14ac:dyDescent="0.25">
      <c r="A11" s="87"/>
      <c r="B11" s="88"/>
      <c r="C11" s="89" t="s">
        <v>112</v>
      </c>
      <c r="D11" s="90" t="s">
        <v>113</v>
      </c>
      <c r="E11" s="91">
        <v>284800</v>
      </c>
    </row>
    <row r="12" spans="1:5" x14ac:dyDescent="0.2">
      <c r="A12" s="92">
        <v>1</v>
      </c>
      <c r="B12" s="93"/>
      <c r="C12" s="94" t="s">
        <v>114</v>
      </c>
      <c r="D12" s="95" t="s">
        <v>115</v>
      </c>
      <c r="E12" s="96">
        <v>72242</v>
      </c>
    </row>
    <row r="13" spans="1:5" x14ac:dyDescent="0.2">
      <c r="A13" s="92">
        <v>2</v>
      </c>
      <c r="B13" s="93"/>
      <c r="C13" s="94" t="s">
        <v>116</v>
      </c>
      <c r="D13" s="95" t="s">
        <v>115</v>
      </c>
      <c r="E13" s="96">
        <v>174811</v>
      </c>
    </row>
    <row r="14" spans="1:5" ht="15.75" thickBot="1" x14ac:dyDescent="0.25">
      <c r="A14" s="92">
        <v>3</v>
      </c>
      <c r="B14" s="93"/>
      <c r="C14" s="94" t="s">
        <v>117</v>
      </c>
      <c r="D14" s="95" t="s">
        <v>115</v>
      </c>
      <c r="E14" s="96">
        <v>-531853</v>
      </c>
    </row>
    <row r="15" spans="1:5" s="28" customFormat="1" ht="16.5" customHeight="1" thickBot="1" x14ac:dyDescent="0.3">
      <c r="A15" s="97"/>
      <c r="B15" s="98"/>
      <c r="C15" s="59" t="s">
        <v>118</v>
      </c>
      <c r="D15" s="99" t="s">
        <v>119</v>
      </c>
      <c r="E15" s="100">
        <f>SUM(E11:E14)</f>
        <v>0</v>
      </c>
    </row>
    <row r="16" spans="1:5" s="28" customFormat="1" x14ac:dyDescent="0.2">
      <c r="A16" s="61"/>
      <c r="B16" s="101"/>
      <c r="C16" s="102"/>
      <c r="D16" s="103"/>
      <c r="E16" s="104"/>
    </row>
    <row r="17" spans="1:5" ht="15.75" customHeight="1" x14ac:dyDescent="0.25">
      <c r="A17" s="84" t="s">
        <v>36</v>
      </c>
      <c r="B17" s="85" t="s">
        <v>37</v>
      </c>
      <c r="C17" s="52"/>
      <c r="D17" s="52"/>
      <c r="E17" s="86"/>
    </row>
    <row r="18" spans="1:5" ht="15.75" customHeight="1" x14ac:dyDescent="0.25">
      <c r="A18" s="87"/>
      <c r="B18" s="88"/>
      <c r="C18" s="89" t="s">
        <v>112</v>
      </c>
      <c r="D18" s="90" t="s">
        <v>113</v>
      </c>
      <c r="E18" s="91">
        <v>3710</v>
      </c>
    </row>
    <row r="19" spans="1:5" ht="15.75" thickBot="1" x14ac:dyDescent="0.25">
      <c r="A19" s="92">
        <v>1</v>
      </c>
      <c r="B19" s="93"/>
      <c r="C19" s="94" t="s">
        <v>114</v>
      </c>
      <c r="D19" s="95" t="s">
        <v>115</v>
      </c>
      <c r="E19" s="96">
        <v>2250</v>
      </c>
    </row>
    <row r="20" spans="1:5" s="28" customFormat="1" ht="16.5" customHeight="1" thickBot="1" x14ac:dyDescent="0.3">
      <c r="A20" s="97"/>
      <c r="B20" s="98"/>
      <c r="C20" s="59" t="s">
        <v>118</v>
      </c>
      <c r="D20" s="99" t="s">
        <v>119</v>
      </c>
      <c r="E20" s="100">
        <f>SUM(E18:E19)</f>
        <v>5960</v>
      </c>
    </row>
    <row r="21" spans="1:5" s="28" customFormat="1" x14ac:dyDescent="0.2">
      <c r="A21" s="61"/>
      <c r="B21" s="101"/>
      <c r="C21" s="102"/>
      <c r="D21" s="103"/>
      <c r="E21" s="104"/>
    </row>
    <row r="22" spans="1:5" ht="15.75" customHeight="1" x14ac:dyDescent="0.25">
      <c r="A22" s="84" t="s">
        <v>43</v>
      </c>
      <c r="B22" s="85" t="s">
        <v>44</v>
      </c>
      <c r="C22" s="52"/>
      <c r="D22" s="52"/>
      <c r="E22" s="86"/>
    </row>
    <row r="23" spans="1:5" ht="15.75" customHeight="1" x14ac:dyDescent="0.25">
      <c r="A23" s="87"/>
      <c r="B23" s="88"/>
      <c r="C23" s="89" t="s">
        <v>112</v>
      </c>
      <c r="D23" s="90" t="s">
        <v>113</v>
      </c>
      <c r="E23" s="91">
        <v>0</v>
      </c>
    </row>
    <row r="24" spans="1:5" ht="15.75" thickBot="1" x14ac:dyDescent="0.25">
      <c r="A24" s="92"/>
      <c r="B24" s="93"/>
      <c r="C24" s="94" t="s">
        <v>120</v>
      </c>
      <c r="D24" s="95" t="s">
        <v>121</v>
      </c>
      <c r="E24" s="96">
        <v>0</v>
      </c>
    </row>
    <row r="25" spans="1:5" s="28" customFormat="1" ht="16.5" customHeight="1" thickBot="1" x14ac:dyDescent="0.3">
      <c r="A25" s="97"/>
      <c r="B25" s="98"/>
      <c r="C25" s="59" t="s">
        <v>118</v>
      </c>
      <c r="D25" s="99" t="s">
        <v>119</v>
      </c>
      <c r="E25" s="100">
        <f>SUM(E23)</f>
        <v>0</v>
      </c>
    </row>
    <row r="26" spans="1:5" s="28" customFormat="1" x14ac:dyDescent="0.2">
      <c r="A26" s="61"/>
      <c r="B26" s="101"/>
      <c r="C26" s="102"/>
      <c r="D26" s="103"/>
      <c r="E26" s="104"/>
    </row>
    <row r="27" spans="1:5" ht="15.75" customHeight="1" x14ac:dyDescent="0.25">
      <c r="A27" s="84" t="s">
        <v>51</v>
      </c>
      <c r="B27" s="85" t="s">
        <v>52</v>
      </c>
      <c r="C27" s="52"/>
      <c r="D27" s="52"/>
      <c r="E27" s="86"/>
    </row>
    <row r="28" spans="1:5" ht="15.75" customHeight="1" x14ac:dyDescent="0.25">
      <c r="A28" s="87"/>
      <c r="B28" s="88"/>
      <c r="C28" s="89" t="s">
        <v>112</v>
      </c>
      <c r="D28" s="90" t="s">
        <v>113</v>
      </c>
      <c r="E28" s="91">
        <v>0</v>
      </c>
    </row>
    <row r="29" spans="1:5" ht="15.75" thickBot="1" x14ac:dyDescent="0.25">
      <c r="A29" s="92"/>
      <c r="B29" s="93"/>
      <c r="C29" s="94" t="s">
        <v>120</v>
      </c>
      <c r="D29" s="95" t="s">
        <v>121</v>
      </c>
      <c r="E29" s="96">
        <v>0</v>
      </c>
    </row>
    <row r="30" spans="1:5" s="28" customFormat="1" ht="16.5" customHeight="1" thickBot="1" x14ac:dyDescent="0.3">
      <c r="A30" s="97"/>
      <c r="B30" s="98"/>
      <c r="C30" s="59" t="s">
        <v>118</v>
      </c>
      <c r="D30" s="99" t="s">
        <v>119</v>
      </c>
      <c r="E30" s="100">
        <f>SUM(E28)</f>
        <v>0</v>
      </c>
    </row>
    <row r="31" spans="1:5" s="28" customFormat="1" x14ac:dyDescent="0.2">
      <c r="A31" s="61"/>
      <c r="B31" s="101"/>
      <c r="C31" s="102"/>
      <c r="D31" s="103"/>
      <c r="E31" s="104"/>
    </row>
    <row r="32" spans="1:5" ht="15.75" customHeight="1" x14ac:dyDescent="0.25">
      <c r="A32" s="84" t="s">
        <v>57</v>
      </c>
      <c r="B32" s="85" t="s">
        <v>58</v>
      </c>
      <c r="C32" s="52"/>
      <c r="D32" s="52"/>
      <c r="E32" s="86"/>
    </row>
    <row r="33" spans="1:5" ht="15.75" customHeight="1" x14ac:dyDescent="0.25">
      <c r="A33" s="87"/>
      <c r="B33" s="88"/>
      <c r="C33" s="89" t="s">
        <v>112</v>
      </c>
      <c r="D33" s="90" t="s">
        <v>113</v>
      </c>
      <c r="E33" s="91">
        <v>89975</v>
      </c>
    </row>
    <row r="34" spans="1:5" x14ac:dyDescent="0.2">
      <c r="A34" s="92">
        <v>1</v>
      </c>
      <c r="B34" s="93"/>
      <c r="C34" s="94" t="s">
        <v>114</v>
      </c>
      <c r="D34" s="95" t="s">
        <v>115</v>
      </c>
      <c r="E34" s="96">
        <v>1217366</v>
      </c>
    </row>
    <row r="35" spans="1:5" x14ac:dyDescent="0.2">
      <c r="A35" s="92">
        <v>2</v>
      </c>
      <c r="B35" s="93"/>
      <c r="C35" s="94" t="s">
        <v>116</v>
      </c>
      <c r="D35" s="95" t="s">
        <v>115</v>
      </c>
      <c r="E35" s="96">
        <v>3353592</v>
      </c>
    </row>
    <row r="36" spans="1:5" ht="15.75" thickBot="1" x14ac:dyDescent="0.25">
      <c r="A36" s="92">
        <v>3</v>
      </c>
      <c r="B36" s="93"/>
      <c r="C36" s="94" t="s">
        <v>122</v>
      </c>
      <c r="D36" s="95" t="s">
        <v>115</v>
      </c>
      <c r="E36" s="96">
        <v>-4525420</v>
      </c>
    </row>
    <row r="37" spans="1:5" s="28" customFormat="1" ht="16.5" customHeight="1" thickBot="1" x14ac:dyDescent="0.3">
      <c r="A37" s="97"/>
      <c r="B37" s="98"/>
      <c r="C37" s="59" t="s">
        <v>118</v>
      </c>
      <c r="D37" s="99" t="s">
        <v>119</v>
      </c>
      <c r="E37" s="100">
        <f>SUM(E33:E36)</f>
        <v>135513</v>
      </c>
    </row>
    <row r="38" spans="1:5" s="28" customFormat="1" x14ac:dyDescent="0.2">
      <c r="A38" s="61"/>
      <c r="B38" s="101"/>
      <c r="C38" s="102"/>
      <c r="D38" s="103"/>
      <c r="E38" s="104"/>
    </row>
    <row r="39" spans="1:5" ht="31.5" x14ac:dyDescent="0.25">
      <c r="A39" s="84" t="s">
        <v>66</v>
      </c>
      <c r="B39" s="440" t="s">
        <v>67</v>
      </c>
      <c r="C39" s="52"/>
      <c r="D39" s="52"/>
      <c r="E39" s="86"/>
    </row>
    <row r="40" spans="1:5" ht="15.75" customHeight="1" x14ac:dyDescent="0.25">
      <c r="A40" s="87"/>
      <c r="B40" s="88"/>
      <c r="C40" s="89" t="s">
        <v>112</v>
      </c>
      <c r="D40" s="90" t="s">
        <v>113</v>
      </c>
      <c r="E40" s="91">
        <v>0</v>
      </c>
    </row>
    <row r="41" spans="1:5" ht="15.75" thickBot="1" x14ac:dyDescent="0.25">
      <c r="A41" s="92"/>
      <c r="B41" s="93"/>
      <c r="C41" s="94" t="s">
        <v>120</v>
      </c>
      <c r="D41" s="95" t="s">
        <v>121</v>
      </c>
      <c r="E41" s="96">
        <v>0</v>
      </c>
    </row>
    <row r="42" spans="1:5" s="28" customFormat="1" ht="16.5" customHeight="1" thickBot="1" x14ac:dyDescent="0.3">
      <c r="A42" s="97"/>
      <c r="B42" s="98"/>
      <c r="C42" s="59" t="s">
        <v>118</v>
      </c>
      <c r="D42" s="99" t="s">
        <v>119</v>
      </c>
      <c r="E42" s="100">
        <f>SUM(E40)</f>
        <v>0</v>
      </c>
    </row>
    <row r="43" spans="1:5" s="28" customFormat="1" x14ac:dyDescent="0.2">
      <c r="A43" s="61"/>
      <c r="B43" s="101"/>
      <c r="C43" s="102"/>
      <c r="D43" s="103"/>
      <c r="E43" s="104"/>
    </row>
    <row r="44" spans="1:5" ht="15.75" customHeight="1" x14ac:dyDescent="0.25">
      <c r="A44" s="84" t="s">
        <v>72</v>
      </c>
      <c r="B44" s="85" t="s">
        <v>73</v>
      </c>
      <c r="C44" s="52"/>
      <c r="D44" s="52"/>
      <c r="E44" s="86"/>
    </row>
    <row r="45" spans="1:5" ht="15.75" customHeight="1" x14ac:dyDescent="0.25">
      <c r="A45" s="87"/>
      <c r="B45" s="88"/>
      <c r="C45" s="89" t="s">
        <v>112</v>
      </c>
      <c r="D45" s="90" t="s">
        <v>113</v>
      </c>
      <c r="E45" s="91">
        <v>143632</v>
      </c>
    </row>
    <row r="46" spans="1:5" x14ac:dyDescent="0.2">
      <c r="A46" s="92">
        <v>1</v>
      </c>
      <c r="B46" s="93"/>
      <c r="C46" s="94" t="s">
        <v>114</v>
      </c>
      <c r="D46" s="95" t="s">
        <v>115</v>
      </c>
      <c r="E46" s="96">
        <v>3367650</v>
      </c>
    </row>
    <row r="47" spans="1:5" x14ac:dyDescent="0.2">
      <c r="A47" s="92">
        <v>2</v>
      </c>
      <c r="B47" s="93"/>
      <c r="C47" s="94" t="s">
        <v>116</v>
      </c>
      <c r="D47" s="95" t="s">
        <v>115</v>
      </c>
      <c r="E47" s="96">
        <v>4719608</v>
      </c>
    </row>
    <row r="48" spans="1:5" ht="15.75" thickBot="1" x14ac:dyDescent="0.25">
      <c r="A48" s="92">
        <v>3</v>
      </c>
      <c r="B48" s="93"/>
      <c r="C48" s="94" t="s">
        <v>122</v>
      </c>
      <c r="D48" s="95" t="s">
        <v>115</v>
      </c>
      <c r="E48" s="96">
        <v>-7711275</v>
      </c>
    </row>
    <row r="49" spans="1:5" s="28" customFormat="1" ht="16.5" customHeight="1" thickBot="1" x14ac:dyDescent="0.3">
      <c r="A49" s="97"/>
      <c r="B49" s="98"/>
      <c r="C49" s="59" t="s">
        <v>118</v>
      </c>
      <c r="D49" s="99" t="s">
        <v>119</v>
      </c>
      <c r="E49" s="100">
        <f>SUM(E45:E48)</f>
        <v>519615</v>
      </c>
    </row>
    <row r="50" spans="1:5" s="28" customFormat="1" ht="15.75" thickBot="1" x14ac:dyDescent="0.25">
      <c r="A50" s="61"/>
      <c r="B50" s="101"/>
      <c r="C50" s="102"/>
      <c r="D50" s="103"/>
      <c r="E50" s="104"/>
    </row>
    <row r="51" spans="1:5" s="30" customFormat="1" ht="19.5" customHeight="1" thickBot="1" x14ac:dyDescent="0.3">
      <c r="A51" s="105"/>
      <c r="B51" s="106"/>
      <c r="C51" s="107"/>
      <c r="D51" s="108" t="s">
        <v>123</v>
      </c>
      <c r="E51" s="109">
        <f>+E49+E42+E37+E30+E25+E20+E15</f>
        <v>661088</v>
      </c>
    </row>
  </sheetData>
  <mergeCells count="4">
    <mergeCell ref="A1:E1"/>
    <mergeCell ref="A2:E2"/>
    <mergeCell ref="A3:E3"/>
    <mergeCell ref="A4:E4"/>
  </mergeCells>
  <printOptions gridLines="1"/>
  <pageMargins left="0.25" right="0.25" top="0.5" bottom="0.5" header="0.25" footer="0.25"/>
  <pageSetup scale="70" orientation="landscape" horizontalDpi="1200" verticalDpi="1200" r:id="rId1"/>
  <headerFooter>
    <oddHeader>&amp;LOFFICE OF HEALTH CARE ACCESS&amp;CANNUAL REPORTING&amp;RWILLIAM W. BACKUS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abSelected="1" workbookViewId="0">
      <selection sqref="A1:C1"/>
    </sheetView>
  </sheetViews>
  <sheetFormatPr defaultRowHeight="12.75" x14ac:dyDescent="0.2"/>
  <cols>
    <col min="1" max="1" width="6.5546875" style="110" customWidth="1"/>
    <col min="2" max="2" width="62.88671875" style="110" customWidth="1"/>
    <col min="3" max="3" width="38.6640625" style="110" customWidth="1"/>
    <col min="4" max="4" width="25.109375" style="110" customWidth="1"/>
    <col min="5" max="5" width="10.88671875" style="110" bestFit="1" customWidth="1"/>
    <col min="6" max="6" width="17.5546875" style="110" customWidth="1"/>
    <col min="7" max="16384" width="8.88671875" style="110"/>
  </cols>
  <sheetData>
    <row r="1" spans="1:6" ht="15" x14ac:dyDescent="0.2">
      <c r="A1" s="111"/>
      <c r="B1" s="454"/>
      <c r="C1" s="454"/>
      <c r="D1" s="454"/>
    </row>
    <row r="2" spans="1:6" x14ac:dyDescent="0.2">
      <c r="A2" s="455" t="s">
        <v>0</v>
      </c>
      <c r="B2" s="455"/>
      <c r="C2" s="455"/>
      <c r="D2" s="455"/>
      <c r="E2" s="455"/>
      <c r="F2" s="455"/>
    </row>
    <row r="3" spans="1:6" x14ac:dyDescent="0.2">
      <c r="A3" s="455" t="s">
        <v>1</v>
      </c>
      <c r="B3" s="455"/>
      <c r="C3" s="455"/>
      <c r="D3" s="455"/>
      <c r="E3" s="455"/>
      <c r="F3" s="455"/>
    </row>
    <row r="4" spans="1:6" x14ac:dyDescent="0.2">
      <c r="A4" s="455" t="s">
        <v>2</v>
      </c>
      <c r="B4" s="455"/>
      <c r="C4" s="455"/>
      <c r="D4" s="455"/>
      <c r="E4" s="455"/>
      <c r="F4" s="455"/>
    </row>
    <row r="5" spans="1:6" x14ac:dyDescent="0.2">
      <c r="A5" s="455" t="s">
        <v>124</v>
      </c>
      <c r="B5" s="455"/>
      <c r="C5" s="455"/>
      <c r="D5" s="455"/>
      <c r="E5" s="455"/>
      <c r="F5" s="455"/>
    </row>
    <row r="6" spans="1:6" ht="13.5" customHeight="1" thickBot="1" x14ac:dyDescent="0.25">
      <c r="B6" s="456"/>
      <c r="C6" s="456"/>
      <c r="D6" s="456"/>
      <c r="E6" s="113"/>
    </row>
    <row r="7" spans="1:6" ht="15.75" x14ac:dyDescent="0.25">
      <c r="A7" s="114">
        <v>-1</v>
      </c>
      <c r="B7" s="115">
        <v>-2</v>
      </c>
      <c r="C7" s="115">
        <v>-3</v>
      </c>
      <c r="D7" s="115">
        <v>-4</v>
      </c>
      <c r="E7" s="115">
        <v>-5</v>
      </c>
      <c r="F7" s="116">
        <v>-6</v>
      </c>
    </row>
    <row r="8" spans="1:6" ht="20.45" customHeight="1" x14ac:dyDescent="0.25">
      <c r="A8" s="84"/>
      <c r="B8" s="73"/>
      <c r="C8" s="73" t="s">
        <v>121</v>
      </c>
      <c r="D8" s="73"/>
      <c r="E8" s="73"/>
      <c r="F8" s="117"/>
    </row>
    <row r="9" spans="1:6" ht="19.5" customHeight="1" thickBot="1" x14ac:dyDescent="0.25">
      <c r="A9" s="118" t="s">
        <v>5</v>
      </c>
      <c r="B9" s="119" t="s">
        <v>125</v>
      </c>
      <c r="C9" s="120" t="s">
        <v>126</v>
      </c>
      <c r="D9" s="120" t="s">
        <v>109</v>
      </c>
      <c r="E9" s="120" t="s">
        <v>110</v>
      </c>
      <c r="F9" s="121" t="s">
        <v>127</v>
      </c>
    </row>
    <row r="10" spans="1:6" s="122" customFormat="1" ht="31.5" x14ac:dyDescent="0.25">
      <c r="A10" s="123"/>
      <c r="B10" s="124"/>
      <c r="C10" s="125"/>
      <c r="D10" s="126" t="s">
        <v>128</v>
      </c>
      <c r="E10" s="127" t="s">
        <v>129</v>
      </c>
      <c r="F10" s="128">
        <v>986440</v>
      </c>
    </row>
    <row r="11" spans="1:6" ht="15.75" x14ac:dyDescent="0.25">
      <c r="A11" s="129" t="s">
        <v>89</v>
      </c>
      <c r="B11" s="130" t="s">
        <v>10</v>
      </c>
      <c r="C11" s="131"/>
      <c r="D11" s="132"/>
      <c r="E11" s="132"/>
      <c r="F11" s="133"/>
    </row>
    <row r="12" spans="1:6" ht="15.75" thickBot="1" x14ac:dyDescent="0.25">
      <c r="A12" s="134"/>
      <c r="B12" s="88"/>
      <c r="C12" s="135" t="s">
        <v>121</v>
      </c>
      <c r="D12" s="135" t="s">
        <v>130</v>
      </c>
      <c r="E12" s="136" t="s">
        <v>121</v>
      </c>
      <c r="F12" s="137">
        <v>0</v>
      </c>
    </row>
    <row r="13" spans="1:6" ht="16.5" thickBot="1" x14ac:dyDescent="0.3">
      <c r="A13" s="138"/>
      <c r="B13" s="139"/>
      <c r="C13" s="140"/>
      <c r="D13" s="141" t="s">
        <v>131</v>
      </c>
      <c r="E13" s="142" t="s">
        <v>132</v>
      </c>
      <c r="F13" s="143">
        <v>0</v>
      </c>
    </row>
    <row r="14" spans="1:6" ht="15.75" x14ac:dyDescent="0.25">
      <c r="A14" s="144"/>
      <c r="B14" s="145"/>
      <c r="C14" s="146"/>
      <c r="D14" s="147"/>
      <c r="E14" s="148"/>
      <c r="F14" s="149"/>
    </row>
    <row r="15" spans="1:6" ht="15.75" x14ac:dyDescent="0.25">
      <c r="A15" s="129" t="s">
        <v>96</v>
      </c>
      <c r="B15" s="130" t="s">
        <v>37</v>
      </c>
      <c r="C15" s="131"/>
      <c r="D15" s="132"/>
      <c r="E15" s="132"/>
      <c r="F15" s="133"/>
    </row>
    <row r="16" spans="1:6" ht="15.75" thickBot="1" x14ac:dyDescent="0.25">
      <c r="A16" s="134">
        <v>1</v>
      </c>
      <c r="B16" s="88"/>
      <c r="C16" s="135" t="s">
        <v>10</v>
      </c>
      <c r="D16" s="135" t="s">
        <v>133</v>
      </c>
      <c r="E16" s="136" t="s">
        <v>134</v>
      </c>
      <c r="F16" s="137">
        <v>36936</v>
      </c>
    </row>
    <row r="17" spans="1:6" ht="16.5" thickBot="1" x14ac:dyDescent="0.3">
      <c r="A17" s="138"/>
      <c r="B17" s="139"/>
      <c r="C17" s="140"/>
      <c r="D17" s="141" t="s">
        <v>131</v>
      </c>
      <c r="E17" s="142" t="s">
        <v>132</v>
      </c>
      <c r="F17" s="143">
        <f>SUM(F16:F16)</f>
        <v>36936</v>
      </c>
    </row>
    <row r="18" spans="1:6" ht="15.75" x14ac:dyDescent="0.25">
      <c r="A18" s="144"/>
      <c r="B18" s="145"/>
      <c r="C18" s="146"/>
      <c r="D18" s="147"/>
      <c r="E18" s="148"/>
      <c r="F18" s="149"/>
    </row>
    <row r="19" spans="1:6" ht="15.75" x14ac:dyDescent="0.25">
      <c r="A19" s="129" t="s">
        <v>97</v>
      </c>
      <c r="B19" s="130" t="s">
        <v>44</v>
      </c>
      <c r="C19" s="131"/>
      <c r="D19" s="132"/>
      <c r="E19" s="132"/>
      <c r="F19" s="133"/>
    </row>
    <row r="20" spans="1:6" ht="15.75" thickBot="1" x14ac:dyDescent="0.25">
      <c r="A20" s="134"/>
      <c r="B20" s="88"/>
      <c r="C20" s="135" t="s">
        <v>121</v>
      </c>
      <c r="D20" s="135" t="s">
        <v>130</v>
      </c>
      <c r="E20" s="136" t="s">
        <v>121</v>
      </c>
      <c r="F20" s="137">
        <v>0</v>
      </c>
    </row>
    <row r="21" spans="1:6" ht="16.5" thickBot="1" x14ac:dyDescent="0.3">
      <c r="A21" s="138"/>
      <c r="B21" s="139"/>
      <c r="C21" s="140"/>
      <c r="D21" s="141" t="s">
        <v>131</v>
      </c>
      <c r="E21" s="142" t="s">
        <v>132</v>
      </c>
      <c r="F21" s="143">
        <v>0</v>
      </c>
    </row>
    <row r="22" spans="1:6" ht="15.75" x14ac:dyDescent="0.25">
      <c r="A22" s="144"/>
      <c r="B22" s="145"/>
      <c r="C22" s="146"/>
      <c r="D22" s="147"/>
      <c r="E22" s="148"/>
      <c r="F22" s="149"/>
    </row>
    <row r="23" spans="1:6" ht="15.75" x14ac:dyDescent="0.25">
      <c r="A23" s="129" t="s">
        <v>98</v>
      </c>
      <c r="B23" s="130" t="s">
        <v>52</v>
      </c>
      <c r="C23" s="131"/>
      <c r="D23" s="132"/>
      <c r="E23" s="132"/>
      <c r="F23" s="133"/>
    </row>
    <row r="24" spans="1:6" ht="15.75" thickBot="1" x14ac:dyDescent="0.25">
      <c r="A24" s="134">
        <v>1</v>
      </c>
      <c r="B24" s="88"/>
      <c r="C24" s="135" t="s">
        <v>58</v>
      </c>
      <c r="D24" s="135" t="s">
        <v>135</v>
      </c>
      <c r="E24" s="136" t="s">
        <v>134</v>
      </c>
      <c r="F24" s="137">
        <v>1588025</v>
      </c>
    </row>
    <row r="25" spans="1:6" ht="16.5" thickBot="1" x14ac:dyDescent="0.3">
      <c r="A25" s="138"/>
      <c r="B25" s="139"/>
      <c r="C25" s="140"/>
      <c r="D25" s="141" t="s">
        <v>131</v>
      </c>
      <c r="E25" s="142" t="s">
        <v>132</v>
      </c>
      <c r="F25" s="143">
        <f>SUM(F24:F24)</f>
        <v>1588025</v>
      </c>
    </row>
    <row r="26" spans="1:6" ht="15.75" x14ac:dyDescent="0.25">
      <c r="A26" s="144"/>
      <c r="B26" s="145"/>
      <c r="C26" s="146"/>
      <c r="D26" s="147"/>
      <c r="E26" s="148"/>
      <c r="F26" s="149"/>
    </row>
    <row r="27" spans="1:6" ht="15.75" x14ac:dyDescent="0.25">
      <c r="A27" s="129" t="s">
        <v>99</v>
      </c>
      <c r="B27" s="130" t="s">
        <v>58</v>
      </c>
      <c r="C27" s="131"/>
      <c r="D27" s="132"/>
      <c r="E27" s="132"/>
      <c r="F27" s="133"/>
    </row>
    <row r="28" spans="1:6" ht="15.75" thickBot="1" x14ac:dyDescent="0.25">
      <c r="A28" s="134">
        <v>1</v>
      </c>
      <c r="B28" s="88"/>
      <c r="C28" s="135" t="s">
        <v>37</v>
      </c>
      <c r="D28" s="135" t="s">
        <v>133</v>
      </c>
      <c r="E28" s="136" t="s">
        <v>134</v>
      </c>
      <c r="F28" s="137">
        <v>36936</v>
      </c>
    </row>
    <row r="29" spans="1:6" ht="16.5" thickBot="1" x14ac:dyDescent="0.3">
      <c r="A29" s="138"/>
      <c r="B29" s="139"/>
      <c r="C29" s="140"/>
      <c r="D29" s="141" t="s">
        <v>131</v>
      </c>
      <c r="E29" s="142" t="s">
        <v>132</v>
      </c>
      <c r="F29" s="143">
        <f>SUM(F28:F28)</f>
        <v>36936</v>
      </c>
    </row>
    <row r="30" spans="1:6" ht="15.75" x14ac:dyDescent="0.25">
      <c r="A30" s="144"/>
      <c r="B30" s="145"/>
      <c r="C30" s="146"/>
      <c r="D30" s="147"/>
      <c r="E30" s="148"/>
      <c r="F30" s="149"/>
    </row>
    <row r="31" spans="1:6" ht="31.5" x14ac:dyDescent="0.25">
      <c r="A31" s="129" t="s">
        <v>100</v>
      </c>
      <c r="B31" s="130" t="s">
        <v>67</v>
      </c>
      <c r="C31" s="131"/>
      <c r="D31" s="132"/>
      <c r="E31" s="132"/>
      <c r="F31" s="133"/>
    </row>
    <row r="32" spans="1:6" ht="15" x14ac:dyDescent="0.2">
      <c r="A32" s="134">
        <v>1</v>
      </c>
      <c r="B32" s="88"/>
      <c r="C32" s="135" t="s">
        <v>73</v>
      </c>
      <c r="D32" s="135" t="s">
        <v>135</v>
      </c>
      <c r="E32" s="136" t="s">
        <v>134</v>
      </c>
      <c r="F32" s="137">
        <v>4717253</v>
      </c>
    </row>
    <row r="33" spans="1:6" ht="15" x14ac:dyDescent="0.2">
      <c r="A33" s="134">
        <v>2</v>
      </c>
      <c r="B33" s="88"/>
      <c r="C33" s="135" t="s">
        <v>73</v>
      </c>
      <c r="D33" s="135" t="s">
        <v>136</v>
      </c>
      <c r="E33" s="136" t="s">
        <v>134</v>
      </c>
      <c r="F33" s="137">
        <v>3081192</v>
      </c>
    </row>
    <row r="34" spans="1:6" ht="15.75" thickBot="1" x14ac:dyDescent="0.25">
      <c r="A34" s="134">
        <v>3</v>
      </c>
      <c r="B34" s="88"/>
      <c r="C34" s="135" t="s">
        <v>73</v>
      </c>
      <c r="D34" s="135" t="s">
        <v>137</v>
      </c>
      <c r="E34" s="136" t="s">
        <v>134</v>
      </c>
      <c r="F34" s="137">
        <v>-7419879</v>
      </c>
    </row>
    <row r="35" spans="1:6" ht="16.5" thickBot="1" x14ac:dyDescent="0.3">
      <c r="A35" s="138"/>
      <c r="B35" s="139"/>
      <c r="C35" s="140"/>
      <c r="D35" s="141" t="s">
        <v>131</v>
      </c>
      <c r="E35" s="142" t="s">
        <v>132</v>
      </c>
      <c r="F35" s="143">
        <f>SUM(F32:F34)</f>
        <v>378566</v>
      </c>
    </row>
    <row r="36" spans="1:6" ht="15.75" x14ac:dyDescent="0.25">
      <c r="A36" s="144"/>
      <c r="B36" s="145"/>
      <c r="C36" s="146"/>
      <c r="D36" s="147"/>
      <c r="E36" s="148"/>
      <c r="F36" s="149"/>
    </row>
    <row r="37" spans="1:6" ht="15.75" x14ac:dyDescent="0.25">
      <c r="A37" s="129" t="s">
        <v>101</v>
      </c>
      <c r="B37" s="130" t="s">
        <v>73</v>
      </c>
      <c r="C37" s="131"/>
      <c r="D37" s="132"/>
      <c r="E37" s="132"/>
      <c r="F37" s="133"/>
    </row>
    <row r="38" spans="1:6" ht="15" x14ac:dyDescent="0.2">
      <c r="A38" s="134">
        <v>1</v>
      </c>
      <c r="B38" s="88"/>
      <c r="C38" s="135" t="s">
        <v>10</v>
      </c>
      <c r="D38" s="135" t="s">
        <v>133</v>
      </c>
      <c r="E38" s="136" t="s">
        <v>134</v>
      </c>
      <c r="F38" s="137">
        <v>18984</v>
      </c>
    </row>
    <row r="39" spans="1:6" ht="15.75" thickBot="1" x14ac:dyDescent="0.25">
      <c r="A39" s="134">
        <v>2</v>
      </c>
      <c r="B39" s="88"/>
      <c r="C39" s="135" t="s">
        <v>10</v>
      </c>
      <c r="D39" s="135" t="s">
        <v>137</v>
      </c>
      <c r="E39" s="136" t="s">
        <v>134</v>
      </c>
      <c r="F39" s="137">
        <v>-17402</v>
      </c>
    </row>
    <row r="40" spans="1:6" ht="16.5" thickBot="1" x14ac:dyDescent="0.3">
      <c r="A40" s="138"/>
      <c r="B40" s="139"/>
      <c r="C40" s="140"/>
      <c r="D40" s="141" t="s">
        <v>131</v>
      </c>
      <c r="E40" s="142" t="s">
        <v>132</v>
      </c>
      <c r="F40" s="143">
        <f>SUM(F38:F39)</f>
        <v>1582</v>
      </c>
    </row>
    <row r="41" spans="1:6" ht="15.75" x14ac:dyDescent="0.25">
      <c r="A41" s="144"/>
      <c r="B41" s="145"/>
      <c r="C41" s="146"/>
      <c r="D41" s="147"/>
      <c r="E41" s="148"/>
      <c r="F41" s="149"/>
    </row>
    <row r="42" spans="1:6" ht="32.25" thickBot="1" x14ac:dyDescent="0.3">
      <c r="A42" s="150"/>
      <c r="B42" s="151"/>
      <c r="C42" s="151"/>
      <c r="D42" s="152" t="s">
        <v>138</v>
      </c>
      <c r="E42" s="153" t="s">
        <v>139</v>
      </c>
      <c r="F42" s="154">
        <f>+F40+F35+F29+F25+F21+F17+F13+F10</f>
        <v>3028485</v>
      </c>
    </row>
  </sheetData>
  <mergeCells count="6">
    <mergeCell ref="B1:D1"/>
    <mergeCell ref="A2:F2"/>
    <mergeCell ref="A3:F3"/>
    <mergeCell ref="A4:F4"/>
    <mergeCell ref="A5:F5"/>
    <mergeCell ref="B6:D6"/>
  </mergeCells>
  <printOptions gridLines="1"/>
  <pageMargins left="0.25" right="0.25" top="0.5" bottom="0.5" header="0.25" footer="0.25"/>
  <pageSetup paperSize="9" scale="74" orientation="landscape" horizontalDpi="1200" verticalDpi="1200" r:id="rId1"/>
  <headerFooter>
    <oddHeader>&amp;LOFFICE OF HEALTH CARE ACCESS&amp;CANNUAL REPORTING&amp;RWILLIAM W. BACKUS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abSelected="1" workbookViewId="0">
      <selection sqref="A1:C1"/>
    </sheetView>
  </sheetViews>
  <sheetFormatPr defaultRowHeight="12.75" x14ac:dyDescent="0.2"/>
  <cols>
    <col min="1" max="1" width="4" style="110" bestFit="1" customWidth="1"/>
    <col min="2" max="2" width="56.88671875" style="110" customWidth="1"/>
    <col min="3" max="3" width="26.88671875" style="110" customWidth="1"/>
    <col min="4" max="4" width="18.44140625" style="110" bestFit="1" customWidth="1"/>
    <col min="5" max="16384" width="8.88671875" style="110"/>
  </cols>
  <sheetData>
    <row r="1" spans="1:5" ht="15" x14ac:dyDescent="0.2">
      <c r="A1" s="111"/>
      <c r="E1" s="155"/>
    </row>
    <row r="2" spans="1:5" x14ac:dyDescent="0.2">
      <c r="A2" s="455" t="s">
        <v>0</v>
      </c>
      <c r="B2" s="455"/>
      <c r="C2" s="455"/>
      <c r="D2" s="455"/>
    </row>
    <row r="3" spans="1:5" x14ac:dyDescent="0.2">
      <c r="A3" s="455" t="s">
        <v>1</v>
      </c>
      <c r="B3" s="455"/>
      <c r="C3" s="455"/>
      <c r="D3" s="455"/>
    </row>
    <row r="4" spans="1:5" x14ac:dyDescent="0.2">
      <c r="A4" s="455" t="s">
        <v>2</v>
      </c>
      <c r="B4" s="455"/>
      <c r="C4" s="455"/>
      <c r="D4" s="455"/>
    </row>
    <row r="5" spans="1:5" x14ac:dyDescent="0.2">
      <c r="A5" s="455" t="s">
        <v>140</v>
      </c>
      <c r="B5" s="455"/>
      <c r="C5" s="455"/>
      <c r="D5" s="455"/>
    </row>
    <row r="6" spans="1:5" ht="13.5" customHeight="1" thickBot="1" x14ac:dyDescent="0.25">
      <c r="B6" s="112"/>
      <c r="C6" s="112"/>
      <c r="D6" s="113"/>
    </row>
    <row r="7" spans="1:5" x14ac:dyDescent="0.2">
      <c r="A7" s="156">
        <v>-1</v>
      </c>
      <c r="B7" s="157">
        <v>-2</v>
      </c>
      <c r="C7" s="158">
        <v>-3</v>
      </c>
      <c r="D7" s="158">
        <v>-4</v>
      </c>
    </row>
    <row r="8" spans="1:5" s="159" customFormat="1" x14ac:dyDescent="0.2">
      <c r="A8" s="160"/>
      <c r="B8" s="161" t="s">
        <v>141</v>
      </c>
      <c r="C8" s="162"/>
      <c r="D8" s="163"/>
    </row>
    <row r="9" spans="1:5" ht="14.25" customHeight="1" thickBot="1" x14ac:dyDescent="0.25">
      <c r="A9" s="164" t="s">
        <v>5</v>
      </c>
      <c r="B9" s="165" t="s">
        <v>142</v>
      </c>
      <c r="C9" s="166" t="s">
        <v>127</v>
      </c>
      <c r="D9" s="167" t="s">
        <v>110</v>
      </c>
    </row>
    <row r="10" spans="1:5" ht="15.75" x14ac:dyDescent="0.25">
      <c r="A10" s="168"/>
      <c r="B10" s="83"/>
      <c r="C10" s="169"/>
      <c r="D10" s="170"/>
    </row>
    <row r="11" spans="1:5" x14ac:dyDescent="0.2">
      <c r="A11" s="171" t="s">
        <v>89</v>
      </c>
      <c r="B11" s="172" t="s">
        <v>10</v>
      </c>
      <c r="C11" s="173"/>
      <c r="D11" s="174"/>
    </row>
    <row r="12" spans="1:5" ht="13.5" thickBot="1" x14ac:dyDescent="0.25">
      <c r="A12" s="175">
        <v>0</v>
      </c>
      <c r="B12" s="176" t="s">
        <v>130</v>
      </c>
      <c r="C12" s="177">
        <v>0</v>
      </c>
      <c r="D12" s="178" t="s">
        <v>121</v>
      </c>
    </row>
    <row r="13" spans="1:5" ht="13.5" customHeight="1" thickBot="1" x14ac:dyDescent="0.25">
      <c r="A13" s="179"/>
      <c r="B13" s="180" t="s">
        <v>143</v>
      </c>
      <c r="C13" s="181">
        <v>0</v>
      </c>
      <c r="D13" s="182" t="s">
        <v>132</v>
      </c>
    </row>
    <row r="14" spans="1:5" ht="14.25" customHeight="1" x14ac:dyDescent="0.2">
      <c r="A14" s="183"/>
      <c r="B14" s="184"/>
      <c r="C14" s="185"/>
      <c r="D14" s="186"/>
    </row>
    <row r="15" spans="1:5" x14ac:dyDescent="0.2">
      <c r="A15" s="171" t="s">
        <v>96</v>
      </c>
      <c r="B15" s="172" t="s">
        <v>37</v>
      </c>
      <c r="C15" s="173"/>
      <c r="D15" s="174"/>
    </row>
    <row r="16" spans="1:5" ht="13.5" thickBot="1" x14ac:dyDescent="0.25">
      <c r="A16" s="175">
        <v>0</v>
      </c>
      <c r="B16" s="176" t="s">
        <v>130</v>
      </c>
      <c r="C16" s="177">
        <v>0</v>
      </c>
      <c r="D16" s="178" t="s">
        <v>121</v>
      </c>
    </row>
    <row r="17" spans="1:4" ht="13.5" customHeight="1" thickBot="1" x14ac:dyDescent="0.25">
      <c r="A17" s="179"/>
      <c r="B17" s="180" t="s">
        <v>143</v>
      </c>
      <c r="C17" s="181">
        <v>0</v>
      </c>
      <c r="D17" s="182" t="s">
        <v>132</v>
      </c>
    </row>
    <row r="18" spans="1:4" ht="14.25" customHeight="1" x14ac:dyDescent="0.2">
      <c r="A18" s="183"/>
      <c r="B18" s="184"/>
      <c r="C18" s="185"/>
      <c r="D18" s="186"/>
    </row>
    <row r="19" spans="1:4" x14ac:dyDescent="0.2">
      <c r="A19" s="171" t="s">
        <v>97</v>
      </c>
      <c r="B19" s="172" t="s">
        <v>44</v>
      </c>
      <c r="C19" s="173"/>
      <c r="D19" s="174"/>
    </row>
    <row r="20" spans="1:4" ht="13.5" thickBot="1" x14ac:dyDescent="0.25">
      <c r="A20" s="175">
        <v>0</v>
      </c>
      <c r="B20" s="176" t="s">
        <v>130</v>
      </c>
      <c r="C20" s="177">
        <v>0</v>
      </c>
      <c r="D20" s="178" t="s">
        <v>121</v>
      </c>
    </row>
    <row r="21" spans="1:4" ht="13.5" customHeight="1" thickBot="1" x14ac:dyDescent="0.25">
      <c r="A21" s="179"/>
      <c r="B21" s="180" t="s">
        <v>143</v>
      </c>
      <c r="C21" s="181">
        <v>0</v>
      </c>
      <c r="D21" s="182" t="s">
        <v>132</v>
      </c>
    </row>
    <row r="22" spans="1:4" ht="14.25" customHeight="1" x14ac:dyDescent="0.2">
      <c r="A22" s="183"/>
      <c r="B22" s="184"/>
      <c r="C22" s="185"/>
      <c r="D22" s="186"/>
    </row>
    <row r="23" spans="1:4" x14ac:dyDescent="0.2">
      <c r="A23" s="171" t="s">
        <v>98</v>
      </c>
      <c r="B23" s="172" t="s">
        <v>52</v>
      </c>
      <c r="C23" s="173"/>
      <c r="D23" s="174"/>
    </row>
    <row r="24" spans="1:4" ht="13.5" thickBot="1" x14ac:dyDescent="0.25">
      <c r="A24" s="175">
        <v>0</v>
      </c>
      <c r="B24" s="176" t="s">
        <v>130</v>
      </c>
      <c r="C24" s="177">
        <v>0</v>
      </c>
      <c r="D24" s="178" t="s">
        <v>121</v>
      </c>
    </row>
    <row r="25" spans="1:4" ht="13.5" customHeight="1" thickBot="1" x14ac:dyDescent="0.25">
      <c r="A25" s="179"/>
      <c r="B25" s="180" t="s">
        <v>143</v>
      </c>
      <c r="C25" s="181">
        <v>0</v>
      </c>
      <c r="D25" s="182" t="s">
        <v>132</v>
      </c>
    </row>
    <row r="26" spans="1:4" ht="14.25" customHeight="1" x14ac:dyDescent="0.2">
      <c r="A26" s="183"/>
      <c r="B26" s="184"/>
      <c r="C26" s="185"/>
      <c r="D26" s="186"/>
    </row>
    <row r="27" spans="1:4" x14ac:dyDescent="0.2">
      <c r="A27" s="171" t="s">
        <v>99</v>
      </c>
      <c r="B27" s="172" t="s">
        <v>58</v>
      </c>
      <c r="C27" s="173"/>
      <c r="D27" s="174"/>
    </row>
    <row r="28" spans="1:4" ht="13.5" thickBot="1" x14ac:dyDescent="0.25">
      <c r="A28" s="175">
        <v>0</v>
      </c>
      <c r="B28" s="176" t="s">
        <v>130</v>
      </c>
      <c r="C28" s="177">
        <v>0</v>
      </c>
      <c r="D28" s="178" t="s">
        <v>121</v>
      </c>
    </row>
    <row r="29" spans="1:4" ht="13.5" customHeight="1" thickBot="1" x14ac:dyDescent="0.25">
      <c r="A29" s="179"/>
      <c r="B29" s="180" t="s">
        <v>143</v>
      </c>
      <c r="C29" s="181">
        <v>0</v>
      </c>
      <c r="D29" s="182" t="s">
        <v>132</v>
      </c>
    </row>
    <row r="30" spans="1:4" ht="14.25" customHeight="1" x14ac:dyDescent="0.2">
      <c r="A30" s="183"/>
      <c r="B30" s="184"/>
      <c r="C30" s="185"/>
      <c r="D30" s="186"/>
    </row>
    <row r="31" spans="1:4" ht="17.25" customHeight="1" x14ac:dyDescent="0.2">
      <c r="A31" s="171" t="s">
        <v>100</v>
      </c>
      <c r="B31" s="172" t="s">
        <v>67</v>
      </c>
      <c r="C31" s="173"/>
      <c r="D31" s="174"/>
    </row>
    <row r="32" spans="1:4" ht="13.5" thickBot="1" x14ac:dyDescent="0.25">
      <c r="A32" s="175">
        <v>0</v>
      </c>
      <c r="B32" s="176" t="s">
        <v>130</v>
      </c>
      <c r="C32" s="177">
        <v>0</v>
      </c>
      <c r="D32" s="178" t="s">
        <v>121</v>
      </c>
    </row>
    <row r="33" spans="1:4" ht="13.5" customHeight="1" thickBot="1" x14ac:dyDescent="0.25">
      <c r="A33" s="179"/>
      <c r="B33" s="180" t="s">
        <v>143</v>
      </c>
      <c r="C33" s="181">
        <v>0</v>
      </c>
      <c r="D33" s="182" t="s">
        <v>132</v>
      </c>
    </row>
    <row r="34" spans="1:4" ht="14.25" customHeight="1" x14ac:dyDescent="0.2">
      <c r="A34" s="183"/>
      <c r="B34" s="184"/>
      <c r="C34" s="185"/>
      <c r="D34" s="186"/>
    </row>
    <row r="35" spans="1:4" x14ac:dyDescent="0.2">
      <c r="A35" s="171" t="s">
        <v>101</v>
      </c>
      <c r="B35" s="172" t="s">
        <v>73</v>
      </c>
      <c r="C35" s="173"/>
      <c r="D35" s="174"/>
    </row>
    <row r="36" spans="1:4" ht="13.5" thickBot="1" x14ac:dyDescent="0.25">
      <c r="A36" s="175">
        <v>0</v>
      </c>
      <c r="B36" s="176" t="s">
        <v>130</v>
      </c>
      <c r="C36" s="177">
        <v>0</v>
      </c>
      <c r="D36" s="178" t="s">
        <v>121</v>
      </c>
    </row>
    <row r="37" spans="1:4" ht="13.5" customHeight="1" thickBot="1" x14ac:dyDescent="0.25">
      <c r="A37" s="179"/>
      <c r="B37" s="180" t="s">
        <v>143</v>
      </c>
      <c r="C37" s="181">
        <v>0</v>
      </c>
      <c r="D37" s="182" t="s">
        <v>132</v>
      </c>
    </row>
    <row r="38" spans="1:4" ht="14.25" customHeight="1" thickBot="1" x14ac:dyDescent="0.25">
      <c r="A38" s="183"/>
      <c r="B38" s="184"/>
      <c r="C38" s="185"/>
      <c r="D38" s="186"/>
    </row>
    <row r="39" spans="1:4" ht="13.5" customHeight="1" thickBot="1" x14ac:dyDescent="0.25">
      <c r="B39" s="187" t="s">
        <v>144</v>
      </c>
      <c r="C39" s="188">
        <f>+C37+C33+C29+C25+C21+C17+C13</f>
        <v>0</v>
      </c>
      <c r="D39" s="182" t="s">
        <v>139</v>
      </c>
    </row>
  </sheetData>
  <mergeCells count="4">
    <mergeCell ref="A2:D2"/>
    <mergeCell ref="A3:D3"/>
    <mergeCell ref="A4:D4"/>
    <mergeCell ref="A5:D5"/>
  </mergeCells>
  <printOptions gridLines="1"/>
  <pageMargins left="0.25" right="0.25" top="0.5" bottom="0.5" header="0.25" footer="0.25"/>
  <pageSetup paperSize="9" scale="74" orientation="portrait" horizontalDpi="1200" verticalDpi="1200" r:id="rId1"/>
  <headerFooter>
    <oddHeader>&amp;LOFFICE OF HEALTH CARE ACCESS&amp;CANNUAL REPORTING&amp;RWILLIAM W. BACKUS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abSelected="1" workbookViewId="0">
      <selection sqref="A1:C1"/>
    </sheetView>
  </sheetViews>
  <sheetFormatPr defaultRowHeight="12.75" x14ac:dyDescent="0.2"/>
  <cols>
    <col min="1" max="1" width="6.6640625" style="110" customWidth="1"/>
    <col min="2" max="2" width="66.77734375" style="110" customWidth="1"/>
    <col min="3" max="3" width="27.5546875" style="110" customWidth="1"/>
    <col min="4" max="4" width="31.109375" style="110" customWidth="1"/>
    <col min="5" max="16384" width="8.88671875" style="110"/>
  </cols>
  <sheetData>
    <row r="1" spans="1:4" ht="15" x14ac:dyDescent="0.2">
      <c r="A1" s="111"/>
    </row>
    <row r="2" spans="1:4" x14ac:dyDescent="0.2">
      <c r="A2" s="455" t="s">
        <v>0</v>
      </c>
      <c r="B2" s="455"/>
      <c r="C2" s="455"/>
      <c r="D2" s="455"/>
    </row>
    <row r="3" spans="1:4" x14ac:dyDescent="0.2">
      <c r="A3" s="455" t="s">
        <v>145</v>
      </c>
      <c r="B3" s="455"/>
      <c r="C3" s="455"/>
      <c r="D3" s="455"/>
    </row>
    <row r="4" spans="1:4" x14ac:dyDescent="0.2">
      <c r="A4" s="455" t="s">
        <v>2</v>
      </c>
      <c r="B4" s="455"/>
      <c r="C4" s="455"/>
      <c r="D4" s="455"/>
    </row>
    <row r="5" spans="1:4" x14ac:dyDescent="0.2">
      <c r="A5" s="455" t="s">
        <v>146</v>
      </c>
      <c r="B5" s="455"/>
      <c r="C5" s="455"/>
      <c r="D5" s="455"/>
    </row>
    <row r="6" spans="1:4" ht="13.5" customHeight="1" thickBot="1" x14ac:dyDescent="0.25">
      <c r="B6" s="112"/>
      <c r="C6" s="112"/>
      <c r="D6" s="113"/>
    </row>
    <row r="7" spans="1:4" ht="15.75" x14ac:dyDescent="0.25">
      <c r="A7" s="114">
        <v>-1</v>
      </c>
      <c r="B7" s="189">
        <v>-2</v>
      </c>
      <c r="C7" s="189">
        <v>-3</v>
      </c>
      <c r="D7" s="158">
        <v>-4</v>
      </c>
    </row>
    <row r="8" spans="1:4" s="159" customFormat="1" x14ac:dyDescent="0.2">
      <c r="A8" s="190"/>
      <c r="B8" s="191" t="s">
        <v>141</v>
      </c>
      <c r="C8" s="192"/>
      <c r="D8" s="193"/>
    </row>
    <row r="9" spans="1:4" ht="21.75" customHeight="1" thickBot="1" x14ac:dyDescent="0.25">
      <c r="A9" s="118" t="s">
        <v>5</v>
      </c>
      <c r="B9" s="120" t="s">
        <v>147</v>
      </c>
      <c r="C9" s="194" t="s">
        <v>127</v>
      </c>
      <c r="D9" s="121" t="s">
        <v>148</v>
      </c>
    </row>
    <row r="10" spans="1:4" x14ac:dyDescent="0.2">
      <c r="A10" s="168"/>
      <c r="B10" s="170"/>
      <c r="C10" s="170"/>
      <c r="D10" s="169"/>
    </row>
    <row r="11" spans="1:4" ht="15.75" customHeight="1" x14ac:dyDescent="0.2">
      <c r="A11" s="195" t="s">
        <v>8</v>
      </c>
      <c r="B11" s="172" t="s">
        <v>10</v>
      </c>
      <c r="C11" s="170"/>
      <c r="D11" s="196"/>
    </row>
    <row r="12" spans="1:4" ht="18" customHeight="1" thickBot="1" x14ac:dyDescent="0.25">
      <c r="A12" s="197">
        <v>0</v>
      </c>
      <c r="B12" s="198" t="s">
        <v>130</v>
      </c>
      <c r="C12" s="199">
        <v>0</v>
      </c>
      <c r="D12" s="200" t="s">
        <v>149</v>
      </c>
    </row>
    <row r="13" spans="1:4" ht="13.5" customHeight="1" thickBot="1" x14ac:dyDescent="0.25">
      <c r="A13" s="201"/>
      <c r="B13" s="202" t="s">
        <v>95</v>
      </c>
      <c r="C13" s="203">
        <v>0</v>
      </c>
      <c r="D13" s="204"/>
    </row>
    <row r="14" spans="1:4" ht="14.25" customHeight="1" x14ac:dyDescent="0.2">
      <c r="A14" s="205"/>
      <c r="B14" s="206"/>
      <c r="C14" s="207"/>
      <c r="D14" s="208"/>
    </row>
    <row r="15" spans="1:4" ht="15.75" customHeight="1" x14ac:dyDescent="0.2">
      <c r="A15" s="195" t="s">
        <v>36</v>
      </c>
      <c r="B15" s="172" t="s">
        <v>37</v>
      </c>
      <c r="C15" s="170"/>
      <c r="D15" s="196"/>
    </row>
    <row r="16" spans="1:4" ht="16.5" customHeight="1" thickBot="1" x14ac:dyDescent="0.25">
      <c r="A16" s="197">
        <v>0</v>
      </c>
      <c r="B16" s="198" t="s">
        <v>130</v>
      </c>
      <c r="C16" s="199">
        <v>0</v>
      </c>
      <c r="D16" s="200" t="s">
        <v>149</v>
      </c>
    </row>
    <row r="17" spans="1:4" ht="13.5" customHeight="1" thickBot="1" x14ac:dyDescent="0.25">
      <c r="A17" s="201"/>
      <c r="B17" s="202" t="s">
        <v>95</v>
      </c>
      <c r="C17" s="203">
        <v>0</v>
      </c>
      <c r="D17" s="204"/>
    </row>
    <row r="18" spans="1:4" ht="14.25" customHeight="1" x14ac:dyDescent="0.2">
      <c r="A18" s="205"/>
      <c r="B18" s="206"/>
      <c r="C18" s="207"/>
      <c r="D18" s="208"/>
    </row>
    <row r="19" spans="1:4" ht="15.75" customHeight="1" x14ac:dyDescent="0.2">
      <c r="A19" s="195" t="s">
        <v>43</v>
      </c>
      <c r="B19" s="172" t="s">
        <v>44</v>
      </c>
      <c r="C19" s="170"/>
      <c r="D19" s="196"/>
    </row>
    <row r="20" spans="1:4" ht="16.5" customHeight="1" thickBot="1" x14ac:dyDescent="0.25">
      <c r="A20" s="197">
        <v>0</v>
      </c>
      <c r="B20" s="198" t="s">
        <v>130</v>
      </c>
      <c r="C20" s="199">
        <v>0</v>
      </c>
      <c r="D20" s="200" t="s">
        <v>149</v>
      </c>
    </row>
    <row r="21" spans="1:4" ht="13.5" customHeight="1" thickBot="1" x14ac:dyDescent="0.25">
      <c r="A21" s="201"/>
      <c r="B21" s="202" t="s">
        <v>95</v>
      </c>
      <c r="C21" s="203">
        <v>0</v>
      </c>
      <c r="D21" s="204"/>
    </row>
    <row r="22" spans="1:4" ht="14.25" customHeight="1" x14ac:dyDescent="0.2">
      <c r="A22" s="205"/>
      <c r="B22" s="206"/>
      <c r="C22" s="207"/>
      <c r="D22" s="208"/>
    </row>
    <row r="23" spans="1:4" ht="15.75" customHeight="1" x14ac:dyDescent="0.2">
      <c r="A23" s="195" t="s">
        <v>51</v>
      </c>
      <c r="B23" s="172" t="s">
        <v>52</v>
      </c>
      <c r="C23" s="170"/>
      <c r="D23" s="196"/>
    </row>
    <row r="24" spans="1:4" ht="16.5" customHeight="1" thickBot="1" x14ac:dyDescent="0.25">
      <c r="A24" s="197">
        <v>0</v>
      </c>
      <c r="B24" s="198" t="s">
        <v>130</v>
      </c>
      <c r="C24" s="199">
        <v>0</v>
      </c>
      <c r="D24" s="200" t="s">
        <v>149</v>
      </c>
    </row>
    <row r="25" spans="1:4" ht="13.5" customHeight="1" thickBot="1" x14ac:dyDescent="0.25">
      <c r="A25" s="201"/>
      <c r="B25" s="202" t="s">
        <v>95</v>
      </c>
      <c r="C25" s="203">
        <v>0</v>
      </c>
      <c r="D25" s="204"/>
    </row>
    <row r="26" spans="1:4" ht="14.25" customHeight="1" x14ac:dyDescent="0.2">
      <c r="A26" s="205"/>
      <c r="B26" s="206"/>
      <c r="C26" s="207"/>
      <c r="D26" s="208"/>
    </row>
    <row r="27" spans="1:4" ht="15.75" customHeight="1" x14ac:dyDescent="0.2">
      <c r="A27" s="195" t="s">
        <v>57</v>
      </c>
      <c r="B27" s="172" t="s">
        <v>58</v>
      </c>
      <c r="C27" s="170"/>
      <c r="D27" s="196"/>
    </row>
    <row r="28" spans="1:4" ht="13.5" thickBot="1" x14ac:dyDescent="0.25">
      <c r="A28" s="197">
        <v>0</v>
      </c>
      <c r="B28" s="198" t="s">
        <v>130</v>
      </c>
      <c r="C28" s="199">
        <v>0</v>
      </c>
      <c r="D28" s="200" t="s">
        <v>149</v>
      </c>
    </row>
    <row r="29" spans="1:4" ht="13.5" customHeight="1" thickBot="1" x14ac:dyDescent="0.25">
      <c r="A29" s="201"/>
      <c r="B29" s="202" t="s">
        <v>95</v>
      </c>
      <c r="C29" s="203">
        <v>0</v>
      </c>
      <c r="D29" s="204"/>
    </row>
    <row r="30" spans="1:4" ht="14.25" customHeight="1" x14ac:dyDescent="0.2">
      <c r="A30" s="205"/>
      <c r="B30" s="206"/>
      <c r="C30" s="207"/>
      <c r="D30" s="208"/>
    </row>
    <row r="31" spans="1:4" ht="25.5" customHeight="1" x14ac:dyDescent="0.2">
      <c r="A31" s="195" t="s">
        <v>66</v>
      </c>
      <c r="B31" s="441" t="s">
        <v>67</v>
      </c>
      <c r="C31" s="170"/>
      <c r="D31" s="196"/>
    </row>
    <row r="32" spans="1:4" ht="13.5" thickBot="1" x14ac:dyDescent="0.25">
      <c r="A32" s="197">
        <v>0</v>
      </c>
      <c r="B32" s="198" t="s">
        <v>130</v>
      </c>
      <c r="C32" s="199">
        <v>0</v>
      </c>
      <c r="D32" s="200" t="s">
        <v>149</v>
      </c>
    </row>
    <row r="33" spans="1:4" ht="13.5" customHeight="1" thickBot="1" x14ac:dyDescent="0.25">
      <c r="A33" s="201"/>
      <c r="B33" s="202" t="s">
        <v>95</v>
      </c>
      <c r="C33" s="203">
        <v>0</v>
      </c>
      <c r="D33" s="204"/>
    </row>
    <row r="34" spans="1:4" ht="14.25" customHeight="1" x14ac:dyDescent="0.2">
      <c r="A34" s="205"/>
      <c r="B34" s="206"/>
      <c r="C34" s="207"/>
      <c r="D34" s="208"/>
    </row>
    <row r="35" spans="1:4" ht="15.75" customHeight="1" x14ac:dyDescent="0.2">
      <c r="A35" s="195" t="s">
        <v>72</v>
      </c>
      <c r="B35" s="172" t="s">
        <v>73</v>
      </c>
      <c r="C35" s="170"/>
      <c r="D35" s="196"/>
    </row>
    <row r="36" spans="1:4" ht="16.5" customHeight="1" thickBot="1" x14ac:dyDescent="0.25">
      <c r="A36" s="197">
        <v>0</v>
      </c>
      <c r="B36" s="198" t="s">
        <v>130</v>
      </c>
      <c r="C36" s="199">
        <v>0</v>
      </c>
      <c r="D36" s="200" t="s">
        <v>149</v>
      </c>
    </row>
    <row r="37" spans="1:4" ht="13.5" customHeight="1" thickBot="1" x14ac:dyDescent="0.25">
      <c r="A37" s="201"/>
      <c r="B37" s="202" t="s">
        <v>95</v>
      </c>
      <c r="C37" s="203">
        <v>0</v>
      </c>
      <c r="D37" s="204"/>
    </row>
    <row r="38" spans="1:4" ht="14.25" customHeight="1" x14ac:dyDescent="0.2">
      <c r="A38" s="205"/>
      <c r="B38" s="206"/>
      <c r="C38" s="207"/>
      <c r="D38" s="208"/>
    </row>
    <row r="39" spans="1:4" ht="13.5" customHeight="1" thickBot="1" x14ac:dyDescent="0.25">
      <c r="A39" s="209"/>
      <c r="B39" s="210" t="s">
        <v>123</v>
      </c>
      <c r="C39" s="211">
        <f>+C37+C33+C29+C25+C21+C17+C13</f>
        <v>0</v>
      </c>
      <c r="D39" s="212"/>
    </row>
  </sheetData>
  <mergeCells count="4">
    <mergeCell ref="A2:D2"/>
    <mergeCell ref="A3:D3"/>
    <mergeCell ref="A4:D4"/>
    <mergeCell ref="A5:D5"/>
  </mergeCells>
  <printOptions gridLines="1"/>
  <pageMargins left="1" right="1" top="0.5" bottom="0.5" header="0.25" footer="0.25"/>
  <pageSetup paperSize="9" scale="74" orientation="landscape" horizontalDpi="1200" verticalDpi="1200" r:id="rId1"/>
  <headerFooter>
    <oddHeader>&amp;LOFFICE OF HEALTH CARE ACCESS&amp;CANNUAL REPORTING&amp;RWILLIAM W. BACKUS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abSelected="1" workbookViewId="0">
      <selection sqref="A1:C1"/>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8"/>
      <c r="C1" s="458"/>
      <c r="D1" s="458"/>
    </row>
    <row r="2" spans="1:6" s="213" customFormat="1" x14ac:dyDescent="0.2">
      <c r="A2" s="459" t="s">
        <v>0</v>
      </c>
      <c r="B2" s="459"/>
      <c r="C2" s="459"/>
      <c r="D2" s="459"/>
      <c r="E2" s="459"/>
      <c r="F2" s="459"/>
    </row>
    <row r="3" spans="1:6" s="213" customFormat="1" x14ac:dyDescent="0.2">
      <c r="A3" s="459" t="s">
        <v>1</v>
      </c>
      <c r="B3" s="459"/>
      <c r="C3" s="459"/>
      <c r="D3" s="459"/>
      <c r="E3" s="459"/>
      <c r="F3" s="459"/>
    </row>
    <row r="4" spans="1:6" s="213" customFormat="1" x14ac:dyDescent="0.2">
      <c r="A4" s="459" t="s">
        <v>2</v>
      </c>
      <c r="B4" s="459"/>
      <c r="C4" s="459"/>
      <c r="D4" s="459"/>
      <c r="E4" s="459"/>
      <c r="F4" s="459"/>
    </row>
    <row r="5" spans="1:6" s="213" customFormat="1" x14ac:dyDescent="0.2">
      <c r="A5" s="459" t="s">
        <v>150</v>
      </c>
      <c r="B5" s="459"/>
      <c r="C5" s="459"/>
      <c r="D5" s="459"/>
      <c r="E5" s="459"/>
      <c r="F5" s="459"/>
    </row>
    <row r="6" spans="1:6" s="213" customFormat="1" x14ac:dyDescent="0.2">
      <c r="A6" s="459" t="s">
        <v>151</v>
      </c>
      <c r="B6" s="459"/>
      <c r="C6" s="459"/>
      <c r="D6" s="459"/>
      <c r="E6" s="459"/>
      <c r="F6" s="459"/>
    </row>
    <row r="7" spans="1:6" s="213" customFormat="1" ht="13.5" customHeight="1" thickBot="1" x14ac:dyDescent="0.25">
      <c r="B7" s="457"/>
      <c r="C7" s="457"/>
      <c r="D7" s="457"/>
      <c r="E7" s="214"/>
      <c r="F7" s="214"/>
    </row>
    <row r="8" spans="1:6" s="213" customFormat="1" x14ac:dyDescent="0.2">
      <c r="A8" s="216">
        <v>-1</v>
      </c>
      <c r="B8" s="217">
        <v>-2</v>
      </c>
      <c r="C8" s="218">
        <v>-3</v>
      </c>
      <c r="D8" s="217">
        <v>-4</v>
      </c>
      <c r="E8" s="218">
        <v>-5</v>
      </c>
      <c r="F8" s="219">
        <v>-6</v>
      </c>
    </row>
    <row r="9" spans="1:6" s="220" customFormat="1" ht="26.25" thickBot="1" x14ac:dyDescent="0.25">
      <c r="A9" s="221" t="s">
        <v>5</v>
      </c>
      <c r="B9" s="222" t="s">
        <v>6</v>
      </c>
      <c r="C9" s="223" t="s">
        <v>152</v>
      </c>
      <c r="D9" s="224" t="s">
        <v>153</v>
      </c>
      <c r="E9" s="225" t="s">
        <v>154</v>
      </c>
      <c r="F9" s="226" t="s">
        <v>155</v>
      </c>
    </row>
    <row r="10" spans="1:6" x14ac:dyDescent="0.2">
      <c r="A10" s="227"/>
      <c r="B10" s="228"/>
      <c r="C10" s="229"/>
      <c r="D10" s="230"/>
      <c r="E10" s="170"/>
      <c r="F10" s="169"/>
    </row>
    <row r="11" spans="1:6" ht="13.5" customHeight="1" thickBot="1" x14ac:dyDescent="0.25">
      <c r="A11" s="164" t="s">
        <v>8</v>
      </c>
      <c r="B11" s="231" t="s">
        <v>156</v>
      </c>
      <c r="C11" s="232"/>
      <c r="D11" s="232"/>
      <c r="E11" s="232"/>
      <c r="F11" s="233"/>
    </row>
    <row r="12" spans="1:6" ht="15.75" customHeight="1" x14ac:dyDescent="0.2">
      <c r="A12" s="234"/>
      <c r="B12" s="235" t="s">
        <v>157</v>
      </c>
      <c r="C12" s="236">
        <v>0</v>
      </c>
      <c r="D12" s="236">
        <v>0</v>
      </c>
      <c r="E12" s="236">
        <f t="shared" ref="E12:E18" si="0">D12-C12</f>
        <v>0</v>
      </c>
      <c r="F12" s="237">
        <f t="shared" ref="F12:F18" si="1">IF(C12=0,0,E12/C12)</f>
        <v>0</v>
      </c>
    </row>
    <row r="13" spans="1:6" x14ac:dyDescent="0.2">
      <c r="A13" s="238">
        <v>1</v>
      </c>
      <c r="B13" s="239" t="s">
        <v>158</v>
      </c>
      <c r="C13" s="240">
        <v>0</v>
      </c>
      <c r="D13" s="240">
        <v>0</v>
      </c>
      <c r="E13" s="240">
        <f t="shared" si="0"/>
        <v>0</v>
      </c>
      <c r="F13" s="241">
        <f t="shared" si="1"/>
        <v>0</v>
      </c>
    </row>
    <row r="14" spans="1:6" x14ac:dyDescent="0.2">
      <c r="A14" s="238">
        <v>2</v>
      </c>
      <c r="B14" s="239" t="s">
        <v>159</v>
      </c>
      <c r="C14" s="240">
        <v>0</v>
      </c>
      <c r="D14" s="240">
        <v>0</v>
      </c>
      <c r="E14" s="240">
        <f t="shared" si="0"/>
        <v>0</v>
      </c>
      <c r="F14" s="241">
        <f t="shared" si="1"/>
        <v>0</v>
      </c>
    </row>
    <row r="15" spans="1:6" x14ac:dyDescent="0.2">
      <c r="A15" s="238">
        <v>3</v>
      </c>
      <c r="B15" s="239" t="s">
        <v>160</v>
      </c>
      <c r="C15" s="240">
        <v>0</v>
      </c>
      <c r="D15" s="240">
        <v>0</v>
      </c>
      <c r="E15" s="240">
        <f t="shared" si="0"/>
        <v>0</v>
      </c>
      <c r="F15" s="241">
        <f t="shared" si="1"/>
        <v>0</v>
      </c>
    </row>
    <row r="16" spans="1:6" x14ac:dyDescent="0.2">
      <c r="A16" s="238">
        <v>4</v>
      </c>
      <c r="B16" s="239" t="s">
        <v>161</v>
      </c>
      <c r="C16" s="240">
        <v>0</v>
      </c>
      <c r="D16" s="240">
        <v>0</v>
      </c>
      <c r="E16" s="240">
        <f t="shared" si="0"/>
        <v>0</v>
      </c>
      <c r="F16" s="241">
        <f t="shared" si="1"/>
        <v>0</v>
      </c>
    </row>
    <row r="17" spans="1:6" ht="15.75" x14ac:dyDescent="0.25">
      <c r="A17" s="129"/>
      <c r="B17" s="242" t="s">
        <v>162</v>
      </c>
      <c r="C17" s="243">
        <f>C12+(C13+C14-C15+C16)</f>
        <v>0</v>
      </c>
      <c r="D17" s="243">
        <f>D12+(D13+D14-D15+D16)</f>
        <v>0</v>
      </c>
      <c r="E17" s="243">
        <f t="shared" si="0"/>
        <v>0</v>
      </c>
      <c r="F17" s="244">
        <f t="shared" si="1"/>
        <v>0</v>
      </c>
    </row>
    <row r="18" spans="1:6" x14ac:dyDescent="0.2">
      <c r="A18" s="245">
        <v>5</v>
      </c>
      <c r="B18" s="246" t="s">
        <v>163</v>
      </c>
      <c r="C18" s="247">
        <v>0</v>
      </c>
      <c r="D18" s="247">
        <v>0</v>
      </c>
      <c r="E18" s="247">
        <f t="shared" si="0"/>
        <v>0</v>
      </c>
      <c r="F18" s="248">
        <f t="shared" si="1"/>
        <v>0</v>
      </c>
    </row>
    <row r="19" spans="1:6" ht="13.5" customHeight="1" x14ac:dyDescent="0.2">
      <c r="A19" s="249"/>
      <c r="B19" s="250"/>
      <c r="C19" s="251"/>
      <c r="D19" s="251"/>
      <c r="E19" s="251"/>
      <c r="F19" s="252"/>
    </row>
    <row r="20" spans="1:6" ht="13.5" customHeight="1" thickBot="1" x14ac:dyDescent="0.25">
      <c r="A20" s="164" t="s">
        <v>36</v>
      </c>
      <c r="B20" s="231" t="s">
        <v>164</v>
      </c>
      <c r="C20" s="232"/>
      <c r="D20" s="232"/>
      <c r="E20" s="232"/>
      <c r="F20" s="233"/>
    </row>
    <row r="21" spans="1:6" ht="15.75" customHeight="1" x14ac:dyDescent="0.2">
      <c r="A21" s="234"/>
      <c r="B21" s="235" t="s">
        <v>157</v>
      </c>
      <c r="C21" s="236">
        <v>527153</v>
      </c>
      <c r="D21" s="236">
        <v>528776</v>
      </c>
      <c r="E21" s="236">
        <f t="shared" ref="E21:E27" si="2">D21-C21</f>
        <v>1623</v>
      </c>
      <c r="F21" s="237">
        <f t="shared" ref="F21:F27" si="3">IF(C21=0,0,E21/C21)</f>
        <v>3.0788025487856465E-3</v>
      </c>
    </row>
    <row r="22" spans="1:6" x14ac:dyDescent="0.2">
      <c r="A22" s="238">
        <v>1</v>
      </c>
      <c r="B22" s="239" t="s">
        <v>158</v>
      </c>
      <c r="C22" s="240">
        <v>0</v>
      </c>
      <c r="D22" s="240">
        <v>25</v>
      </c>
      <c r="E22" s="240">
        <f t="shared" si="2"/>
        <v>25</v>
      </c>
      <c r="F22" s="241">
        <f t="shared" si="3"/>
        <v>0</v>
      </c>
    </row>
    <row r="23" spans="1:6" x14ac:dyDescent="0.2">
      <c r="A23" s="238">
        <v>2</v>
      </c>
      <c r="B23" s="239" t="s">
        <v>159</v>
      </c>
      <c r="C23" s="240">
        <v>9846</v>
      </c>
      <c r="D23" s="240">
        <v>8051</v>
      </c>
      <c r="E23" s="240">
        <f t="shared" si="2"/>
        <v>-1795</v>
      </c>
      <c r="F23" s="241">
        <f t="shared" si="3"/>
        <v>-0.18230753605525085</v>
      </c>
    </row>
    <row r="24" spans="1:6" x14ac:dyDescent="0.2">
      <c r="A24" s="238">
        <v>3</v>
      </c>
      <c r="B24" s="239" t="s">
        <v>160</v>
      </c>
      <c r="C24" s="240">
        <v>0</v>
      </c>
      <c r="D24" s="240">
        <v>0</v>
      </c>
      <c r="E24" s="240">
        <f t="shared" si="2"/>
        <v>0</v>
      </c>
      <c r="F24" s="241">
        <f t="shared" si="3"/>
        <v>0</v>
      </c>
    </row>
    <row r="25" spans="1:6" x14ac:dyDescent="0.2">
      <c r="A25" s="238">
        <v>4</v>
      </c>
      <c r="B25" s="239" t="s">
        <v>161</v>
      </c>
      <c r="C25" s="240">
        <v>-8223</v>
      </c>
      <c r="D25" s="240">
        <v>14743</v>
      </c>
      <c r="E25" s="240">
        <f t="shared" si="2"/>
        <v>22966</v>
      </c>
      <c r="F25" s="241">
        <f t="shared" si="3"/>
        <v>-2.7928979691110301</v>
      </c>
    </row>
    <row r="26" spans="1:6" ht="15.75" x14ac:dyDescent="0.25">
      <c r="A26" s="129"/>
      <c r="B26" s="242" t="s">
        <v>162</v>
      </c>
      <c r="C26" s="243">
        <f>C21+(C22+C23-C24+C25)</f>
        <v>528776</v>
      </c>
      <c r="D26" s="243">
        <f>D21+(D22+D23-D24+D25)</f>
        <v>551595</v>
      </c>
      <c r="E26" s="243">
        <f t="shared" si="2"/>
        <v>22819</v>
      </c>
      <c r="F26" s="244">
        <f t="shared" si="3"/>
        <v>4.3154379170007716E-2</v>
      </c>
    </row>
    <row r="27" spans="1:6" x14ac:dyDescent="0.2">
      <c r="A27" s="245">
        <v>5</v>
      </c>
      <c r="B27" s="246" t="s">
        <v>163</v>
      </c>
      <c r="C27" s="247">
        <v>7500</v>
      </c>
      <c r="D27" s="247">
        <v>7200</v>
      </c>
      <c r="E27" s="247">
        <f t="shared" si="2"/>
        <v>-300</v>
      </c>
      <c r="F27" s="248">
        <f t="shared" si="3"/>
        <v>-0.04</v>
      </c>
    </row>
    <row r="28" spans="1:6" ht="13.5" customHeight="1" x14ac:dyDescent="0.2">
      <c r="A28" s="249"/>
      <c r="B28" s="250"/>
      <c r="C28" s="251"/>
      <c r="D28" s="251"/>
      <c r="E28" s="251"/>
      <c r="F28" s="252"/>
    </row>
    <row r="29" spans="1:6" ht="13.5" customHeight="1" thickBot="1" x14ac:dyDescent="0.25">
      <c r="A29" s="164" t="s">
        <v>43</v>
      </c>
      <c r="B29" s="231" t="s">
        <v>165</v>
      </c>
      <c r="C29" s="232"/>
      <c r="D29" s="232"/>
      <c r="E29" s="232"/>
      <c r="F29" s="233"/>
    </row>
    <row r="30" spans="1:6" ht="15.75" customHeight="1" x14ac:dyDescent="0.2">
      <c r="A30" s="234"/>
      <c r="B30" s="235" t="s">
        <v>157</v>
      </c>
      <c r="C30" s="236">
        <v>0</v>
      </c>
      <c r="D30" s="236">
        <v>0</v>
      </c>
      <c r="E30" s="236">
        <f t="shared" ref="E30:E36" si="4">D30-C30</f>
        <v>0</v>
      </c>
      <c r="F30" s="237">
        <f t="shared" ref="F30:F36" si="5">IF(C30=0,0,E30/C30)</f>
        <v>0</v>
      </c>
    </row>
    <row r="31" spans="1:6" x14ac:dyDescent="0.2">
      <c r="A31" s="238">
        <v>1</v>
      </c>
      <c r="B31" s="239" t="s">
        <v>158</v>
      </c>
      <c r="C31" s="240">
        <v>0</v>
      </c>
      <c r="D31" s="240">
        <v>0</v>
      </c>
      <c r="E31" s="240">
        <f t="shared" si="4"/>
        <v>0</v>
      </c>
      <c r="F31" s="241">
        <f t="shared" si="5"/>
        <v>0</v>
      </c>
    </row>
    <row r="32" spans="1:6" x14ac:dyDescent="0.2">
      <c r="A32" s="238">
        <v>2</v>
      </c>
      <c r="B32" s="239" t="s">
        <v>159</v>
      </c>
      <c r="C32" s="240">
        <v>0</v>
      </c>
      <c r="D32" s="240">
        <v>0</v>
      </c>
      <c r="E32" s="240">
        <f t="shared" si="4"/>
        <v>0</v>
      </c>
      <c r="F32" s="241">
        <f t="shared" si="5"/>
        <v>0</v>
      </c>
    </row>
    <row r="33" spans="1:6" x14ac:dyDescent="0.2">
      <c r="A33" s="238">
        <v>3</v>
      </c>
      <c r="B33" s="239" t="s">
        <v>160</v>
      </c>
      <c r="C33" s="240">
        <v>0</v>
      </c>
      <c r="D33" s="240">
        <v>0</v>
      </c>
      <c r="E33" s="240">
        <f t="shared" si="4"/>
        <v>0</v>
      </c>
      <c r="F33" s="241">
        <f t="shared" si="5"/>
        <v>0</v>
      </c>
    </row>
    <row r="34" spans="1:6" x14ac:dyDescent="0.2">
      <c r="A34" s="238">
        <v>4</v>
      </c>
      <c r="B34" s="239" t="s">
        <v>161</v>
      </c>
      <c r="C34" s="240">
        <v>0</v>
      </c>
      <c r="D34" s="240">
        <v>0</v>
      </c>
      <c r="E34" s="240">
        <f t="shared" si="4"/>
        <v>0</v>
      </c>
      <c r="F34" s="241">
        <f t="shared" si="5"/>
        <v>0</v>
      </c>
    </row>
    <row r="35" spans="1:6" ht="15.75" x14ac:dyDescent="0.25">
      <c r="A35" s="129"/>
      <c r="B35" s="242" t="s">
        <v>162</v>
      </c>
      <c r="C35" s="243">
        <f>C30+(C31+C32-C33+C34)</f>
        <v>0</v>
      </c>
      <c r="D35" s="243">
        <f>D30+(D31+D32-D33+D34)</f>
        <v>0</v>
      </c>
      <c r="E35" s="243">
        <f t="shared" si="4"/>
        <v>0</v>
      </c>
      <c r="F35" s="244">
        <f t="shared" si="5"/>
        <v>0</v>
      </c>
    </row>
    <row r="36" spans="1:6" x14ac:dyDescent="0.2">
      <c r="A36" s="245">
        <v>5</v>
      </c>
      <c r="B36" s="246" t="s">
        <v>163</v>
      </c>
      <c r="C36" s="247">
        <v>0</v>
      </c>
      <c r="D36" s="247">
        <v>0</v>
      </c>
      <c r="E36" s="247">
        <f t="shared" si="4"/>
        <v>0</v>
      </c>
      <c r="F36" s="248">
        <f t="shared" si="5"/>
        <v>0</v>
      </c>
    </row>
    <row r="37" spans="1:6" ht="13.5" customHeight="1" x14ac:dyDescent="0.2">
      <c r="A37" s="249"/>
      <c r="B37" s="250"/>
      <c r="C37" s="251"/>
      <c r="D37" s="251"/>
      <c r="E37" s="251"/>
      <c r="F37" s="252"/>
    </row>
  </sheetData>
  <mergeCells count="7">
    <mergeCell ref="B7:D7"/>
    <mergeCell ref="B1:D1"/>
    <mergeCell ref="A2:F2"/>
    <mergeCell ref="A3:F3"/>
    <mergeCell ref="A4:F4"/>
    <mergeCell ref="A5:F5"/>
    <mergeCell ref="A6:F6"/>
  </mergeCells>
  <printOptions horizontalCentered="1" gridLines="1"/>
  <pageMargins left="0.5" right="0.5" top="0.5" bottom="0.5" header="0.25" footer="0.25"/>
  <pageSetup paperSize="9" scale="85" orientation="landscape" horizontalDpi="1200" verticalDpi="1200" r:id="rId1"/>
  <headerFooter>
    <oddHeader>&amp;L&amp;10OFFICE OF HEALTH CARE ACCESS&amp;C&amp;10ANNUAL REPORTING&amp;R&amp;10WILLIAM W. BACKUS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zoomScale="75" zoomScaleSheetLayoutView="75" workbookViewId="0">
      <selection sqref="A1:C1"/>
    </sheetView>
  </sheetViews>
  <sheetFormatPr defaultRowHeight="15.75" x14ac:dyDescent="0.25"/>
  <cols>
    <col min="1" max="1" width="26.109375" style="253" customWidth="1"/>
    <col min="2" max="2" width="38" style="253" customWidth="1"/>
    <col min="3" max="3" width="33.44140625" style="254" customWidth="1"/>
    <col min="4" max="16384" width="8.88671875" style="253"/>
  </cols>
  <sheetData>
    <row r="1" spans="1:4" ht="16.350000000000001" customHeight="1" x14ac:dyDescent="0.25">
      <c r="A1" s="469" t="s">
        <v>0</v>
      </c>
      <c r="B1" s="470"/>
      <c r="C1" s="471"/>
    </row>
    <row r="2" spans="1:4" ht="16.350000000000001" customHeight="1" x14ac:dyDescent="0.25">
      <c r="A2" s="469" t="s">
        <v>1</v>
      </c>
      <c r="B2" s="470"/>
      <c r="C2" s="471"/>
    </row>
    <row r="3" spans="1:4" ht="16.350000000000001" customHeight="1" x14ac:dyDescent="0.25">
      <c r="A3" s="469" t="s">
        <v>2</v>
      </c>
      <c r="B3" s="470"/>
      <c r="C3" s="471"/>
    </row>
    <row r="4" spans="1:4" ht="16.350000000000001" customHeight="1" x14ac:dyDescent="0.25">
      <c r="A4" s="469" t="s">
        <v>166</v>
      </c>
      <c r="B4" s="470"/>
      <c r="C4" s="471"/>
    </row>
    <row r="5" spans="1:4" ht="16.350000000000001" customHeight="1" thickBot="1" x14ac:dyDescent="0.3">
      <c r="A5" s="472"/>
      <c r="B5" s="473"/>
      <c r="C5" s="474"/>
    </row>
    <row r="6" spans="1:4" ht="16.350000000000001" customHeight="1" thickBot="1" x14ac:dyDescent="0.3">
      <c r="A6" s="475" t="s">
        <v>167</v>
      </c>
      <c r="B6" s="476"/>
      <c r="C6" s="477"/>
    </row>
    <row r="7" spans="1:4" ht="16.350000000000001" customHeight="1" thickBot="1" x14ac:dyDescent="0.3">
      <c r="A7" s="256">
        <v>-1</v>
      </c>
      <c r="B7" s="257">
        <v>-2</v>
      </c>
      <c r="C7" s="257">
        <v>-3</v>
      </c>
    </row>
    <row r="8" spans="1:4" ht="16.350000000000001" customHeight="1" thickBot="1" x14ac:dyDescent="0.3">
      <c r="A8" s="258" t="s">
        <v>168</v>
      </c>
      <c r="B8" s="259" t="s">
        <v>169</v>
      </c>
      <c r="C8" s="260" t="s">
        <v>170</v>
      </c>
    </row>
    <row r="9" spans="1:4" s="261" customFormat="1" ht="16.350000000000001" customHeight="1" x14ac:dyDescent="0.25">
      <c r="A9" s="460" t="s">
        <v>171</v>
      </c>
      <c r="B9" s="461"/>
      <c r="C9" s="262">
        <v>0</v>
      </c>
    </row>
    <row r="10" spans="1:4" s="261" customFormat="1" ht="16.350000000000001" customHeight="1" x14ac:dyDescent="0.25">
      <c r="A10" s="462" t="s">
        <v>172</v>
      </c>
      <c r="B10" s="463"/>
      <c r="C10" s="262">
        <v>0</v>
      </c>
      <c r="D10" s="263"/>
    </row>
    <row r="11" spans="1:4" s="261" customFormat="1" ht="16.350000000000001" customHeight="1" thickBot="1" x14ac:dyDescent="0.3">
      <c r="A11" s="464" t="s">
        <v>173</v>
      </c>
      <c r="B11" s="465"/>
      <c r="C11" s="264">
        <v>0</v>
      </c>
      <c r="D11" s="263"/>
    </row>
    <row r="12" spans="1:4" s="261" customFormat="1" ht="16.350000000000001" customHeight="1" thickBot="1" x14ac:dyDescent="0.3">
      <c r="A12" s="466"/>
      <c r="B12" s="467"/>
      <c r="C12" s="468"/>
      <c r="D12" s="263"/>
    </row>
    <row r="13" spans="1:4" ht="16.350000000000001" customHeight="1" thickBot="1" x14ac:dyDescent="0.3">
      <c r="A13" s="265"/>
      <c r="B13" s="266" t="s">
        <v>174</v>
      </c>
      <c r="C13" s="267">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REPORTING&amp;RWILLIAM W. BACKUS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abSelected="1" zoomScale="75" zoomScaleSheetLayoutView="75" workbookViewId="0">
      <selection sqref="A1:C1"/>
    </sheetView>
  </sheetViews>
  <sheetFormatPr defaultRowHeight="15.75" x14ac:dyDescent="0.25"/>
  <cols>
    <col min="1" max="1" width="5.109375" style="253" customWidth="1"/>
    <col min="2" max="2" width="30.44140625" style="253" customWidth="1"/>
    <col min="3" max="3" width="15.77734375" style="253" customWidth="1"/>
    <col min="4" max="4" width="15.5546875" style="253" customWidth="1"/>
    <col min="5" max="5" width="15.6640625" style="254" customWidth="1"/>
    <col min="6" max="6" width="14.44140625" style="253" customWidth="1"/>
    <col min="7" max="16384" width="8.88671875" style="253"/>
  </cols>
  <sheetData>
    <row r="1" spans="1:6" s="268" customFormat="1" ht="15" customHeight="1" x14ac:dyDescent="0.25">
      <c r="A1" s="478"/>
      <c r="B1" s="479"/>
      <c r="C1" s="479"/>
      <c r="D1" s="479"/>
      <c r="E1" s="479"/>
      <c r="F1" s="480"/>
    </row>
    <row r="2" spans="1:6" s="268" customFormat="1" ht="15.75" customHeight="1" x14ac:dyDescent="0.25">
      <c r="A2" s="469" t="s">
        <v>0</v>
      </c>
      <c r="B2" s="470"/>
      <c r="C2" s="470"/>
      <c r="D2" s="470"/>
      <c r="E2" s="470"/>
      <c r="F2" s="471"/>
    </row>
    <row r="3" spans="1:6" s="268" customFormat="1" ht="15" customHeight="1" x14ac:dyDescent="0.25">
      <c r="A3" s="469" t="s">
        <v>1</v>
      </c>
      <c r="B3" s="470"/>
      <c r="C3" s="470"/>
      <c r="D3" s="470"/>
      <c r="E3" s="470"/>
      <c r="F3" s="471"/>
    </row>
    <row r="4" spans="1:6" s="268" customFormat="1" ht="15" customHeight="1" x14ac:dyDescent="0.25">
      <c r="A4" s="469" t="s">
        <v>2</v>
      </c>
      <c r="B4" s="470"/>
      <c r="C4" s="470"/>
      <c r="D4" s="470"/>
      <c r="E4" s="470"/>
      <c r="F4" s="471"/>
    </row>
    <row r="5" spans="1:6" ht="15" customHeight="1" x14ac:dyDescent="0.25">
      <c r="A5" s="469" t="s">
        <v>175</v>
      </c>
      <c r="B5" s="470"/>
      <c r="C5" s="470"/>
      <c r="D5" s="470"/>
      <c r="E5" s="470"/>
      <c r="F5" s="471"/>
    </row>
    <row r="6" spans="1:6" ht="16.5" customHeight="1" thickBot="1" x14ac:dyDescent="0.3">
      <c r="A6" s="481"/>
      <c r="B6" s="482"/>
      <c r="C6" s="482"/>
      <c r="D6" s="482"/>
      <c r="E6" s="482"/>
      <c r="F6" s="483"/>
    </row>
    <row r="7" spans="1:6" ht="16.5" customHeight="1" thickBot="1" x14ac:dyDescent="0.3">
      <c r="A7" s="488" t="s">
        <v>176</v>
      </c>
      <c r="B7" s="489"/>
      <c r="C7" s="489"/>
      <c r="D7" s="489"/>
      <c r="E7" s="489"/>
      <c r="F7" s="489"/>
    </row>
    <row r="8" spans="1:6" ht="14.25" customHeight="1" x14ac:dyDescent="0.25">
      <c r="A8" s="269">
        <v>-1</v>
      </c>
      <c r="B8" s="270">
        <v>-2</v>
      </c>
      <c r="C8" s="270">
        <v>-3</v>
      </c>
      <c r="D8" s="270">
        <v>-4</v>
      </c>
      <c r="E8" s="270">
        <v>-5</v>
      </c>
      <c r="F8" s="271">
        <v>-6</v>
      </c>
    </row>
    <row r="9" spans="1:6" ht="30.75" customHeight="1" thickBot="1" x14ac:dyDescent="0.3">
      <c r="A9" s="272" t="s">
        <v>177</v>
      </c>
      <c r="B9" s="273" t="s">
        <v>178</v>
      </c>
      <c r="C9" s="274" t="s">
        <v>179</v>
      </c>
      <c r="D9" s="274" t="s">
        <v>180</v>
      </c>
      <c r="E9" s="274" t="s">
        <v>181</v>
      </c>
      <c r="F9" s="275" t="s">
        <v>182</v>
      </c>
    </row>
    <row r="10" spans="1:6" ht="15" customHeight="1" x14ac:dyDescent="0.25">
      <c r="A10" s="276"/>
      <c r="B10" s="277"/>
      <c r="C10" s="278"/>
      <c r="D10" s="278"/>
      <c r="E10" s="278"/>
      <c r="F10" s="279"/>
    </row>
    <row r="11" spans="1:6" ht="15" customHeight="1" x14ac:dyDescent="0.25">
      <c r="A11" s="280" t="s">
        <v>83</v>
      </c>
      <c r="B11" s="490" t="s">
        <v>183</v>
      </c>
      <c r="C11" s="491"/>
      <c r="D11" s="491"/>
      <c r="E11" s="491"/>
      <c r="F11" s="491"/>
    </row>
    <row r="12" spans="1:6" ht="15" customHeight="1" x14ac:dyDescent="0.25">
      <c r="A12" s="484"/>
      <c r="B12" s="485"/>
      <c r="C12" s="485"/>
      <c r="D12" s="485"/>
      <c r="E12" s="485"/>
      <c r="F12" s="485"/>
    </row>
    <row r="13" spans="1:6" ht="15" customHeight="1" x14ac:dyDescent="0.25">
      <c r="A13" s="280" t="s">
        <v>84</v>
      </c>
      <c r="B13" s="492" t="s">
        <v>184</v>
      </c>
      <c r="C13" s="493"/>
      <c r="D13" s="493"/>
      <c r="E13" s="493"/>
      <c r="F13" s="493"/>
    </row>
    <row r="14" spans="1:6" ht="15" customHeight="1" x14ac:dyDescent="0.25">
      <c r="A14" s="484"/>
      <c r="B14" s="485"/>
      <c r="C14" s="485"/>
      <c r="D14" s="485"/>
      <c r="E14" s="485"/>
      <c r="F14" s="485"/>
    </row>
    <row r="15" spans="1:6" ht="15" customHeight="1" x14ac:dyDescent="0.25">
      <c r="A15" s="280" t="s">
        <v>107</v>
      </c>
      <c r="B15" s="492" t="s">
        <v>185</v>
      </c>
      <c r="C15" s="493"/>
      <c r="D15" s="493"/>
      <c r="E15" s="493"/>
      <c r="F15" s="493"/>
    </row>
    <row r="16" spans="1:6" ht="15" customHeight="1" x14ac:dyDescent="0.25">
      <c r="A16" s="484"/>
      <c r="B16" s="485"/>
      <c r="C16" s="485"/>
      <c r="D16" s="485"/>
      <c r="E16" s="485"/>
      <c r="F16" s="485"/>
    </row>
    <row r="17" spans="1:6" ht="15" customHeight="1" x14ac:dyDescent="0.25">
      <c r="A17" s="280" t="s">
        <v>186</v>
      </c>
      <c r="B17" s="486" t="s">
        <v>187</v>
      </c>
      <c r="C17" s="486"/>
      <c r="D17" s="486"/>
      <c r="E17" s="486"/>
      <c r="F17" s="486"/>
    </row>
    <row r="18" spans="1:6" ht="16.5" customHeight="1" thickBot="1" x14ac:dyDescent="0.3">
      <c r="A18" s="281"/>
      <c r="B18" s="487"/>
      <c r="C18" s="487"/>
      <c r="D18" s="487"/>
      <c r="E18" s="487"/>
      <c r="F18" s="282"/>
    </row>
    <row r="19" spans="1:6" x14ac:dyDescent="0.25">
      <c r="A19" s="283"/>
      <c r="B19" s="284" t="s">
        <v>188</v>
      </c>
      <c r="C19" s="285">
        <v>300000</v>
      </c>
      <c r="D19" s="285">
        <v>26420</v>
      </c>
      <c r="E19" s="285">
        <v>0</v>
      </c>
      <c r="F19" s="286">
        <v>0</v>
      </c>
    </row>
    <row r="20" spans="1:6" x14ac:dyDescent="0.25">
      <c r="A20" s="283"/>
      <c r="B20" s="284" t="s">
        <v>189</v>
      </c>
      <c r="C20" s="285">
        <v>66833</v>
      </c>
      <c r="D20" s="285">
        <v>4629</v>
      </c>
      <c r="E20" s="285">
        <v>0</v>
      </c>
      <c r="F20" s="286">
        <v>4629</v>
      </c>
    </row>
    <row r="21" spans="1:6" x14ac:dyDescent="0.25">
      <c r="A21" s="283"/>
      <c r="B21" s="284" t="s">
        <v>190</v>
      </c>
      <c r="C21" s="285">
        <v>5000</v>
      </c>
      <c r="D21" s="285">
        <v>568</v>
      </c>
      <c r="E21" s="285">
        <v>0</v>
      </c>
      <c r="F21" s="286">
        <v>568</v>
      </c>
    </row>
    <row r="22" spans="1:6" x14ac:dyDescent="0.25">
      <c r="A22" s="283"/>
      <c r="B22" s="284" t="s">
        <v>191</v>
      </c>
      <c r="C22" s="285">
        <v>7500</v>
      </c>
      <c r="D22" s="285">
        <v>1932</v>
      </c>
      <c r="E22" s="285">
        <v>0</v>
      </c>
      <c r="F22" s="286">
        <v>1932</v>
      </c>
    </row>
    <row r="23" spans="1:6" x14ac:dyDescent="0.25">
      <c r="A23" s="283"/>
      <c r="B23" s="284" t="s">
        <v>192</v>
      </c>
      <c r="C23" s="285">
        <v>4246</v>
      </c>
      <c r="D23" s="285">
        <v>1874</v>
      </c>
      <c r="E23" s="285">
        <v>0</v>
      </c>
      <c r="F23" s="286">
        <v>1874</v>
      </c>
    </row>
    <row r="24" spans="1:6" x14ac:dyDescent="0.25">
      <c r="A24" s="283"/>
      <c r="B24" s="284" t="s">
        <v>193</v>
      </c>
      <c r="C24" s="285">
        <v>23393</v>
      </c>
      <c r="D24" s="285">
        <v>116</v>
      </c>
      <c r="E24" s="285">
        <v>0</v>
      </c>
      <c r="F24" s="286">
        <v>116</v>
      </c>
    </row>
    <row r="25" spans="1:6" x14ac:dyDescent="0.25">
      <c r="A25" s="283"/>
      <c r="B25" s="284" t="s">
        <v>194</v>
      </c>
      <c r="C25" s="285">
        <v>15000</v>
      </c>
      <c r="D25" s="285">
        <v>7304</v>
      </c>
      <c r="E25" s="285">
        <v>0</v>
      </c>
      <c r="F25" s="286">
        <v>7304</v>
      </c>
    </row>
    <row r="26" spans="1:6" x14ac:dyDescent="0.25">
      <c r="A26" s="283"/>
      <c r="B26" s="284" t="s">
        <v>195</v>
      </c>
      <c r="C26" s="285">
        <v>10000</v>
      </c>
      <c r="D26" s="285">
        <v>2147</v>
      </c>
      <c r="E26" s="285">
        <v>0</v>
      </c>
      <c r="F26" s="286">
        <v>2147</v>
      </c>
    </row>
    <row r="27" spans="1:6" x14ac:dyDescent="0.25">
      <c r="A27" s="283"/>
      <c r="B27" s="284" t="s">
        <v>196</v>
      </c>
      <c r="C27" s="285">
        <v>80088</v>
      </c>
      <c r="D27" s="285">
        <v>2354</v>
      </c>
      <c r="E27" s="285">
        <v>0</v>
      </c>
      <c r="F27" s="286">
        <v>2354</v>
      </c>
    </row>
    <row r="28" spans="1:6" ht="16.5" thickBot="1" x14ac:dyDescent="0.3">
      <c r="A28" s="283"/>
      <c r="B28" s="284" t="s">
        <v>197</v>
      </c>
      <c r="C28" s="285">
        <v>15000</v>
      </c>
      <c r="D28" s="285">
        <v>1895</v>
      </c>
      <c r="E28" s="285">
        <v>0</v>
      </c>
      <c r="F28" s="286">
        <v>1895</v>
      </c>
    </row>
    <row r="29" spans="1:6" ht="16.5" customHeight="1" thickBot="1" x14ac:dyDescent="0.3">
      <c r="A29" s="287"/>
      <c r="B29" s="287" t="s">
        <v>198</v>
      </c>
      <c r="C29" s="288">
        <f>SUM(C$19:C28)</f>
        <v>527060</v>
      </c>
      <c r="D29" s="288">
        <f>SUM(D$19:D28)</f>
        <v>49239</v>
      </c>
      <c r="E29" s="288">
        <f>SUM(E$19:E28)</f>
        <v>0</v>
      </c>
      <c r="F29" s="288">
        <f>SUM(F$19:F28)</f>
        <v>22819</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r:id="rId1"/>
  <headerFooter>
    <oddHeader>&amp;LOFFICE OF HEALTH CARE ACCESS&amp;CANNUAL REPORTING&amp;RWILLIAM W. BACKUS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2011-08-05T17:37:24Z</cp:lastPrinted>
  <dcterms:created xsi:type="dcterms:W3CDTF">2005-10-21T18:41:40Z</dcterms:created>
  <dcterms:modified xsi:type="dcterms:W3CDTF">2011-08-05T17:37:54Z</dcterms:modified>
</cp:coreProperties>
</file>