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970" windowHeight="5895" activeTab="1"/>
  </bookViews>
  <sheets>
    <sheet name="Bill" sheetId="1" r:id="rId1"/>
    <sheet name="CO-17" sheetId="2" r:id="rId2"/>
    <sheet name="Instructions" sheetId="3" r:id="rId3"/>
    <sheet name="Sheet2" sheetId="4" state="hidden" r:id="rId4"/>
  </sheets>
  <definedNames>
    <definedName name="_xlfn.SUMIFS" hidden="1">#NAME?</definedName>
    <definedName name="assign">'Sheet2'!#REF!</definedName>
    <definedName name="case">'Sheet2'!#REF!</definedName>
    <definedName name="cases">'Sheet2'!#REF!</definedName>
    <definedName name="cases1">'Sheet2'!#REF!</definedName>
    <definedName name="charge">'Sheet2'!#REF!</definedName>
    <definedName name="entry">'Sheet2'!$C$3:$C$6</definedName>
    <definedName name="ENTRYHOURLY">'Sheet2'!$F$3:$F$10</definedName>
    <definedName name="list">'Sheet2'!$C$3:$C$10</definedName>
    <definedName name="location">'Sheet2'!$B$3:$B$20</definedName>
    <definedName name="location2">'Sheet2'!$B$3:$B$15</definedName>
    <definedName name="location4">'Sheet2'!$B$3:$B$32</definedName>
    <definedName name="Office">'Sheet2'!#REF!</definedName>
    <definedName name="prefix">'Sheet2'!#REF!</definedName>
    <definedName name="_xlnm.Print_Area" localSheetId="0">'Bill'!$A$1:$M$79</definedName>
    <definedName name="_xlnm.Print_Area" localSheetId="1">'CO-17'!$A$1:$K$46</definedName>
    <definedName name="_xlnm.Print_Area" localSheetId="2">'Instructions'!$A$1:$I$17</definedName>
    <definedName name="status">'Sheet2'!#REF!</definedName>
    <definedName name="type">'Sheet2'!$E$3:$E$8</definedName>
    <definedName name="type2">'Sheet2'!$E$3:$E$8</definedName>
    <definedName name="typea">'Sheet2'!$E$3:$E$9</definedName>
    <definedName name="typeb">'Sheet2'!$E$3:$E$12</definedName>
    <definedName name="yes">'Sheet2'!$D$3:$D$5</definedName>
  </definedNames>
  <calcPr fullCalcOnLoad="1"/>
</workbook>
</file>

<file path=xl/sharedStrings.xml><?xml version="1.0" encoding="utf-8"?>
<sst xmlns="http://schemas.openxmlformats.org/spreadsheetml/2006/main" count="280" uniqueCount="189">
  <si>
    <t xml:space="preserve">Payment Address:     </t>
  </si>
  <si>
    <t>Subtotal</t>
  </si>
  <si>
    <r>
      <t xml:space="preserve">Attorney Name:   </t>
    </r>
    <r>
      <rPr>
        <b/>
        <sz val="10"/>
        <color indexed="13"/>
        <rFont val="Arial"/>
        <family val="2"/>
      </rPr>
      <t xml:space="preserve"> </t>
    </r>
    <r>
      <rPr>
        <b/>
        <sz val="10"/>
        <color indexed="10"/>
        <rFont val="Arial"/>
        <family val="2"/>
      </rPr>
      <t xml:space="preserve"> </t>
    </r>
  </si>
  <si>
    <t xml:space="preserve"> </t>
  </si>
  <si>
    <t>Select</t>
  </si>
  <si>
    <t>Court Location:</t>
  </si>
  <si>
    <t>Yes</t>
  </si>
  <si>
    <t>No</t>
  </si>
  <si>
    <t>Phone Number:</t>
  </si>
  <si>
    <r>
      <t>Invoice Payable To:</t>
    </r>
    <r>
      <rPr>
        <b/>
        <sz val="10"/>
        <color indexed="10"/>
        <rFont val="Arial"/>
        <family val="2"/>
      </rPr>
      <t xml:space="preserve">  </t>
    </r>
  </si>
  <si>
    <t>PAYEE INFORMATION</t>
  </si>
  <si>
    <t>City:</t>
  </si>
  <si>
    <t>Zip Code:</t>
  </si>
  <si>
    <t>VENDOR INVOICE FOR GOODS OR SERVICES</t>
  </si>
  <si>
    <t>STATE  OF  CONNECTICUT</t>
  </si>
  <si>
    <t>RENDERED  TO  THE  STATE  OF  CONNECTICUT</t>
  </si>
  <si>
    <t xml:space="preserve">  OFFICE  OF  THE  STATE  COMPTROLLER</t>
  </si>
  <si>
    <t>CENTRAL  ACCOUNTS  PAYABLE  DIVISION</t>
  </si>
  <si>
    <r>
      <t>1</t>
    </r>
    <r>
      <rPr>
        <sz val="10"/>
        <color indexed="8"/>
        <rFont val="Times New Roman"/>
        <family val="1"/>
      </rPr>
      <t xml:space="preserve">)  </t>
    </r>
    <r>
      <rPr>
        <sz val="6"/>
        <color indexed="8"/>
        <rFont val="Times New Roman"/>
        <family val="1"/>
      </rPr>
      <t>BUSINESS UNIT NAME</t>
    </r>
  </si>
  <si>
    <t>(2)  BUSINESS UNIT NO.</t>
  </si>
  <si>
    <r>
      <t>(3)</t>
    </r>
    <r>
      <rPr>
        <sz val="7"/>
        <color indexed="8"/>
        <rFont val="Times New Roman"/>
        <family val="1"/>
      </rPr>
      <t xml:space="preserve"> </t>
    </r>
    <r>
      <rPr>
        <sz val="6"/>
        <color indexed="8"/>
        <rFont val="Times New Roman"/>
        <family val="1"/>
      </rPr>
      <t xml:space="preserve"> INVOICE NO.</t>
    </r>
  </si>
  <si>
    <r>
      <t>(4)</t>
    </r>
    <r>
      <rPr>
        <sz val="7"/>
        <color indexed="8"/>
        <rFont val="Times New Roman"/>
        <family val="1"/>
      </rPr>
      <t xml:space="preserve"> </t>
    </r>
    <r>
      <rPr>
        <sz val="6"/>
        <color indexed="8"/>
        <rFont val="Times New Roman"/>
        <family val="1"/>
      </rPr>
      <t>INVOICE AMOUNT</t>
    </r>
  </si>
  <si>
    <t>PDSM1</t>
  </si>
  <si>
    <t>(5)  DOCUMENT  DATE</t>
  </si>
  <si>
    <t>(6)  INVOICE  DATE</t>
  </si>
  <si>
    <t>(7)  ACCOUNTING DATE</t>
  </si>
  <si>
    <t>(8)  RPT. TYPE</t>
  </si>
  <si>
    <t>(9)  VENDOR  FEIN//SSN  -  SUFFIX</t>
  </si>
  <si>
    <t>     </t>
  </si>
  <si>
    <r>
      <t>VENDOR  /  PAYEE:</t>
    </r>
    <r>
      <rPr>
        <sz val="7"/>
        <color indexed="8"/>
        <rFont val="Times New Roman"/>
        <family val="1"/>
      </rPr>
      <t xml:space="preserve"> FIELDS 13 THROUGH 22 AND 37 THROUGH 40 ARE MANDATORY FOR PAYMENT</t>
    </r>
  </si>
  <si>
    <t xml:space="preserve">(10)   PAYEE INFO: </t>
  </si>
  <si>
    <t>PAYEE:</t>
  </si>
  <si>
    <t>ADDRESS:</t>
  </si>
  <si>
    <t>CITY:       </t>
  </si>
  <si>
    <t xml:space="preserve">STATE:  </t>
  </si>
  <si>
    <t>ZIP  CODE:       </t>
  </si>
  <si>
    <t>(13) VENDOR COMMENTS</t>
  </si>
  <si>
    <t>(14)                      GIVE  FULL  DESCRIPTION  OF  GOODS  AND / OR  SERVICES  COMPLETED</t>
  </si>
  <si>
    <t>(15) QUANTITY</t>
  </si>
  <si>
    <t>(16)   UNITS</t>
  </si>
  <si>
    <t>(17)  UNIT PRICE</t>
  </si>
  <si>
    <t>(18) AMOUNT</t>
  </si>
  <si>
    <t>(19)</t>
  </si>
  <si>
    <t>(20)</t>
  </si>
  <si>
    <t>(21)</t>
  </si>
  <si>
    <t>(22)</t>
  </si>
  <si>
    <t>(23)</t>
  </si>
  <si>
    <t>(24)</t>
  </si>
  <si>
    <t>(25)</t>
  </si>
  <si>
    <t>(26)</t>
  </si>
  <si>
    <t>(28)</t>
  </si>
  <si>
    <t>(29)</t>
  </si>
  <si>
    <t>AMOUNT</t>
  </si>
  <si>
    <t>QUANTITY</t>
  </si>
  <si>
    <t>GL UNIT</t>
  </si>
  <si>
    <t>BUDGET DATE</t>
  </si>
  <si>
    <t>FUND</t>
  </si>
  <si>
    <t>SID</t>
  </si>
  <si>
    <t xml:space="preserve">   PROGRAM</t>
  </si>
  <si>
    <t xml:space="preserve"> PROJECT/GRANT</t>
  </si>
  <si>
    <t>CHARTFIELD 1</t>
  </si>
  <si>
    <r>
      <t>(</t>
    </r>
    <r>
      <rPr>
        <sz val="8"/>
        <color indexed="8"/>
        <rFont val="Times New Roman"/>
        <family val="1"/>
      </rPr>
      <t>32)  AGENCY  NAME  AND  ADDRESS</t>
    </r>
  </si>
  <si>
    <t>(33) PO.NO.</t>
  </si>
  <si>
    <t>(34) PO BUSINESS UNIT</t>
  </si>
  <si>
    <t>(37) DATE(S) OF RECEIPT(S)</t>
  </si>
  <si>
    <t>SHIPPING  INFORMATION</t>
  </si>
  <si>
    <t>SHIPPING INFORMATION</t>
  </si>
  <si>
    <t>(38)  DATE  SHIPPED</t>
  </si>
  <si>
    <t>(39) FROM – CITY - STATE</t>
  </si>
  <si>
    <t>(40) VIA-CARRIER</t>
  </si>
  <si>
    <t>DEPT</t>
  </si>
  <si>
    <t>(35) COMMODITIES RECEIVE OR SERVICES RENDERED-SIGNATURE</t>
  </si>
  <si>
    <t>(36) RECEIVING REPORT NO</t>
  </si>
  <si>
    <t>(41) F.O.B.</t>
  </si>
  <si>
    <r>
      <t>·</t>
    </r>
    <r>
      <rPr>
        <sz val="7"/>
        <color indexed="8"/>
        <rFont val="Times New Roman"/>
        <family val="1"/>
      </rPr>
      <t xml:space="preserve">         </t>
    </r>
    <r>
      <rPr>
        <sz val="11"/>
        <color theme="1"/>
        <rFont val="Calibri"/>
        <family val="2"/>
      </rPr>
      <t>Select the court location from the drop down</t>
    </r>
  </si>
  <si>
    <r>
      <t>·</t>
    </r>
    <r>
      <rPr>
        <sz val="7"/>
        <color indexed="8"/>
        <rFont val="Times New Roman"/>
        <family val="1"/>
      </rPr>
      <t xml:space="preserve">         </t>
    </r>
    <r>
      <rPr>
        <sz val="11"/>
        <color theme="1"/>
        <rFont val="Calibri"/>
        <family val="2"/>
      </rPr>
      <t>Sign and date the bottom of the form with your approved symbol</t>
    </r>
  </si>
  <si>
    <t>ADDITIONAL BILLING INFORMATION</t>
  </si>
  <si>
    <r>
      <t>·</t>
    </r>
    <r>
      <rPr>
        <sz val="7"/>
        <color indexed="8"/>
        <rFont val="Times New Roman"/>
        <family val="1"/>
      </rPr>
      <t xml:space="preserve">         </t>
    </r>
    <r>
      <rPr>
        <b/>
        <sz val="11"/>
        <color indexed="8"/>
        <rFont val="Calibri"/>
        <family val="2"/>
      </rPr>
      <t>Bills submitted more than six months form the last day of the month in which the work claimed was performed, except for good cause as determined by the Commission, shall not be accepted</t>
    </r>
  </si>
  <si>
    <t>State:</t>
  </si>
  <si>
    <t>Save and email to: OCPD.Bills.CP@jud.ct.gov</t>
  </si>
  <si>
    <r>
      <t>·</t>
    </r>
    <r>
      <rPr>
        <sz val="7"/>
        <color indexed="8"/>
        <rFont val="Times New Roman"/>
        <family val="1"/>
      </rPr>
      <t xml:space="preserve">         </t>
    </r>
    <r>
      <rPr>
        <sz val="11"/>
        <color theme="1"/>
        <rFont val="Calibri"/>
        <family val="2"/>
      </rPr>
      <t>Enter the Payee Name (who the check is going to)</t>
    </r>
  </si>
  <si>
    <r>
      <t>·</t>
    </r>
    <r>
      <rPr>
        <sz val="7"/>
        <color indexed="8"/>
        <rFont val="Times New Roman"/>
        <family val="1"/>
      </rPr>
      <t xml:space="preserve">         </t>
    </r>
    <r>
      <rPr>
        <sz val="11"/>
        <color theme="1"/>
        <rFont val="Calibri"/>
        <family val="2"/>
      </rPr>
      <t xml:space="preserve">Vendor Number - This is </t>
    </r>
    <r>
      <rPr>
        <b/>
        <sz val="11"/>
        <color indexed="8"/>
        <rFont val="Calibri"/>
        <family val="2"/>
      </rPr>
      <t>NOT</t>
    </r>
    <r>
      <rPr>
        <sz val="11"/>
        <color theme="1"/>
        <rFont val="Calibri"/>
        <family val="2"/>
      </rPr>
      <t xml:space="preserve"> your social security number, it is the Vendor # found on CORE/CT Self Service</t>
    </r>
  </si>
  <si>
    <r>
      <t>·</t>
    </r>
    <r>
      <rPr>
        <sz val="7"/>
        <color indexed="8"/>
        <rFont val="Times New Roman"/>
        <family val="1"/>
      </rPr>
      <t xml:space="preserve">         </t>
    </r>
    <r>
      <rPr>
        <sz val="11"/>
        <color theme="1"/>
        <rFont val="Calibri"/>
        <family val="2"/>
      </rPr>
      <t xml:space="preserve">You </t>
    </r>
    <r>
      <rPr>
        <b/>
        <sz val="11"/>
        <color indexed="8"/>
        <rFont val="Calibri"/>
        <family val="2"/>
      </rPr>
      <t xml:space="preserve">do not need </t>
    </r>
    <r>
      <rPr>
        <sz val="11"/>
        <color theme="1"/>
        <rFont val="Calibri"/>
        <family val="2"/>
      </rPr>
      <t>to send a separate CO-17 with the hourly invoice because it is included in this file.  It is automatically filled in from the hourly form.</t>
    </r>
  </si>
  <si>
    <t>Date Opened</t>
  </si>
  <si>
    <t>Client Type</t>
  </si>
  <si>
    <t>Child</t>
  </si>
  <si>
    <t>Parent</t>
  </si>
  <si>
    <t>GAL - Child</t>
  </si>
  <si>
    <t>GAL - Parent</t>
  </si>
  <si>
    <t>Grandparent</t>
  </si>
  <si>
    <t>Other</t>
  </si>
  <si>
    <t>Legal Guardian</t>
  </si>
  <si>
    <t>Enter # of Clients Represented 1-10</t>
  </si>
  <si>
    <t>Date</t>
  </si>
  <si>
    <t>Docket #('s)</t>
  </si>
  <si>
    <t>`</t>
  </si>
  <si>
    <t>Case Type</t>
  </si>
  <si>
    <t>Neglect</t>
  </si>
  <si>
    <t>Delinquency</t>
  </si>
  <si>
    <t>Family With Service Needs</t>
  </si>
  <si>
    <t>Termination of Parental Rights</t>
  </si>
  <si>
    <t>Emancipation</t>
  </si>
  <si>
    <t>RPG</t>
  </si>
  <si>
    <t>GAL</t>
  </si>
  <si>
    <r>
      <t>·</t>
    </r>
    <r>
      <rPr>
        <sz val="7"/>
        <color indexed="8"/>
        <rFont val="Times New Roman"/>
        <family val="1"/>
      </rPr>
      <t xml:space="preserve">         </t>
    </r>
    <r>
      <rPr>
        <sz val="11"/>
        <color theme="1"/>
        <rFont val="Calibri"/>
        <family val="2"/>
      </rPr>
      <t>Payment Address and Phone Number</t>
    </r>
  </si>
  <si>
    <t>Through</t>
  </si>
  <si>
    <t>Billing period</t>
  </si>
  <si>
    <t>Bridgeport Juvenile 98926</t>
  </si>
  <si>
    <t>Danbury Juvenile 98927</t>
  </si>
  <si>
    <t>Hartford Juvenile 98928</t>
  </si>
  <si>
    <t>Middletown Juvenile 98929</t>
  </si>
  <si>
    <t>New Britain Juvenile 98930</t>
  </si>
  <si>
    <t>New Haven Juvenile 98931</t>
  </si>
  <si>
    <t>Stamford Juvenile 98934</t>
  </si>
  <si>
    <t>Torrington Juvenile 98935</t>
  </si>
  <si>
    <t>Waterbury Juvenile 98936</t>
  </si>
  <si>
    <t>Waterford Juvenile 98937</t>
  </si>
  <si>
    <t>Willimantic Juvenile 98938</t>
  </si>
  <si>
    <t>Rockville Juvenile 98933</t>
  </si>
  <si>
    <t>Subtotal Flat Rate</t>
  </si>
  <si>
    <t>Appeal Review/Appeal</t>
  </si>
  <si>
    <t>BILLING DETAILS FOR FLAT RATE</t>
  </si>
  <si>
    <t>BILLING DETAILS FOR HOURLY AND STANDBY</t>
  </si>
  <si>
    <t>Date of Activity</t>
  </si>
  <si>
    <t>Entry Type</t>
  </si>
  <si>
    <t>Standby</t>
  </si>
  <si>
    <t>Trial</t>
  </si>
  <si>
    <t>Visit</t>
  </si>
  <si>
    <t>Purpose</t>
  </si>
  <si>
    <t>Specific Time</t>
  </si>
  <si>
    <t>Unit</t>
  </si>
  <si>
    <t xml:space="preserve"> Rate</t>
  </si>
  <si>
    <t>Designate AM or PM</t>
  </si>
  <si>
    <t>Start</t>
  </si>
  <si>
    <t>End</t>
  </si>
  <si>
    <t>First Date of Billing:</t>
  </si>
  <si>
    <t>Last Date of Billing:</t>
  </si>
  <si>
    <t>Client Name (Siblings listed together)</t>
  </si>
  <si>
    <t># of Days</t>
  </si>
  <si>
    <t>Daily Rate</t>
  </si>
  <si>
    <t>ATTORNEY DESIGNATED SYMBOL</t>
  </si>
  <si>
    <t>Subtotal Hourly Invoice</t>
  </si>
  <si>
    <t>Subtotal Standby Invoice</t>
  </si>
  <si>
    <t>Approved Hourly</t>
  </si>
  <si>
    <t>Client Name (Siblings listed together )</t>
  </si>
  <si>
    <t xml:space="preserve"> Approved Hourly</t>
  </si>
  <si>
    <t xml:space="preserve"> Trial Time</t>
  </si>
  <si>
    <t xml:space="preserve"> Visit Time</t>
  </si>
  <si>
    <t>Vendor Number: (Do not use Social or FEIN#)</t>
  </si>
  <si>
    <t>Appeal/Appeal Review</t>
  </si>
  <si>
    <t>HR</t>
  </si>
  <si>
    <t>DA</t>
  </si>
  <si>
    <t>Out of Court</t>
  </si>
  <si>
    <r>
      <t>·</t>
    </r>
    <r>
      <rPr>
        <sz val="7"/>
        <color indexed="8"/>
        <rFont val="Times New Roman"/>
        <family val="1"/>
      </rPr>
      <t xml:space="preserve">         </t>
    </r>
    <r>
      <rPr>
        <sz val="11"/>
        <color theme="1"/>
        <rFont val="Calibri"/>
        <family val="2"/>
      </rPr>
      <t xml:space="preserve">Enter Client Name, Docket # and Date Case Opened </t>
    </r>
    <r>
      <rPr>
        <sz val="11"/>
        <color indexed="10"/>
        <rFont val="Calibri"/>
        <family val="2"/>
      </rPr>
      <t>DO NOT COPY AND PASTE FROM ANY OTHER FORMS</t>
    </r>
  </si>
  <si>
    <r>
      <t>·</t>
    </r>
    <r>
      <rPr>
        <sz val="7"/>
        <color indexed="8"/>
        <rFont val="Times New Roman"/>
        <family val="1"/>
      </rPr>
      <t xml:space="preserve">         </t>
    </r>
    <r>
      <rPr>
        <sz val="11"/>
        <color theme="1"/>
        <rFont val="Calibri"/>
        <family val="2"/>
      </rPr>
      <t>Enter number of clients</t>
    </r>
  </si>
  <si>
    <t>INSTRUCTIONS – ASSIGNED COUNSEL FOR JUVENILE SERVICES  FLAT RATE</t>
  </si>
  <si>
    <t>INSTRUCTIONS – ASSIGNED COUNSEL FOR JUVENILE SERVICES HOULRY RATE</t>
  </si>
  <si>
    <r>
      <t>·</t>
    </r>
    <r>
      <rPr>
        <sz val="7"/>
        <color indexed="8"/>
        <rFont val="Times New Roman"/>
        <family val="1"/>
      </rPr>
      <t xml:space="preserve">         </t>
    </r>
    <r>
      <rPr>
        <sz val="11"/>
        <color theme="1"/>
        <rFont val="Calibri"/>
        <family val="2"/>
      </rPr>
      <t>Enter Client Name, Docket # and Date OF ACTIVITY</t>
    </r>
  </si>
  <si>
    <r>
      <t>·</t>
    </r>
    <r>
      <rPr>
        <sz val="7"/>
        <color indexed="8"/>
        <rFont val="Times New Roman"/>
        <family val="1"/>
      </rPr>
      <t xml:space="preserve">         </t>
    </r>
    <r>
      <rPr>
        <sz val="11"/>
        <color theme="1"/>
        <rFont val="Calibri"/>
        <family val="2"/>
      </rPr>
      <t>Enter the purpose</t>
    </r>
  </si>
  <si>
    <r>
      <t>·</t>
    </r>
    <r>
      <rPr>
        <sz val="7"/>
        <color indexed="8"/>
        <rFont val="Times New Roman"/>
        <family val="1"/>
      </rPr>
      <t xml:space="preserve">         </t>
    </r>
    <r>
      <rPr>
        <sz val="11"/>
        <color theme="1"/>
        <rFont val="Calibri"/>
        <family val="2"/>
      </rPr>
      <t>Select the Entry Type</t>
    </r>
  </si>
  <si>
    <r>
      <t>·</t>
    </r>
    <r>
      <rPr>
        <sz val="7"/>
        <color indexed="8"/>
        <rFont val="Times New Roman"/>
        <family val="1"/>
      </rPr>
      <t xml:space="preserve">         </t>
    </r>
    <r>
      <rPr>
        <sz val="11"/>
        <color theme="1"/>
        <rFont val="Calibri"/>
        <family val="2"/>
      </rPr>
      <t>Select the Client Type and Case Type</t>
    </r>
  </si>
  <si>
    <r>
      <t>·</t>
    </r>
    <r>
      <rPr>
        <sz val="7"/>
        <color indexed="8"/>
        <rFont val="Times New Roman"/>
        <family val="1"/>
      </rPr>
      <t xml:space="preserve">         </t>
    </r>
    <r>
      <rPr>
        <sz val="11"/>
        <color theme="1"/>
        <rFont val="Calibri"/>
        <family val="2"/>
      </rPr>
      <t>Enter the time worked (ie 12:00 pm) no spaces</t>
    </r>
  </si>
  <si>
    <t>Bridgeport/Ansonia/Milford 98951</t>
  </si>
  <si>
    <t>Danbury    98952</t>
  </si>
  <si>
    <t>Fairfield   98953</t>
  </si>
  <si>
    <t>Hartford   98954</t>
  </si>
  <si>
    <t>Litchfield   98955</t>
  </si>
  <si>
    <t>Meriden  98956</t>
  </si>
  <si>
    <t>Middlesex  98957</t>
  </si>
  <si>
    <t>New Britian   98958</t>
  </si>
  <si>
    <t>New Haven    98959</t>
  </si>
  <si>
    <t>New London   98960</t>
  </si>
  <si>
    <t>Norwich    98961</t>
  </si>
  <si>
    <t>Stamford/Norwalk    98962</t>
  </si>
  <si>
    <t>Tolland   98963</t>
  </si>
  <si>
    <t>Windham  98965</t>
  </si>
  <si>
    <t>Probate Transfer</t>
  </si>
  <si>
    <t xml:space="preserve">ASSIGNED COUNSEL JUVENILE/GAL BILLING FORM </t>
  </si>
  <si>
    <t>FSM Standby</t>
  </si>
  <si>
    <t>Waterbury    98614</t>
  </si>
  <si>
    <t>Waterbury   98964</t>
  </si>
  <si>
    <t>Alix Walmsley</t>
  </si>
  <si>
    <r>
      <t>·</t>
    </r>
    <r>
      <rPr>
        <sz val="7"/>
        <color indexed="8"/>
        <rFont val="Times New Roman"/>
        <family val="1"/>
      </rPr>
      <t xml:space="preserve">         </t>
    </r>
    <r>
      <rPr>
        <sz val="11"/>
        <color theme="1"/>
        <rFont val="Calibri"/>
        <family val="2"/>
      </rPr>
      <t>Save and Email the form to: OCPD.Bills.CP@pds.ct.gov</t>
    </r>
  </si>
  <si>
    <t>CO - 17 REV. 08/18/2022</t>
  </si>
  <si>
    <t>Hartford, CT 06105</t>
  </si>
  <si>
    <t>pd013 rev. 10/11/2022</t>
  </si>
  <si>
    <t>OCPDBillsCP@pds.ct.gov</t>
  </si>
  <si>
    <t>A.C.W.</t>
  </si>
  <si>
    <t>55 Farmington Avenue 8th Floor</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</si>
</sst>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_);_(&quot;$&quot;* \(#,##0.0\);_(&quot;$&quot;* &quot;-&quot;??_);_(@_)"/>
    <numFmt numFmtId="169" formatCode="_(&quot;$&quot;* #,##0_);_(&quot;$&quot;* \(#,##0\);_(&quot;$&quot;* &quot;-&quot;??_);_(@_)"/>
    <numFmt numFmtId="170" formatCode="[$-409]dddd\,\ mmmm\ dd\,\ yyyy"/>
    <numFmt numFmtId="171" formatCode="[$-409]h:mm:ss\ AM/PM"/>
    <numFmt numFmtId="172" formatCode="&quot;$&quot;#,##0.00"/>
    <numFmt numFmtId="173" formatCode="&quot;$&quot;#,##0.0"/>
    <numFmt numFmtId="174" formatCode="&quot;$&quot;#,##0"/>
    <numFmt numFmtId="175" formatCode="0.0"/>
    <numFmt numFmtId="176" formatCode="0.000"/>
    <numFmt numFmtId="177" formatCode="000\-00\-0000"/>
    <numFmt numFmtId="178" formatCode="00000"/>
    <numFmt numFmtId="179" formatCode="00000.0"/>
    <numFmt numFmtId="180" formatCode="[$-409]h:mm\ AM/PM;@"/>
    <numFmt numFmtId="181" formatCode="h:mm;@"/>
  </numFmts>
  <fonts count="94">
    <font>
      <sz val="11"/>
      <color theme="1"/>
      <name val="Calibri"/>
      <family val="2"/>
    </font>
    <font>
      <sz val="11"/>
      <color indexed="8"/>
      <name val="Calibri"/>
      <family val="2"/>
    </font>
    <font>
      <b/>
      <sz val="10"/>
      <color indexed="10"/>
      <name val="Arial"/>
      <family val="2"/>
    </font>
    <font>
      <b/>
      <sz val="10"/>
      <color indexed="13"/>
      <name val="Arial"/>
      <family val="2"/>
    </font>
    <font>
      <sz val="10"/>
      <name val="Arial"/>
      <family val="2"/>
    </font>
    <font>
      <b/>
      <sz val="10"/>
      <name val="Arial"/>
      <family val="2"/>
    </font>
    <font>
      <sz val="10"/>
      <color indexed="8"/>
      <name val="Times New Roman"/>
      <family val="1"/>
    </font>
    <font>
      <sz val="6"/>
      <color indexed="8"/>
      <name val="Times New Roman"/>
      <family val="1"/>
    </font>
    <font>
      <sz val="7"/>
      <color indexed="8"/>
      <name val="Times New Roman"/>
      <family val="1"/>
    </font>
    <font>
      <sz val="8"/>
      <color indexed="8"/>
      <name val="Times New Roman"/>
      <family val="1"/>
    </font>
    <font>
      <b/>
      <sz val="11"/>
      <color indexed="8"/>
      <name val="Calibri"/>
      <family val="2"/>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2"/>
      <color indexed="8"/>
      <name val="Times New Roman"/>
      <family val="1"/>
    </font>
    <font>
      <sz val="6.5"/>
      <color indexed="8"/>
      <name val="Arial"/>
      <family val="2"/>
    </font>
    <font>
      <sz val="8"/>
      <color indexed="8"/>
      <name val="Arial"/>
      <family val="2"/>
    </font>
    <font>
      <sz val="9"/>
      <color indexed="8"/>
      <name val="Times New Roman"/>
      <family val="1"/>
    </font>
    <font>
      <b/>
      <sz val="8"/>
      <color indexed="8"/>
      <name val="Times New Roman"/>
      <family val="1"/>
    </font>
    <font>
      <sz val="11"/>
      <color indexed="8"/>
      <name val="Courier New"/>
      <family val="3"/>
    </font>
    <font>
      <sz val="11"/>
      <color indexed="8"/>
      <name val="Wingdings"/>
      <family val="0"/>
    </font>
    <font>
      <b/>
      <sz val="10"/>
      <color indexed="8"/>
      <name val="Calibri"/>
      <family val="2"/>
    </font>
    <font>
      <sz val="10"/>
      <color indexed="8"/>
      <name val="Arial"/>
      <family val="2"/>
    </font>
    <font>
      <b/>
      <sz val="10"/>
      <color indexed="40"/>
      <name val="Arial"/>
      <family val="2"/>
    </font>
    <font>
      <b/>
      <sz val="10"/>
      <color indexed="8"/>
      <name val="Arial"/>
      <family val="2"/>
    </font>
    <font>
      <sz val="10"/>
      <color indexed="8"/>
      <name val="Calibri"/>
      <family val="2"/>
    </font>
    <font>
      <i/>
      <sz val="8"/>
      <color indexed="8"/>
      <name val="Arial"/>
      <family val="2"/>
    </font>
    <font>
      <b/>
      <sz val="8"/>
      <color indexed="8"/>
      <name val="Arial"/>
      <family val="2"/>
    </font>
    <font>
      <b/>
      <sz val="12"/>
      <color indexed="8"/>
      <name val="Arial"/>
      <family val="2"/>
    </font>
    <font>
      <sz val="8"/>
      <color indexed="12"/>
      <name val="Arial"/>
      <family val="2"/>
    </font>
    <font>
      <sz val="10"/>
      <color indexed="10"/>
      <name val="Arial"/>
      <family val="2"/>
    </font>
    <font>
      <b/>
      <sz val="12"/>
      <color indexed="8"/>
      <name val="Times New Roman"/>
      <family val="1"/>
    </font>
    <font>
      <b/>
      <sz val="7"/>
      <color indexed="8"/>
      <name val="Times New Roman"/>
      <family val="1"/>
    </font>
    <font>
      <sz val="12"/>
      <color indexed="8"/>
      <name val="Arial"/>
      <family val="2"/>
    </font>
    <font>
      <i/>
      <sz val="12"/>
      <color indexed="8"/>
      <name val="Times New Roman"/>
      <family val="1"/>
    </font>
    <font>
      <sz val="11"/>
      <color indexed="8"/>
      <name val="Symbol"/>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imes New Roman"/>
      <family val="1"/>
    </font>
    <font>
      <sz val="7"/>
      <color theme="1"/>
      <name val="Times New Roman"/>
      <family val="1"/>
    </font>
    <font>
      <sz val="6"/>
      <color theme="1"/>
      <name val="Times New Roman"/>
      <family val="1"/>
    </font>
    <font>
      <sz val="12"/>
      <color theme="1"/>
      <name val="Times New Roman"/>
      <family val="1"/>
    </font>
    <font>
      <sz val="10"/>
      <color theme="1"/>
      <name val="Times New Roman"/>
      <family val="1"/>
    </font>
    <font>
      <sz val="6.5"/>
      <color theme="1"/>
      <name val="Arial"/>
      <family val="2"/>
    </font>
    <font>
      <sz val="8"/>
      <color theme="1"/>
      <name val="Arial"/>
      <family val="2"/>
    </font>
    <font>
      <sz val="9"/>
      <color theme="1"/>
      <name val="Times New Roman"/>
      <family val="1"/>
    </font>
    <font>
      <b/>
      <sz val="8"/>
      <color theme="1"/>
      <name val="Times New Roman"/>
      <family val="1"/>
    </font>
    <font>
      <sz val="11"/>
      <color theme="1"/>
      <name val="Courier New"/>
      <family val="3"/>
    </font>
    <font>
      <sz val="11"/>
      <color theme="1"/>
      <name val="Wingdings"/>
      <family val="0"/>
    </font>
    <font>
      <b/>
      <sz val="10"/>
      <color theme="1"/>
      <name val="Calibri"/>
      <family val="2"/>
    </font>
    <font>
      <sz val="10"/>
      <color theme="1"/>
      <name val="Arial"/>
      <family val="2"/>
    </font>
    <font>
      <b/>
      <sz val="10"/>
      <color rgb="FF00B0F0"/>
      <name val="Arial"/>
      <family val="2"/>
    </font>
    <font>
      <b/>
      <sz val="10"/>
      <color theme="1"/>
      <name val="Arial"/>
      <family val="2"/>
    </font>
    <font>
      <sz val="10"/>
      <color theme="1"/>
      <name val="Calibri"/>
      <family val="2"/>
    </font>
    <font>
      <i/>
      <sz val="8"/>
      <color theme="1"/>
      <name val="Arial"/>
      <family val="2"/>
    </font>
    <font>
      <b/>
      <sz val="8"/>
      <color theme="1"/>
      <name val="Arial"/>
      <family val="2"/>
    </font>
    <font>
      <b/>
      <sz val="12"/>
      <color theme="1"/>
      <name val="Arial"/>
      <family val="2"/>
    </font>
    <font>
      <sz val="8"/>
      <color rgb="FF0000FF"/>
      <name val="Arial"/>
      <family val="2"/>
    </font>
    <font>
      <sz val="10"/>
      <color rgb="FFFF0000"/>
      <name val="Arial"/>
      <family val="2"/>
    </font>
    <font>
      <i/>
      <sz val="12"/>
      <color theme="1"/>
      <name val="Times New Roman"/>
      <family val="1"/>
    </font>
    <font>
      <b/>
      <sz val="7"/>
      <color theme="1"/>
      <name val="Times New Roman"/>
      <family val="1"/>
    </font>
    <font>
      <sz val="12"/>
      <color theme="1"/>
      <name val="Arial"/>
      <family val="2"/>
    </font>
    <font>
      <b/>
      <sz val="12"/>
      <color theme="1"/>
      <name val="Times New Roman"/>
      <family val="1"/>
    </font>
    <font>
      <sz val="11"/>
      <color theme="1"/>
      <name val="Symbol"/>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D9D9D9"/>
        <bgColor indexed="64"/>
      </patternFill>
    </fill>
    <fill>
      <patternFill patternType="solid">
        <fgColor theme="0" tint="-0.1499900072813034"/>
        <bgColor indexed="64"/>
      </patternFill>
    </fill>
    <fill>
      <patternFill patternType="solid">
        <fgColor theme="0"/>
        <bgColor indexed="64"/>
      </patternFill>
    </fill>
    <fill>
      <patternFill patternType="solid">
        <fgColor rgb="FFE6E6E6"/>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color rgb="FF000000"/>
      </right>
      <top style="double">
        <color rgb="FF000000"/>
      </top>
      <bottom>
        <color indexed="63"/>
      </bottom>
    </border>
    <border>
      <left>
        <color indexed="63"/>
      </left>
      <right style="medium">
        <color rgb="FF000000"/>
      </right>
      <top>
        <color indexed="63"/>
      </top>
      <bottom style="medium">
        <color rgb="FF000000"/>
      </bottom>
    </border>
    <border>
      <left>
        <color indexed="63"/>
      </left>
      <right style="medium">
        <color rgb="FF000000"/>
      </right>
      <top>
        <color indexed="63"/>
      </top>
      <bottom>
        <color indexed="63"/>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ck">
        <color rgb="FF000000"/>
      </bottom>
    </border>
    <border>
      <left>
        <color indexed="63"/>
      </left>
      <right style="medium">
        <color rgb="FF000000"/>
      </right>
      <top>
        <color indexed="63"/>
      </top>
      <bottom style="thick">
        <color rgb="FF000000"/>
      </bottom>
    </border>
    <border>
      <left style="medium"/>
      <right>
        <color indexed="63"/>
      </right>
      <top style="medium"/>
      <bottom>
        <color indexed="63"/>
      </bottom>
    </border>
    <border>
      <left style="medium"/>
      <right>
        <color indexed="63"/>
      </right>
      <top style="medium"/>
      <bottom style="medium"/>
    </border>
    <border>
      <left style="medium"/>
      <right style="medium"/>
      <top>
        <color indexed="63"/>
      </top>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style="medium"/>
      <right>
        <color indexed="63"/>
      </right>
      <top>
        <color indexed="63"/>
      </top>
      <bottom style="medium"/>
    </border>
    <border>
      <left style="medium"/>
      <right style="medium"/>
      <top>
        <color indexed="63"/>
      </top>
      <bottom style="medium"/>
    </border>
    <border>
      <left>
        <color indexed="63"/>
      </left>
      <right style="medium">
        <color rgb="FF000000"/>
      </right>
      <top style="medium">
        <color rgb="FF000000"/>
      </top>
      <bottom>
        <color indexed="63"/>
      </bottom>
    </border>
    <border>
      <left>
        <color indexed="63"/>
      </left>
      <right>
        <color indexed="63"/>
      </right>
      <top style="thin"/>
      <bottom>
        <color indexed="63"/>
      </bottom>
    </border>
    <border>
      <left>
        <color indexed="63"/>
      </left>
      <right style="thin"/>
      <top>
        <color indexed="63"/>
      </top>
      <bottom style="double"/>
    </border>
    <border>
      <left style="thin"/>
      <right>
        <color indexed="63"/>
      </right>
      <top style="thin"/>
      <bottom>
        <color indexed="63"/>
      </bottom>
    </border>
    <border>
      <left>
        <color indexed="63"/>
      </left>
      <right>
        <color indexed="63"/>
      </right>
      <top>
        <color indexed="63"/>
      </top>
      <bottom style="medium"/>
    </border>
    <border>
      <left>
        <color indexed="63"/>
      </left>
      <right style="medium">
        <color rgb="FF000000"/>
      </right>
      <top>
        <color indexed="63"/>
      </top>
      <bottom style="medium"/>
    </border>
    <border>
      <left>
        <color indexed="63"/>
      </left>
      <right style="medium"/>
      <top>
        <color indexed="63"/>
      </top>
      <bottom>
        <color indexed="63"/>
      </bottom>
    </border>
    <border>
      <left>
        <color indexed="63"/>
      </left>
      <right>
        <color indexed="63"/>
      </right>
      <top style="medium"/>
      <bottom style="medium"/>
    </border>
    <border>
      <left style="medium">
        <color rgb="FF000000"/>
      </left>
      <right style="medium">
        <color rgb="FF000000"/>
      </right>
      <top>
        <color indexed="63"/>
      </top>
      <bottom style="medium">
        <color rgb="FF000000"/>
      </bottom>
    </border>
    <border>
      <left style="medium">
        <color rgb="FF000000"/>
      </left>
      <right>
        <color indexed="63"/>
      </right>
      <top>
        <color indexed="63"/>
      </top>
      <bottom>
        <color indexed="63"/>
      </bottom>
    </border>
    <border>
      <left style="medium">
        <color rgb="FF000000"/>
      </left>
      <right style="medium"/>
      <top style="medium">
        <color rgb="FF000000"/>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border>
    <border>
      <left>
        <color indexed="63"/>
      </left>
      <right style="medium"/>
      <top>
        <color indexed="63"/>
      </top>
      <bottom style="medium"/>
    </border>
    <border>
      <left style="medium">
        <color rgb="FF000000"/>
      </left>
      <right style="medium"/>
      <top>
        <color indexed="63"/>
      </top>
      <bottom>
        <color indexed="63"/>
      </bottom>
    </border>
    <border>
      <left style="medium">
        <color rgb="FF000000"/>
      </left>
      <right style="medium"/>
      <top>
        <color indexed="63"/>
      </top>
      <bottom style="medium"/>
    </border>
    <border>
      <left>
        <color indexed="63"/>
      </left>
      <right>
        <color indexed="63"/>
      </right>
      <top style="thick"/>
      <bottom>
        <color indexed="63"/>
      </bottom>
    </border>
    <border>
      <left style="thin"/>
      <right>
        <color indexed="63"/>
      </right>
      <top>
        <color indexed="63"/>
      </top>
      <bottom style="double"/>
    </border>
    <border>
      <left>
        <color indexed="63"/>
      </left>
      <right>
        <color indexed="63"/>
      </right>
      <top>
        <color indexed="63"/>
      </top>
      <bottom style="double"/>
    </border>
    <border>
      <left style="medium">
        <color rgb="FF000000"/>
      </left>
      <right>
        <color indexed="63"/>
      </right>
      <top style="medium">
        <color rgb="FF000000"/>
      </top>
      <bottom>
        <color indexed="63"/>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color indexed="63"/>
      </right>
      <top style="double">
        <color rgb="FF000000"/>
      </top>
      <bottom>
        <color indexed="63"/>
      </bottom>
    </border>
    <border>
      <left style="medium">
        <color rgb="FF000000"/>
      </left>
      <right>
        <color indexed="63"/>
      </right>
      <top style="double">
        <color rgb="FF000000"/>
      </top>
      <bottom>
        <color indexed="63"/>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33">
    <xf numFmtId="0" fontId="0" fillId="0" borderId="0" xfId="0" applyFont="1" applyAlignment="1">
      <alignment/>
    </xf>
    <xf numFmtId="0" fontId="0" fillId="0" borderId="0" xfId="0" applyAlignment="1" applyProtection="1">
      <alignment/>
      <protection/>
    </xf>
    <xf numFmtId="0" fontId="68" fillId="0" borderId="0" xfId="0" applyFont="1" applyAlignment="1" applyProtection="1">
      <alignment/>
      <protection/>
    </xf>
    <xf numFmtId="0" fontId="69" fillId="0" borderId="0" xfId="0" applyFont="1" applyAlignment="1" applyProtection="1">
      <alignment horizontal="center" vertical="center"/>
      <protection/>
    </xf>
    <xf numFmtId="0" fontId="0" fillId="0" borderId="0" xfId="0" applyFill="1" applyBorder="1" applyAlignment="1" applyProtection="1">
      <alignment/>
      <protection/>
    </xf>
    <xf numFmtId="0" fontId="69" fillId="0" borderId="0" xfId="0" applyFont="1" applyAlignment="1" applyProtection="1">
      <alignment horizontal="center"/>
      <protection/>
    </xf>
    <xf numFmtId="0" fontId="70" fillId="0" borderId="0" xfId="0" applyFont="1" applyAlignment="1" applyProtection="1">
      <alignment/>
      <protection/>
    </xf>
    <xf numFmtId="0" fontId="70" fillId="0" borderId="10" xfId="0" applyFont="1" applyBorder="1" applyAlignment="1" applyProtection="1">
      <alignment horizontal="justify" vertical="top" wrapText="1"/>
      <protection/>
    </xf>
    <xf numFmtId="0" fontId="70" fillId="0" borderId="11" xfId="0" applyFont="1" applyBorder="1" applyAlignment="1" applyProtection="1">
      <alignment horizontal="justify" vertical="top" wrapText="1"/>
      <protection/>
    </xf>
    <xf numFmtId="0" fontId="70" fillId="0" borderId="12" xfId="0" applyFont="1" applyBorder="1" applyAlignment="1" applyProtection="1">
      <alignment vertical="top" wrapText="1"/>
      <protection/>
    </xf>
    <xf numFmtId="0" fontId="69" fillId="33" borderId="11" xfId="0" applyFont="1" applyFill="1" applyBorder="1" applyAlignment="1" applyProtection="1">
      <alignment vertical="top" wrapText="1"/>
      <protection/>
    </xf>
    <xf numFmtId="0" fontId="69" fillId="33" borderId="13" xfId="0" applyFont="1" applyFill="1" applyBorder="1" applyAlignment="1" applyProtection="1">
      <alignment vertical="top" wrapText="1"/>
      <protection/>
    </xf>
    <xf numFmtId="0" fontId="68" fillId="0" borderId="14" xfId="0" applyFont="1" applyBorder="1" applyAlignment="1" applyProtection="1">
      <alignment vertical="top" wrapText="1"/>
      <protection/>
    </xf>
    <xf numFmtId="0" fontId="71" fillId="0" borderId="0" xfId="0" applyFont="1" applyFill="1" applyBorder="1" applyAlignment="1" applyProtection="1">
      <alignment wrapText="1"/>
      <protection/>
    </xf>
    <xf numFmtId="0" fontId="72" fillId="0" borderId="15" xfId="0" applyFont="1" applyBorder="1" applyAlignment="1" applyProtection="1">
      <alignment vertical="top" wrapText="1"/>
      <protection/>
    </xf>
    <xf numFmtId="0" fontId="72" fillId="0" borderId="16" xfId="0" applyFont="1" applyBorder="1" applyAlignment="1" applyProtection="1">
      <alignment vertical="top" wrapText="1"/>
      <protection/>
    </xf>
    <xf numFmtId="0" fontId="72" fillId="0" borderId="0" xfId="0" applyFont="1" applyFill="1" applyBorder="1" applyAlignment="1" applyProtection="1">
      <alignment horizontal="center" vertical="top" wrapText="1"/>
      <protection/>
    </xf>
    <xf numFmtId="0" fontId="72" fillId="0" borderId="0" xfId="0" applyFont="1" applyFill="1" applyBorder="1" applyAlignment="1" applyProtection="1">
      <alignment vertical="top" wrapText="1"/>
      <protection/>
    </xf>
    <xf numFmtId="0" fontId="0" fillId="0" borderId="0" xfId="0" applyFill="1" applyBorder="1" applyAlignment="1" applyProtection="1">
      <alignment vertical="top" wrapText="1"/>
      <protection/>
    </xf>
    <xf numFmtId="0" fontId="72" fillId="34" borderId="0" xfId="0" applyFont="1" applyFill="1" applyBorder="1" applyAlignment="1" applyProtection="1">
      <alignment vertical="top" wrapText="1"/>
      <protection/>
    </xf>
    <xf numFmtId="0" fontId="72" fillId="34" borderId="16" xfId="0" applyFont="1" applyFill="1" applyBorder="1" applyAlignment="1" applyProtection="1">
      <alignment vertical="top" wrapText="1"/>
      <protection/>
    </xf>
    <xf numFmtId="0" fontId="72" fillId="34" borderId="17" xfId="0" applyFont="1" applyFill="1" applyBorder="1" applyAlignment="1" applyProtection="1">
      <alignment vertical="top" wrapText="1"/>
      <protection/>
    </xf>
    <xf numFmtId="0" fontId="0" fillId="34" borderId="0" xfId="0" applyFill="1" applyBorder="1" applyAlignment="1" applyProtection="1">
      <alignment vertical="top" wrapText="1"/>
      <protection/>
    </xf>
    <xf numFmtId="0" fontId="73" fillId="0" borderId="18" xfId="0" applyFont="1" applyBorder="1" applyAlignment="1" applyProtection="1" quotePrefix="1">
      <alignment horizontal="left" vertical="top" wrapText="1"/>
      <protection/>
    </xf>
    <xf numFmtId="0" fontId="73" fillId="0" borderId="19" xfId="0" applyFont="1" applyBorder="1" applyAlignment="1" applyProtection="1" quotePrefix="1">
      <alignment horizontal="left" vertical="top" wrapText="1"/>
      <protection/>
    </xf>
    <xf numFmtId="0" fontId="74" fillId="0" borderId="19" xfId="0" applyFont="1" applyBorder="1" applyAlignment="1" applyProtection="1">
      <alignment horizontal="left" vertical="top" wrapText="1"/>
      <protection/>
    </xf>
    <xf numFmtId="0" fontId="73" fillId="0" borderId="19" xfId="0" applyFont="1" applyBorder="1" applyAlignment="1" applyProtection="1" quotePrefix="1">
      <alignment horizontal="left" vertical="top"/>
      <protection/>
    </xf>
    <xf numFmtId="0" fontId="73" fillId="0" borderId="19" xfId="0" applyFont="1" applyBorder="1" applyAlignment="1" applyProtection="1" quotePrefix="1">
      <alignment vertical="top" wrapText="1"/>
      <protection/>
    </xf>
    <xf numFmtId="0" fontId="0" fillId="0" borderId="0" xfId="0" applyAlignment="1" applyProtection="1">
      <alignment horizontal="left"/>
      <protection/>
    </xf>
    <xf numFmtId="0" fontId="73" fillId="0" borderId="20" xfId="0" applyFont="1" applyBorder="1" applyAlignment="1" applyProtection="1">
      <alignment horizontal="center" vertical="center" wrapText="1"/>
      <protection/>
    </xf>
    <xf numFmtId="0" fontId="73" fillId="0" borderId="19" xfId="0" applyFont="1" applyBorder="1" applyAlignment="1" applyProtection="1">
      <alignment horizontal="center" vertical="center" wrapText="1"/>
      <protection/>
    </xf>
    <xf numFmtId="0" fontId="74" fillId="0" borderId="19" xfId="0" applyFont="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73" fillId="0" borderId="0" xfId="0" applyFont="1" applyBorder="1" applyAlignment="1" applyProtection="1">
      <alignment horizontal="center" vertical="center" wrapText="1"/>
      <protection/>
    </xf>
    <xf numFmtId="0" fontId="0" fillId="0" borderId="0" xfId="0" applyAlignment="1" applyProtection="1">
      <alignment horizontal="center" vertical="center"/>
      <protection/>
    </xf>
    <xf numFmtId="0" fontId="72" fillId="0" borderId="20" xfId="0" applyFont="1" applyBorder="1" applyAlignment="1" applyProtection="1">
      <alignment horizontal="center" vertical="top" wrapText="1"/>
      <protection/>
    </xf>
    <xf numFmtId="0" fontId="71" fillId="0" borderId="19" xfId="0" applyFont="1" applyBorder="1" applyAlignment="1" applyProtection="1">
      <alignment horizontal="center" vertical="top" wrapText="1"/>
      <protection/>
    </xf>
    <xf numFmtId="0" fontId="72" fillId="0" borderId="19" xfId="0" applyFont="1" applyBorder="1" applyAlignment="1" applyProtection="1">
      <alignment horizontal="center" vertical="top" wrapText="1"/>
      <protection/>
    </xf>
    <xf numFmtId="0" fontId="71" fillId="0" borderId="0" xfId="0" applyFont="1" applyFill="1" applyBorder="1" applyAlignment="1" applyProtection="1">
      <alignment horizontal="center" vertical="top" wrapText="1"/>
      <protection/>
    </xf>
    <xf numFmtId="0" fontId="75" fillId="0" borderId="0" xfId="0" applyFont="1" applyAlignment="1" applyProtection="1">
      <alignment/>
      <protection/>
    </xf>
    <xf numFmtId="0" fontId="71" fillId="0" borderId="0" xfId="0" applyFont="1" applyAlignment="1" applyProtection="1">
      <alignment/>
      <protection/>
    </xf>
    <xf numFmtId="0" fontId="76" fillId="34" borderId="21" xfId="0" applyFont="1" applyFill="1" applyBorder="1" applyAlignment="1" applyProtection="1">
      <alignment horizontal="center" vertical="top" wrapText="1"/>
      <protection/>
    </xf>
    <xf numFmtId="0" fontId="0" fillId="34" borderId="21" xfId="0" applyFill="1" applyBorder="1" applyAlignment="1" applyProtection="1">
      <alignment/>
      <protection/>
    </xf>
    <xf numFmtId="0" fontId="77" fillId="0" borderId="0" xfId="0" applyFont="1" applyAlignment="1">
      <alignment horizontal="left" indent="10"/>
    </xf>
    <xf numFmtId="0" fontId="78" fillId="0" borderId="0" xfId="0" applyFont="1" applyAlignment="1">
      <alignment horizontal="left" indent="15"/>
    </xf>
    <xf numFmtId="0" fontId="66" fillId="0" borderId="0" xfId="0" applyFont="1" applyAlignment="1">
      <alignment/>
    </xf>
    <xf numFmtId="0" fontId="79" fillId="0" borderId="0" xfId="0" applyFont="1" applyAlignment="1">
      <alignment horizontal="center"/>
    </xf>
    <xf numFmtId="0" fontId="79" fillId="0" borderId="0" xfId="0" applyFont="1" applyAlignment="1">
      <alignment/>
    </xf>
    <xf numFmtId="0" fontId="71" fillId="0" borderId="22" xfId="0" applyFont="1" applyBorder="1" applyAlignment="1" applyProtection="1">
      <alignment vertical="top" wrapText="1"/>
      <protection/>
    </xf>
    <xf numFmtId="178" fontId="71" fillId="0" borderId="23" xfId="0" applyNumberFormat="1" applyFont="1" applyBorder="1" applyAlignment="1" applyProtection="1">
      <alignment vertical="top" wrapText="1"/>
      <protection/>
    </xf>
    <xf numFmtId="0" fontId="71" fillId="0" borderId="15" xfId="0" applyFont="1" applyBorder="1" applyAlignment="1" applyProtection="1">
      <alignment vertical="top" wrapText="1"/>
      <protection/>
    </xf>
    <xf numFmtId="2" fontId="71" fillId="0" borderId="16" xfId="0" applyNumberFormat="1" applyFont="1" applyBorder="1" applyAlignment="1" applyProtection="1">
      <alignment horizontal="center" vertical="center" wrapText="1"/>
      <protection/>
    </xf>
    <xf numFmtId="0" fontId="71" fillId="0" borderId="16" xfId="0" applyFont="1" applyBorder="1" applyAlignment="1" applyProtection="1">
      <alignment horizontal="center" vertical="center" wrapText="1"/>
      <protection/>
    </xf>
    <xf numFmtId="0" fontId="71" fillId="0" borderId="17" xfId="0" applyFont="1" applyBorder="1" applyAlignment="1" applyProtection="1">
      <alignment vertical="top" wrapText="1"/>
      <protection/>
    </xf>
    <xf numFmtId="0" fontId="71" fillId="0" borderId="0" xfId="0" applyFont="1" applyBorder="1" applyAlignment="1" applyProtection="1">
      <alignment vertical="top" wrapText="1"/>
      <protection/>
    </xf>
    <xf numFmtId="0" fontId="80" fillId="0" borderId="24" xfId="0" applyFont="1" applyBorder="1" applyAlignment="1" applyProtection="1">
      <alignment wrapText="1"/>
      <protection locked="0"/>
    </xf>
    <xf numFmtId="0" fontId="80" fillId="0" borderId="25" xfId="0" applyFont="1" applyBorder="1" applyAlignment="1" applyProtection="1">
      <alignment wrapText="1"/>
      <protection locked="0"/>
    </xf>
    <xf numFmtId="0" fontId="80" fillId="0" borderId="26" xfId="0" applyFont="1" applyBorder="1" applyAlignment="1" applyProtection="1">
      <alignment wrapText="1"/>
      <protection locked="0"/>
    </xf>
    <xf numFmtId="0" fontId="80" fillId="0" borderId="27" xfId="0" applyFont="1" applyBorder="1" applyAlignment="1" applyProtection="1">
      <alignment wrapText="1"/>
      <protection locked="0"/>
    </xf>
    <xf numFmtId="0" fontId="80" fillId="0" borderId="28" xfId="0" applyFont="1" applyBorder="1" applyAlignment="1" applyProtection="1">
      <alignment wrapText="1"/>
      <protection locked="0"/>
    </xf>
    <xf numFmtId="0" fontId="80" fillId="0" borderId="29" xfId="0" applyFont="1" applyBorder="1" applyAlignment="1" applyProtection="1">
      <alignment wrapText="1"/>
      <protection locked="0"/>
    </xf>
    <xf numFmtId="0" fontId="72" fillId="0" borderId="17" xfId="0" applyFont="1" applyBorder="1" applyAlignment="1" applyProtection="1">
      <alignment vertical="top" wrapText="1"/>
      <protection/>
    </xf>
    <xf numFmtId="0" fontId="70" fillId="0" borderId="17" xfId="0" applyFont="1" applyBorder="1" applyAlignment="1" applyProtection="1">
      <alignment vertical="top" wrapText="1"/>
      <protection/>
    </xf>
    <xf numFmtId="0" fontId="0" fillId="0" borderId="30" xfId="0" applyBorder="1" applyAlignment="1" applyProtection="1">
      <alignment/>
      <protection/>
    </xf>
    <xf numFmtId="0" fontId="0" fillId="0" borderId="31" xfId="0" applyBorder="1" applyAlignment="1" applyProtection="1">
      <alignment/>
      <protection/>
    </xf>
    <xf numFmtId="0" fontId="0" fillId="0" borderId="32" xfId="0" applyBorder="1" applyAlignment="1" applyProtection="1">
      <alignment/>
      <protection/>
    </xf>
    <xf numFmtId="0" fontId="70" fillId="0" borderId="33" xfId="0" applyFont="1" applyBorder="1" applyAlignment="1" applyProtection="1">
      <alignment vertical="top" wrapText="1"/>
      <protection/>
    </xf>
    <xf numFmtId="0" fontId="70" fillId="0" borderId="15" xfId="0" applyFont="1" applyBorder="1" applyAlignment="1" applyProtection="1">
      <alignment vertical="top" wrapText="1"/>
      <protection/>
    </xf>
    <xf numFmtId="0" fontId="81" fillId="0" borderId="24" xfId="0" applyFont="1" applyBorder="1" applyAlignment="1" applyProtection="1">
      <alignment horizontal="center" vertical="center" wrapText="1"/>
      <protection locked="0"/>
    </xf>
    <xf numFmtId="0" fontId="72" fillId="34" borderId="34" xfId="0" applyFont="1" applyFill="1" applyBorder="1" applyAlignment="1" applyProtection="1">
      <alignment vertical="top" wrapText="1"/>
      <protection/>
    </xf>
    <xf numFmtId="0" fontId="81" fillId="0" borderId="29" xfId="0" applyFont="1" applyBorder="1" applyAlignment="1" applyProtection="1">
      <alignment horizontal="center" vertical="center" wrapText="1"/>
      <protection locked="0"/>
    </xf>
    <xf numFmtId="0" fontId="4" fillId="0" borderId="0" xfId="0" applyFont="1" applyAlignment="1">
      <alignment/>
    </xf>
    <xf numFmtId="0" fontId="71" fillId="0" borderId="0" xfId="0" applyFont="1" applyAlignment="1" applyProtection="1">
      <alignment horizontal="center" vertical="center" wrapText="1"/>
      <protection/>
    </xf>
    <xf numFmtId="0" fontId="72" fillId="0" borderId="0" xfId="0" applyFont="1" applyBorder="1" applyAlignment="1" applyProtection="1">
      <alignment horizontal="center" vertical="top" wrapText="1"/>
      <protection/>
    </xf>
    <xf numFmtId="0" fontId="82" fillId="34" borderId="35" xfId="0" applyFont="1" applyFill="1" applyBorder="1" applyAlignment="1" applyProtection="1">
      <alignment horizontal="center" vertical="center" wrapText="1"/>
      <protection/>
    </xf>
    <xf numFmtId="0" fontId="82" fillId="34" borderId="36" xfId="0" applyFont="1" applyFill="1" applyBorder="1" applyAlignment="1" applyProtection="1">
      <alignment vertical="center" wrapText="1"/>
      <protection/>
    </xf>
    <xf numFmtId="0" fontId="72" fillId="0" borderId="11" xfId="0" applyFont="1" applyBorder="1" applyAlignment="1" applyProtection="1">
      <alignment wrapText="1"/>
      <protection/>
    </xf>
    <xf numFmtId="0" fontId="70" fillId="0" borderId="37" xfId="0" applyFont="1" applyBorder="1" applyAlignment="1" applyProtection="1">
      <alignment vertical="top" wrapText="1"/>
      <protection/>
    </xf>
    <xf numFmtId="0" fontId="68" fillId="0" borderId="0" xfId="0" applyFont="1" applyBorder="1" applyAlignment="1" applyProtection="1">
      <alignment vertical="top" wrapText="1"/>
      <protection/>
    </xf>
    <xf numFmtId="0" fontId="72" fillId="0" borderId="0" xfId="0" applyFont="1" applyAlignment="1" applyProtection="1">
      <alignment wrapText="1"/>
      <protection/>
    </xf>
    <xf numFmtId="0" fontId="71" fillId="0" borderId="0" xfId="0" applyFont="1" applyAlignment="1" applyProtection="1">
      <alignment vertical="top" wrapText="1"/>
      <protection/>
    </xf>
    <xf numFmtId="0" fontId="72" fillId="0" borderId="0" xfId="0" applyFont="1" applyAlignment="1" applyProtection="1">
      <alignment vertical="top" wrapText="1"/>
      <protection/>
    </xf>
    <xf numFmtId="0" fontId="72" fillId="0" borderId="12" xfId="0" applyFont="1" applyBorder="1" applyAlignment="1" applyProtection="1">
      <alignment vertical="top" wrapText="1"/>
      <protection/>
    </xf>
    <xf numFmtId="0" fontId="72" fillId="0" borderId="11" xfId="0" applyFont="1" applyBorder="1" applyAlignment="1" applyProtection="1">
      <alignment horizontal="center" wrapText="1"/>
      <protection/>
    </xf>
    <xf numFmtId="0" fontId="72" fillId="0" borderId="0" xfId="0" applyFont="1" applyBorder="1" applyAlignment="1" applyProtection="1">
      <alignment vertical="top" wrapText="1"/>
      <protection/>
    </xf>
    <xf numFmtId="0" fontId="72" fillId="0" borderId="22" xfId="0" applyFont="1" applyBorder="1" applyAlignment="1" applyProtection="1">
      <alignment vertical="top" wrapText="1"/>
      <protection/>
    </xf>
    <xf numFmtId="0" fontId="70" fillId="0" borderId="19" xfId="0" applyFont="1" applyBorder="1" applyAlignment="1" applyProtection="1">
      <alignment horizontal="center" vertical="center" wrapText="1"/>
      <protection/>
    </xf>
    <xf numFmtId="44" fontId="71" fillId="0" borderId="17" xfId="44" applyFont="1" applyBorder="1" applyAlignment="1" applyProtection="1">
      <alignment vertical="top" wrapText="1"/>
      <protection/>
    </xf>
    <xf numFmtId="0" fontId="73" fillId="0" borderId="0" xfId="0" applyFont="1" applyFill="1" applyBorder="1" applyAlignment="1" applyProtection="1">
      <alignment horizontal="left" vertical="top" wrapText="1"/>
      <protection/>
    </xf>
    <xf numFmtId="0" fontId="0" fillId="0" borderId="0" xfId="0" applyBorder="1" applyAlignment="1" applyProtection="1">
      <alignment/>
      <protection/>
    </xf>
    <xf numFmtId="0" fontId="70" fillId="0" borderId="0" xfId="0" applyFont="1" applyBorder="1" applyAlignment="1" applyProtection="1">
      <alignment vertical="top" wrapText="1"/>
      <protection/>
    </xf>
    <xf numFmtId="0" fontId="68" fillId="0" borderId="38" xfId="0" applyFont="1" applyBorder="1" applyAlignment="1" applyProtection="1">
      <alignment vertical="top" wrapText="1"/>
      <protection/>
    </xf>
    <xf numFmtId="0" fontId="68" fillId="0" borderId="33" xfId="0" applyFont="1" applyBorder="1" applyAlignment="1" applyProtection="1">
      <alignment vertical="top" wrapText="1"/>
      <protection/>
    </xf>
    <xf numFmtId="0" fontId="68" fillId="0" borderId="39" xfId="0" applyFont="1" applyBorder="1" applyAlignment="1" applyProtection="1">
      <alignment vertical="top" wrapText="1"/>
      <protection/>
    </xf>
    <xf numFmtId="0" fontId="70" fillId="0" borderId="40" xfId="0" applyFont="1" applyBorder="1" applyAlignment="1" applyProtection="1">
      <alignment vertical="top" wrapText="1"/>
      <protection/>
    </xf>
    <xf numFmtId="0" fontId="71" fillId="0" borderId="0" xfId="0" applyFont="1" applyAlignment="1" applyProtection="1">
      <alignment vertical="top" wrapText="1"/>
      <protection/>
    </xf>
    <xf numFmtId="0" fontId="83" fillId="0" borderId="35" xfId="0" applyFont="1" applyBorder="1" applyAlignment="1" applyProtection="1">
      <alignment horizontal="left" vertical="top" wrapText="1"/>
      <protection locked="0"/>
    </xf>
    <xf numFmtId="14" fontId="80" fillId="0" borderId="25" xfId="0" applyNumberFormat="1" applyFont="1" applyBorder="1" applyAlignment="1" applyProtection="1">
      <alignment wrapText="1"/>
      <protection locked="0"/>
    </xf>
    <xf numFmtId="14" fontId="80" fillId="0" borderId="27" xfId="0" applyNumberFormat="1" applyFont="1" applyBorder="1" applyAlignment="1" applyProtection="1">
      <alignment wrapText="1"/>
      <protection locked="0"/>
    </xf>
    <xf numFmtId="14" fontId="80" fillId="0" borderId="24" xfId="0" applyNumberFormat="1" applyFont="1" applyBorder="1" applyAlignment="1" applyProtection="1">
      <alignment wrapText="1"/>
      <protection locked="0"/>
    </xf>
    <xf numFmtId="0" fontId="82" fillId="34" borderId="12" xfId="0" applyFont="1" applyFill="1" applyBorder="1" applyAlignment="1" applyProtection="1">
      <alignment horizontal="center" vertical="center" wrapText="1"/>
      <protection/>
    </xf>
    <xf numFmtId="0" fontId="82" fillId="34" borderId="12" xfId="0" applyFont="1" applyFill="1" applyBorder="1" applyAlignment="1" applyProtection="1">
      <alignment horizontal="center" vertical="top" wrapText="1"/>
      <protection/>
    </xf>
    <xf numFmtId="0" fontId="84" fillId="34" borderId="12" xfId="0" applyFont="1" applyFill="1" applyBorder="1" applyAlignment="1" applyProtection="1">
      <alignment horizontal="center" vertical="center" wrapText="1"/>
      <protection/>
    </xf>
    <xf numFmtId="0" fontId="85" fillId="34" borderId="41" xfId="0" applyFont="1" applyFill="1" applyBorder="1" applyAlignment="1" applyProtection="1">
      <alignment horizontal="center" vertical="top" wrapText="1"/>
      <protection/>
    </xf>
    <xf numFmtId="0" fontId="85" fillId="34" borderId="42" xfId="0" applyFont="1" applyFill="1" applyBorder="1" applyAlignment="1" applyProtection="1">
      <alignment horizontal="center" vertical="top" wrapText="1"/>
      <protection/>
    </xf>
    <xf numFmtId="0" fontId="85" fillId="0" borderId="42" xfId="0" applyFont="1" applyFill="1" applyBorder="1" applyAlignment="1" applyProtection="1">
      <alignment horizontal="center" vertical="top" wrapText="1"/>
      <protection/>
    </xf>
    <xf numFmtId="0" fontId="83" fillId="0" borderId="28" xfId="0" applyFont="1" applyBorder="1" applyAlignment="1" applyProtection="1">
      <alignment horizontal="left" vertical="top" wrapText="1"/>
      <protection locked="0"/>
    </xf>
    <xf numFmtId="0" fontId="0" fillId="0" borderId="41" xfId="0" applyFill="1" applyBorder="1" applyAlignment="1" applyProtection="1">
      <alignment vertical="top" wrapText="1"/>
      <protection/>
    </xf>
    <xf numFmtId="169" fontId="0" fillId="0" borderId="0" xfId="44" applyNumberFormat="1" applyFont="1" applyAlignment="1" applyProtection="1">
      <alignment/>
      <protection/>
    </xf>
    <xf numFmtId="169" fontId="82" fillId="0" borderId="29" xfId="44" applyNumberFormat="1" applyFont="1" applyFill="1" applyBorder="1" applyAlignment="1" applyProtection="1">
      <alignment horizontal="center" vertical="center"/>
      <protection/>
    </xf>
    <xf numFmtId="0" fontId="0" fillId="0" borderId="29" xfId="0" applyFill="1" applyBorder="1" applyAlignment="1" applyProtection="1">
      <alignment horizontal="center" vertical="center" wrapText="1"/>
      <protection/>
    </xf>
    <xf numFmtId="0" fontId="0" fillId="0" borderId="0" xfId="0" applyFill="1" applyAlignment="1" applyProtection="1">
      <alignment/>
      <protection/>
    </xf>
    <xf numFmtId="0" fontId="0" fillId="35" borderId="0" xfId="0" applyFill="1" applyAlignment="1" applyProtection="1">
      <alignment/>
      <protection/>
    </xf>
    <xf numFmtId="169" fontId="82" fillId="0" borderId="29" xfId="0" applyNumberFormat="1" applyFont="1" applyFill="1" applyBorder="1" applyAlignment="1" applyProtection="1">
      <alignment horizontal="center" vertical="center" wrapText="1"/>
      <protection/>
    </xf>
    <xf numFmtId="169" fontId="0" fillId="35" borderId="29" xfId="44" applyNumberFormat="1" applyFont="1" applyFill="1" applyBorder="1" applyAlignment="1" applyProtection="1">
      <alignment/>
      <protection/>
    </xf>
    <xf numFmtId="169" fontId="0" fillId="35" borderId="29" xfId="0" applyNumberFormat="1" applyFill="1" applyBorder="1" applyAlignment="1" applyProtection="1">
      <alignment/>
      <protection/>
    </xf>
    <xf numFmtId="0" fontId="82" fillId="0" borderId="0" xfId="0" applyFont="1" applyFill="1" applyBorder="1" applyAlignment="1" applyProtection="1">
      <alignment horizontal="right" vertical="top" wrapText="1"/>
      <protection/>
    </xf>
    <xf numFmtId="0" fontId="4" fillId="0" borderId="0" xfId="0" applyFont="1" applyFill="1" applyBorder="1" applyAlignment="1" applyProtection="1">
      <alignment horizontal="center" wrapText="1"/>
      <protection/>
    </xf>
    <xf numFmtId="169" fontId="0" fillId="0" borderId="0" xfId="44" applyNumberFormat="1" applyFont="1" applyFill="1" applyBorder="1" applyAlignment="1" applyProtection="1">
      <alignment/>
      <protection/>
    </xf>
    <xf numFmtId="169" fontId="0" fillId="0" borderId="0" xfId="0" applyNumberFormat="1" applyFill="1" applyBorder="1" applyAlignment="1" applyProtection="1">
      <alignment/>
      <protection/>
    </xf>
    <xf numFmtId="44" fontId="86" fillId="0" borderId="0" xfId="0" applyNumberFormat="1" applyFont="1" applyFill="1" applyBorder="1" applyAlignment="1" applyProtection="1">
      <alignment wrapText="1"/>
      <protection/>
    </xf>
    <xf numFmtId="0" fontId="82" fillId="0" borderId="0" xfId="0" applyFont="1" applyFill="1" applyBorder="1" applyAlignment="1" applyProtection="1">
      <alignment horizontal="center" vertical="center" wrapText="1"/>
      <protection/>
    </xf>
    <xf numFmtId="0" fontId="87" fillId="0" borderId="0" xfId="0" applyFont="1" applyFill="1" applyBorder="1" applyAlignment="1" applyProtection="1">
      <alignment horizontal="center" wrapText="1"/>
      <protection/>
    </xf>
    <xf numFmtId="5" fontId="80" fillId="0" borderId="0" xfId="44" applyNumberFormat="1" applyFont="1" applyFill="1" applyBorder="1" applyAlignment="1" applyProtection="1">
      <alignment horizontal="center" wrapText="1"/>
      <protection/>
    </xf>
    <xf numFmtId="44" fontId="4" fillId="0" borderId="0" xfId="0" applyNumberFormat="1" applyFont="1" applyFill="1" applyBorder="1" applyAlignment="1" applyProtection="1">
      <alignment horizontal="center" wrapText="1"/>
      <protection/>
    </xf>
    <xf numFmtId="44" fontId="0" fillId="0" borderId="0" xfId="0" applyNumberFormat="1" applyFill="1" applyBorder="1" applyAlignment="1" applyProtection="1">
      <alignment/>
      <protection/>
    </xf>
    <xf numFmtId="0" fontId="82" fillId="0" borderId="43" xfId="0" applyFont="1" applyFill="1" applyBorder="1" applyAlignment="1" applyProtection="1">
      <alignment horizontal="right" vertical="top" wrapText="1"/>
      <protection/>
    </xf>
    <xf numFmtId="0" fontId="88" fillId="0" borderId="0" xfId="0" applyFont="1" applyFill="1" applyBorder="1" applyAlignment="1" applyProtection="1">
      <alignment horizontal="center" wrapText="1"/>
      <protection/>
    </xf>
    <xf numFmtId="0" fontId="85" fillId="0" borderId="0" xfId="0" applyFont="1" applyBorder="1" applyAlignment="1" applyProtection="1">
      <alignment horizontal="left"/>
      <protection/>
    </xf>
    <xf numFmtId="0" fontId="86" fillId="0" borderId="0" xfId="0" applyFont="1" applyAlignment="1" applyProtection="1">
      <alignment/>
      <protection/>
    </xf>
    <xf numFmtId="0" fontId="86" fillId="0" borderId="0" xfId="0" applyFont="1" applyBorder="1" applyAlignment="1" applyProtection="1">
      <alignment/>
      <protection/>
    </xf>
    <xf numFmtId="18" fontId="80" fillId="0" borderId="29" xfId="0" applyNumberFormat="1" applyFont="1" applyBorder="1" applyAlignment="1" applyProtection="1">
      <alignment horizontal="center" vertical="center" wrapText="1"/>
      <protection locked="0"/>
    </xf>
    <xf numFmtId="0" fontId="4" fillId="0" borderId="0" xfId="0" applyFont="1" applyFill="1" applyAlignment="1" applyProtection="1">
      <alignment/>
      <protection/>
    </xf>
    <xf numFmtId="0" fontId="85" fillId="35" borderId="0" xfId="0" applyFont="1" applyFill="1" applyBorder="1" applyAlignment="1" applyProtection="1">
      <alignment horizontal="center" vertical="top" wrapText="1"/>
      <protection/>
    </xf>
    <xf numFmtId="0" fontId="0" fillId="35" borderId="0" xfId="0" applyFill="1" applyBorder="1" applyAlignment="1" applyProtection="1">
      <alignment vertical="top" wrapText="1"/>
      <protection/>
    </xf>
    <xf numFmtId="2" fontId="4" fillId="35" borderId="44" xfId="0" applyNumberFormat="1" applyFont="1" applyFill="1" applyBorder="1" applyAlignment="1" applyProtection="1">
      <alignment horizontal="center" wrapText="1"/>
      <protection/>
    </xf>
    <xf numFmtId="5" fontId="80" fillId="35" borderId="36" xfId="44" applyNumberFormat="1" applyFont="1" applyFill="1" applyBorder="1" applyAlignment="1" applyProtection="1">
      <alignment horizontal="center" wrapText="1"/>
      <protection/>
    </xf>
    <xf numFmtId="44" fontId="4" fillId="35" borderId="44" xfId="0" applyNumberFormat="1" applyFont="1" applyFill="1" applyBorder="1" applyAlignment="1" applyProtection="1">
      <alignment horizontal="center" wrapText="1"/>
      <protection/>
    </xf>
    <xf numFmtId="0" fontId="82" fillId="35" borderId="0" xfId="0" applyFont="1" applyFill="1" applyBorder="1" applyAlignment="1" applyProtection="1">
      <alignment horizontal="right" vertical="top" wrapText="1"/>
      <protection/>
    </xf>
    <xf numFmtId="2" fontId="4" fillId="35" borderId="29" xfId="0" applyNumberFormat="1" applyFont="1" applyFill="1" applyBorder="1" applyAlignment="1" applyProtection="1">
      <alignment horizontal="center" wrapText="1"/>
      <protection/>
    </xf>
    <xf numFmtId="44" fontId="4" fillId="35" borderId="25" xfId="0" applyNumberFormat="1" applyFont="1" applyFill="1" applyBorder="1" applyAlignment="1" applyProtection="1">
      <alignment horizontal="center" wrapText="1"/>
      <protection/>
    </xf>
    <xf numFmtId="0" fontId="82" fillId="35" borderId="45" xfId="0" applyFont="1" applyFill="1" applyBorder="1" applyAlignment="1" applyProtection="1">
      <alignment horizontal="center" vertical="center" wrapText="1"/>
      <protection/>
    </xf>
    <xf numFmtId="0" fontId="82" fillId="35" borderId="12" xfId="0" applyFont="1" applyFill="1" applyBorder="1" applyAlignment="1" applyProtection="1">
      <alignment horizontal="center" vertical="center" wrapText="1"/>
      <protection/>
    </xf>
    <xf numFmtId="0" fontId="82" fillId="35" borderId="46" xfId="0" applyFont="1" applyFill="1" applyBorder="1" applyAlignment="1" applyProtection="1">
      <alignment horizontal="center" vertical="center" wrapText="1"/>
      <protection/>
    </xf>
    <xf numFmtId="0" fontId="4" fillId="35" borderId="47" xfId="0" applyFont="1" applyFill="1" applyBorder="1" applyAlignment="1" applyProtection="1">
      <alignment horizontal="center" wrapText="1"/>
      <protection/>
    </xf>
    <xf numFmtId="0" fontId="82" fillId="0" borderId="48" xfId="0" applyFont="1" applyFill="1" applyBorder="1" applyAlignment="1" applyProtection="1">
      <alignment horizontal="right" wrapText="1"/>
      <protection/>
    </xf>
    <xf numFmtId="0" fontId="82" fillId="0" borderId="49" xfId="0" applyFont="1" applyFill="1" applyBorder="1" applyAlignment="1" applyProtection="1">
      <alignment horizontal="right" wrapText="1"/>
      <protection/>
    </xf>
    <xf numFmtId="0" fontId="82" fillId="0" borderId="49" xfId="0" applyFont="1" applyFill="1" applyBorder="1" applyAlignment="1" applyProtection="1">
      <alignment horizontal="right" vertical="top" wrapText="1"/>
      <protection/>
    </xf>
    <xf numFmtId="2" fontId="71" fillId="0" borderId="28" xfId="0" applyNumberFormat="1" applyFont="1" applyBorder="1" applyAlignment="1" applyProtection="1">
      <alignment horizontal="center" vertical="center" wrapText="1"/>
      <protection/>
    </xf>
    <xf numFmtId="0" fontId="71" fillId="0" borderId="28" xfId="0" applyFont="1" applyBorder="1" applyAlignment="1" applyProtection="1">
      <alignment horizontal="center" vertical="center" wrapText="1"/>
      <protection/>
    </xf>
    <xf numFmtId="44" fontId="71" fillId="0" borderId="28" xfId="44" applyFont="1" applyBorder="1" applyAlignment="1" applyProtection="1">
      <alignment vertical="top" wrapText="1"/>
      <protection/>
    </xf>
    <xf numFmtId="2" fontId="71" fillId="0" borderId="26" xfId="0" applyNumberFormat="1" applyFont="1" applyBorder="1" applyAlignment="1" applyProtection="1">
      <alignment horizontal="center" vertical="center" wrapText="1"/>
      <protection/>
    </xf>
    <xf numFmtId="0" fontId="71" fillId="0" borderId="26" xfId="0" applyFont="1" applyBorder="1" applyAlignment="1" applyProtection="1">
      <alignment horizontal="center" vertical="center" wrapText="1"/>
      <protection/>
    </xf>
    <xf numFmtId="44" fontId="71" fillId="0" borderId="26" xfId="44" applyFont="1" applyBorder="1" applyAlignment="1" applyProtection="1">
      <alignment vertical="top" wrapText="1"/>
      <protection/>
    </xf>
    <xf numFmtId="2" fontId="71" fillId="0" borderId="36" xfId="0" applyNumberFormat="1" applyFont="1" applyBorder="1" applyAlignment="1" applyProtection="1">
      <alignment horizontal="center" vertical="center" wrapText="1"/>
      <protection/>
    </xf>
    <xf numFmtId="0" fontId="71" fillId="0" borderId="36" xfId="0" applyFont="1" applyBorder="1" applyAlignment="1" applyProtection="1">
      <alignment horizontal="center" vertical="center" wrapText="1"/>
      <protection/>
    </xf>
    <xf numFmtId="44" fontId="71" fillId="0" borderId="36" xfId="44" applyFont="1" applyBorder="1" applyAlignment="1" applyProtection="1">
      <alignment vertical="top" wrapText="1"/>
      <protection/>
    </xf>
    <xf numFmtId="0" fontId="4" fillId="0" borderId="44" xfId="0" applyFont="1" applyFill="1" applyBorder="1" applyAlignment="1" applyProtection="1">
      <alignment/>
      <protection/>
    </xf>
    <xf numFmtId="0" fontId="0" fillId="0" borderId="50" xfId="0" applyFill="1" applyBorder="1" applyAlignment="1" applyProtection="1">
      <alignment/>
      <protection/>
    </xf>
    <xf numFmtId="14" fontId="80" fillId="0" borderId="29" xfId="0" applyNumberFormat="1" applyFont="1" applyBorder="1" applyAlignment="1" applyProtection="1">
      <alignment/>
      <protection locked="0"/>
    </xf>
    <xf numFmtId="0" fontId="60" fillId="0" borderId="0" xfId="53" applyAlignment="1" applyProtection="1">
      <alignment/>
      <protection/>
    </xf>
    <xf numFmtId="14" fontId="71" fillId="0" borderId="29" xfId="0" applyNumberFormat="1" applyFont="1" applyBorder="1" applyAlignment="1" applyProtection="1">
      <alignment vertical="top" wrapText="1"/>
      <protection/>
    </xf>
    <xf numFmtId="0" fontId="82" fillId="36" borderId="25" xfId="0" applyFont="1" applyFill="1" applyBorder="1" applyAlignment="1" applyProtection="1">
      <alignment horizontal="center" vertical="top" wrapText="1"/>
      <protection locked="0"/>
    </xf>
    <xf numFmtId="0" fontId="82" fillId="36" borderId="44" xfId="0" applyFont="1" applyFill="1" applyBorder="1" applyAlignment="1" applyProtection="1">
      <alignment horizontal="center" vertical="top" wrapText="1"/>
      <protection locked="0"/>
    </xf>
    <xf numFmtId="0" fontId="82" fillId="34" borderId="28" xfId="0" applyFont="1" applyFill="1" applyBorder="1" applyAlignment="1" applyProtection="1">
      <alignment horizontal="center" vertical="center" wrapText="1"/>
      <protection/>
    </xf>
    <xf numFmtId="0" fontId="82" fillId="34" borderId="36" xfId="0" applyFont="1" applyFill="1" applyBorder="1" applyAlignment="1" applyProtection="1">
      <alignment horizontal="center" vertical="center" wrapText="1"/>
      <protection/>
    </xf>
    <xf numFmtId="0" fontId="82" fillId="35" borderId="25" xfId="0" applyFont="1" applyFill="1" applyBorder="1" applyAlignment="1" applyProtection="1">
      <alignment horizontal="right" vertical="top" wrapText="1"/>
      <protection/>
    </xf>
    <xf numFmtId="0" fontId="82" fillId="35" borderId="44" xfId="0" applyFont="1" applyFill="1" applyBorder="1" applyAlignment="1" applyProtection="1">
      <alignment horizontal="right" vertical="top" wrapText="1"/>
      <protection/>
    </xf>
    <xf numFmtId="0" fontId="82" fillId="35" borderId="50" xfId="0" applyFont="1" applyFill="1" applyBorder="1" applyAlignment="1" applyProtection="1">
      <alignment horizontal="right" vertical="top" wrapText="1"/>
      <protection/>
    </xf>
    <xf numFmtId="0" fontId="82" fillId="35" borderId="25" xfId="0" applyFont="1" applyFill="1" applyBorder="1" applyAlignment="1" applyProtection="1">
      <alignment horizontal="left" vertical="center" wrapText="1"/>
      <protection/>
    </xf>
    <xf numFmtId="0" fontId="82" fillId="35" borderId="44" xfId="0" applyFont="1" applyFill="1" applyBorder="1" applyAlignment="1" applyProtection="1">
      <alignment horizontal="left" vertical="center" wrapText="1"/>
      <protection/>
    </xf>
    <xf numFmtId="0" fontId="85" fillId="0" borderId="0" xfId="0" applyFont="1" applyBorder="1" applyAlignment="1" applyProtection="1">
      <alignment horizontal="left"/>
      <protection/>
    </xf>
    <xf numFmtId="0" fontId="82" fillId="35" borderId="50" xfId="0" applyFont="1" applyFill="1" applyBorder="1" applyAlignment="1" applyProtection="1">
      <alignment horizontal="left" vertical="center" wrapText="1"/>
      <protection/>
    </xf>
    <xf numFmtId="1" fontId="5" fillId="0" borderId="25" xfId="0" applyNumberFormat="1" applyFont="1" applyBorder="1" applyAlignment="1" applyProtection="1" quotePrefix="1">
      <alignment horizontal="center" vertical="top" wrapText="1"/>
      <protection locked="0"/>
    </xf>
    <xf numFmtId="1" fontId="5" fillId="0" borderId="44" xfId="0" applyNumberFormat="1" applyFont="1" applyBorder="1" applyAlignment="1" applyProtection="1" quotePrefix="1">
      <alignment horizontal="center" vertical="top" wrapText="1"/>
      <protection locked="0"/>
    </xf>
    <xf numFmtId="1" fontId="5" fillId="0" borderId="50" xfId="0" applyNumberFormat="1" applyFont="1" applyBorder="1" applyAlignment="1" applyProtection="1" quotePrefix="1">
      <alignment horizontal="center" vertical="top" wrapText="1"/>
      <protection locked="0"/>
    </xf>
    <xf numFmtId="0" fontId="82" fillId="37" borderId="25" xfId="0" applyFont="1" applyFill="1" applyBorder="1" applyAlignment="1" applyProtection="1">
      <alignment horizontal="left" vertical="center" wrapText="1"/>
      <protection/>
    </xf>
    <xf numFmtId="0" fontId="82" fillId="37" borderId="44" xfId="0" applyFont="1" applyFill="1" applyBorder="1" applyAlignment="1" applyProtection="1">
      <alignment horizontal="left" vertical="center" wrapText="1"/>
      <protection/>
    </xf>
    <xf numFmtId="0" fontId="82" fillId="37" borderId="50" xfId="0" applyFont="1" applyFill="1" applyBorder="1" applyAlignment="1" applyProtection="1">
      <alignment horizontal="left" vertical="center" wrapText="1"/>
      <protection/>
    </xf>
    <xf numFmtId="0" fontId="0" fillId="0" borderId="25" xfId="0" applyBorder="1" applyAlignment="1" applyProtection="1">
      <alignment/>
      <protection locked="0"/>
    </xf>
    <xf numFmtId="0" fontId="0" fillId="0" borderId="44" xfId="0" applyBorder="1" applyAlignment="1" applyProtection="1">
      <alignment/>
      <protection locked="0"/>
    </xf>
    <xf numFmtId="0" fontId="0" fillId="0" borderId="50" xfId="0" applyBorder="1" applyAlignment="1" applyProtection="1">
      <alignment/>
      <protection locked="0"/>
    </xf>
    <xf numFmtId="0" fontId="82" fillId="34" borderId="48" xfId="0" applyFont="1" applyFill="1" applyBorder="1" applyAlignment="1" applyProtection="1">
      <alignment horizontal="left" vertical="center" wrapText="1"/>
      <protection/>
    </xf>
    <xf numFmtId="0" fontId="0" fillId="0" borderId="29" xfId="0" applyBorder="1" applyAlignment="1" applyProtection="1">
      <alignment/>
      <protection locked="0"/>
    </xf>
    <xf numFmtId="0" fontId="82" fillId="34" borderId="24" xfId="0" applyFont="1" applyFill="1" applyBorder="1" applyAlignment="1" applyProtection="1">
      <alignment horizontal="left" vertical="center" wrapText="1"/>
      <protection/>
    </xf>
    <xf numFmtId="0" fontId="82" fillId="0" borderId="29" xfId="0" applyFont="1" applyBorder="1" applyAlignment="1" applyProtection="1">
      <alignment vertical="top" wrapText="1"/>
      <protection locked="0"/>
    </xf>
    <xf numFmtId="0" fontId="82" fillId="34" borderId="26" xfId="0" applyFont="1" applyFill="1" applyBorder="1" applyAlignment="1" applyProtection="1">
      <alignment horizontal="center" vertical="center" wrapText="1"/>
      <protection/>
    </xf>
    <xf numFmtId="0" fontId="86" fillId="0" borderId="0" xfId="0" applyFont="1" applyAlignment="1" applyProtection="1">
      <alignment horizontal="center"/>
      <protection/>
    </xf>
    <xf numFmtId="0" fontId="86" fillId="35" borderId="25" xfId="0" applyFont="1" applyFill="1" applyBorder="1" applyAlignment="1" applyProtection="1">
      <alignment horizontal="center" vertical="center"/>
      <protection/>
    </xf>
    <xf numFmtId="0" fontId="86" fillId="35" borderId="44" xfId="0" applyFont="1" applyFill="1" applyBorder="1" applyAlignment="1" applyProtection="1">
      <alignment horizontal="center" vertical="center"/>
      <protection/>
    </xf>
    <xf numFmtId="0" fontId="86" fillId="35" borderId="41" xfId="0" applyFont="1" applyFill="1" applyBorder="1" applyAlignment="1" applyProtection="1">
      <alignment horizontal="center" vertical="center"/>
      <protection/>
    </xf>
    <xf numFmtId="0" fontId="86" fillId="35" borderId="50" xfId="0" applyFont="1" applyFill="1" applyBorder="1" applyAlignment="1" applyProtection="1">
      <alignment horizontal="center" vertical="center"/>
      <protection/>
    </xf>
    <xf numFmtId="0" fontId="86" fillId="35" borderId="25" xfId="0" applyFont="1" applyFill="1" applyBorder="1" applyAlignment="1" applyProtection="1">
      <alignment horizontal="center" vertical="center" wrapText="1"/>
      <protection/>
    </xf>
    <xf numFmtId="0" fontId="86" fillId="35" borderId="44" xfId="0" applyFont="1" applyFill="1" applyBorder="1" applyAlignment="1" applyProtection="1">
      <alignment horizontal="center" vertical="center" wrapText="1"/>
      <protection/>
    </xf>
    <xf numFmtId="0" fontId="86" fillId="35" borderId="50" xfId="0" applyFont="1" applyFill="1" applyBorder="1" applyAlignment="1" applyProtection="1">
      <alignment horizontal="center" vertical="center" wrapText="1"/>
      <protection/>
    </xf>
    <xf numFmtId="0" fontId="82" fillId="37" borderId="51" xfId="0" applyFont="1" applyFill="1" applyBorder="1" applyAlignment="1" applyProtection="1">
      <alignment horizontal="left" vertical="center" wrapText="1"/>
      <protection/>
    </xf>
    <xf numFmtId="0" fontId="82" fillId="37" borderId="52" xfId="0" applyFont="1" applyFill="1" applyBorder="1" applyAlignment="1" applyProtection="1">
      <alignment horizontal="left" vertical="center" wrapText="1"/>
      <protection/>
    </xf>
    <xf numFmtId="0" fontId="82" fillId="37" borderId="53" xfId="0" applyFont="1" applyFill="1" applyBorder="1" applyAlignment="1" applyProtection="1">
      <alignment horizontal="left" vertical="center" wrapText="1"/>
      <protection/>
    </xf>
    <xf numFmtId="0" fontId="84" fillId="34" borderId="0" xfId="0" applyFont="1" applyFill="1" applyBorder="1" applyAlignment="1" applyProtection="1">
      <alignment horizontal="center" vertical="center" wrapText="1"/>
      <protection/>
    </xf>
    <xf numFmtId="0" fontId="84" fillId="34" borderId="12" xfId="0" applyFont="1" applyFill="1" applyBorder="1" applyAlignment="1" applyProtection="1">
      <alignment horizontal="center" vertical="center" wrapText="1"/>
      <protection/>
    </xf>
    <xf numFmtId="0" fontId="82" fillId="34" borderId="54" xfId="0" applyFont="1" applyFill="1" applyBorder="1" applyAlignment="1" applyProtection="1">
      <alignment horizontal="center" vertical="center" wrapText="1"/>
      <protection/>
    </xf>
    <xf numFmtId="0" fontId="82" fillId="34" borderId="55" xfId="0" applyFont="1" applyFill="1" applyBorder="1" applyAlignment="1" applyProtection="1">
      <alignment horizontal="center" vertical="center" wrapText="1"/>
      <protection/>
    </xf>
    <xf numFmtId="169" fontId="82" fillId="34" borderId="54" xfId="44" applyNumberFormat="1" applyFont="1" applyFill="1" applyBorder="1" applyAlignment="1" applyProtection="1">
      <alignment horizontal="center" vertical="center"/>
      <protection/>
    </xf>
    <xf numFmtId="169" fontId="82" fillId="34" borderId="55" xfId="44" applyNumberFormat="1" applyFont="1" applyFill="1" applyBorder="1" applyAlignment="1" applyProtection="1">
      <alignment horizontal="center" vertical="center"/>
      <protection/>
    </xf>
    <xf numFmtId="0" fontId="0" fillId="0" borderId="25"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50" xfId="0" applyBorder="1" applyAlignment="1" applyProtection="1">
      <alignment horizontal="center"/>
      <protection locked="0"/>
    </xf>
    <xf numFmtId="0" fontId="82" fillId="34" borderId="44" xfId="0" applyFont="1" applyFill="1" applyBorder="1" applyAlignment="1" applyProtection="1">
      <alignment horizontal="left" vertical="center" wrapText="1"/>
      <protection/>
    </xf>
    <xf numFmtId="178" fontId="0" fillId="0" borderId="25" xfId="0" applyNumberFormat="1" applyBorder="1" applyAlignment="1" applyProtection="1">
      <alignment/>
      <protection locked="0"/>
    </xf>
    <xf numFmtId="178" fontId="0" fillId="0" borderId="44" xfId="0" applyNumberFormat="1" applyBorder="1" applyAlignment="1" applyProtection="1">
      <alignment/>
      <protection locked="0"/>
    </xf>
    <xf numFmtId="0" fontId="82" fillId="0" borderId="25" xfId="0" applyFont="1" applyBorder="1" applyAlignment="1" applyProtection="1">
      <alignment vertical="top" wrapText="1"/>
      <protection locked="0"/>
    </xf>
    <xf numFmtId="0" fontId="82" fillId="0" borderId="44" xfId="0" applyFont="1" applyBorder="1" applyAlignment="1" applyProtection="1">
      <alignment vertical="top" wrapText="1"/>
      <protection locked="0"/>
    </xf>
    <xf numFmtId="0" fontId="82" fillId="0" borderId="50" xfId="0" applyFont="1" applyBorder="1" applyAlignment="1" applyProtection="1">
      <alignment vertical="top" wrapText="1"/>
      <protection locked="0"/>
    </xf>
    <xf numFmtId="0" fontId="81" fillId="36" borderId="25" xfId="0" applyFont="1" applyFill="1" applyBorder="1" applyAlignment="1" applyProtection="1">
      <alignment horizontal="center" vertical="center" wrapText="1"/>
      <protection locked="0"/>
    </xf>
    <xf numFmtId="0" fontId="81" fillId="36" borderId="44" xfId="0" applyFont="1" applyFill="1" applyBorder="1" applyAlignment="1" applyProtection="1">
      <alignment horizontal="center" vertical="center" wrapText="1"/>
      <protection locked="0"/>
    </xf>
    <xf numFmtId="0" fontId="81" fillId="36" borderId="50" xfId="0" applyFont="1" applyFill="1" applyBorder="1" applyAlignment="1" applyProtection="1">
      <alignment horizontal="center" vertical="center" wrapText="1"/>
      <protection locked="0"/>
    </xf>
    <xf numFmtId="0" fontId="0" fillId="35" borderId="24" xfId="0" applyFill="1" applyBorder="1" applyAlignment="1" applyProtection="1">
      <alignment horizontal="center"/>
      <protection/>
    </xf>
    <xf numFmtId="0" fontId="0" fillId="35" borderId="48" xfId="0" applyFill="1" applyBorder="1" applyAlignment="1" applyProtection="1">
      <alignment horizontal="center"/>
      <protection/>
    </xf>
    <xf numFmtId="0" fontId="0" fillId="35" borderId="49" xfId="0" applyFill="1" applyBorder="1" applyAlignment="1" applyProtection="1">
      <alignment horizontal="center"/>
      <protection/>
    </xf>
    <xf numFmtId="0" fontId="0" fillId="35" borderId="27" xfId="0" applyFill="1" applyBorder="1" applyAlignment="1" applyProtection="1">
      <alignment horizontal="center"/>
      <protection/>
    </xf>
    <xf numFmtId="0" fontId="0" fillId="35" borderId="0" xfId="0" applyFill="1" applyBorder="1" applyAlignment="1" applyProtection="1">
      <alignment horizontal="center"/>
      <protection/>
    </xf>
    <xf numFmtId="0" fontId="0" fillId="35" borderId="43" xfId="0" applyFill="1" applyBorder="1" applyAlignment="1" applyProtection="1">
      <alignment horizontal="center"/>
      <protection/>
    </xf>
    <xf numFmtId="0" fontId="0" fillId="35" borderId="35" xfId="0" applyFill="1" applyBorder="1" applyAlignment="1" applyProtection="1">
      <alignment horizontal="center"/>
      <protection/>
    </xf>
    <xf numFmtId="0" fontId="0" fillId="35" borderId="41" xfId="0" applyFill="1" applyBorder="1" applyAlignment="1" applyProtection="1">
      <alignment horizontal="center"/>
      <protection/>
    </xf>
    <xf numFmtId="0" fontId="0" fillId="35" borderId="56" xfId="0" applyFill="1" applyBorder="1" applyAlignment="1" applyProtection="1">
      <alignment horizontal="center"/>
      <protection/>
    </xf>
    <xf numFmtId="0" fontId="82" fillId="34" borderId="57" xfId="0" applyFont="1" applyFill="1" applyBorder="1" applyAlignment="1" applyProtection="1">
      <alignment horizontal="center" vertical="center" wrapText="1"/>
      <protection/>
    </xf>
    <xf numFmtId="0" fontId="82" fillId="34" borderId="58" xfId="0" applyFont="1" applyFill="1" applyBorder="1" applyAlignment="1" applyProtection="1">
      <alignment horizontal="center" vertical="center" wrapText="1"/>
      <protection/>
    </xf>
    <xf numFmtId="44" fontId="80" fillId="0" borderId="29" xfId="0" applyNumberFormat="1" applyFont="1" applyBorder="1" applyAlignment="1" applyProtection="1">
      <alignment horizontal="center" wrapText="1"/>
      <protection/>
    </xf>
    <xf numFmtId="0" fontId="82" fillId="34" borderId="48" xfId="0" applyFont="1" applyFill="1" applyBorder="1" applyAlignment="1" applyProtection="1">
      <alignment horizontal="center" vertical="center" wrapText="1"/>
      <protection/>
    </xf>
    <xf numFmtId="0" fontId="82" fillId="34" borderId="49" xfId="0" applyFont="1" applyFill="1" applyBorder="1" applyAlignment="1" applyProtection="1">
      <alignment horizontal="center" vertical="center" wrapText="1"/>
      <protection/>
    </xf>
    <xf numFmtId="0" fontId="82" fillId="34" borderId="41" xfId="0" applyFont="1" applyFill="1" applyBorder="1" applyAlignment="1" applyProtection="1">
      <alignment horizontal="center" vertical="center" wrapText="1"/>
      <protection/>
    </xf>
    <xf numFmtId="0" fontId="82" fillId="34" borderId="56" xfId="0" applyFont="1" applyFill="1" applyBorder="1" applyAlignment="1" applyProtection="1">
      <alignment horizontal="center" vertical="center" wrapText="1"/>
      <protection/>
    </xf>
    <xf numFmtId="0" fontId="82" fillId="35" borderId="24" xfId="0" applyFont="1" applyFill="1" applyBorder="1" applyAlignment="1" applyProtection="1">
      <alignment horizontal="right" vertical="top" wrapText="1"/>
      <protection/>
    </xf>
    <xf numFmtId="0" fontId="82" fillId="35" borderId="49" xfId="0" applyFont="1" applyFill="1" applyBorder="1" applyAlignment="1" applyProtection="1">
      <alignment horizontal="right" vertical="top" wrapText="1"/>
      <protection/>
    </xf>
    <xf numFmtId="0" fontId="82" fillId="34" borderId="27" xfId="0" applyFont="1" applyFill="1" applyBorder="1" applyAlignment="1" applyProtection="1">
      <alignment horizontal="center" vertical="center" wrapText="1"/>
      <protection/>
    </xf>
    <xf numFmtId="0" fontId="82" fillId="34" borderId="12" xfId="0" applyFont="1" applyFill="1" applyBorder="1" applyAlignment="1" applyProtection="1">
      <alignment horizontal="center" vertical="center" wrapText="1"/>
      <protection/>
    </xf>
    <xf numFmtId="44" fontId="80" fillId="0" borderId="28" xfId="0" applyNumberFormat="1" applyFont="1" applyBorder="1" applyAlignment="1" applyProtection="1">
      <alignment horizontal="center" wrapText="1"/>
      <protection/>
    </xf>
    <xf numFmtId="0" fontId="82" fillId="34" borderId="24" xfId="0" applyFont="1" applyFill="1" applyBorder="1" applyAlignment="1" applyProtection="1">
      <alignment horizontal="center" vertical="center" wrapText="1"/>
      <protection/>
    </xf>
    <xf numFmtId="0" fontId="82" fillId="34" borderId="35" xfId="0" applyFont="1" applyFill="1" applyBorder="1" applyAlignment="1" applyProtection="1">
      <alignment horizontal="center" vertical="center" wrapText="1"/>
      <protection/>
    </xf>
    <xf numFmtId="0" fontId="0" fillId="0" borderId="29" xfId="0" applyBorder="1" applyAlignment="1" applyProtection="1">
      <alignment horizontal="center" vertical="center"/>
      <protection locked="0"/>
    </xf>
    <xf numFmtId="0" fontId="82" fillId="35" borderId="25" xfId="0" applyFont="1" applyFill="1" applyBorder="1" applyAlignment="1" applyProtection="1">
      <alignment horizontal="right" wrapText="1"/>
      <protection/>
    </xf>
    <xf numFmtId="0" fontId="82" fillId="35" borderId="44" xfId="0" applyFont="1" applyFill="1" applyBorder="1" applyAlignment="1" applyProtection="1">
      <alignment horizontal="right" wrapText="1"/>
      <protection/>
    </xf>
    <xf numFmtId="0" fontId="82" fillId="35" borderId="50" xfId="0" applyFont="1" applyFill="1" applyBorder="1" applyAlignment="1" applyProtection="1">
      <alignment horizontal="right" wrapText="1"/>
      <protection/>
    </xf>
    <xf numFmtId="0" fontId="80" fillId="0" borderId="25" xfId="0" applyFont="1" applyBorder="1" applyAlignment="1" applyProtection="1">
      <alignment wrapText="1"/>
      <protection locked="0"/>
    </xf>
    <xf numFmtId="0" fontId="80" fillId="0" borderId="50" xfId="0" applyFont="1" applyBorder="1" applyAlignment="1" applyProtection="1">
      <alignment wrapText="1"/>
      <protection locked="0"/>
    </xf>
    <xf numFmtId="0" fontId="80" fillId="0" borderId="28" xfId="0" applyFont="1" applyBorder="1" applyAlignment="1" applyProtection="1">
      <alignment horizontal="center" vertical="center"/>
      <protection/>
    </xf>
    <xf numFmtId="0" fontId="86" fillId="0" borderId="0" xfId="0" applyFont="1" applyFill="1" applyBorder="1" applyAlignment="1" applyProtection="1">
      <alignment horizontal="right" vertical="top" wrapText="1"/>
      <protection/>
    </xf>
    <xf numFmtId="0" fontId="86" fillId="0" borderId="0" xfId="0" applyFont="1" applyFill="1" applyBorder="1" applyAlignment="1" applyProtection="1">
      <alignment horizontal="right"/>
      <protection/>
    </xf>
    <xf numFmtId="14" fontId="0" fillId="0" borderId="25" xfId="0" applyNumberFormat="1" applyBorder="1" applyAlignment="1" applyProtection="1">
      <alignment/>
      <protection locked="0"/>
    </xf>
    <xf numFmtId="0" fontId="5" fillId="35" borderId="59" xfId="0" applyFont="1" applyFill="1" applyBorder="1" applyAlignment="1" applyProtection="1">
      <alignment horizontal="center" vertical="center" wrapText="1"/>
      <protection/>
    </xf>
    <xf numFmtId="0" fontId="71" fillId="0" borderId="25" xfId="0" applyFont="1" applyBorder="1" applyAlignment="1" applyProtection="1">
      <alignment vertical="top" wrapText="1"/>
      <protection/>
    </xf>
    <xf numFmtId="0" fontId="71" fillId="0" borderId="44" xfId="0" applyFont="1" applyBorder="1" applyAlignment="1" applyProtection="1">
      <alignment vertical="top" wrapText="1"/>
      <protection/>
    </xf>
    <xf numFmtId="0" fontId="71" fillId="0" borderId="50" xfId="0" applyFont="1" applyBorder="1" applyAlignment="1" applyProtection="1">
      <alignment vertical="top" wrapText="1"/>
      <protection/>
    </xf>
    <xf numFmtId="44" fontId="71" fillId="0" borderId="25" xfId="0" applyNumberFormat="1" applyFont="1" applyBorder="1" applyAlignment="1" applyProtection="1">
      <alignment vertical="top" wrapText="1"/>
      <protection/>
    </xf>
    <xf numFmtId="44" fontId="71" fillId="0" borderId="50" xfId="0" applyNumberFormat="1" applyFont="1" applyBorder="1" applyAlignment="1" applyProtection="1">
      <alignment vertical="top" wrapText="1"/>
      <protection/>
    </xf>
    <xf numFmtId="0" fontId="71" fillId="0" borderId="0" xfId="0" applyFont="1" applyAlignment="1" applyProtection="1">
      <alignment vertical="top" wrapText="1"/>
      <protection/>
    </xf>
    <xf numFmtId="0" fontId="68" fillId="34" borderId="20" xfId="0" applyFont="1" applyFill="1" applyBorder="1" applyAlignment="1" applyProtection="1">
      <alignment vertical="top" wrapText="1"/>
      <protection/>
    </xf>
    <xf numFmtId="0" fontId="68" fillId="34" borderId="18" xfId="0" applyFont="1" applyFill="1" applyBorder="1" applyAlignment="1" applyProtection="1">
      <alignment vertical="top" wrapText="1"/>
      <protection/>
    </xf>
    <xf numFmtId="0" fontId="76" fillId="0" borderId="21" xfId="0" applyFont="1" applyBorder="1" applyAlignment="1" applyProtection="1">
      <alignment horizontal="center" vertical="top" wrapText="1"/>
      <protection/>
    </xf>
    <xf numFmtId="0" fontId="89" fillId="0" borderId="0" xfId="0" applyFont="1" applyAlignment="1" applyProtection="1">
      <alignment vertical="top" wrapText="1"/>
      <protection/>
    </xf>
    <xf numFmtId="0" fontId="89" fillId="0" borderId="0" xfId="0" applyFont="1" applyBorder="1" applyAlignment="1" applyProtection="1">
      <alignment vertical="top" wrapText="1"/>
      <protection/>
    </xf>
    <xf numFmtId="14" fontId="71" fillId="0" borderId="51" xfId="0" applyNumberFormat="1" applyFont="1" applyBorder="1" applyAlignment="1" applyProtection="1">
      <alignment vertical="top" wrapText="1"/>
      <protection/>
    </xf>
    <xf numFmtId="0" fontId="71" fillId="0" borderId="52" xfId="0" applyFont="1" applyBorder="1" applyAlignment="1" applyProtection="1">
      <alignment vertical="top" wrapText="1"/>
      <protection/>
    </xf>
    <xf numFmtId="0" fontId="71" fillId="0" borderId="53" xfId="0" applyFont="1" applyBorder="1" applyAlignment="1" applyProtection="1">
      <alignment vertical="top" wrapText="1"/>
      <protection/>
    </xf>
    <xf numFmtId="0" fontId="71" fillId="0" borderId="25" xfId="0" applyFont="1" applyBorder="1" applyAlignment="1" applyProtection="1">
      <alignment horizontal="left" vertical="top" wrapText="1"/>
      <protection/>
    </xf>
    <xf numFmtId="0" fontId="71" fillId="0" borderId="44" xfId="0" applyFont="1" applyBorder="1" applyAlignment="1" applyProtection="1">
      <alignment horizontal="left" vertical="top" wrapText="1"/>
      <protection/>
    </xf>
    <xf numFmtId="0" fontId="71" fillId="0" borderId="50" xfId="0" applyFont="1" applyBorder="1" applyAlignment="1" applyProtection="1">
      <alignment horizontal="left" vertical="top" wrapText="1"/>
      <protection/>
    </xf>
    <xf numFmtId="0" fontId="70" fillId="0" borderId="40" xfId="0" applyFont="1" applyBorder="1" applyAlignment="1" applyProtection="1">
      <alignment vertical="top" wrapText="1"/>
      <protection/>
    </xf>
    <xf numFmtId="0" fontId="70" fillId="0" borderId="38" xfId="0" applyFont="1" applyBorder="1" applyAlignment="1" applyProtection="1">
      <alignment vertical="top" wrapText="1"/>
      <protection/>
    </xf>
    <xf numFmtId="0" fontId="68" fillId="0" borderId="40" xfId="0" applyFont="1" applyBorder="1" applyAlignment="1" applyProtection="1">
      <alignment vertical="top" wrapText="1"/>
      <protection/>
    </xf>
    <xf numFmtId="0" fontId="68" fillId="0" borderId="38" xfId="0" applyFont="1" applyBorder="1" applyAlignment="1" applyProtection="1">
      <alignment vertical="top" wrapText="1"/>
      <protection/>
    </xf>
    <xf numFmtId="0" fontId="68" fillId="0" borderId="33" xfId="0" applyFont="1" applyBorder="1" applyAlignment="1" applyProtection="1">
      <alignment vertical="top" wrapText="1"/>
      <protection/>
    </xf>
    <xf numFmtId="0" fontId="0" fillId="0" borderId="0" xfId="0" applyBorder="1" applyAlignment="1" applyProtection="1">
      <alignment/>
      <protection/>
    </xf>
    <xf numFmtId="0" fontId="70" fillId="0" borderId="0" xfId="0" applyFont="1" applyBorder="1" applyAlignment="1" applyProtection="1">
      <alignment vertical="top" wrapText="1"/>
      <protection/>
    </xf>
    <xf numFmtId="0" fontId="68" fillId="0" borderId="60" xfId="0" applyFont="1" applyBorder="1" applyAlignment="1" applyProtection="1">
      <alignment vertical="top" wrapText="1"/>
      <protection/>
    </xf>
    <xf numFmtId="0" fontId="68" fillId="0" borderId="61" xfId="0" applyFont="1" applyBorder="1" applyAlignment="1" applyProtection="1">
      <alignment vertical="top" wrapText="1"/>
      <protection/>
    </xf>
    <xf numFmtId="0" fontId="68" fillId="0" borderId="39" xfId="0" applyFont="1" applyBorder="1" applyAlignment="1" applyProtection="1">
      <alignment vertical="top" wrapText="1"/>
      <protection/>
    </xf>
    <xf numFmtId="0" fontId="71" fillId="0" borderId="0" xfId="0" applyFont="1" applyBorder="1" applyAlignment="1" applyProtection="1">
      <alignment wrapText="1"/>
      <protection/>
    </xf>
    <xf numFmtId="0" fontId="75" fillId="0" borderId="19" xfId="0" applyFont="1" applyBorder="1" applyAlignment="1" applyProtection="1">
      <alignment horizontal="center" vertical="top" wrapText="1"/>
      <protection/>
    </xf>
    <xf numFmtId="0" fontId="73" fillId="0" borderId="0" xfId="0" applyFont="1" applyFill="1" applyBorder="1" applyAlignment="1" applyProtection="1">
      <alignment horizontal="left" vertical="top" wrapText="1"/>
      <protection/>
    </xf>
    <xf numFmtId="0" fontId="68" fillId="0" borderId="0" xfId="0" applyFont="1" applyBorder="1" applyAlignment="1" applyProtection="1">
      <alignment vertical="top" wrapText="1"/>
      <protection/>
    </xf>
    <xf numFmtId="0" fontId="70" fillId="0" borderId="62" xfId="0" applyFont="1" applyBorder="1" applyAlignment="1" applyProtection="1">
      <alignment horizontal="left" vertical="top" wrapText="1"/>
      <protection/>
    </xf>
    <xf numFmtId="0" fontId="70" fillId="0" borderId="37" xfId="0" applyFont="1" applyBorder="1" applyAlignment="1" applyProtection="1">
      <alignment horizontal="left" vertical="top" wrapText="1"/>
      <protection/>
    </xf>
    <xf numFmtId="0" fontId="72" fillId="0" borderId="63" xfId="0" applyFont="1" applyBorder="1" applyAlignment="1" applyProtection="1">
      <alignment horizontal="center" wrapText="1"/>
      <protection/>
    </xf>
    <xf numFmtId="0" fontId="72" fillId="0" borderId="11" xfId="0" applyFont="1" applyBorder="1" applyAlignment="1" applyProtection="1">
      <alignment horizontal="center" wrapText="1"/>
      <protection/>
    </xf>
    <xf numFmtId="0" fontId="71" fillId="0" borderId="31" xfId="0" applyFont="1" applyBorder="1" applyAlignment="1" applyProtection="1">
      <alignment vertical="top" wrapText="1"/>
      <protection/>
    </xf>
    <xf numFmtId="44" fontId="71" fillId="0" borderId="17" xfId="44" applyFont="1" applyBorder="1" applyAlignment="1" applyProtection="1">
      <alignment vertical="top" wrapText="1"/>
      <protection/>
    </xf>
    <xf numFmtId="44" fontId="71" fillId="0" borderId="0" xfId="44" applyFont="1" applyBorder="1" applyAlignment="1" applyProtection="1">
      <alignment vertical="top" wrapText="1"/>
      <protection/>
    </xf>
    <xf numFmtId="0" fontId="72" fillId="0" borderId="22" xfId="0" applyFont="1" applyBorder="1" applyAlignment="1" applyProtection="1">
      <alignment vertical="top" wrapText="1"/>
      <protection/>
    </xf>
    <xf numFmtId="0" fontId="68" fillId="0" borderId="63" xfId="0" applyFont="1" applyBorder="1" applyAlignment="1" applyProtection="1">
      <alignment vertical="top" wrapText="1"/>
      <protection/>
    </xf>
    <xf numFmtId="0" fontId="68" fillId="0" borderId="64" xfId="0" applyFont="1" applyBorder="1" applyAlignment="1" applyProtection="1">
      <alignment vertical="top" wrapText="1"/>
      <protection/>
    </xf>
    <xf numFmtId="0" fontId="70" fillId="0" borderId="18" xfId="0" applyFont="1" applyBorder="1" applyAlignment="1" applyProtection="1">
      <alignment horizontal="center" vertical="center" wrapText="1"/>
      <protection/>
    </xf>
    <xf numFmtId="0" fontId="70" fillId="0" borderId="19" xfId="0" applyFont="1" applyBorder="1" applyAlignment="1" applyProtection="1">
      <alignment horizontal="center" vertical="center" wrapText="1"/>
      <protection/>
    </xf>
    <xf numFmtId="0" fontId="72" fillId="0" borderId="0" xfId="0" applyFont="1" applyAlignment="1" applyProtection="1">
      <alignment wrapText="1"/>
      <protection/>
    </xf>
    <xf numFmtId="44" fontId="71" fillId="0" borderId="17" xfId="44" applyFont="1" applyBorder="1" applyAlignment="1" applyProtection="1">
      <alignment horizontal="center" vertical="top" wrapText="1"/>
      <protection/>
    </xf>
    <xf numFmtId="44" fontId="71" fillId="0" borderId="0" xfId="44" applyFont="1" applyBorder="1" applyAlignment="1" applyProtection="1">
      <alignment horizontal="center" vertical="top" wrapText="1"/>
      <protection/>
    </xf>
    <xf numFmtId="0" fontId="70" fillId="0" borderId="20" xfId="0" applyFont="1" applyBorder="1" applyAlignment="1" applyProtection="1">
      <alignment horizontal="center" vertical="center" wrapText="1"/>
      <protection/>
    </xf>
    <xf numFmtId="0" fontId="70" fillId="0" borderId="62" xfId="0" applyFont="1" applyBorder="1" applyAlignment="1" applyProtection="1">
      <alignment vertical="top" wrapText="1"/>
      <protection/>
    </xf>
    <xf numFmtId="0" fontId="70" fillId="0" borderId="14" xfId="0" applyFont="1" applyBorder="1" applyAlignment="1" applyProtection="1">
      <alignment vertical="top" wrapText="1"/>
      <protection/>
    </xf>
    <xf numFmtId="0" fontId="71" fillId="0" borderId="12" xfId="0" applyFont="1" applyBorder="1" applyAlignment="1" applyProtection="1">
      <alignment vertical="top" wrapText="1"/>
      <protection/>
    </xf>
    <xf numFmtId="0" fontId="72" fillId="0" borderId="0" xfId="0" applyFont="1" applyAlignment="1" applyProtection="1">
      <alignment vertical="top" wrapText="1"/>
      <protection/>
    </xf>
    <xf numFmtId="0" fontId="72" fillId="0" borderId="0" xfId="0" applyFont="1" applyBorder="1" applyAlignment="1" applyProtection="1">
      <alignment vertical="top" wrapText="1"/>
      <protection/>
    </xf>
    <xf numFmtId="0" fontId="70" fillId="0" borderId="37" xfId="0" applyFont="1" applyBorder="1" applyAlignment="1" applyProtection="1">
      <alignment vertical="top" wrapText="1"/>
      <protection/>
    </xf>
    <xf numFmtId="0" fontId="70" fillId="0" borderId="65" xfId="0" applyFont="1" applyBorder="1" applyAlignment="1" applyProtection="1">
      <alignment vertical="top" wrapText="1"/>
      <protection/>
    </xf>
    <xf numFmtId="0" fontId="70" fillId="0" borderId="10" xfId="0" applyFont="1" applyBorder="1" applyAlignment="1" applyProtection="1">
      <alignment vertical="top" wrapText="1"/>
      <protection/>
    </xf>
    <xf numFmtId="0" fontId="70" fillId="0" borderId="66" xfId="0" applyFont="1" applyBorder="1" applyAlignment="1" applyProtection="1">
      <alignment vertical="top" wrapText="1"/>
      <protection/>
    </xf>
    <xf numFmtId="0" fontId="70" fillId="0" borderId="66" xfId="0" applyFont="1" applyBorder="1" applyAlignment="1" applyProtection="1">
      <alignment horizontal="justify" vertical="top" wrapText="1"/>
      <protection/>
    </xf>
    <xf numFmtId="0" fontId="70" fillId="0" borderId="65" xfId="0" applyFont="1" applyBorder="1" applyAlignment="1" applyProtection="1">
      <alignment horizontal="justify" vertical="top" wrapText="1"/>
      <protection/>
    </xf>
    <xf numFmtId="0" fontId="72" fillId="0" borderId="64" xfId="0" applyFont="1" applyBorder="1" applyAlignment="1" applyProtection="1">
      <alignment wrapText="1"/>
      <protection/>
    </xf>
    <xf numFmtId="0" fontId="72" fillId="0" borderId="11" xfId="0" applyFont="1" applyBorder="1" applyAlignment="1" applyProtection="1">
      <alignment wrapText="1"/>
      <protection/>
    </xf>
    <xf numFmtId="0" fontId="90" fillId="0" borderId="13" xfId="0" applyFont="1" applyBorder="1" applyAlignment="1" applyProtection="1">
      <alignment vertical="top" wrapText="1"/>
      <protection/>
    </xf>
    <xf numFmtId="0" fontId="90" fillId="0" borderId="67" xfId="0" applyFont="1" applyBorder="1" applyAlignment="1" applyProtection="1">
      <alignment vertical="top" wrapText="1"/>
      <protection/>
    </xf>
    <xf numFmtId="0" fontId="90" fillId="0" borderId="64" xfId="0" applyFont="1" applyBorder="1" applyAlignment="1" applyProtection="1">
      <alignment vertical="top" wrapText="1"/>
      <protection/>
    </xf>
    <xf numFmtId="0" fontId="90" fillId="0" borderId="68" xfId="0" applyFont="1" applyBorder="1" applyAlignment="1" applyProtection="1">
      <alignment vertical="top" wrapText="1"/>
      <protection/>
    </xf>
    <xf numFmtId="0" fontId="71" fillId="0" borderId="13" xfId="0" applyFont="1" applyBorder="1" applyAlignment="1" applyProtection="1">
      <alignment horizontal="center" wrapText="1"/>
      <protection/>
    </xf>
    <xf numFmtId="0" fontId="71" fillId="0" borderId="67" xfId="0" applyFont="1" applyBorder="1" applyAlignment="1" applyProtection="1">
      <alignment horizontal="center" wrapText="1"/>
      <protection/>
    </xf>
    <xf numFmtId="0" fontId="71" fillId="0" borderId="68" xfId="0" applyFont="1" applyBorder="1" applyAlignment="1" applyProtection="1">
      <alignment horizontal="center" wrapText="1"/>
      <protection/>
    </xf>
    <xf numFmtId="0" fontId="91" fillId="0" borderId="64" xfId="0" applyFont="1" applyBorder="1" applyAlignment="1" applyProtection="1">
      <alignment horizontal="center" vertical="top" wrapText="1"/>
      <protection/>
    </xf>
    <xf numFmtId="0" fontId="91" fillId="0" borderId="11" xfId="0" applyFont="1" applyBorder="1" applyAlignment="1" applyProtection="1">
      <alignment horizontal="center" vertical="top" wrapText="1"/>
      <protection/>
    </xf>
    <xf numFmtId="0" fontId="91" fillId="0" borderId="63" xfId="0" applyFont="1" applyBorder="1" applyAlignment="1" applyProtection="1">
      <alignment horizontal="center" vertical="center" wrapText="1"/>
      <protection/>
    </xf>
    <xf numFmtId="0" fontId="91" fillId="0" borderId="11" xfId="0" applyFont="1" applyBorder="1" applyAlignment="1" applyProtection="1">
      <alignment horizontal="center" vertical="center" wrapText="1"/>
      <protection/>
    </xf>
    <xf numFmtId="0" fontId="70" fillId="0" borderId="63" xfId="0" applyFont="1" applyBorder="1" applyAlignment="1" applyProtection="1">
      <alignment horizontal="justify" vertical="top" wrapText="1"/>
      <protection/>
    </xf>
    <xf numFmtId="0" fontId="70" fillId="0" borderId="64" xfId="0" applyFont="1" applyBorder="1" applyAlignment="1" applyProtection="1">
      <alignment horizontal="justify" vertical="top" wrapText="1"/>
      <protection/>
    </xf>
    <xf numFmtId="44" fontId="92" fillId="0" borderId="63" xfId="0" applyNumberFormat="1" applyFont="1" applyBorder="1" applyAlignment="1" applyProtection="1">
      <alignment vertical="top" wrapText="1"/>
      <protection/>
    </xf>
    <xf numFmtId="44" fontId="92" fillId="0" borderId="64" xfId="0" applyNumberFormat="1" applyFont="1" applyBorder="1" applyAlignment="1" applyProtection="1">
      <alignment vertical="top" wrapText="1"/>
      <protection/>
    </xf>
    <xf numFmtId="0" fontId="70" fillId="0" borderId="13" xfId="0" applyFont="1" applyBorder="1" applyAlignment="1" applyProtection="1">
      <alignment vertical="top" wrapText="1"/>
      <protection/>
    </xf>
    <xf numFmtId="0" fontId="70" fillId="0" borderId="67" xfId="0" applyFont="1" applyBorder="1" applyAlignment="1" applyProtection="1">
      <alignment vertical="top" wrapText="1"/>
      <protection/>
    </xf>
    <xf numFmtId="0" fontId="70" fillId="0" borderId="68" xfId="0" applyFont="1" applyBorder="1" applyAlignment="1" applyProtection="1">
      <alignment vertical="top" wrapText="1"/>
      <protection/>
    </xf>
    <xf numFmtId="0" fontId="72" fillId="0" borderId="12" xfId="0" applyFont="1" applyBorder="1" applyAlignment="1" applyProtection="1">
      <alignment vertical="top" wrapText="1"/>
      <protection/>
    </xf>
    <xf numFmtId="0" fontId="93" fillId="0" borderId="0" xfId="0" applyFont="1" applyAlignment="1">
      <alignment horizontal="left" wrapText="1"/>
    </xf>
    <xf numFmtId="0" fontId="66" fillId="0" borderId="0" xfId="0" applyFont="1" applyAlignment="1">
      <alignment horizontal="left" wrapText="1"/>
    </xf>
    <xf numFmtId="0" fontId="66" fillId="0" borderId="0" xfId="0" applyFont="1" applyAlignment="1">
      <alignment/>
    </xf>
    <xf numFmtId="0" fontId="93"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CPDBillsCP@pds.ct.gov" TargetMode="External" /></Relationships>
</file>

<file path=xl/worksheets/sheet1.xml><?xml version="1.0" encoding="utf-8"?>
<worksheet xmlns="http://schemas.openxmlformats.org/spreadsheetml/2006/main" xmlns:r="http://schemas.openxmlformats.org/officeDocument/2006/relationships">
  <dimension ref="A1:V85"/>
  <sheetViews>
    <sheetView zoomScalePageLayoutView="0" workbookViewId="0" topLeftCell="A60">
      <selection activeCell="A17" sqref="A17"/>
    </sheetView>
  </sheetViews>
  <sheetFormatPr defaultColWidth="11.421875" defaultRowHeight="15"/>
  <cols>
    <col min="1" max="1" width="16.8515625" style="1" customWidth="1"/>
    <col min="2" max="2" width="13.140625" style="1" customWidth="1"/>
    <col min="3" max="3" width="9.8515625" style="1" customWidth="1"/>
    <col min="4" max="4" width="10.140625" style="1" customWidth="1"/>
    <col min="5" max="5" width="12.140625" style="1" customWidth="1"/>
    <col min="6" max="6" width="8.7109375" style="1" customWidth="1"/>
    <col min="7" max="7" width="8.8515625" style="1" customWidth="1"/>
    <col min="8" max="9" width="9.140625" style="1" hidden="1" customWidth="1"/>
    <col min="10" max="10" width="2.00390625" style="1" hidden="1" customWidth="1"/>
    <col min="11" max="11" width="22.00390625" style="34" bestFit="1" customWidth="1"/>
    <col min="12" max="12" width="10.421875" style="108" customWidth="1"/>
    <col min="13" max="13" width="10.421875" style="1" customWidth="1"/>
    <col min="14" max="16384" width="11.421875" style="1" customWidth="1"/>
  </cols>
  <sheetData>
    <row r="1" spans="1:13" ht="15.75">
      <c r="A1" s="187" t="s">
        <v>177</v>
      </c>
      <c r="B1" s="187"/>
      <c r="C1" s="187"/>
      <c r="D1" s="187"/>
      <c r="E1" s="187"/>
      <c r="F1" s="187"/>
      <c r="G1" s="187"/>
      <c r="H1" s="187"/>
      <c r="I1" s="187"/>
      <c r="J1" s="187"/>
      <c r="K1" s="187"/>
      <c r="L1" s="187"/>
      <c r="M1" s="187"/>
    </row>
    <row r="2" spans="1:5" ht="11.25" customHeight="1" thickBot="1">
      <c r="A2" s="171" t="s">
        <v>185</v>
      </c>
      <c r="B2" s="171"/>
      <c r="C2" s="171"/>
      <c r="D2" s="171"/>
      <c r="E2" s="128"/>
    </row>
    <row r="3" spans="1:13" ht="16.5" customHeight="1" thickBot="1">
      <c r="A3" s="192" t="s">
        <v>10</v>
      </c>
      <c r="B3" s="193"/>
      <c r="C3" s="193"/>
      <c r="D3" s="193"/>
      <c r="E3" s="193"/>
      <c r="F3" s="193"/>
      <c r="G3" s="193"/>
      <c r="H3" s="193"/>
      <c r="I3" s="193"/>
      <c r="J3" s="193"/>
      <c r="K3" s="193"/>
      <c r="L3" s="193"/>
      <c r="M3" s="194"/>
    </row>
    <row r="4" spans="1:13" ht="32.25" customHeight="1" thickBot="1">
      <c r="A4" s="169" t="s">
        <v>9</v>
      </c>
      <c r="B4" s="170"/>
      <c r="C4" s="170"/>
      <c r="D4" s="170"/>
      <c r="E4" s="170"/>
      <c r="F4" s="170"/>
      <c r="G4" s="195" t="s">
        <v>148</v>
      </c>
      <c r="H4" s="196"/>
      <c r="I4" s="196"/>
      <c r="J4" s="196"/>
      <c r="K4" s="196"/>
      <c r="L4" s="196"/>
      <c r="M4" s="197"/>
    </row>
    <row r="5" spans="1:13" ht="27" customHeight="1" thickBot="1">
      <c r="A5" s="210"/>
      <c r="B5" s="211"/>
      <c r="C5" s="211"/>
      <c r="D5" s="211"/>
      <c r="E5" s="211"/>
      <c r="F5" s="211"/>
      <c r="G5" s="173"/>
      <c r="H5" s="174"/>
      <c r="I5" s="174"/>
      <c r="J5" s="174"/>
      <c r="K5" s="174"/>
      <c r="L5" s="174"/>
      <c r="M5" s="175"/>
    </row>
    <row r="6" spans="1:13" ht="24.75" customHeight="1" thickBot="1">
      <c r="A6" s="176" t="s">
        <v>0</v>
      </c>
      <c r="B6" s="177"/>
      <c r="C6" s="177"/>
      <c r="D6" s="177"/>
      <c r="E6" s="177"/>
      <c r="F6" s="178"/>
      <c r="G6" s="176" t="s">
        <v>8</v>
      </c>
      <c r="H6" s="177"/>
      <c r="I6" s="177"/>
      <c r="J6" s="177"/>
      <c r="K6" s="177"/>
      <c r="L6" s="177"/>
      <c r="M6" s="178"/>
    </row>
    <row r="7" spans="1:13" ht="24.75" customHeight="1" thickBot="1">
      <c r="A7" s="210"/>
      <c r="B7" s="211"/>
      <c r="C7" s="211"/>
      <c r="D7" s="211"/>
      <c r="E7" s="211"/>
      <c r="F7" s="212"/>
      <c r="G7" s="204"/>
      <c r="H7" s="205"/>
      <c r="I7" s="205"/>
      <c r="J7" s="205"/>
      <c r="K7" s="205"/>
      <c r="L7" s="205"/>
      <c r="M7" s="206"/>
    </row>
    <row r="8" spans="1:13" ht="24.75" customHeight="1" thickBot="1">
      <c r="A8" s="184" t="s">
        <v>11</v>
      </c>
      <c r="B8" s="182"/>
      <c r="C8" s="182" t="s">
        <v>78</v>
      </c>
      <c r="D8" s="182"/>
      <c r="E8" s="207" t="s">
        <v>12</v>
      </c>
      <c r="F8" s="207"/>
      <c r="G8" s="216" t="s">
        <v>95</v>
      </c>
      <c r="H8" s="217"/>
      <c r="I8" s="217"/>
      <c r="J8" s="217"/>
      <c r="K8" s="217"/>
      <c r="L8" s="217"/>
      <c r="M8" s="218"/>
    </row>
    <row r="9" spans="1:13" ht="26.25" customHeight="1" thickBot="1">
      <c r="A9" s="185"/>
      <c r="B9" s="185"/>
      <c r="C9" s="183"/>
      <c r="D9" s="183"/>
      <c r="E9" s="208"/>
      <c r="F9" s="209"/>
      <c r="G9" s="219"/>
      <c r="H9" s="220"/>
      <c r="I9" s="220"/>
      <c r="J9" s="220"/>
      <c r="K9" s="220"/>
      <c r="L9" s="220"/>
      <c r="M9" s="221"/>
    </row>
    <row r="10" spans="1:13" ht="24.75" customHeight="1" thickBot="1">
      <c r="A10" s="169" t="s">
        <v>2</v>
      </c>
      <c r="B10" s="170"/>
      <c r="C10" s="170"/>
      <c r="D10" s="170"/>
      <c r="E10" s="170"/>
      <c r="F10" s="170"/>
      <c r="G10" s="219"/>
      <c r="H10" s="220"/>
      <c r="I10" s="220"/>
      <c r="J10" s="220"/>
      <c r="K10" s="220"/>
      <c r="L10" s="220"/>
      <c r="M10" s="221"/>
    </row>
    <row r="11" spans="1:13" ht="26.25" customHeight="1" thickBot="1">
      <c r="A11" s="162"/>
      <c r="B11" s="163"/>
      <c r="C11" s="163"/>
      <c r="D11" s="163"/>
      <c r="E11" s="163"/>
      <c r="F11" s="163"/>
      <c r="G11" s="219"/>
      <c r="H11" s="220"/>
      <c r="I11" s="220"/>
      <c r="J11" s="220"/>
      <c r="K11" s="220"/>
      <c r="L11" s="220"/>
      <c r="M11" s="221"/>
    </row>
    <row r="12" spans="1:13" ht="24.75" customHeight="1" thickBot="1">
      <c r="A12" s="169" t="s">
        <v>5</v>
      </c>
      <c r="B12" s="172"/>
      <c r="C12" s="213" t="s">
        <v>4</v>
      </c>
      <c r="D12" s="214"/>
      <c r="E12" s="214"/>
      <c r="F12" s="215"/>
      <c r="G12" s="222"/>
      <c r="H12" s="223"/>
      <c r="I12" s="223"/>
      <c r="J12" s="223"/>
      <c r="K12" s="223"/>
      <c r="L12" s="223"/>
      <c r="M12" s="224"/>
    </row>
    <row r="13" spans="1:13" ht="28.5" customHeight="1" thickBot="1">
      <c r="A13" s="188" t="s">
        <v>121</v>
      </c>
      <c r="B13" s="189"/>
      <c r="C13" s="189"/>
      <c r="D13" s="189"/>
      <c r="E13" s="189"/>
      <c r="F13" s="189"/>
      <c r="G13" s="189"/>
      <c r="H13" s="189"/>
      <c r="I13" s="189"/>
      <c r="J13" s="189"/>
      <c r="K13" s="189"/>
      <c r="L13" s="189"/>
      <c r="M13" s="191"/>
    </row>
    <row r="14" spans="1:13" ht="18.75" customHeight="1">
      <c r="A14" s="237" t="s">
        <v>144</v>
      </c>
      <c r="B14" s="237" t="s">
        <v>94</v>
      </c>
      <c r="C14" s="229"/>
      <c r="D14" s="164" t="s">
        <v>83</v>
      </c>
      <c r="E14" s="164" t="s">
        <v>84</v>
      </c>
      <c r="F14" s="164" t="s">
        <v>96</v>
      </c>
      <c r="G14" s="237" t="s">
        <v>92</v>
      </c>
      <c r="H14" s="228"/>
      <c r="I14" s="228"/>
      <c r="J14" s="228"/>
      <c r="K14" s="229"/>
      <c r="L14" s="228" t="s">
        <v>1</v>
      </c>
      <c r="M14" s="229"/>
    </row>
    <row r="15" spans="1:13" ht="44.25" customHeight="1" thickBot="1">
      <c r="A15" s="238"/>
      <c r="B15" s="238"/>
      <c r="C15" s="231"/>
      <c r="D15" s="165"/>
      <c r="E15" s="165"/>
      <c r="F15" s="165"/>
      <c r="G15" s="238"/>
      <c r="H15" s="230"/>
      <c r="I15" s="230"/>
      <c r="J15" s="230"/>
      <c r="K15" s="231"/>
      <c r="L15" s="230"/>
      <c r="M15" s="231"/>
    </row>
    <row r="16" spans="1:13" ht="15.75" thickBot="1">
      <c r="A16" s="60"/>
      <c r="B16" s="243"/>
      <c r="C16" s="244"/>
      <c r="D16" s="159"/>
      <c r="E16" s="68" t="s">
        <v>4</v>
      </c>
      <c r="F16" s="70" t="s">
        <v>4</v>
      </c>
      <c r="G16" s="239"/>
      <c r="H16" s="239"/>
      <c r="I16" s="239"/>
      <c r="J16" s="239"/>
      <c r="K16" s="239"/>
      <c r="L16" s="227">
        <f>G16*500</f>
        <v>0</v>
      </c>
      <c r="M16" s="227"/>
    </row>
    <row r="17" spans="1:13" ht="15.75" thickBot="1">
      <c r="A17" s="60"/>
      <c r="B17" s="243"/>
      <c r="C17" s="244"/>
      <c r="D17" s="97"/>
      <c r="E17" s="68" t="s">
        <v>4</v>
      </c>
      <c r="F17" s="70" t="s">
        <v>4</v>
      </c>
      <c r="G17" s="239"/>
      <c r="H17" s="239"/>
      <c r="I17" s="239"/>
      <c r="J17" s="239"/>
      <c r="K17" s="239"/>
      <c r="L17" s="227">
        <f aca="true" t="shared" si="0" ref="L17:L34">G17*500</f>
        <v>0</v>
      </c>
      <c r="M17" s="227"/>
    </row>
    <row r="18" spans="1:13" ht="15.75" thickBot="1">
      <c r="A18" s="60"/>
      <c r="B18" s="243"/>
      <c r="C18" s="244"/>
      <c r="D18" s="98"/>
      <c r="E18" s="68" t="s">
        <v>4</v>
      </c>
      <c r="F18" s="70" t="s">
        <v>4</v>
      </c>
      <c r="G18" s="239"/>
      <c r="H18" s="239"/>
      <c r="I18" s="239"/>
      <c r="J18" s="239"/>
      <c r="K18" s="239"/>
      <c r="L18" s="227">
        <f t="shared" si="0"/>
        <v>0</v>
      </c>
      <c r="M18" s="227"/>
    </row>
    <row r="19" spans="1:13" ht="15.75" thickBot="1">
      <c r="A19" s="60"/>
      <c r="B19" s="243"/>
      <c r="C19" s="244"/>
      <c r="D19" s="99"/>
      <c r="E19" s="68" t="s">
        <v>4</v>
      </c>
      <c r="F19" s="70" t="s">
        <v>4</v>
      </c>
      <c r="G19" s="239"/>
      <c r="H19" s="239"/>
      <c r="I19" s="239"/>
      <c r="J19" s="239"/>
      <c r="K19" s="239"/>
      <c r="L19" s="227">
        <f t="shared" si="0"/>
        <v>0</v>
      </c>
      <c r="M19" s="227"/>
    </row>
    <row r="20" spans="1:13" ht="15.75" thickBot="1">
      <c r="A20" s="60"/>
      <c r="B20" s="243"/>
      <c r="C20" s="244"/>
      <c r="D20" s="99"/>
      <c r="E20" s="68" t="s">
        <v>4</v>
      </c>
      <c r="F20" s="70" t="s">
        <v>4</v>
      </c>
      <c r="G20" s="239"/>
      <c r="H20" s="239"/>
      <c r="I20" s="239"/>
      <c r="J20" s="239"/>
      <c r="K20" s="239"/>
      <c r="L20" s="227">
        <f t="shared" si="0"/>
        <v>0</v>
      </c>
      <c r="M20" s="227"/>
    </row>
    <row r="21" spans="1:13" ht="15.75" thickBot="1">
      <c r="A21" s="60"/>
      <c r="B21" s="243"/>
      <c r="C21" s="244"/>
      <c r="D21" s="99"/>
      <c r="E21" s="68" t="s">
        <v>4</v>
      </c>
      <c r="F21" s="70" t="s">
        <v>4</v>
      </c>
      <c r="G21" s="239"/>
      <c r="H21" s="239"/>
      <c r="I21" s="239"/>
      <c r="J21" s="239"/>
      <c r="K21" s="239"/>
      <c r="L21" s="227">
        <f t="shared" si="0"/>
        <v>0</v>
      </c>
      <c r="M21" s="227"/>
    </row>
    <row r="22" spans="1:13" ht="15.75" thickBot="1">
      <c r="A22" s="60"/>
      <c r="B22" s="243"/>
      <c r="C22" s="244"/>
      <c r="D22" s="99"/>
      <c r="E22" s="68" t="s">
        <v>4</v>
      </c>
      <c r="F22" s="70" t="s">
        <v>4</v>
      </c>
      <c r="G22" s="239"/>
      <c r="H22" s="239"/>
      <c r="I22" s="239"/>
      <c r="J22" s="239"/>
      <c r="K22" s="239"/>
      <c r="L22" s="227">
        <f t="shared" si="0"/>
        <v>0</v>
      </c>
      <c r="M22" s="227"/>
    </row>
    <row r="23" spans="1:13" ht="15.75" thickBot="1">
      <c r="A23" s="60"/>
      <c r="B23" s="243"/>
      <c r="C23" s="244"/>
      <c r="D23" s="99"/>
      <c r="E23" s="68" t="s">
        <v>4</v>
      </c>
      <c r="F23" s="70" t="s">
        <v>4</v>
      </c>
      <c r="G23" s="239"/>
      <c r="H23" s="239"/>
      <c r="I23" s="239"/>
      <c r="J23" s="239"/>
      <c r="K23" s="239"/>
      <c r="L23" s="227">
        <f t="shared" si="0"/>
        <v>0</v>
      </c>
      <c r="M23" s="227"/>
    </row>
    <row r="24" spans="1:13" ht="15.75" thickBot="1">
      <c r="A24" s="60"/>
      <c r="B24" s="243"/>
      <c r="C24" s="244"/>
      <c r="D24" s="99"/>
      <c r="E24" s="68" t="s">
        <v>4</v>
      </c>
      <c r="F24" s="70" t="s">
        <v>4</v>
      </c>
      <c r="G24" s="239"/>
      <c r="H24" s="239"/>
      <c r="I24" s="239"/>
      <c r="J24" s="239"/>
      <c r="K24" s="239"/>
      <c r="L24" s="227">
        <f t="shared" si="0"/>
        <v>0</v>
      </c>
      <c r="M24" s="227"/>
    </row>
    <row r="25" spans="1:13" ht="15.75" thickBot="1">
      <c r="A25" s="60"/>
      <c r="B25" s="243"/>
      <c r="C25" s="244"/>
      <c r="D25" s="99"/>
      <c r="E25" s="68" t="s">
        <v>4</v>
      </c>
      <c r="F25" s="70" t="s">
        <v>4</v>
      </c>
      <c r="G25" s="239"/>
      <c r="H25" s="239"/>
      <c r="I25" s="239"/>
      <c r="J25" s="239"/>
      <c r="K25" s="239"/>
      <c r="L25" s="227">
        <f t="shared" si="0"/>
        <v>0</v>
      </c>
      <c r="M25" s="227"/>
    </row>
    <row r="26" spans="1:13" ht="15.75" thickBot="1">
      <c r="A26" s="60"/>
      <c r="B26" s="243"/>
      <c r="C26" s="244"/>
      <c r="D26" s="99"/>
      <c r="E26" s="68" t="s">
        <v>4</v>
      </c>
      <c r="F26" s="70" t="s">
        <v>4</v>
      </c>
      <c r="G26" s="239"/>
      <c r="H26" s="239"/>
      <c r="I26" s="239"/>
      <c r="J26" s="239"/>
      <c r="K26" s="239"/>
      <c r="L26" s="227">
        <f t="shared" si="0"/>
        <v>0</v>
      </c>
      <c r="M26" s="227"/>
    </row>
    <row r="27" spans="1:13" ht="15.75" thickBot="1">
      <c r="A27" s="60"/>
      <c r="B27" s="243"/>
      <c r="C27" s="244"/>
      <c r="D27" s="99"/>
      <c r="E27" s="68" t="s">
        <v>4</v>
      </c>
      <c r="F27" s="70" t="s">
        <v>4</v>
      </c>
      <c r="G27" s="239"/>
      <c r="H27" s="239"/>
      <c r="I27" s="239"/>
      <c r="J27" s="239"/>
      <c r="K27" s="239"/>
      <c r="L27" s="227">
        <f t="shared" si="0"/>
        <v>0</v>
      </c>
      <c r="M27" s="227"/>
    </row>
    <row r="28" spans="1:13" ht="15.75" thickBot="1">
      <c r="A28" s="60"/>
      <c r="B28" s="243"/>
      <c r="C28" s="244"/>
      <c r="D28" s="99"/>
      <c r="E28" s="68" t="s">
        <v>4</v>
      </c>
      <c r="F28" s="70" t="s">
        <v>4</v>
      </c>
      <c r="G28" s="239"/>
      <c r="H28" s="239"/>
      <c r="I28" s="239"/>
      <c r="J28" s="239"/>
      <c r="K28" s="239"/>
      <c r="L28" s="227">
        <f t="shared" si="0"/>
        <v>0</v>
      </c>
      <c r="M28" s="227"/>
    </row>
    <row r="29" spans="1:13" ht="15.75" thickBot="1">
      <c r="A29" s="60"/>
      <c r="B29" s="243"/>
      <c r="C29" s="244"/>
      <c r="D29" s="99"/>
      <c r="E29" s="68" t="s">
        <v>4</v>
      </c>
      <c r="F29" s="70" t="s">
        <v>4</v>
      </c>
      <c r="G29" s="239"/>
      <c r="H29" s="239"/>
      <c r="I29" s="239"/>
      <c r="J29" s="239"/>
      <c r="K29" s="239"/>
      <c r="L29" s="227">
        <f t="shared" si="0"/>
        <v>0</v>
      </c>
      <c r="M29" s="227"/>
    </row>
    <row r="30" spans="1:13" ht="15.75" thickBot="1">
      <c r="A30" s="60"/>
      <c r="B30" s="243"/>
      <c r="C30" s="244"/>
      <c r="D30" s="99"/>
      <c r="E30" s="68" t="s">
        <v>4</v>
      </c>
      <c r="F30" s="70" t="s">
        <v>4</v>
      </c>
      <c r="G30" s="239"/>
      <c r="H30" s="239"/>
      <c r="I30" s="239"/>
      <c r="J30" s="239"/>
      <c r="K30" s="239"/>
      <c r="L30" s="227">
        <f t="shared" si="0"/>
        <v>0</v>
      </c>
      <c r="M30" s="227"/>
    </row>
    <row r="31" spans="1:13" ht="15.75" thickBot="1">
      <c r="A31" s="60"/>
      <c r="B31" s="243"/>
      <c r="C31" s="244"/>
      <c r="D31" s="99"/>
      <c r="E31" s="68" t="s">
        <v>4</v>
      </c>
      <c r="F31" s="70" t="s">
        <v>4</v>
      </c>
      <c r="G31" s="239"/>
      <c r="H31" s="239"/>
      <c r="I31" s="239"/>
      <c r="J31" s="239"/>
      <c r="K31" s="239"/>
      <c r="L31" s="227">
        <f t="shared" si="0"/>
        <v>0</v>
      </c>
      <c r="M31" s="227"/>
    </row>
    <row r="32" spans="1:13" ht="15.75" thickBot="1">
      <c r="A32" s="60"/>
      <c r="B32" s="243"/>
      <c r="C32" s="244"/>
      <c r="D32" s="97"/>
      <c r="E32" s="68" t="s">
        <v>4</v>
      </c>
      <c r="F32" s="70" t="s">
        <v>4</v>
      </c>
      <c r="G32" s="239"/>
      <c r="H32" s="239"/>
      <c r="I32" s="239"/>
      <c r="J32" s="239"/>
      <c r="K32" s="239"/>
      <c r="L32" s="227">
        <f t="shared" si="0"/>
        <v>0</v>
      </c>
      <c r="M32" s="227"/>
    </row>
    <row r="33" spans="1:13" ht="15.75" thickBot="1">
      <c r="A33" s="60"/>
      <c r="B33" s="243"/>
      <c r="C33" s="244"/>
      <c r="D33" s="97"/>
      <c r="E33" s="68" t="s">
        <v>4</v>
      </c>
      <c r="F33" s="70" t="s">
        <v>4</v>
      </c>
      <c r="G33" s="239"/>
      <c r="H33" s="239"/>
      <c r="I33" s="239"/>
      <c r="J33" s="239"/>
      <c r="K33" s="239"/>
      <c r="L33" s="227">
        <f t="shared" si="0"/>
        <v>0</v>
      </c>
      <c r="M33" s="227"/>
    </row>
    <row r="34" spans="1:13" ht="15.75" thickBot="1">
      <c r="A34" s="60"/>
      <c r="B34" s="243"/>
      <c r="C34" s="244"/>
      <c r="D34" s="99"/>
      <c r="E34" s="68" t="s">
        <v>4</v>
      </c>
      <c r="F34" s="70" t="s">
        <v>4</v>
      </c>
      <c r="G34" s="239"/>
      <c r="H34" s="239"/>
      <c r="I34" s="239"/>
      <c r="J34" s="239"/>
      <c r="K34" s="239"/>
      <c r="L34" s="227">
        <f t="shared" si="0"/>
        <v>0</v>
      </c>
      <c r="M34" s="227"/>
    </row>
    <row r="35" spans="1:13" ht="25.5" customHeight="1" thickBot="1" thickTop="1">
      <c r="A35" s="132"/>
      <c r="B35" s="132"/>
      <c r="C35" s="157"/>
      <c r="D35" s="158"/>
      <c r="E35" s="249" t="s">
        <v>119</v>
      </c>
      <c r="F35" s="249"/>
      <c r="G35" s="245">
        <f>SUM(G16:K34)</f>
        <v>0</v>
      </c>
      <c r="H35" s="245"/>
      <c r="I35" s="245"/>
      <c r="J35" s="245"/>
      <c r="K35" s="245"/>
      <c r="L35" s="236">
        <f>SUM(L16:M34)</f>
        <v>0</v>
      </c>
      <c r="M35" s="236">
        <f>SUM(M16:M34)</f>
        <v>0</v>
      </c>
    </row>
    <row r="36" spans="1:13" ht="29.25" customHeight="1" thickBot="1">
      <c r="A36" s="188" t="s">
        <v>122</v>
      </c>
      <c r="B36" s="189"/>
      <c r="C36" s="190"/>
      <c r="D36" s="190"/>
      <c r="E36" s="189"/>
      <c r="F36" s="189"/>
      <c r="G36" s="189"/>
      <c r="H36" s="189"/>
      <c r="I36" s="189"/>
      <c r="J36" s="189"/>
      <c r="K36" s="189"/>
      <c r="L36" s="189"/>
      <c r="M36" s="191"/>
    </row>
    <row r="37" spans="1:13" ht="15">
      <c r="A37" s="186" t="s">
        <v>137</v>
      </c>
      <c r="B37" s="186" t="s">
        <v>94</v>
      </c>
      <c r="C37" s="186" t="s">
        <v>123</v>
      </c>
      <c r="D37" s="186" t="s">
        <v>124</v>
      </c>
      <c r="E37" s="186" t="s">
        <v>128</v>
      </c>
      <c r="F37" s="234" t="s">
        <v>129</v>
      </c>
      <c r="G37" s="235"/>
      <c r="H37" s="100"/>
      <c r="I37" s="100"/>
      <c r="J37" s="101"/>
      <c r="K37" s="200" t="s">
        <v>130</v>
      </c>
      <c r="L37" s="202" t="s">
        <v>131</v>
      </c>
      <c r="M37" s="225" t="s">
        <v>1</v>
      </c>
    </row>
    <row r="38" spans="1:13" ht="49.5" customHeight="1">
      <c r="A38" s="186"/>
      <c r="B38" s="186"/>
      <c r="C38" s="186"/>
      <c r="D38" s="186"/>
      <c r="E38" s="186"/>
      <c r="F38" s="198" t="s">
        <v>132</v>
      </c>
      <c r="G38" s="199"/>
      <c r="H38" s="102"/>
      <c r="I38" s="102"/>
      <c r="J38" s="101"/>
      <c r="K38" s="200"/>
      <c r="L38" s="202"/>
      <c r="M38" s="225"/>
    </row>
    <row r="39" spans="1:13" ht="12.75" customHeight="1" thickBot="1">
      <c r="A39" s="74"/>
      <c r="B39" s="74"/>
      <c r="C39" s="74"/>
      <c r="D39" s="74"/>
      <c r="E39" s="75"/>
      <c r="F39" s="103" t="s">
        <v>133</v>
      </c>
      <c r="G39" s="104" t="s">
        <v>134</v>
      </c>
      <c r="H39" s="102"/>
      <c r="I39" s="102"/>
      <c r="J39" s="101"/>
      <c r="K39" s="201"/>
      <c r="L39" s="203"/>
      <c r="M39" s="226"/>
    </row>
    <row r="40" spans="1:13" ht="15.75" thickBot="1">
      <c r="A40" s="56"/>
      <c r="B40" s="56"/>
      <c r="C40" s="97"/>
      <c r="D40" s="68"/>
      <c r="E40" s="96"/>
      <c r="F40" s="131"/>
      <c r="G40" s="131"/>
      <c r="H40" s="105" t="str">
        <f>LEFT((G40-F40)*1440/60,4)</f>
        <v>0</v>
      </c>
      <c r="I40" s="105">
        <f>ROUND(H40+0.0001-INT(H40),1)</f>
        <v>0</v>
      </c>
      <c r="J40" s="107">
        <f>ROUNDUP(H40,1)</f>
        <v>0</v>
      </c>
      <c r="K40" s="110">
        <f>IF(D40="FSM N43Standby",1,ROUNDUP(J40,1))</f>
        <v>0</v>
      </c>
      <c r="L40" s="109">
        <f>IF(D40="FSM Standby",200,IF(D40="APPEAL/APPEAL REVIEW",75,65))</f>
        <v>65</v>
      </c>
      <c r="M40" s="113">
        <f>L40*K40</f>
        <v>0</v>
      </c>
    </row>
    <row r="41" spans="1:13" ht="15.75" thickBot="1">
      <c r="A41" s="57"/>
      <c r="B41" s="58"/>
      <c r="C41" s="98"/>
      <c r="D41" s="68"/>
      <c r="E41" s="106"/>
      <c r="F41" s="131"/>
      <c r="G41" s="131"/>
      <c r="H41" s="105" t="str">
        <f aca="true" t="shared" si="1" ref="H41:H67">LEFT((G41-F41)*1440/60,4)</f>
        <v>0</v>
      </c>
      <c r="I41" s="105">
        <f aca="true" t="shared" si="2" ref="I41:I67">ROUND(H41+0.0001-INT(H41),1)</f>
        <v>0</v>
      </c>
      <c r="J41" s="107">
        <f aca="true" t="shared" si="3" ref="J41:J67">ROUNDUP(H41,1)</f>
        <v>0</v>
      </c>
      <c r="K41" s="110">
        <f aca="true" t="shared" si="4" ref="K41:K67">IF(D41="FSM Standby",1,ROUNDUP(J41,1))</f>
        <v>0</v>
      </c>
      <c r="L41" s="109">
        <f>IF(D41="FSM Standby",200,IF(D41="APPEAL/APPEAL REVIEW",75,65))</f>
        <v>65</v>
      </c>
      <c r="M41" s="113">
        <f aca="true" t="shared" si="5" ref="M41:M68">L41*K41</f>
        <v>0</v>
      </c>
    </row>
    <row r="42" spans="1:13" ht="15.75" thickBot="1">
      <c r="A42" s="59"/>
      <c r="B42" s="55"/>
      <c r="C42" s="99"/>
      <c r="D42" s="68" t="s">
        <v>4</v>
      </c>
      <c r="E42" s="106"/>
      <c r="F42" s="131"/>
      <c r="G42" s="131"/>
      <c r="H42" s="105" t="str">
        <f t="shared" si="1"/>
        <v>0</v>
      </c>
      <c r="I42" s="105">
        <f t="shared" si="2"/>
        <v>0</v>
      </c>
      <c r="J42" s="107">
        <f t="shared" si="3"/>
        <v>0</v>
      </c>
      <c r="K42" s="110">
        <v>0</v>
      </c>
      <c r="L42" s="109">
        <f aca="true" t="shared" si="6" ref="L42:L67">IF(D42="FSM Standby",200,IF(D42="APPEAL/APPEAL REVIEW",75,65))</f>
        <v>65</v>
      </c>
      <c r="M42" s="113">
        <f t="shared" si="5"/>
        <v>0</v>
      </c>
    </row>
    <row r="43" spans="1:13" ht="15.75" thickBot="1">
      <c r="A43" s="59"/>
      <c r="B43" s="55"/>
      <c r="C43" s="99"/>
      <c r="D43" s="68" t="s">
        <v>4</v>
      </c>
      <c r="E43" s="106"/>
      <c r="F43" s="131"/>
      <c r="G43" s="131"/>
      <c r="H43" s="105" t="str">
        <f t="shared" si="1"/>
        <v>0</v>
      </c>
      <c r="I43" s="105">
        <f t="shared" si="2"/>
        <v>0</v>
      </c>
      <c r="J43" s="107">
        <f t="shared" si="3"/>
        <v>0</v>
      </c>
      <c r="K43" s="110">
        <f t="shared" si="4"/>
        <v>0</v>
      </c>
      <c r="L43" s="109">
        <f t="shared" si="6"/>
        <v>65</v>
      </c>
      <c r="M43" s="113">
        <f t="shared" si="5"/>
        <v>0</v>
      </c>
    </row>
    <row r="44" spans="1:13" ht="15.75" thickBot="1">
      <c r="A44" s="59"/>
      <c r="B44" s="55"/>
      <c r="C44" s="99"/>
      <c r="D44" s="68" t="s">
        <v>4</v>
      </c>
      <c r="E44" s="106"/>
      <c r="F44" s="131"/>
      <c r="G44" s="131"/>
      <c r="H44" s="105" t="str">
        <f t="shared" si="1"/>
        <v>0</v>
      </c>
      <c r="I44" s="105">
        <f t="shared" si="2"/>
        <v>0</v>
      </c>
      <c r="J44" s="107">
        <f t="shared" si="3"/>
        <v>0</v>
      </c>
      <c r="K44" s="110">
        <f t="shared" si="4"/>
        <v>0</v>
      </c>
      <c r="L44" s="109">
        <f t="shared" si="6"/>
        <v>65</v>
      </c>
      <c r="M44" s="113">
        <f t="shared" si="5"/>
        <v>0</v>
      </c>
    </row>
    <row r="45" spans="1:13" ht="15.75" thickBot="1">
      <c r="A45" s="59"/>
      <c r="B45" s="55"/>
      <c r="C45" s="99"/>
      <c r="D45" s="68" t="s">
        <v>4</v>
      </c>
      <c r="E45" s="106"/>
      <c r="F45" s="131"/>
      <c r="G45" s="131"/>
      <c r="H45" s="105" t="str">
        <f t="shared" si="1"/>
        <v>0</v>
      </c>
      <c r="I45" s="105">
        <f t="shared" si="2"/>
        <v>0</v>
      </c>
      <c r="J45" s="107">
        <f t="shared" si="3"/>
        <v>0</v>
      </c>
      <c r="K45" s="110">
        <f t="shared" si="4"/>
        <v>0</v>
      </c>
      <c r="L45" s="109">
        <f t="shared" si="6"/>
        <v>65</v>
      </c>
      <c r="M45" s="113">
        <f t="shared" si="5"/>
        <v>0</v>
      </c>
    </row>
    <row r="46" spans="1:13" ht="15.75" thickBot="1">
      <c r="A46" s="59"/>
      <c r="B46" s="55"/>
      <c r="C46" s="99"/>
      <c r="D46" s="68" t="s">
        <v>4</v>
      </c>
      <c r="E46" s="106"/>
      <c r="F46" s="131"/>
      <c r="G46" s="131"/>
      <c r="H46" s="105" t="str">
        <f t="shared" si="1"/>
        <v>0</v>
      </c>
      <c r="I46" s="105">
        <f t="shared" si="2"/>
        <v>0</v>
      </c>
      <c r="J46" s="107">
        <f t="shared" si="3"/>
        <v>0</v>
      </c>
      <c r="K46" s="110">
        <f t="shared" si="4"/>
        <v>0</v>
      </c>
      <c r="L46" s="109">
        <f t="shared" si="6"/>
        <v>65</v>
      </c>
      <c r="M46" s="113">
        <f t="shared" si="5"/>
        <v>0</v>
      </c>
    </row>
    <row r="47" spans="1:13" ht="15.75" thickBot="1">
      <c r="A47" s="59"/>
      <c r="B47" s="55"/>
      <c r="C47" s="99"/>
      <c r="D47" s="68" t="s">
        <v>4</v>
      </c>
      <c r="E47" s="106"/>
      <c r="F47" s="131"/>
      <c r="G47" s="131"/>
      <c r="H47" s="105" t="str">
        <f t="shared" si="1"/>
        <v>0</v>
      </c>
      <c r="I47" s="105">
        <f t="shared" si="2"/>
        <v>0</v>
      </c>
      <c r="J47" s="107">
        <f t="shared" si="3"/>
        <v>0</v>
      </c>
      <c r="K47" s="110">
        <f t="shared" si="4"/>
        <v>0</v>
      </c>
      <c r="L47" s="109">
        <f t="shared" si="6"/>
        <v>65</v>
      </c>
      <c r="M47" s="113">
        <f t="shared" si="5"/>
        <v>0</v>
      </c>
    </row>
    <row r="48" spans="1:13" ht="15.75" thickBot="1">
      <c r="A48" s="59"/>
      <c r="B48" s="55"/>
      <c r="C48" s="99"/>
      <c r="D48" s="68" t="s">
        <v>4</v>
      </c>
      <c r="E48" s="106"/>
      <c r="F48" s="131"/>
      <c r="G48" s="131"/>
      <c r="H48" s="105" t="str">
        <f t="shared" si="1"/>
        <v>0</v>
      </c>
      <c r="I48" s="105">
        <f t="shared" si="2"/>
        <v>0</v>
      </c>
      <c r="J48" s="107">
        <f t="shared" si="3"/>
        <v>0</v>
      </c>
      <c r="K48" s="110">
        <f t="shared" si="4"/>
        <v>0</v>
      </c>
      <c r="L48" s="109">
        <f t="shared" si="6"/>
        <v>65</v>
      </c>
      <c r="M48" s="113">
        <f t="shared" si="5"/>
        <v>0</v>
      </c>
    </row>
    <row r="49" spans="1:13" ht="15.75" thickBot="1">
      <c r="A49" s="59"/>
      <c r="B49" s="55"/>
      <c r="C49" s="99"/>
      <c r="D49" s="68" t="s">
        <v>4</v>
      </c>
      <c r="E49" s="106"/>
      <c r="F49" s="131"/>
      <c r="G49" s="131"/>
      <c r="H49" s="105" t="str">
        <f t="shared" si="1"/>
        <v>0</v>
      </c>
      <c r="I49" s="105">
        <f t="shared" si="2"/>
        <v>0</v>
      </c>
      <c r="J49" s="107">
        <f t="shared" si="3"/>
        <v>0</v>
      </c>
      <c r="K49" s="110">
        <f t="shared" si="4"/>
        <v>0</v>
      </c>
      <c r="L49" s="109">
        <f t="shared" si="6"/>
        <v>65</v>
      </c>
      <c r="M49" s="113">
        <f t="shared" si="5"/>
        <v>0</v>
      </c>
    </row>
    <row r="50" spans="1:13" ht="15.75" thickBot="1">
      <c r="A50" s="59"/>
      <c r="B50" s="55"/>
      <c r="C50" s="99"/>
      <c r="D50" s="68" t="s">
        <v>4</v>
      </c>
      <c r="E50" s="106"/>
      <c r="F50" s="131"/>
      <c r="G50" s="131"/>
      <c r="H50" s="105" t="str">
        <f t="shared" si="1"/>
        <v>0</v>
      </c>
      <c r="I50" s="105">
        <f t="shared" si="2"/>
        <v>0</v>
      </c>
      <c r="J50" s="107">
        <f t="shared" si="3"/>
        <v>0</v>
      </c>
      <c r="K50" s="110">
        <f t="shared" si="4"/>
        <v>0</v>
      </c>
      <c r="L50" s="109">
        <f t="shared" si="6"/>
        <v>65</v>
      </c>
      <c r="M50" s="113">
        <f t="shared" si="5"/>
        <v>0</v>
      </c>
    </row>
    <row r="51" spans="1:13" ht="15.75" thickBot="1">
      <c r="A51" s="59"/>
      <c r="B51" s="55"/>
      <c r="C51" s="99"/>
      <c r="D51" s="68" t="s">
        <v>4</v>
      </c>
      <c r="E51" s="106"/>
      <c r="F51" s="131"/>
      <c r="G51" s="131"/>
      <c r="H51" s="105" t="str">
        <f t="shared" si="1"/>
        <v>0</v>
      </c>
      <c r="I51" s="105">
        <f t="shared" si="2"/>
        <v>0</v>
      </c>
      <c r="J51" s="107">
        <f t="shared" si="3"/>
        <v>0</v>
      </c>
      <c r="K51" s="110">
        <f t="shared" si="4"/>
        <v>0</v>
      </c>
      <c r="L51" s="109">
        <f t="shared" si="6"/>
        <v>65</v>
      </c>
      <c r="M51" s="113">
        <f t="shared" si="5"/>
        <v>0</v>
      </c>
    </row>
    <row r="52" spans="1:13" ht="15.75" thickBot="1">
      <c r="A52" s="59"/>
      <c r="B52" s="55"/>
      <c r="C52" s="99"/>
      <c r="D52" s="68" t="s">
        <v>4</v>
      </c>
      <c r="E52" s="106"/>
      <c r="F52" s="131"/>
      <c r="G52" s="131"/>
      <c r="H52" s="105" t="str">
        <f t="shared" si="1"/>
        <v>0</v>
      </c>
      <c r="I52" s="105">
        <f t="shared" si="2"/>
        <v>0</v>
      </c>
      <c r="J52" s="107">
        <f t="shared" si="3"/>
        <v>0</v>
      </c>
      <c r="K52" s="110">
        <f t="shared" si="4"/>
        <v>0</v>
      </c>
      <c r="L52" s="109">
        <f t="shared" si="6"/>
        <v>65</v>
      </c>
      <c r="M52" s="113">
        <f t="shared" si="5"/>
        <v>0</v>
      </c>
    </row>
    <row r="53" spans="1:13" ht="15.75" thickBot="1">
      <c r="A53" s="59"/>
      <c r="B53" s="55"/>
      <c r="C53" s="99"/>
      <c r="D53" s="68" t="s">
        <v>4</v>
      </c>
      <c r="E53" s="106"/>
      <c r="F53" s="131"/>
      <c r="G53" s="131"/>
      <c r="H53" s="105" t="str">
        <f t="shared" si="1"/>
        <v>0</v>
      </c>
      <c r="I53" s="105">
        <f t="shared" si="2"/>
        <v>0</v>
      </c>
      <c r="J53" s="107">
        <f t="shared" si="3"/>
        <v>0</v>
      </c>
      <c r="K53" s="110">
        <f t="shared" si="4"/>
        <v>0</v>
      </c>
      <c r="L53" s="109">
        <f t="shared" si="6"/>
        <v>65</v>
      </c>
      <c r="M53" s="113">
        <f t="shared" si="5"/>
        <v>0</v>
      </c>
    </row>
    <row r="54" spans="1:13" ht="15.75" thickBot="1">
      <c r="A54" s="59"/>
      <c r="B54" s="55"/>
      <c r="C54" s="99"/>
      <c r="D54" s="68" t="s">
        <v>4</v>
      </c>
      <c r="E54" s="106"/>
      <c r="F54" s="131"/>
      <c r="G54" s="131"/>
      <c r="H54" s="105" t="str">
        <f t="shared" si="1"/>
        <v>0</v>
      </c>
      <c r="I54" s="105">
        <f t="shared" si="2"/>
        <v>0</v>
      </c>
      <c r="J54" s="107">
        <f t="shared" si="3"/>
        <v>0</v>
      </c>
      <c r="K54" s="110">
        <f t="shared" si="4"/>
        <v>0</v>
      </c>
      <c r="L54" s="109">
        <f t="shared" si="6"/>
        <v>65</v>
      </c>
      <c r="M54" s="113">
        <f t="shared" si="5"/>
        <v>0</v>
      </c>
    </row>
    <row r="55" spans="1:13" ht="15.75" thickBot="1">
      <c r="A55" s="59"/>
      <c r="B55" s="55"/>
      <c r="C55" s="99"/>
      <c r="D55" s="68" t="s">
        <v>4</v>
      </c>
      <c r="E55" s="106"/>
      <c r="F55" s="131"/>
      <c r="G55" s="131"/>
      <c r="H55" s="105" t="str">
        <f t="shared" si="1"/>
        <v>0</v>
      </c>
      <c r="I55" s="105">
        <f t="shared" si="2"/>
        <v>0</v>
      </c>
      <c r="J55" s="107">
        <f t="shared" si="3"/>
        <v>0</v>
      </c>
      <c r="K55" s="110">
        <f t="shared" si="4"/>
        <v>0</v>
      </c>
      <c r="L55" s="109">
        <f t="shared" si="6"/>
        <v>65</v>
      </c>
      <c r="M55" s="113">
        <f t="shared" si="5"/>
        <v>0</v>
      </c>
    </row>
    <row r="56" spans="1:13" ht="15.75" thickBot="1">
      <c r="A56" s="59"/>
      <c r="B56" s="55"/>
      <c r="C56" s="99"/>
      <c r="D56" s="68" t="s">
        <v>4</v>
      </c>
      <c r="E56" s="106"/>
      <c r="F56" s="131"/>
      <c r="G56" s="131"/>
      <c r="H56" s="105" t="str">
        <f t="shared" si="1"/>
        <v>0</v>
      </c>
      <c r="I56" s="105">
        <f t="shared" si="2"/>
        <v>0</v>
      </c>
      <c r="J56" s="107">
        <f t="shared" si="3"/>
        <v>0</v>
      </c>
      <c r="K56" s="110">
        <f t="shared" si="4"/>
        <v>0</v>
      </c>
      <c r="L56" s="109">
        <f t="shared" si="6"/>
        <v>65</v>
      </c>
      <c r="M56" s="113">
        <f t="shared" si="5"/>
        <v>0</v>
      </c>
    </row>
    <row r="57" spans="1:13" ht="15.75" thickBot="1">
      <c r="A57" s="59"/>
      <c r="B57" s="55"/>
      <c r="C57" s="99"/>
      <c r="D57" s="68" t="s">
        <v>4</v>
      </c>
      <c r="E57" s="106"/>
      <c r="F57" s="131"/>
      <c r="G57" s="131"/>
      <c r="H57" s="105" t="str">
        <f t="shared" si="1"/>
        <v>0</v>
      </c>
      <c r="I57" s="105">
        <f t="shared" si="2"/>
        <v>0</v>
      </c>
      <c r="J57" s="107">
        <f t="shared" si="3"/>
        <v>0</v>
      </c>
      <c r="K57" s="110">
        <f t="shared" si="4"/>
        <v>0</v>
      </c>
      <c r="L57" s="109">
        <f t="shared" si="6"/>
        <v>65</v>
      </c>
      <c r="M57" s="113">
        <f t="shared" si="5"/>
        <v>0</v>
      </c>
    </row>
    <row r="58" spans="1:13" ht="15.75" thickBot="1">
      <c r="A58" s="59"/>
      <c r="B58" s="55"/>
      <c r="C58" s="99"/>
      <c r="D58" s="68" t="s">
        <v>4</v>
      </c>
      <c r="E58" s="106"/>
      <c r="F58" s="131"/>
      <c r="G58" s="131"/>
      <c r="H58" s="105" t="str">
        <f t="shared" si="1"/>
        <v>0</v>
      </c>
      <c r="I58" s="105">
        <f t="shared" si="2"/>
        <v>0</v>
      </c>
      <c r="J58" s="107">
        <f t="shared" si="3"/>
        <v>0</v>
      </c>
      <c r="K58" s="110">
        <f t="shared" si="4"/>
        <v>0</v>
      </c>
      <c r="L58" s="109">
        <f t="shared" si="6"/>
        <v>65</v>
      </c>
      <c r="M58" s="113">
        <f t="shared" si="5"/>
        <v>0</v>
      </c>
    </row>
    <row r="59" spans="1:13" ht="15.75" thickBot="1">
      <c r="A59" s="59"/>
      <c r="B59" s="55"/>
      <c r="C59" s="99"/>
      <c r="D59" s="68" t="s">
        <v>4</v>
      </c>
      <c r="E59" s="106"/>
      <c r="F59" s="131"/>
      <c r="G59" s="131"/>
      <c r="H59" s="105" t="str">
        <f t="shared" si="1"/>
        <v>0</v>
      </c>
      <c r="I59" s="105">
        <f t="shared" si="2"/>
        <v>0</v>
      </c>
      <c r="J59" s="107">
        <f t="shared" si="3"/>
        <v>0</v>
      </c>
      <c r="K59" s="110">
        <f t="shared" si="4"/>
        <v>0</v>
      </c>
      <c r="L59" s="109">
        <f t="shared" si="6"/>
        <v>65</v>
      </c>
      <c r="M59" s="113">
        <f t="shared" si="5"/>
        <v>0</v>
      </c>
    </row>
    <row r="60" spans="1:13" ht="15.75" thickBot="1">
      <c r="A60" s="59"/>
      <c r="B60" s="55"/>
      <c r="C60" s="99"/>
      <c r="D60" s="68" t="s">
        <v>4</v>
      </c>
      <c r="E60" s="106"/>
      <c r="F60" s="131"/>
      <c r="G60" s="131"/>
      <c r="H60" s="105" t="str">
        <f t="shared" si="1"/>
        <v>0</v>
      </c>
      <c r="I60" s="105">
        <f t="shared" si="2"/>
        <v>0</v>
      </c>
      <c r="J60" s="107">
        <f t="shared" si="3"/>
        <v>0</v>
      </c>
      <c r="K60" s="110">
        <f t="shared" si="4"/>
        <v>0</v>
      </c>
      <c r="L60" s="109">
        <f t="shared" si="6"/>
        <v>65</v>
      </c>
      <c r="M60" s="113">
        <f t="shared" si="5"/>
        <v>0</v>
      </c>
    </row>
    <row r="61" spans="1:13" ht="15.75" thickBot="1">
      <c r="A61" s="59"/>
      <c r="B61" s="55"/>
      <c r="C61" s="99"/>
      <c r="D61" s="68" t="s">
        <v>4</v>
      </c>
      <c r="E61" s="106"/>
      <c r="F61" s="131"/>
      <c r="G61" s="131"/>
      <c r="H61" s="105" t="str">
        <f t="shared" si="1"/>
        <v>0</v>
      </c>
      <c r="I61" s="105">
        <f t="shared" si="2"/>
        <v>0</v>
      </c>
      <c r="J61" s="107">
        <f t="shared" si="3"/>
        <v>0</v>
      </c>
      <c r="K61" s="110">
        <f t="shared" si="4"/>
        <v>0</v>
      </c>
      <c r="L61" s="109">
        <f t="shared" si="6"/>
        <v>65</v>
      </c>
      <c r="M61" s="113">
        <f t="shared" si="5"/>
        <v>0</v>
      </c>
    </row>
    <row r="62" spans="1:13" ht="15.75" thickBot="1">
      <c r="A62" s="59"/>
      <c r="B62" s="55"/>
      <c r="C62" s="99"/>
      <c r="D62" s="68" t="s">
        <v>4</v>
      </c>
      <c r="E62" s="106"/>
      <c r="F62" s="131"/>
      <c r="G62" s="131"/>
      <c r="H62" s="105" t="str">
        <f t="shared" si="1"/>
        <v>0</v>
      </c>
      <c r="I62" s="105">
        <f t="shared" si="2"/>
        <v>0</v>
      </c>
      <c r="J62" s="107">
        <f t="shared" si="3"/>
        <v>0</v>
      </c>
      <c r="K62" s="110">
        <f t="shared" si="4"/>
        <v>0</v>
      </c>
      <c r="L62" s="109">
        <f t="shared" si="6"/>
        <v>65</v>
      </c>
      <c r="M62" s="113">
        <f t="shared" si="5"/>
        <v>0</v>
      </c>
    </row>
    <row r="63" spans="1:13" ht="15.75" thickBot="1">
      <c r="A63" s="59"/>
      <c r="B63" s="55"/>
      <c r="C63" s="99"/>
      <c r="D63" s="68" t="s">
        <v>4</v>
      </c>
      <c r="E63" s="106"/>
      <c r="F63" s="131"/>
      <c r="G63" s="131"/>
      <c r="H63" s="105" t="str">
        <f t="shared" si="1"/>
        <v>0</v>
      </c>
      <c r="I63" s="105">
        <f t="shared" si="2"/>
        <v>0</v>
      </c>
      <c r="J63" s="107">
        <f t="shared" si="3"/>
        <v>0</v>
      </c>
      <c r="K63" s="110">
        <f t="shared" si="4"/>
        <v>0</v>
      </c>
      <c r="L63" s="109">
        <f t="shared" si="6"/>
        <v>65</v>
      </c>
      <c r="M63" s="113">
        <f t="shared" si="5"/>
        <v>0</v>
      </c>
    </row>
    <row r="64" spans="1:13" ht="15.75" thickBot="1">
      <c r="A64" s="59"/>
      <c r="B64" s="55"/>
      <c r="C64" s="99"/>
      <c r="D64" s="68" t="s">
        <v>4</v>
      </c>
      <c r="E64" s="106"/>
      <c r="F64" s="131"/>
      <c r="G64" s="131"/>
      <c r="H64" s="105" t="str">
        <f t="shared" si="1"/>
        <v>0</v>
      </c>
      <c r="I64" s="105">
        <f t="shared" si="2"/>
        <v>0</v>
      </c>
      <c r="J64" s="107">
        <f t="shared" si="3"/>
        <v>0</v>
      </c>
      <c r="K64" s="110">
        <f t="shared" si="4"/>
        <v>0</v>
      </c>
      <c r="L64" s="109">
        <f t="shared" si="6"/>
        <v>65</v>
      </c>
      <c r="M64" s="113">
        <f t="shared" si="5"/>
        <v>0</v>
      </c>
    </row>
    <row r="65" spans="1:13" ht="15.75" thickBot="1">
      <c r="A65" s="59"/>
      <c r="B65" s="55"/>
      <c r="C65" s="99"/>
      <c r="D65" s="68" t="s">
        <v>4</v>
      </c>
      <c r="E65" s="106"/>
      <c r="F65" s="131"/>
      <c r="G65" s="131"/>
      <c r="H65" s="105" t="str">
        <f t="shared" si="1"/>
        <v>0</v>
      </c>
      <c r="I65" s="105">
        <f t="shared" si="2"/>
        <v>0</v>
      </c>
      <c r="J65" s="107">
        <f t="shared" si="3"/>
        <v>0</v>
      </c>
      <c r="K65" s="110">
        <f t="shared" si="4"/>
        <v>0</v>
      </c>
      <c r="L65" s="109">
        <f t="shared" si="6"/>
        <v>65</v>
      </c>
      <c r="M65" s="113">
        <f t="shared" si="5"/>
        <v>0</v>
      </c>
    </row>
    <row r="66" spans="1:13" ht="15.75" thickBot="1">
      <c r="A66" s="59"/>
      <c r="B66" s="55"/>
      <c r="C66" s="99"/>
      <c r="D66" s="68" t="s">
        <v>4</v>
      </c>
      <c r="E66" s="106"/>
      <c r="F66" s="131"/>
      <c r="G66" s="131"/>
      <c r="H66" s="105" t="str">
        <f t="shared" si="1"/>
        <v>0</v>
      </c>
      <c r="I66" s="105">
        <f t="shared" si="2"/>
        <v>0</v>
      </c>
      <c r="J66" s="107">
        <f t="shared" si="3"/>
        <v>0</v>
      </c>
      <c r="K66" s="110">
        <f t="shared" si="4"/>
        <v>0</v>
      </c>
      <c r="L66" s="109">
        <f t="shared" si="6"/>
        <v>65</v>
      </c>
      <c r="M66" s="113">
        <f t="shared" si="5"/>
        <v>0</v>
      </c>
    </row>
    <row r="67" spans="1:13" ht="15.75" thickBot="1">
      <c r="A67" s="60"/>
      <c r="B67" s="55"/>
      <c r="C67" s="99"/>
      <c r="D67" s="68" t="s">
        <v>4</v>
      </c>
      <c r="E67" s="106"/>
      <c r="F67" s="131"/>
      <c r="G67" s="131"/>
      <c r="H67" s="105" t="str">
        <f t="shared" si="1"/>
        <v>0</v>
      </c>
      <c r="I67" s="105">
        <f t="shared" si="2"/>
        <v>0</v>
      </c>
      <c r="J67" s="107">
        <f t="shared" si="3"/>
        <v>0</v>
      </c>
      <c r="K67" s="110">
        <f t="shared" si="4"/>
        <v>0</v>
      </c>
      <c r="L67" s="109">
        <f t="shared" si="6"/>
        <v>65</v>
      </c>
      <c r="M67" s="113">
        <f t="shared" si="5"/>
        <v>0</v>
      </c>
    </row>
    <row r="68" spans="2:16" ht="15.75" customHeight="1" thickBot="1">
      <c r="B68" s="145"/>
      <c r="C68" s="145"/>
      <c r="D68" s="146"/>
      <c r="E68" s="240" t="s">
        <v>145</v>
      </c>
      <c r="F68" s="241"/>
      <c r="G68" s="242"/>
      <c r="H68" s="133"/>
      <c r="I68" s="133"/>
      <c r="J68" s="134"/>
      <c r="K68" s="135">
        <f>SUMIF(D$40:D$67,"approved hourly",K$40:K$67)</f>
        <v>0</v>
      </c>
      <c r="L68" s="136">
        <v>65</v>
      </c>
      <c r="M68" s="137">
        <f t="shared" si="5"/>
        <v>0</v>
      </c>
      <c r="N68" s="4"/>
      <c r="O68" s="4"/>
      <c r="P68" s="4"/>
    </row>
    <row r="69" spans="2:16" ht="15.75" customHeight="1" thickBot="1">
      <c r="B69" s="116"/>
      <c r="C69" s="116"/>
      <c r="D69" s="116"/>
      <c r="E69" s="147"/>
      <c r="F69" s="166" t="s">
        <v>146</v>
      </c>
      <c r="G69" s="168"/>
      <c r="H69" s="138"/>
      <c r="I69" s="112"/>
      <c r="J69" s="138"/>
      <c r="K69" s="135">
        <f>SUMIF(D$40:D$67,"Trial",K$40:K$67)</f>
        <v>0</v>
      </c>
      <c r="L69" s="136">
        <v>65</v>
      </c>
      <c r="M69" s="137">
        <f>L69*K69</f>
        <v>0</v>
      </c>
      <c r="N69" s="116"/>
      <c r="O69" s="116"/>
      <c r="P69" s="127"/>
    </row>
    <row r="70" spans="2:16" ht="15.75" customHeight="1" thickBot="1">
      <c r="B70" s="116"/>
      <c r="C70" s="116"/>
      <c r="D70" s="116"/>
      <c r="E70" s="126"/>
      <c r="F70" s="232" t="s">
        <v>147</v>
      </c>
      <c r="G70" s="233"/>
      <c r="H70" s="138"/>
      <c r="I70" s="138"/>
      <c r="J70" s="138"/>
      <c r="K70" s="135">
        <f>SUMIF(D$40:D$67,"visit",K$40:K$67)</f>
        <v>0</v>
      </c>
      <c r="L70" s="136">
        <v>65</v>
      </c>
      <c r="M70" s="137">
        <f>L70*K70</f>
        <v>0</v>
      </c>
      <c r="N70" s="116"/>
      <c r="O70" s="116"/>
      <c r="P70" s="127"/>
    </row>
    <row r="71" spans="2:16" ht="15.75" customHeight="1" thickBot="1">
      <c r="B71" s="116"/>
      <c r="C71" s="116"/>
      <c r="D71" s="126"/>
      <c r="E71" s="166" t="s">
        <v>149</v>
      </c>
      <c r="F71" s="167"/>
      <c r="G71" s="168"/>
      <c r="H71" s="138"/>
      <c r="I71" s="138"/>
      <c r="J71" s="138"/>
      <c r="K71" s="135">
        <f>SUMIF(D$40:D$67,"appeal/appeal review",K$40:K$67)</f>
        <v>0</v>
      </c>
      <c r="L71" s="136">
        <v>75</v>
      </c>
      <c r="M71" s="137">
        <f>L71*K71</f>
        <v>0</v>
      </c>
      <c r="N71" s="116"/>
      <c r="O71" s="116"/>
      <c r="P71" s="127"/>
    </row>
    <row r="72" spans="2:16" ht="15.75" customHeight="1" thickBot="1">
      <c r="B72" s="116"/>
      <c r="C72" s="116"/>
      <c r="D72" s="116"/>
      <c r="E72" s="166" t="s">
        <v>152</v>
      </c>
      <c r="F72" s="167"/>
      <c r="G72" s="168"/>
      <c r="H72" s="138"/>
      <c r="I72" s="138"/>
      <c r="J72" s="138"/>
      <c r="K72" s="135">
        <f>SUMIF(D$40:D$67,"out of court",K$40:K$67)</f>
        <v>0</v>
      </c>
      <c r="L72" s="136">
        <v>65</v>
      </c>
      <c r="M72" s="137">
        <f>L72*K72</f>
        <v>0</v>
      </c>
      <c r="N72" s="116"/>
      <c r="O72" s="116"/>
      <c r="P72" s="127"/>
    </row>
    <row r="73" spans="2:16" ht="15.75" customHeight="1" thickBot="1">
      <c r="B73" s="116"/>
      <c r="C73" s="116"/>
      <c r="D73" s="116"/>
      <c r="E73" s="147"/>
      <c r="F73" s="166" t="s">
        <v>141</v>
      </c>
      <c r="G73" s="168"/>
      <c r="H73" s="138"/>
      <c r="I73" s="138"/>
      <c r="J73" s="138"/>
      <c r="K73" s="139">
        <f>SUM(K68:K72)</f>
        <v>0</v>
      </c>
      <c r="L73" s="136">
        <v>65</v>
      </c>
      <c r="M73" s="140">
        <f>SUM(M68:M72)</f>
        <v>0</v>
      </c>
      <c r="N73" s="116"/>
      <c r="O73" s="116"/>
      <c r="P73" s="127"/>
    </row>
    <row r="74" spans="1:16" ht="26.25" customHeight="1" thickBot="1">
      <c r="A74" s="111"/>
      <c r="B74" s="111"/>
      <c r="C74" s="111"/>
      <c r="D74" s="111"/>
      <c r="E74" s="111"/>
      <c r="F74" s="111"/>
      <c r="G74" s="111"/>
      <c r="H74" s="138"/>
      <c r="I74" s="138"/>
      <c r="J74" s="138"/>
      <c r="K74" s="141" t="s">
        <v>138</v>
      </c>
      <c r="L74" s="142" t="s">
        <v>139</v>
      </c>
      <c r="M74" s="143" t="s">
        <v>1</v>
      </c>
      <c r="N74" s="4"/>
      <c r="O74" s="4"/>
      <c r="P74" s="4"/>
    </row>
    <row r="75" spans="2:13" ht="15.75" customHeight="1" thickBot="1">
      <c r="B75" s="116"/>
      <c r="C75" s="116"/>
      <c r="D75" s="116"/>
      <c r="E75" s="126"/>
      <c r="F75" s="166" t="s">
        <v>142</v>
      </c>
      <c r="G75" s="168"/>
      <c r="H75" s="112"/>
      <c r="I75" s="112"/>
      <c r="J75" s="112"/>
      <c r="K75" s="144">
        <v>0</v>
      </c>
      <c r="L75" s="114">
        <v>0</v>
      </c>
      <c r="M75" s="115">
        <f>L75*K75</f>
        <v>0</v>
      </c>
    </row>
    <row r="76" spans="6:13" ht="15.75" thickBot="1">
      <c r="F76" s="116"/>
      <c r="G76" s="116"/>
      <c r="H76" s="111"/>
      <c r="I76" s="111"/>
      <c r="J76" s="111"/>
      <c r="K76" s="117"/>
      <c r="L76" s="118"/>
      <c r="M76" s="119"/>
    </row>
    <row r="77" spans="1:12" ht="24.75" customHeight="1" thickBot="1">
      <c r="A77" s="179"/>
      <c r="B77" s="180"/>
      <c r="C77" s="180"/>
      <c r="D77" s="180"/>
      <c r="E77" s="180"/>
      <c r="F77" s="181"/>
      <c r="G77" s="248"/>
      <c r="H77" s="180"/>
      <c r="I77" s="180"/>
      <c r="J77" s="180"/>
      <c r="K77" s="180"/>
      <c r="L77" s="181"/>
    </row>
    <row r="78" spans="1:7" ht="15.75">
      <c r="A78" s="129" t="s">
        <v>140</v>
      </c>
      <c r="B78" s="129"/>
      <c r="C78" s="129"/>
      <c r="D78" s="129"/>
      <c r="E78" s="129"/>
      <c r="G78" s="130" t="s">
        <v>93</v>
      </c>
    </row>
    <row r="79" spans="1:2" ht="17.25" customHeight="1">
      <c r="A79" s="1" t="s">
        <v>79</v>
      </c>
      <c r="B79" s="160" t="s">
        <v>186</v>
      </c>
    </row>
    <row r="81" spans="9:22" ht="15.75">
      <c r="I81" s="246"/>
      <c r="J81" s="246"/>
      <c r="K81" s="246"/>
      <c r="L81" s="246"/>
      <c r="M81" s="246"/>
      <c r="N81" s="246"/>
      <c r="O81" s="246"/>
      <c r="P81" s="246"/>
      <c r="Q81" s="246"/>
      <c r="R81" s="246"/>
      <c r="S81" s="246"/>
      <c r="T81" s="246"/>
      <c r="U81" s="246"/>
      <c r="V81" s="120"/>
    </row>
    <row r="82" spans="9:22" ht="15">
      <c r="I82" s="4"/>
      <c r="J82" s="4"/>
      <c r="K82" s="4"/>
      <c r="L82" s="4"/>
      <c r="M82" s="4"/>
      <c r="N82" s="4"/>
      <c r="O82" s="4"/>
      <c r="P82" s="4"/>
      <c r="Q82" s="4"/>
      <c r="R82" s="4"/>
      <c r="S82" s="4"/>
      <c r="T82" s="121"/>
      <c r="U82" s="121"/>
      <c r="V82" s="121"/>
    </row>
    <row r="83" spans="9:22" ht="15">
      <c r="I83" s="4"/>
      <c r="J83" s="4"/>
      <c r="K83" s="4"/>
      <c r="L83" s="4"/>
      <c r="M83" s="4"/>
      <c r="N83" s="4"/>
      <c r="O83" s="4"/>
      <c r="P83" s="4"/>
      <c r="Q83" s="116"/>
      <c r="R83" s="116"/>
      <c r="S83" s="122"/>
      <c r="T83" s="117"/>
      <c r="U83" s="123"/>
      <c r="V83" s="124"/>
    </row>
    <row r="84" spans="9:22" ht="15.75">
      <c r="I84" s="246"/>
      <c r="J84" s="246"/>
      <c r="K84" s="246"/>
      <c r="L84" s="246"/>
      <c r="M84" s="246"/>
      <c r="N84" s="246"/>
      <c r="O84" s="246"/>
      <c r="P84" s="246"/>
      <c r="Q84" s="246"/>
      <c r="R84" s="246"/>
      <c r="S84" s="246"/>
      <c r="T84" s="246"/>
      <c r="U84" s="246"/>
      <c r="V84" s="125"/>
    </row>
    <row r="85" spans="9:22" ht="15.75">
      <c r="I85" s="247"/>
      <c r="J85" s="247"/>
      <c r="K85" s="247"/>
      <c r="L85" s="247"/>
      <c r="M85" s="247"/>
      <c r="N85" s="247"/>
      <c r="O85" s="247"/>
      <c r="P85" s="247"/>
      <c r="Q85" s="247"/>
      <c r="R85" s="247"/>
      <c r="S85" s="247"/>
      <c r="T85" s="247"/>
      <c r="U85" s="247"/>
      <c r="V85" s="125"/>
    </row>
  </sheetData>
  <sheetProtection password="CE9E" sheet="1" selectLockedCells="1"/>
  <mergeCells count="113">
    <mergeCell ref="E35:F35"/>
    <mergeCell ref="B14:C15"/>
    <mergeCell ref="B16:C16"/>
    <mergeCell ref="B17:C17"/>
    <mergeCell ref="B18:C18"/>
    <mergeCell ref="B19:C19"/>
    <mergeCell ref="B26:C26"/>
    <mergeCell ref="B27:C27"/>
    <mergeCell ref="B28:C28"/>
    <mergeCell ref="B29:C29"/>
    <mergeCell ref="I81:U81"/>
    <mergeCell ref="I84:U84"/>
    <mergeCell ref="I85:U85"/>
    <mergeCell ref="G77:L77"/>
    <mergeCell ref="B20:C20"/>
    <mergeCell ref="B21:C21"/>
    <mergeCell ref="B22:C22"/>
    <mergeCell ref="B23:C23"/>
    <mergeCell ref="B24:C24"/>
    <mergeCell ref="B25:C25"/>
    <mergeCell ref="B30:C30"/>
    <mergeCell ref="B31:C31"/>
    <mergeCell ref="G35:K35"/>
    <mergeCell ref="A14:A15"/>
    <mergeCell ref="B32:C32"/>
    <mergeCell ref="B33:C33"/>
    <mergeCell ref="B34:C34"/>
    <mergeCell ref="G30:K30"/>
    <mergeCell ref="G31:K31"/>
    <mergeCell ref="G32:K32"/>
    <mergeCell ref="G34:K34"/>
    <mergeCell ref="G24:K24"/>
    <mergeCell ref="G25:K25"/>
    <mergeCell ref="G26:K26"/>
    <mergeCell ref="G27:K27"/>
    <mergeCell ref="G28:K28"/>
    <mergeCell ref="G29:K29"/>
    <mergeCell ref="G19:K19"/>
    <mergeCell ref="G20:K20"/>
    <mergeCell ref="G21:K21"/>
    <mergeCell ref="G22:K22"/>
    <mergeCell ref="G23:K23"/>
    <mergeCell ref="G33:K33"/>
    <mergeCell ref="G14:K15"/>
    <mergeCell ref="G16:K16"/>
    <mergeCell ref="G17:K17"/>
    <mergeCell ref="E68:G68"/>
    <mergeCell ref="L32:M32"/>
    <mergeCell ref="L33:M33"/>
    <mergeCell ref="L34:M34"/>
    <mergeCell ref="L20:M20"/>
    <mergeCell ref="L21:M21"/>
    <mergeCell ref="G18:K18"/>
    <mergeCell ref="F69:G69"/>
    <mergeCell ref="F70:G70"/>
    <mergeCell ref="L26:M26"/>
    <mergeCell ref="L27:M27"/>
    <mergeCell ref="L28:M28"/>
    <mergeCell ref="L29:M29"/>
    <mergeCell ref="L30:M30"/>
    <mergeCell ref="L31:M31"/>
    <mergeCell ref="F37:G37"/>
    <mergeCell ref="L35:M35"/>
    <mergeCell ref="E37:E38"/>
    <mergeCell ref="L22:M22"/>
    <mergeCell ref="L23:M23"/>
    <mergeCell ref="L24:M24"/>
    <mergeCell ref="L25:M25"/>
    <mergeCell ref="L14:M15"/>
    <mergeCell ref="L16:M16"/>
    <mergeCell ref="L17:M17"/>
    <mergeCell ref="L18:M18"/>
    <mergeCell ref="L19:M19"/>
    <mergeCell ref="G7:M7"/>
    <mergeCell ref="E8:F8"/>
    <mergeCell ref="E9:F9"/>
    <mergeCell ref="A7:F7"/>
    <mergeCell ref="A5:F5"/>
    <mergeCell ref="E71:G71"/>
    <mergeCell ref="C12:F12"/>
    <mergeCell ref="G8:M12"/>
    <mergeCell ref="A13:M13"/>
    <mergeCell ref="M37:M39"/>
    <mergeCell ref="A1:M1"/>
    <mergeCell ref="A36:M36"/>
    <mergeCell ref="A3:M3"/>
    <mergeCell ref="A4:F4"/>
    <mergeCell ref="G4:M4"/>
    <mergeCell ref="F38:G38"/>
    <mergeCell ref="K37:K39"/>
    <mergeCell ref="L37:L39"/>
    <mergeCell ref="A37:A38"/>
    <mergeCell ref="B37:B38"/>
    <mergeCell ref="A77:F77"/>
    <mergeCell ref="C8:D8"/>
    <mergeCell ref="C9:D9"/>
    <mergeCell ref="A8:B8"/>
    <mergeCell ref="A9:B9"/>
    <mergeCell ref="F14:F15"/>
    <mergeCell ref="F73:G73"/>
    <mergeCell ref="F75:G75"/>
    <mergeCell ref="C37:C38"/>
    <mergeCell ref="D37:D38"/>
    <mergeCell ref="A11:F11"/>
    <mergeCell ref="D14:D15"/>
    <mergeCell ref="E72:G72"/>
    <mergeCell ref="A10:F10"/>
    <mergeCell ref="A2:D2"/>
    <mergeCell ref="A12:B12"/>
    <mergeCell ref="E14:E15"/>
    <mergeCell ref="G5:M5"/>
    <mergeCell ref="A6:F6"/>
    <mergeCell ref="G6:M6"/>
  </mergeCells>
  <dataValidations count="4">
    <dataValidation type="list" allowBlank="1" showInputMessage="1" showErrorMessage="1" sqref="D40:D67">
      <formula1>ENTRYHOURLY</formula1>
    </dataValidation>
    <dataValidation type="list" allowBlank="1" showInputMessage="1" showErrorMessage="1" sqref="E16:E34">
      <formula1>list</formula1>
    </dataValidation>
    <dataValidation type="list" allowBlank="1" showInputMessage="1" showErrorMessage="1" sqref="F16:F34">
      <formula1>typeb</formula1>
    </dataValidation>
    <dataValidation type="list" showInputMessage="1" showErrorMessage="1" sqref="C12:F12">
      <formula1>location4</formula1>
    </dataValidation>
  </dataValidations>
  <hyperlinks>
    <hyperlink ref="B79" r:id="rId1" display="OCPDBillsCP@pds.ct.gov"/>
  </hyperlinks>
  <printOptions/>
  <pageMargins left="0" right="0" top="0.25" bottom="0.25" header="0" footer="0"/>
  <pageSetup horizontalDpi="600" verticalDpi="600" orientation="portrait"/>
  <rowBreaks count="1" manualBreakCount="1">
    <brk id="35" max="12" man="1"/>
  </rowBreaks>
</worksheet>
</file>

<file path=xl/worksheets/sheet2.xml><?xml version="1.0" encoding="utf-8"?>
<worksheet xmlns="http://schemas.openxmlformats.org/spreadsheetml/2006/main" xmlns:r="http://schemas.openxmlformats.org/officeDocument/2006/relationships">
  <dimension ref="A1:U46"/>
  <sheetViews>
    <sheetView tabSelected="1" zoomScalePageLayoutView="0" workbookViewId="0" topLeftCell="A26">
      <selection activeCell="M21" sqref="M21"/>
    </sheetView>
  </sheetViews>
  <sheetFormatPr defaultColWidth="11.421875" defaultRowHeight="15"/>
  <cols>
    <col min="1" max="1" width="15.421875" style="1" customWidth="1"/>
    <col min="2" max="2" width="19.28125" style="1" customWidth="1"/>
    <col min="3" max="3" width="2.421875" style="1" hidden="1" customWidth="1"/>
    <col min="4" max="4" width="11.00390625" style="1" customWidth="1"/>
    <col min="5" max="5" width="8.140625" style="1" customWidth="1"/>
    <col min="6" max="6" width="6.140625" style="1" customWidth="1"/>
    <col min="7" max="7" width="8.140625" style="1" customWidth="1"/>
    <col min="8" max="8" width="5.7109375" style="1" customWidth="1"/>
    <col min="9" max="9" width="9.421875" style="1" bestFit="1" customWidth="1"/>
    <col min="10" max="10" width="7.8515625" style="1" customWidth="1"/>
    <col min="11" max="11" width="9.421875" style="1" customWidth="1"/>
    <col min="12" max="16384" width="11.421875" style="1" customWidth="1"/>
  </cols>
  <sheetData>
    <row r="1" spans="1:10" ht="15">
      <c r="A1" s="2" t="s">
        <v>13</v>
      </c>
      <c r="I1" s="3" t="s">
        <v>14</v>
      </c>
      <c r="J1" s="3"/>
    </row>
    <row r="2" spans="1:10" ht="15">
      <c r="A2" s="2" t="s">
        <v>15</v>
      </c>
      <c r="I2" s="5" t="s">
        <v>16</v>
      </c>
      <c r="J2" s="5"/>
    </row>
    <row r="3" spans="1:10" ht="15.75" thickBot="1">
      <c r="A3" s="6" t="s">
        <v>183</v>
      </c>
      <c r="I3" s="5" t="s">
        <v>17</v>
      </c>
      <c r="J3" s="5"/>
    </row>
    <row r="4" spans="1:11" ht="15.75" customHeight="1" thickBot="1" thickTop="1">
      <c r="A4" s="303" t="s">
        <v>18</v>
      </c>
      <c r="B4" s="303"/>
      <c r="C4" s="304"/>
      <c r="D4" s="305" t="s">
        <v>19</v>
      </c>
      <c r="E4" s="304"/>
      <c r="F4" s="306" t="s">
        <v>20</v>
      </c>
      <c r="G4" s="307"/>
      <c r="H4" s="7"/>
      <c r="I4" s="325" t="s">
        <v>21</v>
      </c>
      <c r="J4" s="326"/>
      <c r="K4" s="327"/>
    </row>
    <row r="5" spans="1:11" ht="16.5" thickBot="1">
      <c r="A5" s="317" t="s">
        <v>22</v>
      </c>
      <c r="B5" s="317"/>
      <c r="C5" s="318"/>
      <c r="D5" s="319">
        <v>98500</v>
      </c>
      <c r="E5" s="320"/>
      <c r="F5" s="321"/>
      <c r="G5" s="322"/>
      <c r="H5" s="8"/>
      <c r="I5" s="323">
        <f>SUM(J18,J25:K30)</f>
        <v>0</v>
      </c>
      <c r="J5" s="324"/>
      <c r="K5" s="324"/>
    </row>
    <row r="6" spans="1:11" ht="16.5" customHeight="1" thickBot="1">
      <c r="A6" s="298" t="s">
        <v>23</v>
      </c>
      <c r="B6" s="302"/>
      <c r="C6" s="77"/>
      <c r="D6" s="297" t="s">
        <v>24</v>
      </c>
      <c r="E6" s="302"/>
      <c r="F6" s="281" t="s">
        <v>25</v>
      </c>
      <c r="G6" s="282"/>
      <c r="H6" s="9" t="s">
        <v>26</v>
      </c>
      <c r="I6" s="297" t="s">
        <v>27</v>
      </c>
      <c r="J6" s="298"/>
      <c r="K6" s="298"/>
    </row>
    <row r="7" spans="1:11" ht="16.5" thickBot="1">
      <c r="A7" s="308"/>
      <c r="B7" s="309"/>
      <c r="C7" s="76"/>
      <c r="D7" s="283" t="s">
        <v>28</v>
      </c>
      <c r="E7" s="284"/>
      <c r="F7" s="283"/>
      <c r="G7" s="284"/>
      <c r="H7" s="83"/>
      <c r="I7" s="314">
        <f>Bill!G5</f>
        <v>0</v>
      </c>
      <c r="J7" s="315"/>
      <c r="K7" s="316"/>
    </row>
    <row r="8" spans="1:11" ht="15.75" thickBot="1">
      <c r="A8" s="10"/>
      <c r="B8" s="310" t="s">
        <v>29</v>
      </c>
      <c r="C8" s="311"/>
      <c r="D8" s="311"/>
      <c r="E8" s="311"/>
      <c r="F8" s="312"/>
      <c r="G8" s="312"/>
      <c r="H8" s="311"/>
      <c r="I8" s="311"/>
      <c r="J8" s="313"/>
      <c r="K8" s="11"/>
    </row>
    <row r="9" spans="1:20" ht="15" customHeight="1">
      <c r="A9" s="298" t="s">
        <v>30</v>
      </c>
      <c r="B9" s="298"/>
      <c r="C9" s="298"/>
      <c r="D9" s="298"/>
      <c r="E9" s="298"/>
      <c r="F9" s="298"/>
      <c r="G9" s="298"/>
      <c r="H9" s="298"/>
      <c r="I9" s="302"/>
      <c r="J9" s="12"/>
      <c r="K9" s="78"/>
      <c r="L9" s="4"/>
      <c r="M9" s="4"/>
      <c r="N9" s="4"/>
      <c r="O9" s="4"/>
      <c r="P9" s="4"/>
      <c r="Q9" s="4"/>
      <c r="R9" s="4"/>
      <c r="S9" s="4"/>
      <c r="T9" s="4"/>
    </row>
    <row r="10" spans="1:20" ht="15" customHeight="1">
      <c r="A10" s="79" t="s">
        <v>31</v>
      </c>
      <c r="B10" s="255">
        <f>Bill!A5</f>
        <v>0</v>
      </c>
      <c r="C10" s="255"/>
      <c r="D10" s="255"/>
      <c r="E10" s="255"/>
      <c r="F10" s="255"/>
      <c r="G10" s="255"/>
      <c r="H10" s="255"/>
      <c r="I10" s="299"/>
      <c r="J10" s="280"/>
      <c r="K10" s="280"/>
      <c r="L10" s="4"/>
      <c r="M10" s="4"/>
      <c r="N10" s="4"/>
      <c r="O10" s="4"/>
      <c r="P10" s="4"/>
      <c r="Q10" s="4"/>
      <c r="R10" s="4"/>
      <c r="S10" s="4"/>
      <c r="T10" s="4"/>
    </row>
    <row r="11" spans="1:20" ht="15">
      <c r="A11" s="79" t="s">
        <v>31</v>
      </c>
      <c r="B11" s="79"/>
      <c r="C11" s="79"/>
      <c r="D11" s="300" t="s">
        <v>28</v>
      </c>
      <c r="E11" s="300"/>
      <c r="F11" s="300"/>
      <c r="G11" s="300"/>
      <c r="H11" s="300"/>
      <c r="I11" s="328"/>
      <c r="J11" s="280"/>
      <c r="K11" s="280"/>
      <c r="L11" s="4"/>
      <c r="M11" s="4"/>
      <c r="N11" s="4"/>
      <c r="O11" s="4"/>
      <c r="P11" s="4"/>
      <c r="Q11" s="4"/>
      <c r="R11" s="4"/>
      <c r="S11" s="4"/>
      <c r="T11" s="4"/>
    </row>
    <row r="12" spans="1:20" ht="15" customHeight="1">
      <c r="A12" s="293" t="s">
        <v>32</v>
      </c>
      <c r="B12" s="293"/>
      <c r="C12" s="255">
        <f>Bill!A7</f>
        <v>0</v>
      </c>
      <c r="D12" s="255"/>
      <c r="E12" s="255"/>
      <c r="F12" s="255"/>
      <c r="G12" s="255"/>
      <c r="H12" s="81"/>
      <c r="I12" s="82"/>
      <c r="J12" s="280"/>
      <c r="K12" s="280"/>
      <c r="L12" s="4"/>
      <c r="M12" s="4"/>
      <c r="N12" s="4"/>
      <c r="O12" s="4"/>
      <c r="P12" s="4"/>
      <c r="Q12" s="4"/>
      <c r="R12" s="4"/>
      <c r="S12" s="4"/>
      <c r="T12" s="4"/>
    </row>
    <row r="13" spans="1:20" ht="15" customHeight="1">
      <c r="A13" s="293" t="s">
        <v>32</v>
      </c>
      <c r="B13" s="293"/>
      <c r="C13" s="300"/>
      <c r="D13" s="300"/>
      <c r="E13" s="300"/>
      <c r="F13" s="300"/>
      <c r="G13" s="300"/>
      <c r="H13" s="81"/>
      <c r="I13" s="82"/>
      <c r="J13" s="301"/>
      <c r="K13" s="301"/>
      <c r="L13" s="4"/>
      <c r="M13" s="4"/>
      <c r="N13" s="4"/>
      <c r="O13" s="4"/>
      <c r="P13" s="4"/>
      <c r="Q13" s="4"/>
      <c r="R13" s="4"/>
      <c r="S13" s="4"/>
      <c r="T13" s="4"/>
    </row>
    <row r="14" spans="1:20" ht="22.5" customHeight="1" thickBot="1">
      <c r="A14" s="85" t="s">
        <v>33</v>
      </c>
      <c r="B14" s="48">
        <f>(Bill!A9)</f>
        <v>0</v>
      </c>
      <c r="C14" s="288" t="s">
        <v>34</v>
      </c>
      <c r="D14" s="288"/>
      <c r="E14" s="48">
        <f>Bill!C9</f>
        <v>0</v>
      </c>
      <c r="F14" s="85"/>
      <c r="G14" s="288" t="s">
        <v>35</v>
      </c>
      <c r="H14" s="288"/>
      <c r="I14" s="49">
        <f>Bill!E9</f>
        <v>0</v>
      </c>
      <c r="J14" s="289"/>
      <c r="K14" s="290"/>
      <c r="L14" s="4"/>
      <c r="M14" s="4"/>
      <c r="N14" s="4"/>
      <c r="O14" s="4"/>
      <c r="P14" s="4"/>
      <c r="Q14" s="4"/>
      <c r="R14" s="4"/>
      <c r="S14" s="4"/>
      <c r="T14" s="4"/>
    </row>
    <row r="15" spans="1:20" ht="15.75" thickTop="1">
      <c r="A15" s="6" t="s">
        <v>36</v>
      </c>
      <c r="L15" s="4"/>
      <c r="M15" s="4"/>
      <c r="N15" s="4"/>
      <c r="O15" s="4"/>
      <c r="P15" s="4"/>
      <c r="Q15" s="4"/>
      <c r="R15" s="4"/>
      <c r="S15" s="4"/>
      <c r="T15" s="4"/>
    </row>
    <row r="16" spans="1:20" ht="27" customHeight="1">
      <c r="A16" s="291" t="s">
        <v>37</v>
      </c>
      <c r="B16" s="292"/>
      <c r="C16" s="292"/>
      <c r="D16" s="292"/>
      <c r="E16" s="292"/>
      <c r="F16" s="292"/>
      <c r="G16" s="86" t="s">
        <v>38</v>
      </c>
      <c r="H16" s="86" t="s">
        <v>39</v>
      </c>
      <c r="I16" s="86" t="s">
        <v>40</v>
      </c>
      <c r="J16" s="296" t="s">
        <v>41</v>
      </c>
      <c r="K16" s="291"/>
      <c r="L16" s="4"/>
      <c r="M16" s="4"/>
      <c r="N16" s="4"/>
      <c r="O16" s="4"/>
      <c r="P16" s="4"/>
      <c r="Q16" s="4"/>
      <c r="R16" s="4"/>
      <c r="S16" s="4"/>
      <c r="T16" s="13"/>
    </row>
    <row r="17" spans="1:20" ht="15.75" customHeight="1" thickBot="1">
      <c r="A17" s="84"/>
      <c r="B17" s="73" t="s">
        <v>106</v>
      </c>
      <c r="C17" s="84"/>
      <c r="D17" s="84"/>
      <c r="E17" s="84"/>
      <c r="F17" s="14"/>
      <c r="G17" s="15"/>
      <c r="H17" s="15"/>
      <c r="I17" s="61"/>
      <c r="J17" s="61"/>
      <c r="K17" s="84"/>
      <c r="L17" s="16"/>
      <c r="M17" s="17"/>
      <c r="N17" s="17"/>
      <c r="O17" s="17"/>
      <c r="P17" s="17"/>
      <c r="Q17" s="17"/>
      <c r="R17" s="17"/>
      <c r="S17" s="17"/>
      <c r="T17" s="13"/>
    </row>
    <row r="18" spans="1:20" ht="24.75" customHeight="1" thickBot="1">
      <c r="A18" s="161"/>
      <c r="B18" s="72" t="s">
        <v>105</v>
      </c>
      <c r="C18" s="80"/>
      <c r="D18" s="261"/>
      <c r="E18" s="263"/>
      <c r="F18" s="50"/>
      <c r="G18" s="51"/>
      <c r="H18" s="52"/>
      <c r="I18" s="87"/>
      <c r="J18" s="294">
        <f>Bill!L35</f>
        <v>0</v>
      </c>
      <c r="K18" s="295"/>
      <c r="L18" s="16"/>
      <c r="M18" s="17" t="s">
        <v>28</v>
      </c>
      <c r="N18" s="17"/>
      <c r="O18" s="17"/>
      <c r="P18" s="17"/>
      <c r="Q18" s="17" t="s">
        <v>28</v>
      </c>
      <c r="R18" s="17"/>
      <c r="S18" s="17"/>
      <c r="T18" s="13"/>
    </row>
    <row r="19" spans="1:20" ht="15" customHeight="1">
      <c r="A19" s="80"/>
      <c r="B19" s="80"/>
      <c r="C19" s="80"/>
      <c r="D19" s="80"/>
      <c r="E19" s="80"/>
      <c r="F19" s="50"/>
      <c r="G19" s="51"/>
      <c r="H19" s="52"/>
      <c r="I19" s="87"/>
      <c r="J19" s="53"/>
      <c r="K19" s="54"/>
      <c r="L19" s="18"/>
      <c r="M19" s="18"/>
      <c r="N19" s="18"/>
      <c r="O19" s="18"/>
      <c r="P19" s="18"/>
      <c r="Q19" s="18"/>
      <c r="R19" s="18"/>
      <c r="S19" s="18"/>
      <c r="T19" s="13"/>
    </row>
    <row r="20" spans="1:20" ht="15" customHeight="1" thickBot="1">
      <c r="A20" s="255"/>
      <c r="B20" s="255"/>
      <c r="C20" s="255"/>
      <c r="D20" s="255"/>
      <c r="E20" s="255"/>
      <c r="F20" s="50"/>
      <c r="G20" s="51"/>
      <c r="H20" s="52"/>
      <c r="I20" s="87"/>
      <c r="J20" s="286"/>
      <c r="K20" s="287"/>
      <c r="L20" s="18"/>
      <c r="M20" s="18"/>
      <c r="N20" s="18"/>
      <c r="O20" s="18"/>
      <c r="P20" s="18"/>
      <c r="Q20" s="18"/>
      <c r="R20" s="18"/>
      <c r="S20" s="18"/>
      <c r="T20" s="13"/>
    </row>
    <row r="21" spans="1:20" ht="30.75" customHeight="1" thickBot="1">
      <c r="A21" s="80" t="s">
        <v>135</v>
      </c>
      <c r="B21" s="261"/>
      <c r="C21" s="262"/>
      <c r="D21" s="263"/>
      <c r="E21" s="80"/>
      <c r="F21" s="50"/>
      <c r="G21" s="51"/>
      <c r="H21" s="52"/>
      <c r="I21" s="87"/>
      <c r="J21" s="53"/>
      <c r="K21" s="54"/>
      <c r="L21" s="18"/>
      <c r="M21" s="18"/>
      <c r="N21" s="18"/>
      <c r="O21" s="18"/>
      <c r="P21" s="18"/>
      <c r="Q21" s="18"/>
      <c r="R21" s="18"/>
      <c r="S21" s="18"/>
      <c r="T21" s="13"/>
    </row>
    <row r="22" spans="1:20" ht="15" customHeight="1" thickBot="1">
      <c r="A22" s="255"/>
      <c r="B22" s="255"/>
      <c r="C22" s="80"/>
      <c r="D22" s="80"/>
      <c r="E22" s="80"/>
      <c r="F22" s="50"/>
      <c r="G22" s="51"/>
      <c r="H22" s="52"/>
      <c r="I22" s="87"/>
      <c r="J22" s="286"/>
      <c r="K22" s="287"/>
      <c r="L22" s="18"/>
      <c r="M22" s="18"/>
      <c r="N22" s="18"/>
      <c r="O22" s="18"/>
      <c r="P22" s="18"/>
      <c r="Q22" s="18"/>
      <c r="R22" s="18"/>
      <c r="S22" s="18"/>
      <c r="T22" s="13"/>
    </row>
    <row r="23" spans="1:20" ht="30" customHeight="1" thickBot="1">
      <c r="A23" s="80" t="s">
        <v>136</v>
      </c>
      <c r="B23" s="261"/>
      <c r="C23" s="262"/>
      <c r="D23" s="263"/>
      <c r="E23" s="80"/>
      <c r="F23" s="50"/>
      <c r="G23" s="51"/>
      <c r="H23" s="52"/>
      <c r="I23" s="87"/>
      <c r="J23" s="53"/>
      <c r="K23" s="54"/>
      <c r="L23" s="18"/>
      <c r="M23" s="18"/>
      <c r="N23" s="18"/>
      <c r="O23" s="18"/>
      <c r="P23" s="18"/>
      <c r="Q23" s="18"/>
      <c r="R23" s="18"/>
      <c r="S23" s="18"/>
      <c r="T23" s="13"/>
    </row>
    <row r="24" spans="1:20" ht="15" customHeight="1" thickBot="1">
      <c r="A24" s="255"/>
      <c r="B24" s="255"/>
      <c r="C24" s="80"/>
      <c r="D24" s="80"/>
      <c r="E24" s="80"/>
      <c r="F24" s="50"/>
      <c r="G24" s="51"/>
      <c r="H24" s="52"/>
      <c r="I24" s="87"/>
      <c r="J24" s="286"/>
      <c r="K24" s="287"/>
      <c r="L24" s="18"/>
      <c r="M24" s="18"/>
      <c r="N24" s="18"/>
      <c r="O24" s="18"/>
      <c r="P24" s="18"/>
      <c r="Q24" s="18"/>
      <c r="R24" s="18"/>
      <c r="S24" s="18"/>
      <c r="T24" s="13"/>
    </row>
    <row r="25" spans="1:20" ht="15" customHeight="1" thickBot="1">
      <c r="A25" s="80"/>
      <c r="B25" s="80"/>
      <c r="C25" s="80"/>
      <c r="D25" s="250" t="s">
        <v>143</v>
      </c>
      <c r="E25" s="251"/>
      <c r="F25" s="252"/>
      <c r="G25" s="148">
        <f>Bill!K68</f>
        <v>0</v>
      </c>
      <c r="H25" s="149" t="s">
        <v>150</v>
      </c>
      <c r="I25" s="150">
        <v>65</v>
      </c>
      <c r="J25" s="253">
        <f>I25*G25</f>
        <v>0</v>
      </c>
      <c r="K25" s="252"/>
      <c r="L25" s="18"/>
      <c r="M25" s="18"/>
      <c r="N25" s="18"/>
      <c r="O25" s="18"/>
      <c r="P25" s="18"/>
      <c r="Q25" s="18"/>
      <c r="R25" s="18"/>
      <c r="S25" s="18"/>
      <c r="T25" s="13"/>
    </row>
    <row r="26" spans="1:20" ht="15" customHeight="1" thickBot="1">
      <c r="A26" s="255"/>
      <c r="B26" s="255"/>
      <c r="C26" s="80"/>
      <c r="D26" s="250" t="s">
        <v>126</v>
      </c>
      <c r="E26" s="251"/>
      <c r="F26" s="252"/>
      <c r="G26" s="151">
        <f>Bill!K69</f>
        <v>0</v>
      </c>
      <c r="H26" s="152" t="s">
        <v>150</v>
      </c>
      <c r="I26" s="150">
        <v>65</v>
      </c>
      <c r="J26" s="253">
        <f>I26*G26</f>
        <v>0</v>
      </c>
      <c r="K26" s="252"/>
      <c r="L26" s="18"/>
      <c r="M26" s="18"/>
      <c r="N26" s="18"/>
      <c r="O26" s="18"/>
      <c r="P26" s="18"/>
      <c r="Q26" s="18"/>
      <c r="R26" s="18"/>
      <c r="S26" s="18"/>
      <c r="T26" s="13"/>
    </row>
    <row r="27" spans="1:20" ht="15" customHeight="1" thickBot="1">
      <c r="A27" s="80"/>
      <c r="B27" s="80"/>
      <c r="C27" s="80"/>
      <c r="D27" s="250" t="s">
        <v>127</v>
      </c>
      <c r="E27" s="251"/>
      <c r="F27" s="252"/>
      <c r="G27" s="151">
        <f>Bill!K70</f>
        <v>0</v>
      </c>
      <c r="H27" s="152" t="s">
        <v>150</v>
      </c>
      <c r="I27" s="150">
        <v>65</v>
      </c>
      <c r="J27" s="253">
        <f>I27*G27</f>
        <v>0</v>
      </c>
      <c r="K27" s="252"/>
      <c r="L27" s="18"/>
      <c r="M27" s="18"/>
      <c r="N27" s="18"/>
      <c r="O27" s="18"/>
      <c r="P27" s="18"/>
      <c r="Q27" s="18"/>
      <c r="R27" s="18"/>
      <c r="S27" s="18"/>
      <c r="T27" s="13"/>
    </row>
    <row r="28" spans="1:20" ht="15" customHeight="1" thickBot="1">
      <c r="A28" s="80"/>
      <c r="B28" s="80"/>
      <c r="C28" s="80"/>
      <c r="D28" s="250" t="s">
        <v>149</v>
      </c>
      <c r="E28" s="251"/>
      <c r="F28" s="252"/>
      <c r="G28" s="151">
        <f>Bill!K71</f>
        <v>0</v>
      </c>
      <c r="H28" s="152" t="s">
        <v>150</v>
      </c>
      <c r="I28" s="153">
        <v>75</v>
      </c>
      <c r="J28" s="253">
        <f>I28*G28</f>
        <v>0</v>
      </c>
      <c r="K28" s="252"/>
      <c r="L28" s="18"/>
      <c r="M28" s="18"/>
      <c r="N28" s="18"/>
      <c r="O28" s="18"/>
      <c r="P28" s="18"/>
      <c r="Q28" s="18"/>
      <c r="R28" s="18"/>
      <c r="S28" s="18"/>
      <c r="T28" s="13"/>
    </row>
    <row r="29" spans="1:20" ht="15" customHeight="1" thickBot="1">
      <c r="A29" s="95"/>
      <c r="B29" s="95"/>
      <c r="C29" s="95"/>
      <c r="D29" s="250" t="s">
        <v>152</v>
      </c>
      <c r="E29" s="251"/>
      <c r="F29" s="252"/>
      <c r="G29" s="151">
        <f>Bill!K72</f>
        <v>0</v>
      </c>
      <c r="H29" s="152" t="s">
        <v>150</v>
      </c>
      <c r="I29" s="153">
        <v>65</v>
      </c>
      <c r="J29" s="253">
        <f>Bill!M72</f>
        <v>0</v>
      </c>
      <c r="K29" s="254"/>
      <c r="L29" s="18"/>
      <c r="M29" s="18"/>
      <c r="N29" s="18"/>
      <c r="O29" s="18"/>
      <c r="P29" s="18"/>
      <c r="Q29" s="18"/>
      <c r="R29" s="18"/>
      <c r="S29" s="18"/>
      <c r="T29" s="13"/>
    </row>
    <row r="30" spans="1:20" ht="15" customHeight="1" thickBot="1">
      <c r="A30" s="255"/>
      <c r="B30" s="255"/>
      <c r="C30" s="80"/>
      <c r="D30" s="264" t="s">
        <v>125</v>
      </c>
      <c r="E30" s="265"/>
      <c r="F30" s="266"/>
      <c r="G30" s="154">
        <f>Bill!K75</f>
        <v>0</v>
      </c>
      <c r="H30" s="155" t="s">
        <v>151</v>
      </c>
      <c r="I30" s="156">
        <v>200</v>
      </c>
      <c r="J30" s="253">
        <f>I30*G30</f>
        <v>0</v>
      </c>
      <c r="K30" s="252"/>
      <c r="L30" s="18"/>
      <c r="M30" s="18"/>
      <c r="N30" s="18"/>
      <c r="O30" s="18"/>
      <c r="P30" s="18"/>
      <c r="Q30" s="18"/>
      <c r="R30" s="18"/>
      <c r="S30" s="18"/>
      <c r="T30" s="13"/>
    </row>
    <row r="31" spans="2:21" ht="15" customHeight="1">
      <c r="B31" s="81"/>
      <c r="C31" s="81"/>
      <c r="D31" s="81"/>
      <c r="E31" s="81"/>
      <c r="F31" s="81"/>
      <c r="G31" s="15"/>
      <c r="H31" s="15"/>
      <c r="I31" s="15"/>
      <c r="J31" s="61"/>
      <c r="K31" s="84"/>
      <c r="L31" s="18"/>
      <c r="M31" s="18"/>
      <c r="N31" s="18"/>
      <c r="O31" s="18"/>
      <c r="P31" s="18"/>
      <c r="Q31" s="18"/>
      <c r="R31" s="18"/>
      <c r="S31" s="18"/>
      <c r="T31" s="18"/>
      <c r="U31" s="13"/>
    </row>
    <row r="32" spans="2:21" ht="15" customHeight="1">
      <c r="B32" s="81"/>
      <c r="C32" s="81"/>
      <c r="D32" s="81"/>
      <c r="E32" s="81"/>
      <c r="F32" s="81"/>
      <c r="G32" s="15"/>
      <c r="H32" s="15"/>
      <c r="I32" s="15"/>
      <c r="J32" s="61"/>
      <c r="K32" s="84"/>
      <c r="L32" s="18"/>
      <c r="M32" s="18"/>
      <c r="N32" s="18"/>
      <c r="O32" s="18"/>
      <c r="P32" s="18"/>
      <c r="Q32" s="18"/>
      <c r="R32" s="18"/>
      <c r="S32" s="18"/>
      <c r="T32" s="18"/>
      <c r="U32" s="13"/>
    </row>
    <row r="33" spans="1:20" ht="15.75" customHeight="1">
      <c r="A33" s="19"/>
      <c r="B33" s="19"/>
      <c r="C33" s="19"/>
      <c r="D33" s="19"/>
      <c r="E33" s="19"/>
      <c r="F33" s="19"/>
      <c r="G33" s="69"/>
      <c r="H33" s="20"/>
      <c r="I33" s="21"/>
      <c r="J33" s="19"/>
      <c r="K33" s="22"/>
      <c r="L33" s="18"/>
      <c r="M33" s="18"/>
      <c r="N33" s="18"/>
      <c r="O33" s="18"/>
      <c r="P33" s="18"/>
      <c r="Q33" s="18"/>
      <c r="R33" s="18"/>
      <c r="S33" s="18"/>
      <c r="T33" s="13"/>
    </row>
    <row r="34" spans="1:20" s="28" customFormat="1" ht="15.75" customHeight="1">
      <c r="A34" s="23" t="s">
        <v>42</v>
      </c>
      <c r="B34" s="24" t="s">
        <v>43</v>
      </c>
      <c r="C34" s="25"/>
      <c r="D34" s="24" t="s">
        <v>44</v>
      </c>
      <c r="E34" s="26" t="s">
        <v>45</v>
      </c>
      <c r="F34" s="26" t="s">
        <v>46</v>
      </c>
      <c r="G34" s="24" t="s">
        <v>47</v>
      </c>
      <c r="H34" s="24" t="s">
        <v>48</v>
      </c>
      <c r="I34" s="27" t="s">
        <v>49</v>
      </c>
      <c r="J34" s="24" t="s">
        <v>50</v>
      </c>
      <c r="K34" s="24" t="s">
        <v>51</v>
      </c>
      <c r="L34" s="279"/>
      <c r="M34" s="279"/>
      <c r="N34" s="279"/>
      <c r="O34" s="279"/>
      <c r="P34" s="279"/>
      <c r="Q34" s="279"/>
      <c r="R34" s="279"/>
      <c r="S34" s="88"/>
      <c r="T34" s="277"/>
    </row>
    <row r="35" spans="1:20" s="34" customFormat="1" ht="27">
      <c r="A35" s="29" t="s">
        <v>52</v>
      </c>
      <c r="B35" s="30" t="s">
        <v>53</v>
      </c>
      <c r="C35" s="31"/>
      <c r="D35" s="30" t="s">
        <v>54</v>
      </c>
      <c r="E35" s="30" t="s">
        <v>55</v>
      </c>
      <c r="F35" s="30" t="s">
        <v>56</v>
      </c>
      <c r="G35" s="30" t="s">
        <v>70</v>
      </c>
      <c r="H35" s="30" t="s">
        <v>57</v>
      </c>
      <c r="I35" s="30" t="s">
        <v>58</v>
      </c>
      <c r="J35" s="30" t="s">
        <v>59</v>
      </c>
      <c r="K35" s="30" t="s">
        <v>60</v>
      </c>
      <c r="L35" s="32"/>
      <c r="M35" s="33"/>
      <c r="N35" s="33"/>
      <c r="S35" s="32"/>
      <c r="T35" s="277"/>
    </row>
    <row r="36" spans="1:20" ht="15.75">
      <c r="A36" s="35" t="s">
        <v>28</v>
      </c>
      <c r="B36" s="36"/>
      <c r="C36" s="278" t="s">
        <v>3</v>
      </c>
      <c r="D36" s="278"/>
      <c r="E36" s="36"/>
      <c r="F36" s="37"/>
      <c r="G36" s="37"/>
      <c r="H36" s="37"/>
      <c r="I36" s="37"/>
      <c r="J36" s="37"/>
      <c r="K36" s="37"/>
      <c r="L36" s="16"/>
      <c r="M36" s="16"/>
      <c r="N36" s="38"/>
      <c r="O36" s="38"/>
      <c r="P36" s="38"/>
      <c r="Q36" s="38"/>
      <c r="R36" s="16"/>
      <c r="S36" s="16"/>
      <c r="T36" s="16"/>
    </row>
    <row r="37" spans="1:20" ht="15.75">
      <c r="A37" s="35" t="s">
        <v>28</v>
      </c>
      <c r="B37" s="36"/>
      <c r="C37" s="278"/>
      <c r="D37" s="278"/>
      <c r="E37" s="36"/>
      <c r="F37" s="37"/>
      <c r="G37" s="37"/>
      <c r="H37" s="37"/>
      <c r="I37" s="37"/>
      <c r="J37" s="37"/>
      <c r="K37" s="37"/>
      <c r="L37" s="16"/>
      <c r="M37" s="16"/>
      <c r="N37" s="38"/>
      <c r="O37" s="38"/>
      <c r="P37" s="38"/>
      <c r="Q37" s="38"/>
      <c r="R37" s="16"/>
      <c r="S37" s="16"/>
      <c r="T37" s="16"/>
    </row>
    <row r="38" spans="1:20" ht="15.75">
      <c r="A38" s="35" t="s">
        <v>28</v>
      </c>
      <c r="B38" s="36"/>
      <c r="C38" s="278"/>
      <c r="D38" s="278"/>
      <c r="E38" s="36"/>
      <c r="F38" s="37"/>
      <c r="G38" s="37"/>
      <c r="H38" s="37"/>
      <c r="I38" s="37"/>
      <c r="J38" s="37"/>
      <c r="K38" s="37"/>
      <c r="L38" s="16"/>
      <c r="M38" s="16"/>
      <c r="N38" s="38"/>
      <c r="O38" s="38"/>
      <c r="P38" s="38"/>
      <c r="Q38" s="38"/>
      <c r="R38" s="16"/>
      <c r="S38" s="16"/>
      <c r="T38" s="16"/>
    </row>
    <row r="39" spans="1:11" ht="15" customHeight="1">
      <c r="A39" s="39" t="s">
        <v>61</v>
      </c>
      <c r="E39" s="94" t="s">
        <v>62</v>
      </c>
      <c r="F39" s="66"/>
      <c r="G39" s="267" t="s">
        <v>71</v>
      </c>
      <c r="H39" s="268"/>
      <c r="I39" s="268"/>
      <c r="J39" s="268"/>
      <c r="K39" s="268"/>
    </row>
    <row r="40" spans="1:11" ht="16.5" customHeight="1">
      <c r="A40" s="40" t="s">
        <v>181</v>
      </c>
      <c r="E40" s="63"/>
      <c r="F40" s="65"/>
      <c r="G40" s="63" t="s">
        <v>187</v>
      </c>
      <c r="H40" s="64"/>
      <c r="I40" s="64"/>
      <c r="J40" s="64"/>
      <c r="K40" s="64"/>
    </row>
    <row r="41" spans="1:11" ht="15.75" customHeight="1">
      <c r="A41" s="255" t="s">
        <v>188</v>
      </c>
      <c r="B41" s="255"/>
      <c r="C41" s="255"/>
      <c r="D41" s="255"/>
      <c r="E41" s="62" t="s">
        <v>63</v>
      </c>
      <c r="F41" s="67"/>
      <c r="G41" s="62" t="s">
        <v>72</v>
      </c>
      <c r="H41" s="90"/>
      <c r="J41" s="273" t="s">
        <v>64</v>
      </c>
      <c r="K41" s="273"/>
    </row>
    <row r="42" spans="1:11" ht="15.75" customHeight="1">
      <c r="A42" s="255" t="s">
        <v>184</v>
      </c>
      <c r="B42" s="255"/>
      <c r="C42" s="255"/>
      <c r="D42" s="255"/>
      <c r="E42" s="63"/>
      <c r="F42" s="65"/>
      <c r="G42" s="63"/>
      <c r="H42" s="64"/>
      <c r="I42" s="64"/>
      <c r="J42" s="285"/>
      <c r="K42" s="285"/>
    </row>
    <row r="43" spans="1:11" ht="15.75" customHeight="1">
      <c r="A43" s="259" t="str">
        <f>Bill!C12</f>
        <v>Select</v>
      </c>
      <c r="B43" s="259"/>
      <c r="C43" s="259"/>
      <c r="D43" s="260"/>
      <c r="E43" s="89"/>
      <c r="H43" s="272"/>
      <c r="I43" s="272"/>
      <c r="J43" s="90"/>
      <c r="K43" s="89"/>
    </row>
    <row r="44" spans="1:11" ht="16.5" customHeight="1">
      <c r="A44" s="256"/>
      <c r="B44" s="257"/>
      <c r="C44" s="41" t="s">
        <v>65</v>
      </c>
      <c r="D44" s="41"/>
      <c r="E44" s="41"/>
      <c r="F44" s="258" t="s">
        <v>66</v>
      </c>
      <c r="G44" s="258"/>
      <c r="H44" s="258"/>
      <c r="I44" s="258"/>
      <c r="J44" s="42"/>
      <c r="K44" s="42"/>
    </row>
    <row r="45" spans="1:11" ht="21.75" customHeight="1">
      <c r="A45" s="92" t="s">
        <v>67</v>
      </c>
      <c r="B45" s="269" t="s">
        <v>68</v>
      </c>
      <c r="C45" s="270"/>
      <c r="D45" s="270"/>
      <c r="E45" s="271"/>
      <c r="F45" s="269" t="s">
        <v>69</v>
      </c>
      <c r="G45" s="270"/>
      <c r="H45" s="91"/>
      <c r="I45" s="92"/>
      <c r="J45" s="270" t="s">
        <v>73</v>
      </c>
      <c r="K45" s="270"/>
    </row>
    <row r="46" spans="1:11" ht="15.75" thickBot="1">
      <c r="A46" s="93"/>
      <c r="B46" s="274"/>
      <c r="C46" s="275"/>
      <c r="D46" s="275"/>
      <c r="E46" s="276"/>
      <c r="F46" s="274"/>
      <c r="G46" s="275"/>
      <c r="H46" s="275"/>
      <c r="I46" s="276"/>
      <c r="J46" s="275"/>
      <c r="K46" s="275"/>
    </row>
    <row r="47" ht="15.75" thickTop="1"/>
  </sheetData>
  <sheetProtection password="CE9E" sheet="1" selectLockedCells="1"/>
  <mergeCells count="79">
    <mergeCell ref="J28:K28"/>
    <mergeCell ref="A9:I9"/>
    <mergeCell ref="I5:K5"/>
    <mergeCell ref="I4:K4"/>
    <mergeCell ref="D25:F25"/>
    <mergeCell ref="D26:F26"/>
    <mergeCell ref="D27:F27"/>
    <mergeCell ref="J25:K25"/>
    <mergeCell ref="J27:K27"/>
    <mergeCell ref="D11:I11"/>
    <mergeCell ref="A4:C4"/>
    <mergeCell ref="D4:E4"/>
    <mergeCell ref="F4:G4"/>
    <mergeCell ref="A7:B7"/>
    <mergeCell ref="B8:J8"/>
    <mergeCell ref="I7:K7"/>
    <mergeCell ref="A5:C5"/>
    <mergeCell ref="D5:E5"/>
    <mergeCell ref="F5:G5"/>
    <mergeCell ref="A6:B6"/>
    <mergeCell ref="I6:K6"/>
    <mergeCell ref="B23:D23"/>
    <mergeCell ref="D18:E18"/>
    <mergeCell ref="B10:I10"/>
    <mergeCell ref="J10:K10"/>
    <mergeCell ref="A13:B13"/>
    <mergeCell ref="C13:G13"/>
    <mergeCell ref="J13:K13"/>
    <mergeCell ref="D6:E6"/>
    <mergeCell ref="D7:E7"/>
    <mergeCell ref="A12:B12"/>
    <mergeCell ref="C12:G12"/>
    <mergeCell ref="J12:K12"/>
    <mergeCell ref="J22:K22"/>
    <mergeCell ref="J18:K18"/>
    <mergeCell ref="J16:K16"/>
    <mergeCell ref="C14:D14"/>
    <mergeCell ref="A22:B22"/>
    <mergeCell ref="J20:K20"/>
    <mergeCell ref="J11:K11"/>
    <mergeCell ref="F6:G6"/>
    <mergeCell ref="F7:G7"/>
    <mergeCell ref="N34:O34"/>
    <mergeCell ref="P34:R34"/>
    <mergeCell ref="J42:K42"/>
    <mergeCell ref="J24:K24"/>
    <mergeCell ref="G14:H14"/>
    <mergeCell ref="J14:K14"/>
    <mergeCell ref="A16:F16"/>
    <mergeCell ref="H43:I43"/>
    <mergeCell ref="J41:K41"/>
    <mergeCell ref="B46:E46"/>
    <mergeCell ref="F46:I46"/>
    <mergeCell ref="J46:K46"/>
    <mergeCell ref="T34:T35"/>
    <mergeCell ref="C36:D36"/>
    <mergeCell ref="C37:D37"/>
    <mergeCell ref="C38:D38"/>
    <mergeCell ref="L34:M34"/>
    <mergeCell ref="D30:F30"/>
    <mergeCell ref="D28:F28"/>
    <mergeCell ref="J26:K26"/>
    <mergeCell ref="G39:K39"/>
    <mergeCell ref="J30:K30"/>
    <mergeCell ref="B45:E45"/>
    <mergeCell ref="F45:G45"/>
    <mergeCell ref="J45:K45"/>
    <mergeCell ref="A26:B26"/>
    <mergeCell ref="A30:B30"/>
    <mergeCell ref="D29:F29"/>
    <mergeCell ref="J29:K29"/>
    <mergeCell ref="A20:E20"/>
    <mergeCell ref="A44:B44"/>
    <mergeCell ref="F44:I44"/>
    <mergeCell ref="A41:D41"/>
    <mergeCell ref="A42:D42"/>
    <mergeCell ref="A43:D43"/>
    <mergeCell ref="A24:B24"/>
    <mergeCell ref="B21:D21"/>
  </mergeCells>
  <printOptions/>
  <pageMargins left="0.25" right="0.25" top="0" bottom="0" header="0" footer="0"/>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I24"/>
  <sheetViews>
    <sheetView zoomScalePageLayoutView="0" workbookViewId="0" topLeftCell="A1">
      <selection activeCell="N17" sqref="N17"/>
    </sheetView>
  </sheetViews>
  <sheetFormatPr defaultColWidth="8.8515625" defaultRowHeight="15" customHeight="1"/>
  <cols>
    <col min="1" max="8" width="8.8515625" style="0" customWidth="1"/>
    <col min="9" max="9" width="14.8515625" style="0" customWidth="1"/>
  </cols>
  <sheetData>
    <row r="1" spans="1:9" ht="15" customHeight="1">
      <c r="A1" s="45" t="s">
        <v>155</v>
      </c>
      <c r="B1" s="47"/>
      <c r="C1" s="47"/>
      <c r="D1" s="47"/>
      <c r="E1" s="47"/>
      <c r="F1" s="47"/>
      <c r="G1" s="46"/>
      <c r="H1" s="47"/>
      <c r="I1" s="47"/>
    </row>
    <row r="2" spans="1:9" ht="15" customHeight="1">
      <c r="A2" s="329" t="s">
        <v>80</v>
      </c>
      <c r="B2" s="329"/>
      <c r="C2" s="329"/>
      <c r="D2" s="329"/>
      <c r="E2" s="329"/>
      <c r="F2" s="329"/>
      <c r="G2" s="329"/>
      <c r="H2" s="329"/>
      <c r="I2" s="329"/>
    </row>
    <row r="3" spans="1:9" ht="29.25" customHeight="1">
      <c r="A3" s="329" t="s">
        <v>81</v>
      </c>
      <c r="B3" s="329"/>
      <c r="C3" s="329"/>
      <c r="D3" s="329"/>
      <c r="E3" s="329"/>
      <c r="F3" s="329"/>
      <c r="G3" s="329"/>
      <c r="H3" s="329"/>
      <c r="I3" s="329"/>
    </row>
    <row r="4" spans="1:9" ht="15" customHeight="1">
      <c r="A4" s="329" t="s">
        <v>104</v>
      </c>
      <c r="B4" s="329"/>
      <c r="C4" s="329"/>
      <c r="D4" s="329"/>
      <c r="E4" s="329"/>
      <c r="F4" s="329"/>
      <c r="G4" s="329"/>
      <c r="H4" s="329"/>
      <c r="I4" s="329"/>
    </row>
    <row r="5" spans="1:9" ht="15" customHeight="1">
      <c r="A5" s="329" t="s">
        <v>74</v>
      </c>
      <c r="B5" s="329"/>
      <c r="C5" s="329"/>
      <c r="D5" s="329"/>
      <c r="E5" s="329"/>
      <c r="F5" s="329"/>
      <c r="G5" s="329"/>
      <c r="H5" s="329"/>
      <c r="I5" s="329"/>
    </row>
    <row r="6" spans="1:9" ht="30.75" customHeight="1">
      <c r="A6" s="329" t="s">
        <v>153</v>
      </c>
      <c r="B6" s="329"/>
      <c r="C6" s="329"/>
      <c r="D6" s="329"/>
      <c r="E6" s="329"/>
      <c r="F6" s="329"/>
      <c r="G6" s="329"/>
      <c r="H6" s="329"/>
      <c r="I6" s="329"/>
    </row>
    <row r="7" spans="1:9" ht="13.5" customHeight="1">
      <c r="A7" s="329" t="s">
        <v>160</v>
      </c>
      <c r="B7" s="329"/>
      <c r="C7" s="329"/>
      <c r="D7" s="329"/>
      <c r="E7" s="329"/>
      <c r="F7" s="329"/>
      <c r="G7" s="329"/>
      <c r="H7" s="329"/>
      <c r="I7" s="329"/>
    </row>
    <row r="8" spans="1:9" ht="30.75" customHeight="1">
      <c r="A8" s="329" t="s">
        <v>154</v>
      </c>
      <c r="B8" s="329"/>
      <c r="C8" s="329"/>
      <c r="D8" s="329"/>
      <c r="E8" s="329"/>
      <c r="F8" s="329"/>
      <c r="G8" s="329"/>
      <c r="H8" s="329"/>
      <c r="I8" s="329"/>
    </row>
    <row r="9" spans="1:9" ht="15" customHeight="1">
      <c r="A9" s="331" t="s">
        <v>156</v>
      </c>
      <c r="B9" s="331"/>
      <c r="C9" s="331"/>
      <c r="D9" s="331"/>
      <c r="E9" s="331"/>
      <c r="F9" s="331"/>
      <c r="G9" s="331"/>
      <c r="H9" s="331"/>
      <c r="I9" s="331"/>
    </row>
    <row r="10" spans="1:9" ht="15" customHeight="1">
      <c r="A10" s="329" t="s">
        <v>157</v>
      </c>
      <c r="B10" s="329"/>
      <c r="C10" s="329"/>
      <c r="D10" s="329"/>
      <c r="E10" s="329"/>
      <c r="F10" s="329"/>
      <c r="G10" s="329"/>
      <c r="H10" s="329"/>
      <c r="I10" s="329"/>
    </row>
    <row r="11" spans="1:9" ht="15" customHeight="1">
      <c r="A11" s="329" t="s">
        <v>159</v>
      </c>
      <c r="B11" s="329"/>
      <c r="C11" s="329"/>
      <c r="D11" s="329"/>
      <c r="E11" s="329"/>
      <c r="F11" s="329"/>
      <c r="G11" s="329"/>
      <c r="H11" s="329"/>
      <c r="I11" s="329"/>
    </row>
    <row r="12" spans="1:9" ht="15" customHeight="1">
      <c r="A12" s="329" t="s">
        <v>158</v>
      </c>
      <c r="B12" s="329"/>
      <c r="C12" s="329"/>
      <c r="D12" s="329"/>
      <c r="E12" s="329"/>
      <c r="F12" s="329"/>
      <c r="G12" s="329"/>
      <c r="H12" s="329"/>
      <c r="I12" s="329"/>
    </row>
    <row r="13" spans="1:9" ht="15" customHeight="1">
      <c r="A13" s="329" t="s">
        <v>161</v>
      </c>
      <c r="B13" s="329"/>
      <c r="C13" s="329"/>
      <c r="D13" s="329"/>
      <c r="E13" s="329"/>
      <c r="F13" s="329"/>
      <c r="G13" s="329"/>
      <c r="H13" s="329"/>
      <c r="I13" s="329"/>
    </row>
    <row r="14" spans="1:9" ht="15" customHeight="1">
      <c r="A14" s="332"/>
      <c r="B14" s="332"/>
      <c r="C14" s="332"/>
      <c r="D14" s="332"/>
      <c r="E14" s="332"/>
      <c r="F14" s="332"/>
      <c r="G14" s="332"/>
      <c r="H14" s="332"/>
      <c r="I14" s="332"/>
    </row>
    <row r="15" spans="1:9" ht="15" customHeight="1">
      <c r="A15" s="330" t="s">
        <v>76</v>
      </c>
      <c r="B15" s="330"/>
      <c r="C15" s="330"/>
      <c r="D15" s="330"/>
      <c r="E15" s="330"/>
      <c r="F15" s="330"/>
      <c r="G15" s="330"/>
      <c r="H15" s="330"/>
      <c r="I15" s="330"/>
    </row>
    <row r="16" spans="1:9" ht="39" customHeight="1">
      <c r="A16" s="329" t="s">
        <v>82</v>
      </c>
      <c r="B16" s="329"/>
      <c r="C16" s="329"/>
      <c r="D16" s="329"/>
      <c r="E16" s="329"/>
      <c r="F16" s="329"/>
      <c r="G16" s="329"/>
      <c r="H16" s="329"/>
      <c r="I16" s="329"/>
    </row>
    <row r="17" spans="1:9" ht="48.75" customHeight="1">
      <c r="A17" s="329" t="s">
        <v>77</v>
      </c>
      <c r="B17" s="329"/>
      <c r="C17" s="329"/>
      <c r="D17" s="329"/>
      <c r="E17" s="329"/>
      <c r="F17" s="329"/>
      <c r="G17" s="329"/>
      <c r="H17" s="329"/>
      <c r="I17" s="329"/>
    </row>
    <row r="18" spans="1:9" ht="12.75" customHeight="1">
      <c r="A18" s="329" t="s">
        <v>75</v>
      </c>
      <c r="B18" s="329"/>
      <c r="C18" s="329"/>
      <c r="D18" s="329"/>
      <c r="E18" s="329"/>
      <c r="F18" s="329"/>
      <c r="G18" s="329"/>
      <c r="H18" s="329"/>
      <c r="I18" s="329"/>
    </row>
    <row r="19" spans="1:9" ht="15" customHeight="1">
      <c r="A19" s="329" t="s">
        <v>182</v>
      </c>
      <c r="B19" s="329"/>
      <c r="C19" s="329"/>
      <c r="D19" s="329"/>
      <c r="E19" s="329"/>
      <c r="F19" s="329"/>
      <c r="G19" s="329"/>
      <c r="H19" s="329"/>
      <c r="I19" s="329"/>
    </row>
    <row r="20" ht="15" customHeight="1">
      <c r="A20" s="43"/>
    </row>
    <row r="22" ht="15" customHeight="1">
      <c r="A22" s="44"/>
    </row>
    <row r="24" ht="15" customHeight="1">
      <c r="A24" s="45"/>
    </row>
  </sheetData>
  <sheetProtection password="CE9E" sheet="1" objects="1" selectLockedCells="1"/>
  <mergeCells count="18">
    <mergeCell ref="A17:I17"/>
    <mergeCell ref="A16:I16"/>
    <mergeCell ref="A8:I8"/>
    <mergeCell ref="A18:I18"/>
    <mergeCell ref="A19:I19"/>
    <mergeCell ref="A10:I10"/>
    <mergeCell ref="A11:I11"/>
    <mergeCell ref="A12:I12"/>
    <mergeCell ref="A13:I13"/>
    <mergeCell ref="A2:I2"/>
    <mergeCell ref="A3:I3"/>
    <mergeCell ref="A4:I4"/>
    <mergeCell ref="A5:I5"/>
    <mergeCell ref="A6:I6"/>
    <mergeCell ref="A15:I15"/>
    <mergeCell ref="A7:I7"/>
    <mergeCell ref="A9:I9"/>
    <mergeCell ref="A14:I14"/>
  </mergeCells>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B3:F31"/>
  <sheetViews>
    <sheetView zoomScalePageLayoutView="0" workbookViewId="0" topLeftCell="A1">
      <selection activeCell="F25" sqref="F25"/>
    </sheetView>
  </sheetViews>
  <sheetFormatPr defaultColWidth="8.8515625" defaultRowHeight="15"/>
  <cols>
    <col min="1" max="1" width="8.8515625" style="0" customWidth="1"/>
    <col min="2" max="2" width="40.421875" style="0" customWidth="1"/>
  </cols>
  <sheetData>
    <row r="3" spans="2:6" ht="15">
      <c r="B3" t="s">
        <v>107</v>
      </c>
      <c r="C3" t="s">
        <v>85</v>
      </c>
      <c r="D3" t="s">
        <v>6</v>
      </c>
      <c r="E3" s="71" t="s">
        <v>97</v>
      </c>
      <c r="F3" t="s">
        <v>149</v>
      </c>
    </row>
    <row r="4" spans="2:6" ht="15">
      <c r="B4" t="s">
        <v>108</v>
      </c>
      <c r="C4" t="s">
        <v>86</v>
      </c>
      <c r="D4" t="s">
        <v>7</v>
      </c>
      <c r="E4" s="71" t="s">
        <v>98</v>
      </c>
      <c r="F4" t="s">
        <v>143</v>
      </c>
    </row>
    <row r="5" spans="2:6" ht="15">
      <c r="B5" t="s">
        <v>109</v>
      </c>
      <c r="C5" t="s">
        <v>87</v>
      </c>
      <c r="D5" t="s">
        <v>4</v>
      </c>
      <c r="E5" s="71" t="s">
        <v>99</v>
      </c>
      <c r="F5" t="s">
        <v>178</v>
      </c>
    </row>
    <row r="6" spans="2:6" ht="15">
      <c r="B6" t="s">
        <v>110</v>
      </c>
      <c r="C6" t="s">
        <v>88</v>
      </c>
      <c r="E6" s="71" t="s">
        <v>100</v>
      </c>
      <c r="F6" t="s">
        <v>152</v>
      </c>
    </row>
    <row r="7" spans="2:6" ht="15">
      <c r="B7" t="s">
        <v>111</v>
      </c>
      <c r="C7" t="s">
        <v>89</v>
      </c>
      <c r="E7" s="71" t="s">
        <v>101</v>
      </c>
      <c r="F7" t="s">
        <v>126</v>
      </c>
    </row>
    <row r="8" spans="2:6" ht="15">
      <c r="B8" t="s">
        <v>112</v>
      </c>
      <c r="C8" t="s">
        <v>90</v>
      </c>
      <c r="E8" s="71" t="s">
        <v>102</v>
      </c>
      <c r="F8" t="s">
        <v>127</v>
      </c>
    </row>
    <row r="9" spans="2:6" ht="15">
      <c r="B9" t="s">
        <v>118</v>
      </c>
      <c r="C9" t="s">
        <v>91</v>
      </c>
      <c r="E9" s="71" t="s">
        <v>103</v>
      </c>
      <c r="F9" t="s">
        <v>4</v>
      </c>
    </row>
    <row r="10" spans="2:5" ht="15">
      <c r="B10" t="s">
        <v>113</v>
      </c>
      <c r="C10" t="s">
        <v>4</v>
      </c>
      <c r="E10" s="71" t="s">
        <v>120</v>
      </c>
    </row>
    <row r="11" spans="2:5" ht="15">
      <c r="B11" t="s">
        <v>114</v>
      </c>
      <c r="E11" s="71" t="s">
        <v>176</v>
      </c>
    </row>
    <row r="12" spans="2:5" ht="15">
      <c r="B12" t="s">
        <v>115</v>
      </c>
      <c r="E12" s="71" t="s">
        <v>4</v>
      </c>
    </row>
    <row r="13" ht="15">
      <c r="B13" t="s">
        <v>116</v>
      </c>
    </row>
    <row r="14" ht="15">
      <c r="B14" t="s">
        <v>117</v>
      </c>
    </row>
    <row r="15" ht="15">
      <c r="B15" s="71" t="s">
        <v>162</v>
      </c>
    </row>
    <row r="16" ht="15">
      <c r="B16" s="71" t="s">
        <v>163</v>
      </c>
    </row>
    <row r="17" ht="15">
      <c r="B17" s="71" t="s">
        <v>164</v>
      </c>
    </row>
    <row r="18" ht="15">
      <c r="B18" s="71" t="s">
        <v>165</v>
      </c>
    </row>
    <row r="19" ht="15">
      <c r="B19" s="71" t="s">
        <v>166</v>
      </c>
    </row>
    <row r="20" ht="15">
      <c r="B20" s="71" t="s">
        <v>167</v>
      </c>
    </row>
    <row r="21" ht="15">
      <c r="B21" s="71" t="s">
        <v>168</v>
      </c>
    </row>
    <row r="22" ht="15">
      <c r="B22" s="71" t="s">
        <v>169</v>
      </c>
    </row>
    <row r="23" ht="15">
      <c r="B23" s="71" t="s">
        <v>170</v>
      </c>
    </row>
    <row r="24" ht="15">
      <c r="B24" s="71" t="s">
        <v>171</v>
      </c>
    </row>
    <row r="25" ht="15">
      <c r="B25" s="71" t="s">
        <v>172</v>
      </c>
    </row>
    <row r="26" ht="15">
      <c r="B26" s="71" t="s">
        <v>173</v>
      </c>
    </row>
    <row r="27" ht="15">
      <c r="B27" s="71" t="s">
        <v>174</v>
      </c>
    </row>
    <row r="28" ht="15">
      <c r="B28" s="71" t="s">
        <v>179</v>
      </c>
    </row>
    <row r="29" ht="15">
      <c r="B29" s="71" t="s">
        <v>180</v>
      </c>
    </row>
    <row r="30" ht="15">
      <c r="B30" s="71" t="s">
        <v>175</v>
      </c>
    </row>
    <row r="31" ht="15">
      <c r="B31" s="71" t="s">
        <v>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Office of Chief Public Defender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Forbes</dc:creator>
  <cp:keywords/>
  <dc:description/>
  <cp:lastModifiedBy>Admin</cp:lastModifiedBy>
  <cp:lastPrinted>2012-07-02T13:55:39Z</cp:lastPrinted>
  <dcterms:created xsi:type="dcterms:W3CDTF">2011-08-29T20:43:50Z</dcterms:created>
  <dcterms:modified xsi:type="dcterms:W3CDTF">2022-10-11T16:04:13Z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