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0496" windowHeight="9552"/>
  </bookViews>
  <sheets>
    <sheet name="Facilities Impacted by Exp. FR" sheetId="3" r:id="rId1"/>
    <sheet name="Facilities Not Impacted" sheetId="4" r:id="rId2"/>
  </sheets>
  <definedNames>
    <definedName name="_xlnm._FilterDatabase" localSheetId="0" hidden="1">'Facilities Impacted by Exp. FR'!$A$6:$Q$6</definedName>
    <definedName name="_xlnm._FilterDatabase" localSheetId="1" hidden="1">'Facilities Not Impacted'!$A$7:$Q$7</definedName>
    <definedName name="_xlnm.Print_Titles" localSheetId="0">'Facilities Impacted by Exp. FR'!$6:$6</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96" i="4" l="1"/>
  <c r="I96" i="4" s="1"/>
  <c r="K96" i="4" s="1"/>
  <c r="L96" i="4" s="1"/>
  <c r="N96" i="4" s="1"/>
  <c r="G96" i="4"/>
  <c r="G95" i="4"/>
  <c r="H95" i="4" s="1"/>
  <c r="I95" i="4" s="1"/>
  <c r="K95" i="4" s="1"/>
  <c r="L95" i="4" s="1"/>
  <c r="N95" i="4" s="1"/>
  <c r="H94" i="4"/>
  <c r="I94" i="4" s="1"/>
  <c r="K94" i="4" s="1"/>
  <c r="L94" i="4" s="1"/>
  <c r="N94" i="4" s="1"/>
  <c r="G94" i="4"/>
  <c r="G93" i="4"/>
  <c r="H93" i="4" s="1"/>
  <c r="I93" i="4" s="1"/>
  <c r="K93" i="4" s="1"/>
  <c r="L93" i="4" s="1"/>
  <c r="N93" i="4" s="1"/>
  <c r="H92" i="4"/>
  <c r="I92" i="4" s="1"/>
  <c r="K92" i="4" s="1"/>
  <c r="L92" i="4" s="1"/>
  <c r="N92" i="4" s="1"/>
  <c r="G92" i="4"/>
  <c r="G91" i="4"/>
  <c r="H91" i="4" s="1"/>
  <c r="I91" i="4" s="1"/>
  <c r="K91" i="4" s="1"/>
  <c r="L91" i="4" s="1"/>
  <c r="N91" i="4" s="1"/>
  <c r="H90" i="4"/>
  <c r="I90" i="4" s="1"/>
  <c r="K90" i="4" s="1"/>
  <c r="L90" i="4" s="1"/>
  <c r="N90" i="4" s="1"/>
  <c r="G90" i="4"/>
  <c r="G89" i="4"/>
  <c r="H89" i="4" s="1"/>
  <c r="I89" i="4" s="1"/>
  <c r="K89" i="4" s="1"/>
  <c r="L89" i="4" s="1"/>
  <c r="N89" i="4" s="1"/>
  <c r="H88" i="4"/>
  <c r="I88" i="4" s="1"/>
  <c r="K88" i="4" s="1"/>
  <c r="L88" i="4" s="1"/>
  <c r="N88" i="4" s="1"/>
  <c r="G88" i="4"/>
  <c r="G87" i="4"/>
  <c r="H87" i="4" s="1"/>
  <c r="I87" i="4" s="1"/>
  <c r="K87" i="4" s="1"/>
  <c r="L87" i="4" s="1"/>
  <c r="N87" i="4" s="1"/>
  <c r="H86" i="4"/>
  <c r="I86" i="4" s="1"/>
  <c r="K86" i="4" s="1"/>
  <c r="L86" i="4" s="1"/>
  <c r="N86" i="4" s="1"/>
  <c r="G86" i="4"/>
  <c r="G85" i="4"/>
  <c r="H85" i="4" s="1"/>
  <c r="I85" i="4" s="1"/>
  <c r="K85" i="4" s="1"/>
  <c r="L85" i="4" s="1"/>
  <c r="N85" i="4" s="1"/>
  <c r="H84" i="4"/>
  <c r="I84" i="4" s="1"/>
  <c r="K84" i="4" s="1"/>
  <c r="L84" i="4" s="1"/>
  <c r="N84" i="4" s="1"/>
  <c r="G84" i="4"/>
  <c r="G83" i="4"/>
  <c r="H83" i="4" s="1"/>
  <c r="I83" i="4" s="1"/>
  <c r="K83" i="4" s="1"/>
  <c r="L83" i="4" s="1"/>
  <c r="N83" i="4" s="1"/>
  <c r="H82" i="4"/>
  <c r="I82" i="4" s="1"/>
  <c r="K82" i="4" s="1"/>
  <c r="L82" i="4" s="1"/>
  <c r="N82" i="4" s="1"/>
  <c r="G82" i="4"/>
  <c r="G81" i="4"/>
  <c r="H81" i="4" s="1"/>
  <c r="I81" i="4" s="1"/>
  <c r="K81" i="4" s="1"/>
  <c r="L81" i="4" s="1"/>
  <c r="N81" i="4" s="1"/>
  <c r="H80" i="4"/>
  <c r="I80" i="4" s="1"/>
  <c r="K80" i="4" s="1"/>
  <c r="L80" i="4" s="1"/>
  <c r="N80" i="4" s="1"/>
  <c r="G80" i="4"/>
  <c r="K79" i="4"/>
  <c r="L79" i="4" s="1"/>
  <c r="N79" i="4" s="1"/>
  <c r="G79" i="4"/>
  <c r="H79" i="4" s="1"/>
  <c r="I79" i="4" s="1"/>
  <c r="H78" i="4"/>
  <c r="I78" i="4" s="1"/>
  <c r="K78" i="4" s="1"/>
  <c r="L78" i="4" s="1"/>
  <c r="N78" i="4" s="1"/>
  <c r="G78" i="4"/>
  <c r="G77" i="4"/>
  <c r="H77" i="4" s="1"/>
  <c r="I77" i="4" s="1"/>
  <c r="K77" i="4" s="1"/>
  <c r="L77" i="4" s="1"/>
  <c r="N77" i="4" s="1"/>
  <c r="G14" i="4" l="1"/>
  <c r="I14" i="4" s="1"/>
  <c r="J14" i="4" s="1"/>
  <c r="K14" i="4" s="1"/>
  <c r="M14" i="4" s="1"/>
  <c r="N14" i="4" s="1"/>
  <c r="P14" i="4" s="1"/>
  <c r="G67" i="4"/>
  <c r="I67" i="4" s="1"/>
  <c r="J67" i="4" s="1"/>
  <c r="K67" i="4" s="1"/>
  <c r="M67" i="4" s="1"/>
  <c r="N67" i="4" s="1"/>
  <c r="P67" i="4" s="1"/>
  <c r="G64" i="4"/>
  <c r="I64" i="4" s="1"/>
  <c r="J64" i="4" s="1"/>
  <c r="K64" i="4" s="1"/>
  <c r="M64" i="4" s="1"/>
  <c r="N64" i="4" s="1"/>
  <c r="P64" i="4" s="1"/>
  <c r="G63" i="4"/>
  <c r="I63" i="4" s="1"/>
  <c r="J63" i="4" s="1"/>
  <c r="K63" i="4" s="1"/>
  <c r="M63" i="4" s="1"/>
  <c r="N63" i="4" s="1"/>
  <c r="P63" i="4" s="1"/>
  <c r="G62" i="4"/>
  <c r="I62" i="4" s="1"/>
  <c r="J62" i="4" s="1"/>
  <c r="K62" i="4" s="1"/>
  <c r="M62" i="4" s="1"/>
  <c r="N62" i="4" s="1"/>
  <c r="P62" i="4" s="1"/>
  <c r="G60" i="4"/>
  <c r="I60" i="4" s="1"/>
  <c r="J60" i="4" s="1"/>
  <c r="K60" i="4" s="1"/>
  <c r="M60" i="4" s="1"/>
  <c r="N60" i="4" s="1"/>
  <c r="P60" i="4" s="1"/>
  <c r="G59" i="4"/>
  <c r="I59" i="4" s="1"/>
  <c r="J59" i="4" s="1"/>
  <c r="K59" i="4" s="1"/>
  <c r="M59" i="4" s="1"/>
  <c r="N59" i="4" s="1"/>
  <c r="P59" i="4" s="1"/>
  <c r="G58" i="4"/>
  <c r="I58" i="4" s="1"/>
  <c r="J58" i="4" s="1"/>
  <c r="K58" i="4" s="1"/>
  <c r="M58" i="4" s="1"/>
  <c r="N58" i="4" s="1"/>
  <c r="P58" i="4" s="1"/>
  <c r="G57" i="4"/>
  <c r="I57" i="4" s="1"/>
  <c r="J57" i="4" s="1"/>
  <c r="K57" i="4" s="1"/>
  <c r="M57" i="4" s="1"/>
  <c r="N57" i="4" s="1"/>
  <c r="P57" i="4" s="1"/>
  <c r="G56" i="4"/>
  <c r="I56" i="4" s="1"/>
  <c r="J56" i="4" s="1"/>
  <c r="K56" i="4" s="1"/>
  <c r="M56" i="4" s="1"/>
  <c r="N56" i="4" s="1"/>
  <c r="P56" i="4" s="1"/>
  <c r="G55" i="4"/>
  <c r="I55" i="4" s="1"/>
  <c r="J55" i="4" s="1"/>
  <c r="K55" i="4" s="1"/>
  <c r="M55" i="4" s="1"/>
  <c r="N55" i="4" s="1"/>
  <c r="P55" i="4" s="1"/>
  <c r="G52" i="4"/>
  <c r="I52" i="4" s="1"/>
  <c r="J52" i="4" s="1"/>
  <c r="K52" i="4" s="1"/>
  <c r="M52" i="4" s="1"/>
  <c r="N52" i="4" s="1"/>
  <c r="P52" i="4" s="1"/>
  <c r="G41" i="4"/>
  <c r="I41" i="4" s="1"/>
  <c r="J41" i="4" s="1"/>
  <c r="K41" i="4" s="1"/>
  <c r="M41" i="4" s="1"/>
  <c r="N41" i="4" s="1"/>
  <c r="P41" i="4" s="1"/>
  <c r="G39" i="4"/>
  <c r="I39" i="4" s="1"/>
  <c r="J39" i="4" s="1"/>
  <c r="K39" i="4" s="1"/>
  <c r="M39" i="4" s="1"/>
  <c r="N39" i="4" s="1"/>
  <c r="P39" i="4" s="1"/>
  <c r="G38" i="4"/>
  <c r="I38" i="4" s="1"/>
  <c r="J38" i="4" s="1"/>
  <c r="K38" i="4" s="1"/>
  <c r="M38" i="4" s="1"/>
  <c r="N38" i="4" s="1"/>
  <c r="P38" i="4" s="1"/>
  <c r="G32" i="4"/>
  <c r="I32" i="4" s="1"/>
  <c r="J32" i="4" s="1"/>
  <c r="K32" i="4" s="1"/>
  <c r="M32" i="4" s="1"/>
  <c r="N32" i="4" s="1"/>
  <c r="P32" i="4" s="1"/>
  <c r="G29" i="4"/>
  <c r="I29" i="4" s="1"/>
  <c r="J29" i="4" s="1"/>
  <c r="K29" i="4" s="1"/>
  <c r="M29" i="4" s="1"/>
  <c r="N29" i="4" s="1"/>
  <c r="P29" i="4" s="1"/>
  <c r="G27" i="4"/>
  <c r="I27" i="4" s="1"/>
  <c r="J27" i="4" s="1"/>
  <c r="K27" i="4" s="1"/>
  <c r="M27" i="4" s="1"/>
  <c r="N27" i="4" s="1"/>
  <c r="P27" i="4" s="1"/>
  <c r="G23" i="4"/>
  <c r="I23" i="4" s="1"/>
  <c r="J23" i="4" s="1"/>
  <c r="K23" i="4" s="1"/>
  <c r="M23" i="4" s="1"/>
  <c r="N23" i="4" s="1"/>
  <c r="P23" i="4" s="1"/>
  <c r="G19" i="4"/>
  <c r="I19" i="4" s="1"/>
  <c r="J19" i="4" s="1"/>
  <c r="K19" i="4" s="1"/>
  <c r="M19" i="4" s="1"/>
  <c r="N19" i="4" s="1"/>
  <c r="P19" i="4" s="1"/>
  <c r="G17" i="4"/>
  <c r="I17" i="4" s="1"/>
  <c r="J17" i="4" s="1"/>
  <c r="K17" i="4" s="1"/>
  <c r="M17" i="4" s="1"/>
  <c r="N17" i="4" s="1"/>
  <c r="P17" i="4" s="1"/>
  <c r="G15" i="4"/>
  <c r="I15" i="4" s="1"/>
  <c r="J15" i="4" s="1"/>
  <c r="K15" i="4" s="1"/>
  <c r="M15" i="4" s="1"/>
  <c r="N15" i="4" s="1"/>
  <c r="P15" i="4" s="1"/>
  <c r="G8" i="4"/>
  <c r="I8" i="4" s="1"/>
  <c r="J8" i="4" s="1"/>
  <c r="K8" i="4" s="1"/>
  <c r="M8" i="4" s="1"/>
  <c r="N8" i="4" s="1"/>
  <c r="P8" i="4" s="1"/>
  <c r="G11" i="4"/>
  <c r="I11" i="4" s="1"/>
  <c r="J11" i="4" s="1"/>
  <c r="K11" i="4" s="1"/>
  <c r="M11" i="4" s="1"/>
  <c r="N11" i="4" s="1"/>
  <c r="P11" i="4" s="1"/>
  <c r="G51" i="4"/>
  <c r="I51" i="4" s="1"/>
  <c r="J51" i="4" s="1"/>
  <c r="K51" i="4" s="1"/>
  <c r="M51" i="4" s="1"/>
  <c r="N51" i="4" s="1"/>
  <c r="P51" i="4" s="1"/>
  <c r="G47" i="4"/>
  <c r="I47" i="4" s="1"/>
  <c r="J47" i="4" s="1"/>
  <c r="K47" i="4" s="1"/>
  <c r="M47" i="4" s="1"/>
  <c r="N47" i="4" s="1"/>
  <c r="P47" i="4" s="1"/>
  <c r="G24" i="4"/>
  <c r="I24" i="4" s="1"/>
  <c r="J24" i="4" s="1"/>
  <c r="K24" i="4" s="1"/>
  <c r="M24" i="4" s="1"/>
  <c r="N24" i="4" s="1"/>
  <c r="P24" i="4" s="1"/>
  <c r="G72" i="4"/>
  <c r="I72" i="4" s="1"/>
  <c r="J72" i="4" s="1"/>
  <c r="K72" i="4" s="1"/>
  <c r="M72" i="4" s="1"/>
  <c r="N72" i="4" s="1"/>
  <c r="P72" i="4" s="1"/>
  <c r="G61" i="4"/>
  <c r="I61" i="4" s="1"/>
  <c r="J61" i="4" s="1"/>
  <c r="K61" i="4" s="1"/>
  <c r="M61" i="4" s="1"/>
  <c r="N61" i="4" s="1"/>
  <c r="P61" i="4" s="1"/>
  <c r="G42" i="4"/>
  <c r="I42" i="4" s="1"/>
  <c r="J42" i="4" s="1"/>
  <c r="K42" i="4" s="1"/>
  <c r="M42" i="4" s="1"/>
  <c r="N42" i="4" s="1"/>
  <c r="P42" i="4" s="1"/>
  <c r="G68" i="4"/>
  <c r="I68" i="4" s="1"/>
  <c r="J68" i="4" s="1"/>
  <c r="K68" i="4" s="1"/>
  <c r="M68" i="4" s="1"/>
  <c r="N68" i="4" s="1"/>
  <c r="P68" i="4" s="1"/>
  <c r="G70" i="4"/>
  <c r="I70" i="4" s="1"/>
  <c r="J70" i="4" s="1"/>
  <c r="K70" i="4" s="1"/>
  <c r="M70" i="4" s="1"/>
  <c r="N70" i="4" s="1"/>
  <c r="P70" i="4" s="1"/>
  <c r="G53" i="4"/>
  <c r="I53" i="4" s="1"/>
  <c r="J53" i="4" s="1"/>
  <c r="K53" i="4" s="1"/>
  <c r="M53" i="4" s="1"/>
  <c r="N53" i="4" s="1"/>
  <c r="P53" i="4" s="1"/>
  <c r="G10" i="4"/>
  <c r="I10" i="4" s="1"/>
  <c r="J10" i="4" s="1"/>
  <c r="K10" i="4" s="1"/>
  <c r="M10" i="4" s="1"/>
  <c r="N10" i="4" s="1"/>
  <c r="P10" i="4" s="1"/>
  <c r="G48" i="4"/>
  <c r="I48" i="4" s="1"/>
  <c r="J48" i="4" s="1"/>
  <c r="K48" i="4" s="1"/>
  <c r="M48" i="4" s="1"/>
  <c r="N48" i="4" s="1"/>
  <c r="P48" i="4" s="1"/>
  <c r="G49" i="4"/>
  <c r="I49" i="4" s="1"/>
  <c r="J49" i="4" s="1"/>
  <c r="K49" i="4" s="1"/>
  <c r="M49" i="4" s="1"/>
  <c r="N49" i="4" s="1"/>
  <c r="P49" i="4" s="1"/>
  <c r="G75" i="4"/>
  <c r="I75" i="4" s="1"/>
  <c r="J75" i="4" s="1"/>
  <c r="K75" i="4" s="1"/>
  <c r="M75" i="4" s="1"/>
  <c r="N75" i="4" s="1"/>
  <c r="P75" i="4" s="1"/>
  <c r="G9" i="4"/>
  <c r="I9" i="4" s="1"/>
  <c r="J9" i="4" s="1"/>
  <c r="K9" i="4" s="1"/>
  <c r="M9" i="4" s="1"/>
  <c r="N9" i="4" s="1"/>
  <c r="P9" i="4" s="1"/>
  <c r="G71" i="4"/>
  <c r="I71" i="4" s="1"/>
  <c r="J71" i="4" s="1"/>
  <c r="K71" i="4" s="1"/>
  <c r="M71" i="4" s="1"/>
  <c r="N71" i="4" s="1"/>
  <c r="P71" i="4" s="1"/>
  <c r="G13" i="4"/>
  <c r="I13" i="4" s="1"/>
  <c r="J13" i="4" s="1"/>
  <c r="K13" i="4" s="1"/>
  <c r="M13" i="4" s="1"/>
  <c r="N13" i="4" s="1"/>
  <c r="P13" i="4" s="1"/>
  <c r="G74" i="4"/>
  <c r="I74" i="4" s="1"/>
  <c r="J74" i="4" s="1"/>
  <c r="K74" i="4" s="1"/>
  <c r="M74" i="4" s="1"/>
  <c r="N74" i="4" s="1"/>
  <c r="P74" i="4" s="1"/>
  <c r="G31" i="4"/>
  <c r="I31" i="4" s="1"/>
  <c r="J31" i="4" s="1"/>
  <c r="K31" i="4" s="1"/>
  <c r="M31" i="4" s="1"/>
  <c r="N31" i="4" s="1"/>
  <c r="P31" i="4" s="1"/>
  <c r="G43" i="4"/>
  <c r="I43" i="4" s="1"/>
  <c r="J43" i="4" s="1"/>
  <c r="K43" i="4" s="1"/>
  <c r="M43" i="4" s="1"/>
  <c r="N43" i="4" s="1"/>
  <c r="P43" i="4" s="1"/>
  <c r="G34" i="4"/>
  <c r="I34" i="4" s="1"/>
  <c r="J34" i="4" s="1"/>
  <c r="K34" i="4" s="1"/>
  <c r="M34" i="4" s="1"/>
  <c r="N34" i="4" s="1"/>
  <c r="P34" i="4" s="1"/>
  <c r="G76" i="4"/>
  <c r="I76" i="4" s="1"/>
  <c r="J76" i="4" s="1"/>
  <c r="K76" i="4" s="1"/>
  <c r="M76" i="4" s="1"/>
  <c r="N76" i="4" s="1"/>
  <c r="P76" i="4" s="1"/>
  <c r="G12" i="4"/>
  <c r="I12" i="4" s="1"/>
  <c r="J12" i="4" s="1"/>
  <c r="K12" i="4" s="1"/>
  <c r="M12" i="4" s="1"/>
  <c r="N12" i="4" s="1"/>
  <c r="P12" i="4" s="1"/>
  <c r="G50" i="4"/>
  <c r="I50" i="4" s="1"/>
  <c r="J50" i="4" s="1"/>
  <c r="K50" i="4" s="1"/>
  <c r="M50" i="4" s="1"/>
  <c r="N50" i="4" s="1"/>
  <c r="P50" i="4" s="1"/>
  <c r="G36" i="4"/>
  <c r="I36" i="4" s="1"/>
  <c r="J36" i="4" s="1"/>
  <c r="K36" i="4" s="1"/>
  <c r="M36" i="4" s="1"/>
  <c r="N36" i="4" s="1"/>
  <c r="P36" i="4" s="1"/>
  <c r="G25" i="4"/>
  <c r="I25" i="4" s="1"/>
  <c r="J25" i="4" s="1"/>
  <c r="K25" i="4" s="1"/>
  <c r="M25" i="4" s="1"/>
  <c r="N25" i="4" s="1"/>
  <c r="P25" i="4" s="1"/>
  <c r="G66" i="4"/>
  <c r="I66" i="4" s="1"/>
  <c r="J66" i="4" s="1"/>
  <c r="K66" i="4" s="1"/>
  <c r="M66" i="4" s="1"/>
  <c r="N66" i="4" s="1"/>
  <c r="P66" i="4" s="1"/>
  <c r="G65" i="4"/>
  <c r="I65" i="4" s="1"/>
  <c r="J65" i="4" s="1"/>
  <c r="K65" i="4" s="1"/>
  <c r="M65" i="4" s="1"/>
  <c r="N65" i="4" s="1"/>
  <c r="P65" i="4" s="1"/>
  <c r="G22" i="4"/>
  <c r="I22" i="4" s="1"/>
  <c r="J22" i="4" s="1"/>
  <c r="K22" i="4" s="1"/>
  <c r="M22" i="4" s="1"/>
  <c r="N22" i="4" s="1"/>
  <c r="P22" i="4" s="1"/>
  <c r="G33" i="4"/>
  <c r="I33" i="4" s="1"/>
  <c r="J33" i="4" s="1"/>
  <c r="K33" i="4" s="1"/>
  <c r="M33" i="4" s="1"/>
  <c r="N33" i="4" s="1"/>
  <c r="P33" i="4" s="1"/>
  <c r="G26" i="4"/>
  <c r="I26" i="4" s="1"/>
  <c r="J26" i="4" s="1"/>
  <c r="K26" i="4" s="1"/>
  <c r="M26" i="4" s="1"/>
  <c r="N26" i="4" s="1"/>
  <c r="P26" i="4" s="1"/>
  <c r="G46" i="4"/>
  <c r="I46" i="4" s="1"/>
  <c r="J46" i="4" s="1"/>
  <c r="K46" i="4" s="1"/>
  <c r="M46" i="4" s="1"/>
  <c r="N46" i="4" s="1"/>
  <c r="P46" i="4" s="1"/>
  <c r="G37" i="4"/>
  <c r="I37" i="4" s="1"/>
  <c r="J37" i="4" s="1"/>
  <c r="K37" i="4" s="1"/>
  <c r="M37" i="4" s="1"/>
  <c r="N37" i="4" s="1"/>
  <c r="P37" i="4" s="1"/>
  <c r="G40" i="4"/>
  <c r="I40" i="4" s="1"/>
  <c r="J40" i="4" s="1"/>
  <c r="K40" i="4" s="1"/>
  <c r="M40" i="4" s="1"/>
  <c r="N40" i="4" s="1"/>
  <c r="P40" i="4" s="1"/>
  <c r="G16" i="4"/>
  <c r="I16" i="4" s="1"/>
  <c r="J16" i="4" s="1"/>
  <c r="K16" i="4" s="1"/>
  <c r="M16" i="4" s="1"/>
  <c r="N16" i="4" s="1"/>
  <c r="P16" i="4" s="1"/>
  <c r="G44" i="4"/>
  <c r="I44" i="4" s="1"/>
  <c r="J44" i="4" s="1"/>
  <c r="K44" i="4" s="1"/>
  <c r="M44" i="4" s="1"/>
  <c r="N44" i="4" s="1"/>
  <c r="P44" i="4" s="1"/>
  <c r="G54" i="4"/>
  <c r="I54" i="4" s="1"/>
  <c r="J54" i="4" s="1"/>
  <c r="K54" i="4" s="1"/>
  <c r="M54" i="4" s="1"/>
  <c r="N54" i="4" s="1"/>
  <c r="P54" i="4" s="1"/>
  <c r="G69" i="4"/>
  <c r="I69" i="4" s="1"/>
  <c r="J69" i="4" s="1"/>
  <c r="K69" i="4" s="1"/>
  <c r="M69" i="4" s="1"/>
  <c r="N69" i="4" s="1"/>
  <c r="P69" i="4" s="1"/>
  <c r="G45" i="4"/>
  <c r="I45" i="4" s="1"/>
  <c r="J45" i="4" s="1"/>
  <c r="K45" i="4" s="1"/>
  <c r="M45" i="4" s="1"/>
  <c r="N45" i="4" s="1"/>
  <c r="P45" i="4" s="1"/>
  <c r="G73" i="4"/>
  <c r="I73" i="4" s="1"/>
  <c r="J73" i="4" s="1"/>
  <c r="K73" i="4" s="1"/>
  <c r="M73" i="4" s="1"/>
  <c r="N73" i="4" s="1"/>
  <c r="P73" i="4" s="1"/>
  <c r="G20" i="4"/>
  <c r="I20" i="4" s="1"/>
  <c r="J20" i="4" s="1"/>
  <c r="K20" i="4" s="1"/>
  <c r="M20" i="4" s="1"/>
  <c r="N20" i="4" s="1"/>
  <c r="P20" i="4" s="1"/>
  <c r="G28" i="4"/>
  <c r="I28" i="4" s="1"/>
  <c r="J28" i="4" s="1"/>
  <c r="K28" i="4" s="1"/>
  <c r="M28" i="4" s="1"/>
  <c r="N28" i="4" s="1"/>
  <c r="P28" i="4" s="1"/>
  <c r="G18" i="4"/>
  <c r="I18" i="4" s="1"/>
  <c r="J18" i="4" s="1"/>
  <c r="K18" i="4" s="1"/>
  <c r="M18" i="4" s="1"/>
  <c r="N18" i="4" s="1"/>
  <c r="P18" i="4" s="1"/>
  <c r="G30" i="4"/>
  <c r="I30" i="4" s="1"/>
  <c r="J30" i="4" s="1"/>
  <c r="K30" i="4" s="1"/>
  <c r="M30" i="4" s="1"/>
  <c r="N30" i="4" s="1"/>
  <c r="P30" i="4" s="1"/>
  <c r="G35" i="4"/>
  <c r="I35" i="4" s="1"/>
  <c r="J35" i="4" s="1"/>
  <c r="K35" i="4" s="1"/>
  <c r="M35" i="4" s="1"/>
  <c r="N35" i="4" s="1"/>
  <c r="P35" i="4" s="1"/>
  <c r="G21" i="4"/>
  <c r="I21" i="4" s="1"/>
  <c r="J21" i="4" s="1"/>
  <c r="K21" i="4" s="1"/>
  <c r="M21" i="4" s="1"/>
  <c r="N21" i="4" s="1"/>
  <c r="P21" i="4" s="1"/>
  <c r="G8" i="3"/>
  <c r="H8" i="3" s="1"/>
  <c r="I8" i="3" s="1"/>
  <c r="K8" i="3" s="1"/>
  <c r="L8" i="3" s="1"/>
  <c r="N8" i="3" s="1"/>
  <c r="G9" i="3"/>
  <c r="H9" i="3" s="1"/>
  <c r="I9" i="3" s="1"/>
  <c r="K9" i="3" s="1"/>
  <c r="L9" i="3" s="1"/>
  <c r="N9" i="3" s="1"/>
  <c r="G10" i="3"/>
  <c r="H10" i="3" s="1"/>
  <c r="I10" i="3" s="1"/>
  <c r="K10" i="3" s="1"/>
  <c r="L10" i="3" s="1"/>
  <c r="N10" i="3" s="1"/>
  <c r="G11" i="3"/>
  <c r="H11" i="3" s="1"/>
  <c r="I11" i="3" s="1"/>
  <c r="K11" i="3" s="1"/>
  <c r="L11" i="3" s="1"/>
  <c r="N11" i="3" s="1"/>
  <c r="G12" i="3"/>
  <c r="H12" i="3" s="1"/>
  <c r="I12" i="3" s="1"/>
  <c r="K12" i="3" s="1"/>
  <c r="L12" i="3" s="1"/>
  <c r="N12" i="3" s="1"/>
  <c r="G13" i="3"/>
  <c r="H13" i="3" s="1"/>
  <c r="I13" i="3" s="1"/>
  <c r="K13" i="3" s="1"/>
  <c r="L13" i="3" s="1"/>
  <c r="N13" i="3" s="1"/>
  <c r="G14" i="3"/>
  <c r="H14" i="3" s="1"/>
  <c r="I14" i="3" s="1"/>
  <c r="K14" i="3" s="1"/>
  <c r="L14" i="3" s="1"/>
  <c r="N14" i="3" s="1"/>
  <c r="G15" i="3"/>
  <c r="H15" i="3" s="1"/>
  <c r="I15" i="3" s="1"/>
  <c r="K15" i="3" s="1"/>
  <c r="L15" i="3" s="1"/>
  <c r="N15" i="3" s="1"/>
  <c r="G16" i="3"/>
  <c r="H16" i="3" s="1"/>
  <c r="I16" i="3" s="1"/>
  <c r="K16" i="3" s="1"/>
  <c r="L16" i="3" s="1"/>
  <c r="N16" i="3" s="1"/>
  <c r="G17" i="3"/>
  <c r="H17" i="3" s="1"/>
  <c r="I17" i="3" s="1"/>
  <c r="K17" i="3" s="1"/>
  <c r="L17" i="3" s="1"/>
  <c r="N17" i="3" s="1"/>
  <c r="G18" i="3"/>
  <c r="H18" i="3" s="1"/>
  <c r="I18" i="3" s="1"/>
  <c r="K18" i="3" s="1"/>
  <c r="L18" i="3" s="1"/>
  <c r="N18" i="3" s="1"/>
  <c r="G19" i="3"/>
  <c r="H19" i="3" s="1"/>
  <c r="I19" i="3" s="1"/>
  <c r="K19" i="3" s="1"/>
  <c r="L19" i="3" s="1"/>
  <c r="N19" i="3" s="1"/>
  <c r="G20" i="3"/>
  <c r="H20" i="3" s="1"/>
  <c r="I20" i="3" s="1"/>
  <c r="K20" i="3" s="1"/>
  <c r="L20" i="3" s="1"/>
  <c r="N20" i="3" s="1"/>
  <c r="G21" i="3"/>
  <c r="H21" i="3" s="1"/>
  <c r="I21" i="3" s="1"/>
  <c r="K21" i="3" s="1"/>
  <c r="L21" i="3" s="1"/>
  <c r="N21" i="3" s="1"/>
  <c r="G22" i="3"/>
  <c r="H22" i="3" s="1"/>
  <c r="I22" i="3" s="1"/>
  <c r="K22" i="3" s="1"/>
  <c r="L22" i="3" s="1"/>
  <c r="N22" i="3" s="1"/>
  <c r="G24" i="3"/>
  <c r="H24" i="3" s="1"/>
  <c r="I24" i="3" s="1"/>
  <c r="K24" i="3" s="1"/>
  <c r="L24" i="3" s="1"/>
  <c r="N24" i="3" s="1"/>
  <c r="G23" i="3"/>
  <c r="H23" i="3" s="1"/>
  <c r="I23" i="3" s="1"/>
  <c r="K23" i="3" s="1"/>
  <c r="L23" i="3" s="1"/>
  <c r="N23" i="3" s="1"/>
  <c r="G25" i="3"/>
  <c r="H25" i="3" s="1"/>
  <c r="I25" i="3" s="1"/>
  <c r="K25" i="3" s="1"/>
  <c r="L25" i="3" s="1"/>
  <c r="N25" i="3" s="1"/>
  <c r="G26" i="3"/>
  <c r="H26" i="3" s="1"/>
  <c r="I26" i="3" s="1"/>
  <c r="K26" i="3" s="1"/>
  <c r="L26" i="3" s="1"/>
  <c r="N26" i="3" s="1"/>
  <c r="G27" i="3"/>
  <c r="H27" i="3" s="1"/>
  <c r="I27" i="3" s="1"/>
  <c r="K27" i="3" s="1"/>
  <c r="L27" i="3" s="1"/>
  <c r="N27" i="3" s="1"/>
  <c r="G28" i="3"/>
  <c r="H28" i="3" s="1"/>
  <c r="I28" i="3" s="1"/>
  <c r="K28" i="3" s="1"/>
  <c r="L28" i="3" s="1"/>
  <c r="N28" i="3" s="1"/>
  <c r="G29" i="3"/>
  <c r="H29" i="3" s="1"/>
  <c r="I29" i="3" s="1"/>
  <c r="K29" i="3" s="1"/>
  <c r="L29" i="3" s="1"/>
  <c r="N29" i="3" s="1"/>
  <c r="G30" i="3"/>
  <c r="H30" i="3" s="1"/>
  <c r="I30" i="3" s="1"/>
  <c r="K30" i="3" s="1"/>
  <c r="L30" i="3" s="1"/>
  <c r="N30" i="3" s="1"/>
  <c r="G31" i="3"/>
  <c r="H31" i="3" s="1"/>
  <c r="I31" i="3" s="1"/>
  <c r="K31" i="3" s="1"/>
  <c r="L31" i="3" s="1"/>
  <c r="N31" i="3" s="1"/>
  <c r="G32" i="3"/>
  <c r="H32" i="3" s="1"/>
  <c r="I32" i="3" s="1"/>
  <c r="K32" i="3" s="1"/>
  <c r="L32" i="3" s="1"/>
  <c r="N32" i="3" s="1"/>
  <c r="G33" i="3"/>
  <c r="H33" i="3" s="1"/>
  <c r="I33" i="3" s="1"/>
  <c r="K33" i="3" s="1"/>
  <c r="L33" i="3" s="1"/>
  <c r="N33" i="3" s="1"/>
  <c r="G34" i="3"/>
  <c r="H34" i="3" s="1"/>
  <c r="I34" i="3" s="1"/>
  <c r="K34" i="3" s="1"/>
  <c r="L34" i="3" s="1"/>
  <c r="N34" i="3" s="1"/>
  <c r="G35" i="3"/>
  <c r="H35" i="3" s="1"/>
  <c r="I35" i="3" s="1"/>
  <c r="K35" i="3" s="1"/>
  <c r="L35" i="3" s="1"/>
  <c r="N35" i="3" s="1"/>
  <c r="G36" i="3"/>
  <c r="H36" i="3" s="1"/>
  <c r="I36" i="3" s="1"/>
  <c r="K36" i="3" s="1"/>
  <c r="L36" i="3" s="1"/>
  <c r="N36" i="3" s="1"/>
  <c r="G37" i="3"/>
  <c r="H37" i="3" s="1"/>
  <c r="I37" i="3" s="1"/>
  <c r="K37" i="3" s="1"/>
  <c r="L37" i="3" s="1"/>
  <c r="N37" i="3" s="1"/>
  <c r="G38" i="3"/>
  <c r="H38" i="3" s="1"/>
  <c r="I38" i="3" s="1"/>
  <c r="K38" i="3" s="1"/>
  <c r="L38" i="3" s="1"/>
  <c r="N38" i="3" s="1"/>
  <c r="G40" i="3"/>
  <c r="H40" i="3" s="1"/>
  <c r="I40" i="3" s="1"/>
  <c r="K40" i="3" s="1"/>
  <c r="L40" i="3" s="1"/>
  <c r="N40" i="3" s="1"/>
  <c r="G39" i="3"/>
  <c r="H39" i="3" s="1"/>
  <c r="I39" i="3" s="1"/>
  <c r="K39" i="3" s="1"/>
  <c r="L39" i="3" s="1"/>
  <c r="N39" i="3" s="1"/>
  <c r="G42" i="3"/>
  <c r="H42" i="3" s="1"/>
  <c r="I42" i="3" s="1"/>
  <c r="K42" i="3" s="1"/>
  <c r="L42" i="3" s="1"/>
  <c r="N42" i="3" s="1"/>
  <c r="G41" i="3"/>
  <c r="H41" i="3" s="1"/>
  <c r="I41" i="3" s="1"/>
  <c r="K41" i="3" s="1"/>
  <c r="L41" i="3" s="1"/>
  <c r="N41" i="3" s="1"/>
  <c r="G43" i="3"/>
  <c r="H43" i="3" s="1"/>
  <c r="I43" i="3" s="1"/>
  <c r="K43" i="3" s="1"/>
  <c r="L43" i="3" s="1"/>
  <c r="N43" i="3" s="1"/>
  <c r="G44" i="3"/>
  <c r="H44" i="3" s="1"/>
  <c r="I44" i="3" s="1"/>
  <c r="K44" i="3" s="1"/>
  <c r="L44" i="3" s="1"/>
  <c r="N44" i="3" s="1"/>
  <c r="G45" i="3"/>
  <c r="H45" i="3" s="1"/>
  <c r="I45" i="3" s="1"/>
  <c r="K45" i="3" s="1"/>
  <c r="L45" i="3" s="1"/>
  <c r="N45" i="3" s="1"/>
  <c r="G46" i="3"/>
  <c r="H46" i="3" s="1"/>
  <c r="I46" i="3" s="1"/>
  <c r="K46" i="3" s="1"/>
  <c r="L46" i="3" s="1"/>
  <c r="N46" i="3" s="1"/>
  <c r="G47" i="3"/>
  <c r="H47" i="3" s="1"/>
  <c r="I47" i="3" s="1"/>
  <c r="K47" i="3" s="1"/>
  <c r="L47" i="3" s="1"/>
  <c r="N47" i="3" s="1"/>
  <c r="G48" i="3"/>
  <c r="H48" i="3" s="1"/>
  <c r="I48" i="3" s="1"/>
  <c r="K48" i="3" s="1"/>
  <c r="L48" i="3" s="1"/>
  <c r="N48" i="3" s="1"/>
  <c r="G49" i="3"/>
  <c r="H49" i="3" s="1"/>
  <c r="I49" i="3" s="1"/>
  <c r="K49" i="3" s="1"/>
  <c r="L49" i="3" s="1"/>
  <c r="N49" i="3" s="1"/>
  <c r="G50" i="3"/>
  <c r="H50" i="3" s="1"/>
  <c r="I50" i="3" s="1"/>
  <c r="K50" i="3" s="1"/>
  <c r="L50" i="3" s="1"/>
  <c r="N50" i="3" s="1"/>
  <c r="G51" i="3"/>
  <c r="H51" i="3" s="1"/>
  <c r="I51" i="3" s="1"/>
  <c r="K51" i="3" s="1"/>
  <c r="L51" i="3" s="1"/>
  <c r="N51" i="3" s="1"/>
  <c r="G52" i="3"/>
  <c r="H52" i="3" s="1"/>
  <c r="I52" i="3" s="1"/>
  <c r="K52" i="3" s="1"/>
  <c r="L52" i="3" s="1"/>
  <c r="N52" i="3" s="1"/>
  <c r="G53" i="3"/>
  <c r="H53" i="3" s="1"/>
  <c r="I53" i="3" s="1"/>
  <c r="K53" i="3" s="1"/>
  <c r="L53" i="3" s="1"/>
  <c r="N53" i="3" s="1"/>
  <c r="G55" i="3"/>
  <c r="H55" i="3" s="1"/>
  <c r="I55" i="3" s="1"/>
  <c r="K55" i="3" s="1"/>
  <c r="L55" i="3" s="1"/>
  <c r="N55" i="3" s="1"/>
  <c r="G54" i="3"/>
  <c r="H54" i="3" s="1"/>
  <c r="I54" i="3" s="1"/>
  <c r="K54" i="3" s="1"/>
  <c r="L54" i="3" s="1"/>
  <c r="N54" i="3" s="1"/>
  <c r="G56" i="3"/>
  <c r="H56" i="3" s="1"/>
  <c r="I56" i="3" s="1"/>
  <c r="K56" i="3" s="1"/>
  <c r="L56" i="3" s="1"/>
  <c r="N56" i="3" s="1"/>
  <c r="G57" i="3"/>
  <c r="H57" i="3" s="1"/>
  <c r="I57" i="3" s="1"/>
  <c r="K57" i="3" s="1"/>
  <c r="L57" i="3" s="1"/>
  <c r="N57" i="3" s="1"/>
  <c r="G58" i="3"/>
  <c r="H58" i="3" s="1"/>
  <c r="I58" i="3" s="1"/>
  <c r="K58" i="3" s="1"/>
  <c r="L58" i="3" s="1"/>
  <c r="N58" i="3" s="1"/>
  <c r="G59" i="3"/>
  <c r="H59" i="3" s="1"/>
  <c r="I59" i="3" s="1"/>
  <c r="K59" i="3" s="1"/>
  <c r="L59" i="3" s="1"/>
  <c r="N59" i="3" s="1"/>
  <c r="G60" i="3"/>
  <c r="H60" i="3" s="1"/>
  <c r="I60" i="3" s="1"/>
  <c r="K60" i="3" s="1"/>
  <c r="L60" i="3" s="1"/>
  <c r="N60" i="3" s="1"/>
  <c r="G61" i="3"/>
  <c r="H61" i="3" s="1"/>
  <c r="I61" i="3" s="1"/>
  <c r="K61" i="3" s="1"/>
  <c r="L61" i="3" s="1"/>
  <c r="N61" i="3" s="1"/>
  <c r="G62" i="3"/>
  <c r="H62" i="3" s="1"/>
  <c r="I62" i="3" s="1"/>
  <c r="K62" i="3" s="1"/>
  <c r="L62" i="3" s="1"/>
  <c r="N62" i="3" s="1"/>
  <c r="G63" i="3"/>
  <c r="H63" i="3" s="1"/>
  <c r="I63" i="3" s="1"/>
  <c r="K63" i="3" s="1"/>
  <c r="L63" i="3" s="1"/>
  <c r="N63" i="3" s="1"/>
  <c r="G64" i="3"/>
  <c r="H64" i="3" s="1"/>
  <c r="I64" i="3" s="1"/>
  <c r="K64" i="3" s="1"/>
  <c r="L64" i="3" s="1"/>
  <c r="N64" i="3" s="1"/>
  <c r="G65" i="3"/>
  <c r="H65" i="3" s="1"/>
  <c r="I65" i="3" s="1"/>
  <c r="K65" i="3" s="1"/>
  <c r="L65" i="3" s="1"/>
  <c r="N65" i="3" s="1"/>
  <c r="G66" i="3"/>
  <c r="H66" i="3" s="1"/>
  <c r="I66" i="3" s="1"/>
  <c r="K66" i="3" s="1"/>
  <c r="L66" i="3" s="1"/>
  <c r="N66" i="3" s="1"/>
  <c r="G67" i="3"/>
  <c r="H67" i="3" s="1"/>
  <c r="I67" i="3" s="1"/>
  <c r="K67" i="3" s="1"/>
  <c r="L67" i="3" s="1"/>
  <c r="N67" i="3" s="1"/>
  <c r="G68" i="3"/>
  <c r="H68" i="3" s="1"/>
  <c r="I68" i="3" s="1"/>
  <c r="K68" i="3" s="1"/>
  <c r="L68" i="3" s="1"/>
  <c r="N68" i="3" s="1"/>
  <c r="G69" i="3"/>
  <c r="H69" i="3" s="1"/>
  <c r="I69" i="3" s="1"/>
  <c r="K69" i="3" s="1"/>
  <c r="L69" i="3" s="1"/>
  <c r="N69" i="3" s="1"/>
  <c r="G70" i="3"/>
  <c r="H70" i="3" s="1"/>
  <c r="I70" i="3" s="1"/>
  <c r="K70" i="3" s="1"/>
  <c r="L70" i="3" s="1"/>
  <c r="N70" i="3" s="1"/>
  <c r="G71" i="3"/>
  <c r="H71" i="3" s="1"/>
  <c r="I71" i="3" s="1"/>
  <c r="K71" i="3" s="1"/>
  <c r="L71" i="3" s="1"/>
  <c r="N71" i="3" s="1"/>
  <c r="G72" i="3"/>
  <c r="H72" i="3" s="1"/>
  <c r="I72" i="3" s="1"/>
  <c r="K72" i="3" s="1"/>
  <c r="L72" i="3" s="1"/>
  <c r="N72" i="3" s="1"/>
  <c r="G73" i="3"/>
  <c r="H73" i="3" s="1"/>
  <c r="I73" i="3" s="1"/>
  <c r="K73" i="3" s="1"/>
  <c r="L73" i="3" s="1"/>
  <c r="N73" i="3" s="1"/>
  <c r="G74" i="3"/>
  <c r="H74" i="3" s="1"/>
  <c r="I74" i="3" s="1"/>
  <c r="K74" i="3" s="1"/>
  <c r="L74" i="3" s="1"/>
  <c r="N74" i="3" s="1"/>
  <c r="G75" i="3"/>
  <c r="H75" i="3" s="1"/>
  <c r="I75" i="3" s="1"/>
  <c r="K75" i="3" s="1"/>
  <c r="L75" i="3" s="1"/>
  <c r="N75" i="3" s="1"/>
  <c r="G76" i="3"/>
  <c r="H76" i="3" s="1"/>
  <c r="I76" i="3" s="1"/>
  <c r="K76" i="3" s="1"/>
  <c r="L76" i="3" s="1"/>
  <c r="N76" i="3" s="1"/>
  <c r="G77" i="3"/>
  <c r="H77" i="3" s="1"/>
  <c r="I77" i="3" s="1"/>
  <c r="K77" i="3" s="1"/>
  <c r="L77" i="3" s="1"/>
  <c r="N77" i="3" s="1"/>
  <c r="G78" i="3"/>
  <c r="H78" i="3" s="1"/>
  <c r="I78" i="3" s="1"/>
  <c r="K78" i="3" s="1"/>
  <c r="L78" i="3" s="1"/>
  <c r="N78" i="3" s="1"/>
  <c r="G79" i="3"/>
  <c r="H79" i="3" s="1"/>
  <c r="I79" i="3" s="1"/>
  <c r="K79" i="3" s="1"/>
  <c r="L79" i="3" s="1"/>
  <c r="N79" i="3" s="1"/>
  <c r="G80" i="3"/>
  <c r="H80" i="3" s="1"/>
  <c r="I80" i="3" s="1"/>
  <c r="K80" i="3" s="1"/>
  <c r="L80" i="3" s="1"/>
  <c r="N80" i="3" s="1"/>
  <c r="G81" i="3"/>
  <c r="H81" i="3" s="1"/>
  <c r="I81" i="3" s="1"/>
  <c r="K81" i="3" s="1"/>
  <c r="L81" i="3" s="1"/>
  <c r="N81" i="3" s="1"/>
  <c r="G82" i="3"/>
  <c r="H82" i="3" s="1"/>
  <c r="I82" i="3" s="1"/>
  <c r="K82" i="3" s="1"/>
  <c r="L82" i="3" s="1"/>
  <c r="N82" i="3" s="1"/>
  <c r="G83" i="3"/>
  <c r="H83" i="3" s="1"/>
  <c r="I83" i="3" s="1"/>
  <c r="K83" i="3" s="1"/>
  <c r="L83" i="3" s="1"/>
  <c r="N83" i="3" s="1"/>
  <c r="G84" i="3"/>
  <c r="H84" i="3" s="1"/>
  <c r="I84" i="3" s="1"/>
  <c r="K84" i="3" s="1"/>
  <c r="L84" i="3" s="1"/>
  <c r="N84" i="3" s="1"/>
  <c r="G85" i="3"/>
  <c r="H85" i="3" s="1"/>
  <c r="I85" i="3" s="1"/>
  <c r="K85" i="3" s="1"/>
  <c r="L85" i="3" s="1"/>
  <c r="N85" i="3" s="1"/>
  <c r="G86" i="3"/>
  <c r="H86" i="3" s="1"/>
  <c r="I86" i="3" s="1"/>
  <c r="K86" i="3" s="1"/>
  <c r="L86" i="3" s="1"/>
  <c r="N86" i="3" s="1"/>
  <c r="G87" i="3"/>
  <c r="H87" i="3" s="1"/>
  <c r="I87" i="3" s="1"/>
  <c r="K87" i="3" s="1"/>
  <c r="L87" i="3" s="1"/>
  <c r="N87" i="3" s="1"/>
  <c r="G88" i="3"/>
  <c r="H88" i="3" s="1"/>
  <c r="I88" i="3" s="1"/>
  <c r="K88" i="3" s="1"/>
  <c r="L88" i="3" s="1"/>
  <c r="N88" i="3" s="1"/>
  <c r="G89" i="3"/>
  <c r="H89" i="3" s="1"/>
  <c r="I89" i="3" s="1"/>
  <c r="K89" i="3" s="1"/>
  <c r="L89" i="3" s="1"/>
  <c r="N89" i="3" s="1"/>
  <c r="G90" i="3"/>
  <c r="H90" i="3" s="1"/>
  <c r="I90" i="3" s="1"/>
  <c r="K90" i="3" s="1"/>
  <c r="L90" i="3" s="1"/>
  <c r="N90" i="3" s="1"/>
  <c r="G91" i="3"/>
  <c r="H91" i="3" s="1"/>
  <c r="I91" i="3" s="1"/>
  <c r="K91" i="3" s="1"/>
  <c r="L91" i="3" s="1"/>
  <c r="N91" i="3" s="1"/>
  <c r="G92" i="3"/>
  <c r="H92" i="3" s="1"/>
  <c r="I92" i="3" s="1"/>
  <c r="K92" i="3" s="1"/>
  <c r="L92" i="3" s="1"/>
  <c r="N92" i="3" s="1"/>
  <c r="G93" i="3"/>
  <c r="H93" i="3" s="1"/>
  <c r="I93" i="3" s="1"/>
  <c r="K93" i="3" s="1"/>
  <c r="L93" i="3" s="1"/>
  <c r="N93" i="3" s="1"/>
  <c r="G94" i="3"/>
  <c r="H94" i="3" s="1"/>
  <c r="I94" i="3" s="1"/>
  <c r="K94" i="3" s="1"/>
  <c r="L94" i="3" s="1"/>
  <c r="N94" i="3" s="1"/>
  <c r="G95" i="3"/>
  <c r="H95" i="3" s="1"/>
  <c r="I95" i="3" s="1"/>
  <c r="K95" i="3" s="1"/>
  <c r="L95" i="3" s="1"/>
  <c r="N95" i="3" s="1"/>
  <c r="G96" i="3"/>
  <c r="H96" i="3" s="1"/>
  <c r="I96" i="3" s="1"/>
  <c r="K96" i="3" s="1"/>
  <c r="L96" i="3" s="1"/>
  <c r="N96" i="3" s="1"/>
  <c r="G97" i="3"/>
  <c r="H97" i="3" s="1"/>
  <c r="I97" i="3" s="1"/>
  <c r="K97" i="3" s="1"/>
  <c r="L97" i="3" s="1"/>
  <c r="N97" i="3" s="1"/>
  <c r="G98" i="3"/>
  <c r="H98" i="3" s="1"/>
  <c r="I98" i="3" s="1"/>
  <c r="K98" i="3" s="1"/>
  <c r="L98" i="3" s="1"/>
  <c r="N98" i="3" s="1"/>
  <c r="G99" i="3"/>
  <c r="H99" i="3" s="1"/>
  <c r="I99" i="3" s="1"/>
  <c r="K99" i="3" s="1"/>
  <c r="L99" i="3" s="1"/>
  <c r="N99" i="3" s="1"/>
  <c r="G100" i="3"/>
  <c r="H100" i="3" s="1"/>
  <c r="I100" i="3" s="1"/>
  <c r="K100" i="3" s="1"/>
  <c r="L100" i="3" s="1"/>
  <c r="N100" i="3" s="1"/>
  <c r="G102" i="3"/>
  <c r="H102" i="3" s="1"/>
  <c r="I102" i="3" s="1"/>
  <c r="K102" i="3" s="1"/>
  <c r="L102" i="3" s="1"/>
  <c r="N102" i="3" s="1"/>
  <c r="G101" i="3"/>
  <c r="H101" i="3" s="1"/>
  <c r="I101" i="3" s="1"/>
  <c r="K101" i="3" s="1"/>
  <c r="L101" i="3" s="1"/>
  <c r="N101" i="3" s="1"/>
  <c r="G103" i="3"/>
  <c r="H103" i="3" s="1"/>
  <c r="I103" i="3" s="1"/>
  <c r="K103" i="3" s="1"/>
  <c r="L103" i="3" s="1"/>
  <c r="N103" i="3" s="1"/>
  <c r="G104" i="3"/>
  <c r="H104" i="3" s="1"/>
  <c r="I104" i="3" s="1"/>
  <c r="K104" i="3" s="1"/>
  <c r="L104" i="3" s="1"/>
  <c r="N104" i="3" s="1"/>
  <c r="G105" i="3"/>
  <c r="H105" i="3" s="1"/>
  <c r="I105" i="3" s="1"/>
  <c r="K105" i="3" s="1"/>
  <c r="L105" i="3" s="1"/>
  <c r="N105" i="3" s="1"/>
  <c r="G106" i="3"/>
  <c r="H106" i="3" s="1"/>
  <c r="I106" i="3" s="1"/>
  <c r="K106" i="3" s="1"/>
  <c r="L106" i="3" s="1"/>
  <c r="N106" i="3" s="1"/>
  <c r="G107" i="3"/>
  <c r="H107" i="3" s="1"/>
  <c r="I107" i="3" s="1"/>
  <c r="K107" i="3" s="1"/>
  <c r="L107" i="3" s="1"/>
  <c r="N107" i="3" s="1"/>
  <c r="G108" i="3"/>
  <c r="H108" i="3" s="1"/>
  <c r="I108" i="3" s="1"/>
  <c r="K108" i="3" s="1"/>
  <c r="L108" i="3" s="1"/>
  <c r="N108" i="3" s="1"/>
  <c r="G109" i="3"/>
  <c r="H109" i="3" s="1"/>
  <c r="I109" i="3" s="1"/>
  <c r="K109" i="3" s="1"/>
  <c r="L109" i="3" s="1"/>
  <c r="N109" i="3" s="1"/>
  <c r="G110" i="3"/>
  <c r="H110" i="3" s="1"/>
  <c r="I110" i="3" s="1"/>
  <c r="K110" i="3" s="1"/>
  <c r="L110" i="3" s="1"/>
  <c r="N110" i="3" s="1"/>
  <c r="G111" i="3"/>
  <c r="H111" i="3" s="1"/>
  <c r="I111" i="3" s="1"/>
  <c r="K111" i="3" s="1"/>
  <c r="L111" i="3" s="1"/>
  <c r="N111" i="3" s="1"/>
  <c r="G112" i="3"/>
  <c r="H112" i="3" s="1"/>
  <c r="I112" i="3" s="1"/>
  <c r="K112" i="3" s="1"/>
  <c r="L112" i="3" s="1"/>
  <c r="N112" i="3" s="1"/>
  <c r="G113" i="3"/>
  <c r="H113" i="3" s="1"/>
  <c r="I113" i="3" s="1"/>
  <c r="K113" i="3" s="1"/>
  <c r="L113" i="3" s="1"/>
  <c r="N113" i="3" s="1"/>
  <c r="G114" i="3"/>
  <c r="H114" i="3" s="1"/>
  <c r="I114" i="3" s="1"/>
  <c r="K114" i="3" s="1"/>
  <c r="L114" i="3" s="1"/>
  <c r="N114" i="3" s="1"/>
  <c r="G115" i="3"/>
  <c r="H115" i="3" s="1"/>
  <c r="I115" i="3" s="1"/>
  <c r="K115" i="3" s="1"/>
  <c r="L115" i="3" s="1"/>
  <c r="N115" i="3" s="1"/>
  <c r="G116" i="3"/>
  <c r="H116" i="3" s="1"/>
  <c r="I116" i="3" s="1"/>
  <c r="K116" i="3" s="1"/>
  <c r="L116" i="3" s="1"/>
  <c r="N116" i="3" s="1"/>
  <c r="G117" i="3"/>
  <c r="H117" i="3" s="1"/>
  <c r="I117" i="3" s="1"/>
  <c r="K117" i="3" s="1"/>
  <c r="L117" i="3" s="1"/>
  <c r="N117" i="3" s="1"/>
  <c r="G118" i="3"/>
  <c r="H118" i="3" s="1"/>
  <c r="I118" i="3" s="1"/>
  <c r="K118" i="3" s="1"/>
  <c r="L118" i="3" s="1"/>
  <c r="N118" i="3" s="1"/>
  <c r="G119" i="3"/>
  <c r="H119" i="3" s="1"/>
  <c r="I119" i="3" s="1"/>
  <c r="K119" i="3" s="1"/>
  <c r="L119" i="3" s="1"/>
  <c r="N119" i="3" s="1"/>
  <c r="G121" i="3"/>
  <c r="H121" i="3" s="1"/>
  <c r="I121" i="3" s="1"/>
  <c r="K121" i="3" s="1"/>
  <c r="L121" i="3" s="1"/>
  <c r="N121" i="3" s="1"/>
  <c r="G120" i="3"/>
  <c r="H120" i="3" s="1"/>
  <c r="I120" i="3" s="1"/>
  <c r="K120" i="3" s="1"/>
  <c r="L120" i="3" s="1"/>
  <c r="N120" i="3" s="1"/>
  <c r="G122" i="3"/>
  <c r="H122" i="3" s="1"/>
  <c r="I122" i="3" s="1"/>
  <c r="K122" i="3" s="1"/>
  <c r="L122" i="3" s="1"/>
  <c r="N122" i="3" s="1"/>
  <c r="G123" i="3"/>
  <c r="H123" i="3" s="1"/>
  <c r="I123" i="3" s="1"/>
  <c r="K123" i="3" s="1"/>
  <c r="L123" i="3" s="1"/>
  <c r="N123" i="3" s="1"/>
  <c r="G124" i="3"/>
  <c r="H124" i="3" s="1"/>
  <c r="I124" i="3" s="1"/>
  <c r="K124" i="3" s="1"/>
  <c r="L124" i="3" s="1"/>
  <c r="N124" i="3" s="1"/>
  <c r="G125" i="3"/>
  <c r="H125" i="3" s="1"/>
  <c r="I125" i="3" s="1"/>
  <c r="K125" i="3" s="1"/>
  <c r="L125" i="3" s="1"/>
  <c r="N125" i="3" s="1"/>
  <c r="G126" i="3"/>
  <c r="H126" i="3" s="1"/>
  <c r="I126" i="3" s="1"/>
  <c r="K126" i="3" s="1"/>
  <c r="L126" i="3" s="1"/>
  <c r="N126" i="3" s="1"/>
  <c r="G127" i="3"/>
  <c r="H127" i="3" s="1"/>
  <c r="I127" i="3" s="1"/>
  <c r="K127" i="3" s="1"/>
  <c r="L127" i="3" s="1"/>
  <c r="N127" i="3" s="1"/>
  <c r="G128" i="3"/>
  <c r="H128" i="3" s="1"/>
  <c r="I128" i="3" s="1"/>
  <c r="K128" i="3" s="1"/>
  <c r="L128" i="3" s="1"/>
  <c r="N128" i="3" s="1"/>
  <c r="G129" i="3"/>
  <c r="H129" i="3" s="1"/>
  <c r="I129" i="3" s="1"/>
  <c r="K129" i="3" s="1"/>
  <c r="L129" i="3" s="1"/>
  <c r="N129" i="3" s="1"/>
  <c r="G130" i="3"/>
  <c r="H130" i="3" s="1"/>
  <c r="I130" i="3" s="1"/>
  <c r="K130" i="3" s="1"/>
  <c r="L130" i="3" s="1"/>
  <c r="N130" i="3" s="1"/>
  <c r="G131" i="3"/>
  <c r="H131" i="3" s="1"/>
  <c r="I131" i="3" s="1"/>
  <c r="K131" i="3" s="1"/>
  <c r="L131" i="3" s="1"/>
  <c r="N131" i="3" s="1"/>
  <c r="G133" i="3"/>
  <c r="H133" i="3" s="1"/>
  <c r="I133" i="3" s="1"/>
  <c r="K133" i="3" s="1"/>
  <c r="L133" i="3" s="1"/>
  <c r="N133" i="3" s="1"/>
  <c r="G132" i="3"/>
  <c r="H132" i="3" s="1"/>
  <c r="I132" i="3" s="1"/>
  <c r="K132" i="3" s="1"/>
  <c r="L132" i="3" s="1"/>
  <c r="N132" i="3" s="1"/>
  <c r="G134" i="3"/>
  <c r="H134" i="3" s="1"/>
  <c r="I134" i="3" s="1"/>
  <c r="K134" i="3" s="1"/>
  <c r="L134" i="3" s="1"/>
  <c r="N134" i="3" s="1"/>
  <c r="G135" i="3"/>
  <c r="H135" i="3" s="1"/>
  <c r="I135" i="3" s="1"/>
  <c r="K135" i="3" s="1"/>
  <c r="L135" i="3" s="1"/>
  <c r="N135" i="3" s="1"/>
  <c r="G136" i="3"/>
  <c r="H136" i="3" s="1"/>
  <c r="I136" i="3" s="1"/>
  <c r="K136" i="3" s="1"/>
  <c r="L136" i="3" s="1"/>
  <c r="N136" i="3" s="1"/>
  <c r="G137" i="3"/>
  <c r="H137" i="3" s="1"/>
  <c r="I137" i="3" s="1"/>
  <c r="K137" i="3" s="1"/>
  <c r="L137" i="3" s="1"/>
  <c r="N137" i="3" s="1"/>
  <c r="G138" i="3"/>
  <c r="H138" i="3" s="1"/>
  <c r="I138" i="3" s="1"/>
  <c r="K138" i="3" s="1"/>
  <c r="L138" i="3" s="1"/>
  <c r="N138" i="3" s="1"/>
  <c r="G139" i="3"/>
  <c r="H139" i="3" s="1"/>
  <c r="I139" i="3" s="1"/>
  <c r="K139" i="3" s="1"/>
  <c r="L139" i="3" s="1"/>
  <c r="N139" i="3" s="1"/>
  <c r="G140" i="3"/>
  <c r="H140" i="3" s="1"/>
  <c r="I140" i="3" s="1"/>
  <c r="K140" i="3" s="1"/>
  <c r="L140" i="3" s="1"/>
  <c r="N140" i="3" s="1"/>
  <c r="G141" i="3"/>
  <c r="H141" i="3" s="1"/>
  <c r="I141" i="3" s="1"/>
  <c r="K141" i="3" s="1"/>
  <c r="L141" i="3" s="1"/>
  <c r="N141" i="3" s="1"/>
  <c r="G142" i="3"/>
  <c r="H142" i="3" s="1"/>
  <c r="I142" i="3" s="1"/>
  <c r="K142" i="3" s="1"/>
  <c r="L142" i="3" s="1"/>
  <c r="N142" i="3" s="1"/>
  <c r="G143" i="3"/>
  <c r="H143" i="3" s="1"/>
  <c r="I143" i="3" s="1"/>
  <c r="K143" i="3" s="1"/>
  <c r="L143" i="3" s="1"/>
  <c r="N143" i="3" s="1"/>
  <c r="G144" i="3"/>
  <c r="H144" i="3" s="1"/>
  <c r="I144" i="3" s="1"/>
  <c r="K144" i="3" s="1"/>
  <c r="L144" i="3" s="1"/>
  <c r="N144" i="3" s="1"/>
  <c r="G145" i="3"/>
  <c r="H145" i="3" s="1"/>
  <c r="I145" i="3" s="1"/>
  <c r="K145" i="3" s="1"/>
  <c r="L145" i="3" s="1"/>
  <c r="N145" i="3" s="1"/>
  <c r="G146" i="3"/>
  <c r="H146" i="3" s="1"/>
  <c r="I146" i="3" s="1"/>
  <c r="K146" i="3" s="1"/>
  <c r="L146" i="3" s="1"/>
  <c r="N146" i="3" s="1"/>
  <c r="G147" i="3"/>
  <c r="H147" i="3" s="1"/>
  <c r="I147" i="3" s="1"/>
  <c r="K147" i="3" s="1"/>
  <c r="L147" i="3" s="1"/>
  <c r="N147" i="3" s="1"/>
  <c r="G148" i="3"/>
  <c r="H148" i="3" s="1"/>
  <c r="I148" i="3" s="1"/>
  <c r="K148" i="3" s="1"/>
  <c r="L148" i="3" s="1"/>
  <c r="N148" i="3" s="1"/>
  <c r="G7" i="3"/>
  <c r="H7" i="3" s="1"/>
  <c r="I7" i="3" s="1"/>
  <c r="K7" i="3" s="1"/>
  <c r="L7" i="3" s="1"/>
  <c r="N7" i="3" s="1"/>
  <c r="N150" i="3" l="1"/>
</calcChain>
</file>

<file path=xl/sharedStrings.xml><?xml version="1.0" encoding="utf-8"?>
<sst xmlns="http://schemas.openxmlformats.org/spreadsheetml/2006/main" count="497" uniqueCount="243">
  <si>
    <t>Nurs Fac-CCH</t>
  </si>
  <si>
    <t>Nurs Fac-RHNS</t>
  </si>
  <si>
    <t>Nurs Fac-AIDS</t>
  </si>
  <si>
    <t>Aaron Manor Nursing and Rehab. Ctr</t>
  </si>
  <si>
    <t>Abbott Terrace Health Center</t>
  </si>
  <si>
    <t>Advanced Nursing &amp; Rehab. Center of New Haven, LLC</t>
  </si>
  <si>
    <t>Alexandria Manor</t>
  </si>
  <si>
    <t>Alzheimer's Resources Ctr. of CT, Inc.</t>
  </si>
  <si>
    <t>Amberwoods of Farmington</t>
  </si>
  <si>
    <t>Apple Rehab Avon</t>
  </si>
  <si>
    <t>Apple Rehab Colchester</t>
  </si>
  <si>
    <t>Apple Rehab Cromwell</t>
  </si>
  <si>
    <t>Apple Rehab Farmington Valley</t>
  </si>
  <si>
    <t>Apple Rehab Guilford</t>
  </si>
  <si>
    <t>Apple Rehab Laurel Woods</t>
  </si>
  <si>
    <t>Apple Rehab Middletown</t>
  </si>
  <si>
    <t>Apple Rehab Mystic</t>
  </si>
  <si>
    <t>Apple Rehab of Rocky Hill</t>
  </si>
  <si>
    <t>Apple Rehab Shelton Lakes</t>
  </si>
  <si>
    <t>Apple Rehab West Haven</t>
  </si>
  <si>
    <t>Apple Rehabilitation Watertown</t>
  </si>
  <si>
    <t>Arden House</t>
  </si>
  <si>
    <t>Astoria Park</t>
  </si>
  <si>
    <t>Athena Meadowbrook LLC</t>
  </si>
  <si>
    <t>Autumn Lake Healthcare at Bucks Hill LLC</t>
  </si>
  <si>
    <t>Autumn Lake Healthcare at Cromwell LLC</t>
  </si>
  <si>
    <t>Autumn Lake Healthcare at New Britain LLC</t>
  </si>
  <si>
    <t>Autumn Lake Healthcare at Norwalk LLC</t>
  </si>
  <si>
    <t>Avery Nursing Home</t>
  </si>
  <si>
    <t>Avon Health Center</t>
  </si>
  <si>
    <t>Bayview Health Care Center</t>
  </si>
  <si>
    <t>Beacon Brook Health Center</t>
  </si>
  <si>
    <t>Beechwood</t>
  </si>
  <si>
    <t>Bel-Air Manor</t>
  </si>
  <si>
    <t>Bethel Health Care/The Cascades (RCH)</t>
  </si>
  <si>
    <t>Bickford Health Care Center</t>
  </si>
  <si>
    <t>Birmingham Health Center</t>
  </si>
  <si>
    <t>Bishop Wicke Health &amp; Rehab. Ctr.</t>
  </si>
  <si>
    <t>Blair Manor</t>
  </si>
  <si>
    <t>Bloomfield Health Care Center, LLC</t>
  </si>
  <si>
    <t>Bradley Home &amp; Pavilion</t>
  </si>
  <si>
    <t>Branford Hills</t>
  </si>
  <si>
    <t>Bride Brook Health &amp; Rehab. Center</t>
  </si>
  <si>
    <t>Bridgeport Health Care Center Inc.</t>
  </si>
  <si>
    <t>Bridgeport Manor</t>
  </si>
  <si>
    <t>Cambridge Health and Rehabilitation Center</t>
  </si>
  <si>
    <t>Candlewood Valley Health &amp; Rehab. Center</t>
  </si>
  <si>
    <t>Carolton Chronic and Conv. Hospital</t>
  </si>
  <si>
    <t>Cassena Care at New Britain</t>
  </si>
  <si>
    <t>Cassena Care at Norwalk</t>
  </si>
  <si>
    <t>Chelsea Place Care Center</t>
  </si>
  <si>
    <t>Cherry Brook Health Care Center</t>
  </si>
  <si>
    <t>Cheshire House Health Care Fac &amp; Re</t>
  </si>
  <si>
    <t>Cheshire Regional Rehab Center</t>
  </si>
  <si>
    <t>Chestelm Health Care</t>
  </si>
  <si>
    <t>Chesterfields Health Care Center</t>
  </si>
  <si>
    <t>Cobalt Lodge Health Care &amp; Rehab. Ctr</t>
  </si>
  <si>
    <t>Coccomo Memorial Health Center</t>
  </si>
  <si>
    <t>Colonial Health &amp; Rehab Center of Plainfield, LLC</t>
  </si>
  <si>
    <t>Connecticut Baptist Homes</t>
  </si>
  <si>
    <t>Cook Willow Convalescent Hosp. Inc.</t>
  </si>
  <si>
    <t>Countryside Manor</t>
  </si>
  <si>
    <t>Crestfield Rehab Ctr &amp; Fenwood Manor</t>
  </si>
  <si>
    <t>Crossings East Health and Rehab. Center</t>
  </si>
  <si>
    <t>Crossings West Health and Rehab. Center</t>
  </si>
  <si>
    <t>Curtis Home/St. Elizabeth Center</t>
  </si>
  <si>
    <t>Douglas Manor</t>
  </si>
  <si>
    <t>Elim Park Baptist Home</t>
  </si>
  <si>
    <t>Evergreen Health Care Center</t>
  </si>
  <si>
    <t>Fairview Health of Greenwich</t>
  </si>
  <si>
    <t>Fairview Healthcare of Southport</t>
  </si>
  <si>
    <t>Fairview, Inc.</t>
  </si>
  <si>
    <t>Farmington Care Center</t>
  </si>
  <si>
    <t>Filosa, For Nursing and Rehab.</t>
  </si>
  <si>
    <t>Fox Hill Center</t>
  </si>
  <si>
    <t>Frances Warde Towers</t>
  </si>
  <si>
    <t>Fresh River Healthcare</t>
  </si>
  <si>
    <t>Gardner Heights Health Care Center, Inc.</t>
  </si>
  <si>
    <t>Geer Nursing and Rehab. Center</t>
  </si>
  <si>
    <t>Gladeview Health Care Center</t>
  </si>
  <si>
    <t>Glastonbury Health Care Center</t>
  </si>
  <si>
    <t>Glen Hill Center</t>
  </si>
  <si>
    <t>Glendale Center</t>
  </si>
  <si>
    <t>Golden Hill Rehab Pavilion</t>
  </si>
  <si>
    <t>Governor's House</t>
  </si>
  <si>
    <t>Grandview Rehabilitation and Healthcare Center</t>
  </si>
  <si>
    <t>Greensprings Healthcare and Rehabilitation LLC</t>
  </si>
  <si>
    <t>Greentree Manor Nursing &amp; Rehab. Ctr</t>
  </si>
  <si>
    <t>Greenwich Woods Rehabilitation</t>
  </si>
  <si>
    <t>Grimes Center</t>
  </si>
  <si>
    <t>Groton Regency Center</t>
  </si>
  <si>
    <t>Grove Manor Nursing Home, Inc.</t>
  </si>
  <si>
    <t>Hamden Rehab. and Health Care Center</t>
  </si>
  <si>
    <t>Hancock Hall</t>
  </si>
  <si>
    <t>Harrington Court</t>
  </si>
  <si>
    <t>Hebrew Home and Hospital, Inc.</t>
  </si>
  <si>
    <t>Hewitt Health &amp; Rehabilitation Center, Inc.</t>
  </si>
  <si>
    <t>Holy Spirit Health Care Center, Inc</t>
  </si>
  <si>
    <t>Hughes Health and Rehabilitation, Inc.</t>
  </si>
  <si>
    <t>Ingraham Manor</t>
  </si>
  <si>
    <t>JACC Healthcare Center of Danielson LLC</t>
  </si>
  <si>
    <t>JACC Healthcare Center of Norwich LLC</t>
  </si>
  <si>
    <t>Jefferson House</t>
  </si>
  <si>
    <t>Jerome Home, The</t>
  </si>
  <si>
    <t>Jewish Senior Services</t>
  </si>
  <si>
    <t>Kent, LTD, The</t>
  </si>
  <si>
    <t>Kimberly Hall North</t>
  </si>
  <si>
    <t>Kimberly Hall South Center</t>
  </si>
  <si>
    <t>Laurel Ridge Health Care Center</t>
  </si>
  <si>
    <t>Ledgecrest Health Care Center, Inc</t>
  </si>
  <si>
    <t>Leeway</t>
  </si>
  <si>
    <t>Litchfield Woods Health Care Ctr.</t>
  </si>
  <si>
    <t xml:space="preserve">Long Ridge Post-Acute Care </t>
  </si>
  <si>
    <t>Lord Chamberlain Nursing &amp; Rehabilitation  Ctr.</t>
  </si>
  <si>
    <t>Lourdes Health Care Center, Inc.</t>
  </si>
  <si>
    <t>Ludlowe</t>
  </si>
  <si>
    <t>Lutheran Home of Southbury, Inc.</t>
  </si>
  <si>
    <t>Madison House</t>
  </si>
  <si>
    <t>Maefair Health Care Center, Inc</t>
  </si>
  <si>
    <t>Manchester Manor, Inc.</t>
  </si>
  <si>
    <t>Mansfield Center for Nursing &amp; Rehab</t>
  </si>
  <si>
    <t>Maple View Center for Health and Rehabilitation</t>
  </si>
  <si>
    <t>Marlborough Health &amp; Rehab. Center</t>
  </si>
  <si>
    <t>Marshall Lane Manor</t>
  </si>
  <si>
    <t>Mary Wade Home, Inc., The</t>
  </si>
  <si>
    <t>Masonicare at Newtown</t>
  </si>
  <si>
    <t>Masonicare Health Center</t>
  </si>
  <si>
    <t>Mattatuck Health Care Facility, Inc.</t>
  </si>
  <si>
    <t>Matulaitis Nursing Home</t>
  </si>
  <si>
    <t>McLean Health Center</t>
  </si>
  <si>
    <t>Meriden Center</t>
  </si>
  <si>
    <t>Meridian Manor Corporation</t>
  </si>
  <si>
    <t>Middlebury Conv. Home, Inc.</t>
  </si>
  <si>
    <t>Middlesex Health Care Center</t>
  </si>
  <si>
    <t>Milford Health and Rehab. Center</t>
  </si>
  <si>
    <t>Miller Memorial Community, Inc.</t>
  </si>
  <si>
    <t>Monsignor Bojnowski Manor</t>
  </si>
  <si>
    <t>Montowese Health &amp; Rehab. Ctr., Inc.</t>
  </si>
  <si>
    <t>Mystic Manor, Inc.</t>
  </si>
  <si>
    <t>Nathaniel Witherell</t>
  </si>
  <si>
    <t>New London Rehab &amp; Care of Waterford</t>
  </si>
  <si>
    <t>Newington Rapid Recovey Rehab Center</t>
  </si>
  <si>
    <t>Noble Horizons</t>
  </si>
  <si>
    <t>Northbridge Health Care Center</t>
  </si>
  <si>
    <t>Norwichtown Rehab. &amp; Care Center</t>
  </si>
  <si>
    <t>Notre Dame Conv. Home, Inc.</t>
  </si>
  <si>
    <t>Orange Health Care Center</t>
  </si>
  <si>
    <t>Orchard Grove Specialty Care Center</t>
  </si>
  <si>
    <t>Paradigm Healthcare Center of South Windsor, LLC</t>
  </si>
  <si>
    <t>Park Place Health Center</t>
  </si>
  <si>
    <t>Parkway Pavilion Health and Rehab. Center</t>
  </si>
  <si>
    <t>Pendleton Health &amp; Rehab. Center</t>
  </si>
  <si>
    <t>Pierce Memorial Baptist Home, Inc.</t>
  </si>
  <si>
    <t>Pilgrim  Manor</t>
  </si>
  <si>
    <t>Portland Care and Rehab. Center, Inc.</t>
  </si>
  <si>
    <t>Quinnipiac Valley Center</t>
  </si>
  <si>
    <t>Regal Care at New Haven</t>
  </si>
  <si>
    <t>Regal Care at Prospect</t>
  </si>
  <si>
    <t>Regal Care at Torrington</t>
  </si>
  <si>
    <t>Regal Care at Waterbury</t>
  </si>
  <si>
    <t>Regal Care at West Haven</t>
  </si>
  <si>
    <t>Regency Heights of Stamford</t>
  </si>
  <si>
    <t>Regency House Nursing and Rehabilitation Center</t>
  </si>
  <si>
    <t>River Glen Health Care Center</t>
  </si>
  <si>
    <t>Riverside Health and Rehabilitation Center</t>
  </si>
  <si>
    <t>Rose Haven, Ltd.</t>
  </si>
  <si>
    <t>Saint John Paul II Center</t>
  </si>
  <si>
    <t>Saint Joseph's Living Center</t>
  </si>
  <si>
    <t>Saint Joseph's Residence</t>
  </si>
  <si>
    <t>Salmon Brook Center</t>
  </si>
  <si>
    <t>Saybrook Health Care Center</t>
  </si>
  <si>
    <t>Seabury Health Center</t>
  </si>
  <si>
    <t>SecureCare Options, LLC</t>
  </si>
  <si>
    <t>Shady Knoll Health Center, Inc</t>
  </si>
  <si>
    <t>Sharon Health Care Center</t>
  </si>
  <si>
    <t>Sheriden Woods Health Care Center</t>
  </si>
  <si>
    <t>Silver Springs Care Center</t>
  </si>
  <si>
    <t>Skyview Center</t>
  </si>
  <si>
    <t>Southington Care Center</t>
  </si>
  <si>
    <t>Spectrum Healthcare Torrington</t>
  </si>
  <si>
    <t>St. Camillus Center</t>
  </si>
  <si>
    <t>St. Joseph's Center</t>
  </si>
  <si>
    <t>Suffield House, The</t>
  </si>
  <si>
    <t>Talmadge Park</t>
  </si>
  <si>
    <t>The Guilford House, LLC</t>
  </si>
  <si>
    <t>The Pines at Bristol</t>
  </si>
  <si>
    <t>The Reservoir</t>
  </si>
  <si>
    <t>The Rosegarden Health &amp; Rehab. Center,</t>
  </si>
  <si>
    <t>The Summit at Plantsville</t>
  </si>
  <si>
    <t>The Villa at Stamford</t>
  </si>
  <si>
    <t>The Willows</t>
  </si>
  <si>
    <t>Touchpoints at Bloomfield</t>
  </si>
  <si>
    <t>Touchpoints at Chestnut</t>
  </si>
  <si>
    <t>Touchpoints at Manchester</t>
  </si>
  <si>
    <t>Trinity Hill Care Center, LLC</t>
  </si>
  <si>
    <t>Twin Maples Healthcare, Inc.</t>
  </si>
  <si>
    <t>Valerie Manor</t>
  </si>
  <si>
    <t>Vanderman Place</t>
  </si>
  <si>
    <t>Vernon Manor Health Care Center</t>
  </si>
  <si>
    <t>Villa Maria Nursing &amp; Rehabilitation Inc.</t>
  </si>
  <si>
    <t>Village Crest Center for Health &amp; Rehabilitation</t>
  </si>
  <si>
    <t>Village Green of Bristol Rehab. and Health Center</t>
  </si>
  <si>
    <t>Wadsworth Glen Health Care &amp; Rehab Ctr</t>
  </si>
  <si>
    <t>Water's Edge Center for Health &amp; Rehab.</t>
  </si>
  <si>
    <t>Waterbry Gardens Nursing and Rehab</t>
  </si>
  <si>
    <t>Watertown Convalarium</t>
  </si>
  <si>
    <t>Watrous Nursing Center</t>
  </si>
  <si>
    <t>Waveny Care Center</t>
  </si>
  <si>
    <t>West Hartford Health &amp; Rehab. Center</t>
  </si>
  <si>
    <t>West River Rehab Center</t>
  </si>
  <si>
    <t>Western Rehabilitation Care Center</t>
  </si>
  <si>
    <t>Westfield Care and Rehab. Center</t>
  </si>
  <si>
    <t>Westport Rehab Complex</t>
  </si>
  <si>
    <t>Westside Care Center</t>
  </si>
  <si>
    <t>Westview Nursing Care &amp; Rehab. Ctr</t>
  </si>
  <si>
    <t>Whitney Center</t>
  </si>
  <si>
    <t>Whitney Rehabilitation Care Center</t>
  </si>
  <si>
    <t>Wilton Meadows Health Care Center</t>
  </si>
  <si>
    <t>Windsor Health and Rehab Center</t>
  </si>
  <si>
    <t>Wolcott Hall Nursing Center, Inc</t>
  </si>
  <si>
    <t>Wolcott View Manor</t>
  </si>
  <si>
    <t>Woodlake at Tolland</t>
  </si>
  <si>
    <t>Facility Name</t>
  </si>
  <si>
    <t>License Type</t>
  </si>
  <si>
    <t>(A )      Actual And Imputed Resident Days     (2015)</t>
  </si>
  <si>
    <t>(B)         Current Fair Rent Per Diem(2014)</t>
  </si>
  <si>
    <t xml:space="preserve">(C)                     Total Fair Rent on Property Expiring in Cost Year 2014 </t>
  </si>
  <si>
    <t>Nursing Home Fair Rent Analysis</t>
  </si>
  <si>
    <t>Data As of December 20, 2016</t>
  </si>
  <si>
    <t>Fiscal Impact of Removing Fair Rent on Additions Expiring in Cost Year 2014</t>
  </si>
  <si>
    <t>(D)        Certified Beds Percent Total (2015)</t>
  </si>
  <si>
    <t>(H)           Minimum Fair Rent</t>
  </si>
  <si>
    <t>(K)   Medicaid Connecticut (2015)</t>
  </si>
  <si>
    <t>(G) = (B)-(F)  Current Fair Rent Per Diem Less Expiring Fair Rent Per Diem</t>
  </si>
  <si>
    <t>(I) = &gt; (G) or (H) Greater of Current Fair Rent Per Diem Less Expiring Fair Rent Per Diem or Minimum Fair Rent</t>
  </si>
  <si>
    <t>(J)  = (B) - (I)                        Per Diem Difference Between Current Per Diem and the Greater of Current Fair Rent Per Diem Less Expiring Fair Rent or Minimum Fair Rent</t>
  </si>
  <si>
    <t>(L) =                   ( J)*(K)        Medicaid Fiscal Impact Per Facility</t>
  </si>
  <si>
    <t>(E) = ( C )*(D)                    Fair Rent on Property Expiring in Cost Year 2014 Allocated by Certified Bed Capacity</t>
  </si>
  <si>
    <t>(F) = (E)/(A)                      Fair Rent Per Diem on Property Expiring in Cost Year 2014</t>
  </si>
  <si>
    <t>Note: Facilities included in this schedule are either currently at minimum fair rent or do not have additions expiring in cost year 2014.  Therefore, there is no fiscal impact of removing fair rent on additions expiring in cost year 2014 for these facilities.</t>
  </si>
  <si>
    <t>(H)                Minimum Fair Rent</t>
  </si>
  <si>
    <t>(K)                  Medicaid Connecticut (2015)</t>
  </si>
  <si>
    <t>(L) =                   ( J)*(K)             Medicaid Fiscal Impact Per Facility</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</si>
</sst>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42" formatCode="_(&quot;$&quot;* #,##0_);_(&quot;$&quot;* \(#,##0\);_(&quot;$&quot;* &quot;-&quot;_);_(@_)"/>
    <numFmt numFmtId="44" formatCode="_(&quot;$&quot;* #,##0.00_);_(&quot;$&quot;* \(#,##0.00\);_(&quot;$&quot;* &quot;-&quot;??_);_(@_)"/>
    <numFmt numFmtId="43" formatCode="_(* #,##0.00_);_(* \(#,##0.00\);_(* &quot;-&quot;??_);_(@_)"/>
    <numFmt numFmtId="164" formatCode="_(* #,##0_);_(* \(#,##0\);_(* &quot;-&quot;??_);_(@_)"/>
    <numFmt numFmtId="165" formatCode="_(&quot;$&quot;* #,##0_);_(&quot;$&quot;* \(#,##0\);_(&quot;$&quot;* &quot;-&quot;??_);_(@_)"/>
    <numFmt numFmtId="166" formatCode="_(&quot;$&quot;* #,##0.0000_);_(&quot;$&quot;* \(#,##0.0000\);_(&quot;$&quot;* &quot;-&quot;??_);_(@_)"/>
    <numFmt numFmtId="167" formatCode="0.0000%"/>
    <numFmt numFmtId="168" formatCode="&quot;$&quot;#,##0"/>
    <numFmt numFmtId="169" formatCode="_(&quot;$&quot;* #,##0.0000_);_(&quot;$&quot;* \(#,##0.0000\);_(&quot;$&quot;* &quot;-&quot;????_);_(@_)"/>
  </numFmts>
  <fonts count="6" x14ac:knownFonts="1">
    <font>
      <sz val="8"/>
      <color theme="1"/>
      <name val="Verdana"/>
      <family val="2"/>
    </font>
    <font>
      <sz val="8"/>
      <color theme="1"/>
      <name val="Verdana"/>
      <family val="2"/>
    </font>
    <font>
      <sz val="11"/>
      <name val="Verdana"/>
      <family val="2"/>
    </font>
    <font>
      <sz val="11"/>
      <color theme="1"/>
      <name val="Verdana"/>
      <family val="2"/>
    </font>
    <font>
      <sz val="8"/>
      <color rgb="FFFF0000"/>
      <name val="Verdana"/>
      <family val="2"/>
    </font>
    <font>
      <sz val="11"/>
      <color rgb="FFFF0000"/>
      <name val="Verdana"/>
      <family val="2"/>
    </font>
  </fonts>
  <fills count="3">
    <fill>
      <patternFill patternType="none"/>
    </fill>
    <fill>
      <patternFill patternType="gray125"/>
    </fill>
    <fill>
      <patternFill patternType="solid">
        <fgColor theme="9" tint="0.79998168889431442"/>
        <bgColor indexed="64"/>
      </patternFill>
    </fill>
  </fills>
  <borders count="2">
    <border>
      <left/>
      <right/>
      <top/>
      <bottom/>
      <diagonal/>
    </border>
    <border>
      <left/>
      <right/>
      <top/>
      <bottom style="thin">
        <color indexed="64"/>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28">
    <xf numFmtId="0" fontId="0" fillId="0" borderId="0" xfId="0"/>
    <xf numFmtId="0" fontId="0" fillId="0" borderId="0" xfId="0" applyAlignment="1">
      <alignment horizontal="left"/>
    </xf>
    <xf numFmtId="164" fontId="0" fillId="0" borderId="0" xfId="1" applyNumberFormat="1" applyFont="1"/>
    <xf numFmtId="166" fontId="0" fillId="0" borderId="0" xfId="2" applyNumberFormat="1" applyFont="1"/>
    <xf numFmtId="165" fontId="0" fillId="0" borderId="0" xfId="2" applyNumberFormat="1" applyFont="1" applyAlignment="1">
      <alignment horizontal="left"/>
    </xf>
    <xf numFmtId="167" fontId="0" fillId="0" borderId="0" xfId="3" applyNumberFormat="1" applyFont="1"/>
    <xf numFmtId="0" fontId="3" fillId="0" borderId="0" xfId="0" applyFont="1" applyAlignment="1">
      <alignment horizontal="right" wrapText="1"/>
    </xf>
    <xf numFmtId="168" fontId="2" fillId="2" borderId="1" xfId="0" applyNumberFormat="1" applyFont="1" applyFill="1" applyBorder="1" applyAlignment="1">
      <alignment horizontal="center" wrapText="1"/>
    </xf>
    <xf numFmtId="169" fontId="2" fillId="0" borderId="0" xfId="0" applyNumberFormat="1" applyFont="1"/>
    <xf numFmtId="0" fontId="3" fillId="0" borderId="0" xfId="0" applyFont="1" applyAlignment="1">
      <alignment horizontal="left"/>
    </xf>
    <xf numFmtId="164" fontId="3" fillId="0" borderId="0" xfId="1" applyNumberFormat="1" applyFont="1"/>
    <xf numFmtId="166" fontId="3" fillId="0" borderId="0" xfId="2" applyNumberFormat="1" applyFont="1"/>
    <xf numFmtId="165" fontId="3" fillId="0" borderId="0" xfId="2" applyNumberFormat="1" applyFont="1" applyAlignment="1">
      <alignment horizontal="left"/>
    </xf>
    <xf numFmtId="167" fontId="3" fillId="0" borderId="0" xfId="3" applyNumberFormat="1" applyFont="1"/>
    <xf numFmtId="42" fontId="3" fillId="0" borderId="0" xfId="3" applyNumberFormat="1" applyFont="1"/>
    <xf numFmtId="169" fontId="3" fillId="0" borderId="0" xfId="3" applyNumberFormat="1" applyFont="1"/>
    <xf numFmtId="42" fontId="3" fillId="0" borderId="0" xfId="0" applyNumberFormat="1" applyFont="1"/>
    <xf numFmtId="0" fontId="3" fillId="0" borderId="0" xfId="0" applyFont="1"/>
    <xf numFmtId="0" fontId="0" fillId="0" borderId="1" xfId="0" applyBorder="1"/>
    <xf numFmtId="168" fontId="2" fillId="2" borderId="1" xfId="0" applyNumberFormat="1" applyFont="1" applyFill="1" applyBorder="1" applyAlignment="1">
      <alignment horizontal="left" wrapText="1"/>
    </xf>
    <xf numFmtId="0" fontId="2" fillId="0" borderId="0" xfId="0" applyFont="1"/>
    <xf numFmtId="3" fontId="2" fillId="0" borderId="0" xfId="0" applyNumberFormat="1" applyFont="1"/>
    <xf numFmtId="168" fontId="2" fillId="0" borderId="0" xfId="0" applyNumberFormat="1" applyFont="1"/>
    <xf numFmtId="0" fontId="2" fillId="0" borderId="0" xfId="0" applyFont="1" applyAlignment="1"/>
    <xf numFmtId="0" fontId="4" fillId="0" borderId="0" xfId="0" applyFont="1" applyAlignment="1"/>
    <xf numFmtId="168" fontId="5" fillId="0" borderId="0" xfId="0" applyNumberFormat="1" applyFont="1"/>
    <xf numFmtId="0" fontId="2" fillId="0" borderId="0" xfId="0" applyFont="1" applyAlignment="1">
      <alignment vertical="top" wrapText="1"/>
    </xf>
    <xf numFmtId="0" fontId="0" fillId="0" borderId="0" xfId="0" applyAlignment="1">
      <alignment wrapText="1"/>
    </xf>
  </cellXfs>
  <cellStyles count="4">
    <cellStyle name="Comma" xfId="1" builtinId="3"/>
    <cellStyle name="Currency" xfId="2" builtinId="4"/>
    <cellStyle name="Normal" xfId="0" builtinId="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50"/>
  <sheetViews>
    <sheetView tabSelected="1" zoomScaleNormal="100" workbookViewId="0">
      <pane xSplit="1" topLeftCell="B1" activePane="topRight" state="frozen"/>
      <selection activeCell="A139" sqref="A139"/>
      <selection pane="topRight" activeCell="A6" sqref="A6"/>
    </sheetView>
  </sheetViews>
  <sheetFormatPr defaultRowHeight="10.199999999999999" x14ac:dyDescent="0.2"/>
  <cols>
    <col min="1" max="1" width="63.125" style="1" customWidth="1"/>
    <col min="2" max="2" width="20.625" style="1" customWidth="1"/>
    <col min="3" max="3" width="15.625" style="2" customWidth="1"/>
    <col min="4" max="4" width="18.625" style="3" customWidth="1"/>
    <col min="5" max="5" width="18.625" style="4" customWidth="1"/>
    <col min="6" max="6" width="18.625" style="5" customWidth="1"/>
    <col min="7" max="9" width="25.625" style="5" customWidth="1"/>
    <col min="10" max="10" width="15.625" style="5" customWidth="1"/>
    <col min="11" max="12" width="25.625" style="5" customWidth="1"/>
    <col min="13" max="13" width="15.625" style="2" customWidth="1"/>
    <col min="14" max="14" width="20.625" customWidth="1"/>
  </cols>
  <sheetData>
    <row r="1" spans="1:14" s="20" customFormat="1" ht="13.8" x14ac:dyDescent="0.25">
      <c r="A1" s="20" t="s">
        <v>227</v>
      </c>
      <c r="B1" s="21"/>
      <c r="C1" s="22"/>
      <c r="D1" s="22"/>
      <c r="E1" s="22"/>
      <c r="F1" s="22"/>
      <c r="G1" s="22"/>
      <c r="H1" s="22"/>
      <c r="I1" s="22"/>
      <c r="J1" s="22"/>
      <c r="K1" s="22"/>
      <c r="L1" s="22"/>
      <c r="M1" s="22"/>
      <c r="N1" s="21"/>
    </row>
    <row r="2" spans="1:14" s="20" customFormat="1" ht="13.8" x14ac:dyDescent="0.25">
      <c r="A2" s="23" t="s">
        <v>229</v>
      </c>
      <c r="B2" s="24"/>
      <c r="C2" s="25"/>
      <c r="D2" s="25"/>
      <c r="E2" s="22"/>
      <c r="F2" s="22"/>
      <c r="G2" s="22"/>
      <c r="H2" s="22"/>
      <c r="I2" s="22"/>
      <c r="J2" s="22"/>
      <c r="K2" s="22"/>
      <c r="L2" s="22"/>
      <c r="M2" s="22"/>
      <c r="N2" s="21"/>
    </row>
    <row r="3" spans="1:14" s="20" customFormat="1" ht="13.8" x14ac:dyDescent="0.25">
      <c r="A3" s="20" t="s">
        <v>228</v>
      </c>
      <c r="B3" s="21"/>
      <c r="C3" s="22"/>
      <c r="D3" s="22"/>
      <c r="E3" s="22"/>
      <c r="F3" s="22"/>
      <c r="G3" s="22"/>
      <c r="H3" s="22"/>
      <c r="I3" s="22"/>
      <c r="J3" s="22"/>
      <c r="K3" s="22"/>
      <c r="L3" s="22"/>
      <c r="M3" s="22"/>
      <c r="N3" s="21"/>
    </row>
    <row r="6" spans="1:14" s="6" customFormat="1" ht="124.2" x14ac:dyDescent="0.25">
      <c r="A6" s="19" t="s">
        <v>222</v>
      </c>
      <c r="B6" s="7" t="s">
        <v>223</v>
      </c>
      <c r="C6" s="7" t="s">
        <v>224</v>
      </c>
      <c r="D6" s="7" t="s">
        <v>225</v>
      </c>
      <c r="E6" s="7" t="s">
        <v>226</v>
      </c>
      <c r="F6" s="7" t="s">
        <v>230</v>
      </c>
      <c r="G6" s="7" t="s">
        <v>237</v>
      </c>
      <c r="H6" s="7" t="s">
        <v>238</v>
      </c>
      <c r="I6" s="7" t="s">
        <v>233</v>
      </c>
      <c r="J6" s="7" t="s">
        <v>231</v>
      </c>
      <c r="K6" s="7" t="s">
        <v>234</v>
      </c>
      <c r="L6" s="7" t="s">
        <v>235</v>
      </c>
      <c r="M6" s="7" t="s">
        <v>232</v>
      </c>
      <c r="N6" s="7" t="s">
        <v>236</v>
      </c>
    </row>
    <row r="7" spans="1:14" s="17" customFormat="1" ht="13.8" x14ac:dyDescent="0.25">
      <c r="A7" s="9" t="s">
        <v>3</v>
      </c>
      <c r="B7" s="9" t="s">
        <v>0</v>
      </c>
      <c r="C7" s="10">
        <v>20970</v>
      </c>
      <c r="D7" s="11">
        <v>12.076563185340399</v>
      </c>
      <c r="E7" s="12">
        <v>2517</v>
      </c>
      <c r="F7" s="13">
        <v>1</v>
      </c>
      <c r="G7" s="14">
        <f t="shared" ref="G7:G38" si="0">E7*F7</f>
        <v>2517</v>
      </c>
      <c r="H7" s="15">
        <f t="shared" ref="H7:H38" si="1">G7/C7</f>
        <v>0.12002861230329041</v>
      </c>
      <c r="I7" s="15">
        <f t="shared" ref="I7:I38" si="2">D7-H7</f>
        <v>11.956534573037109</v>
      </c>
      <c r="J7" s="8">
        <v>5.2366000000000001</v>
      </c>
      <c r="K7" s="8">
        <f t="shared" ref="K7:K38" si="3">MAX(I7:J7)</f>
        <v>11.956534573037109</v>
      </c>
      <c r="L7" s="8">
        <f t="shared" ref="L7:L38" si="4">D7-K7</f>
        <v>0.12002861230329032</v>
      </c>
      <c r="M7" s="10">
        <v>12049</v>
      </c>
      <c r="N7" s="16">
        <f t="shared" ref="N7:N38" si="5">L7*M7</f>
        <v>1446.2247496423449</v>
      </c>
    </row>
    <row r="8" spans="1:14" s="17" customFormat="1" ht="13.8" x14ac:dyDescent="0.25">
      <c r="A8" s="9" t="s">
        <v>4</v>
      </c>
      <c r="B8" s="9" t="s">
        <v>0</v>
      </c>
      <c r="C8" s="10">
        <v>69047</v>
      </c>
      <c r="D8" s="11">
        <v>13.7669067225203</v>
      </c>
      <c r="E8" s="12">
        <v>33753</v>
      </c>
      <c r="F8" s="13">
        <v>1</v>
      </c>
      <c r="G8" s="14">
        <f t="shared" si="0"/>
        <v>33753</v>
      </c>
      <c r="H8" s="15">
        <f t="shared" si="1"/>
        <v>0.48884093443596394</v>
      </c>
      <c r="I8" s="15">
        <f t="shared" si="2"/>
        <v>13.278065788084335</v>
      </c>
      <c r="J8" s="8">
        <v>5.2366000000000001</v>
      </c>
      <c r="K8" s="8">
        <f t="shared" si="3"/>
        <v>13.278065788084335</v>
      </c>
      <c r="L8" s="8">
        <f t="shared" si="4"/>
        <v>0.48884093443596477</v>
      </c>
      <c r="M8" s="10">
        <v>56409</v>
      </c>
      <c r="N8" s="16">
        <f t="shared" si="5"/>
        <v>27575.028270598337</v>
      </c>
    </row>
    <row r="9" spans="1:14" s="17" customFormat="1" ht="13.8" x14ac:dyDescent="0.25">
      <c r="A9" s="9" t="s">
        <v>6</v>
      </c>
      <c r="B9" s="9" t="s">
        <v>0</v>
      </c>
      <c r="C9" s="10">
        <v>39420</v>
      </c>
      <c r="D9" s="11">
        <v>15.354016149596299</v>
      </c>
      <c r="E9" s="12">
        <v>27334</v>
      </c>
      <c r="F9" s="13">
        <v>1</v>
      </c>
      <c r="G9" s="14">
        <f t="shared" si="0"/>
        <v>27334</v>
      </c>
      <c r="H9" s="15">
        <f t="shared" si="1"/>
        <v>0.69340436326737698</v>
      </c>
      <c r="I9" s="15">
        <f t="shared" si="2"/>
        <v>14.660611786328923</v>
      </c>
      <c r="J9" s="8">
        <v>5.2366000000000001</v>
      </c>
      <c r="K9" s="8">
        <f t="shared" si="3"/>
        <v>14.660611786328923</v>
      </c>
      <c r="L9" s="8">
        <f t="shared" si="4"/>
        <v>0.69340436326737631</v>
      </c>
      <c r="M9" s="10">
        <v>30259</v>
      </c>
      <c r="N9" s="16">
        <f t="shared" si="5"/>
        <v>20981.722628107538</v>
      </c>
    </row>
    <row r="10" spans="1:14" s="17" customFormat="1" ht="13.8" x14ac:dyDescent="0.25">
      <c r="A10" s="9" t="s">
        <v>7</v>
      </c>
      <c r="B10" s="9" t="s">
        <v>0</v>
      </c>
      <c r="C10" s="10">
        <v>42382</v>
      </c>
      <c r="D10" s="11">
        <v>17.643682119813601</v>
      </c>
      <c r="E10" s="12">
        <v>13013</v>
      </c>
      <c r="F10" s="13">
        <v>1</v>
      </c>
      <c r="G10" s="14">
        <f t="shared" si="0"/>
        <v>13013</v>
      </c>
      <c r="H10" s="15">
        <f t="shared" si="1"/>
        <v>0.3070407248360153</v>
      </c>
      <c r="I10" s="15">
        <f t="shared" si="2"/>
        <v>17.336641394977587</v>
      </c>
      <c r="J10" s="8">
        <v>5.2366000000000001</v>
      </c>
      <c r="K10" s="8">
        <f t="shared" si="3"/>
        <v>17.336641394977587</v>
      </c>
      <c r="L10" s="8">
        <f t="shared" si="4"/>
        <v>0.30704072483601408</v>
      </c>
      <c r="M10" s="10">
        <v>26887</v>
      </c>
      <c r="N10" s="16">
        <f t="shared" si="5"/>
        <v>8255.4039686659107</v>
      </c>
    </row>
    <row r="11" spans="1:14" s="17" customFormat="1" ht="13.8" x14ac:dyDescent="0.25">
      <c r="A11" s="9" t="s">
        <v>8</v>
      </c>
      <c r="B11" s="9" t="s">
        <v>0</v>
      </c>
      <c r="C11" s="10">
        <v>42705</v>
      </c>
      <c r="D11" s="11">
        <v>11.0424540451938</v>
      </c>
      <c r="E11" s="12">
        <v>3736</v>
      </c>
      <c r="F11" s="13">
        <v>1</v>
      </c>
      <c r="G11" s="14">
        <f t="shared" si="0"/>
        <v>3736</v>
      </c>
      <c r="H11" s="15">
        <f t="shared" si="1"/>
        <v>8.7483901182531326E-2</v>
      </c>
      <c r="I11" s="15">
        <f t="shared" si="2"/>
        <v>10.954970144011268</v>
      </c>
      <c r="J11" s="8">
        <v>5.2366000000000001</v>
      </c>
      <c r="K11" s="8">
        <f t="shared" si="3"/>
        <v>10.954970144011268</v>
      </c>
      <c r="L11" s="8">
        <f t="shared" si="4"/>
        <v>8.7483901182531909E-2</v>
      </c>
      <c r="M11" s="10">
        <v>26824</v>
      </c>
      <c r="N11" s="16">
        <f t="shared" si="5"/>
        <v>2346.6681653202359</v>
      </c>
    </row>
    <row r="12" spans="1:14" s="17" customFormat="1" ht="13.8" x14ac:dyDescent="0.25">
      <c r="A12" s="9" t="s">
        <v>10</v>
      </c>
      <c r="B12" s="9" t="s">
        <v>0</v>
      </c>
      <c r="C12" s="10">
        <v>19710</v>
      </c>
      <c r="D12" s="11">
        <v>8.7580416032470794</v>
      </c>
      <c r="E12" s="12">
        <v>5864</v>
      </c>
      <c r="F12" s="13">
        <v>1</v>
      </c>
      <c r="G12" s="14">
        <f t="shared" si="0"/>
        <v>5864</v>
      </c>
      <c r="H12" s="15">
        <f t="shared" si="1"/>
        <v>0.29751395230847283</v>
      </c>
      <c r="I12" s="15">
        <f t="shared" si="2"/>
        <v>8.4605276509386069</v>
      </c>
      <c r="J12" s="8">
        <v>5.2366000000000001</v>
      </c>
      <c r="K12" s="8">
        <f t="shared" si="3"/>
        <v>8.4605276509386069</v>
      </c>
      <c r="L12" s="8">
        <f t="shared" si="4"/>
        <v>0.29751395230847244</v>
      </c>
      <c r="M12" s="10">
        <v>13710</v>
      </c>
      <c r="N12" s="16">
        <f t="shared" si="5"/>
        <v>4078.9162861491573</v>
      </c>
    </row>
    <row r="13" spans="1:14" s="17" customFormat="1" ht="13.8" x14ac:dyDescent="0.25">
      <c r="A13" s="9" t="s">
        <v>11</v>
      </c>
      <c r="B13" s="9" t="s">
        <v>0</v>
      </c>
      <c r="C13" s="10">
        <v>27923</v>
      </c>
      <c r="D13" s="11">
        <v>6.3684775991118396</v>
      </c>
      <c r="E13" s="12">
        <v>14012</v>
      </c>
      <c r="F13" s="13">
        <v>1</v>
      </c>
      <c r="G13" s="14">
        <f t="shared" si="0"/>
        <v>14012</v>
      </c>
      <c r="H13" s="15">
        <f t="shared" si="1"/>
        <v>0.50180854492712101</v>
      </c>
      <c r="I13" s="15">
        <f t="shared" si="2"/>
        <v>5.8666690541847188</v>
      </c>
      <c r="J13" s="8">
        <v>5.2366000000000001</v>
      </c>
      <c r="K13" s="8">
        <f t="shared" si="3"/>
        <v>5.8666690541847188</v>
      </c>
      <c r="L13" s="8">
        <f t="shared" si="4"/>
        <v>0.50180854492712079</v>
      </c>
      <c r="M13" s="10">
        <v>16619</v>
      </c>
      <c r="N13" s="16">
        <f t="shared" si="5"/>
        <v>8339.5562081438202</v>
      </c>
    </row>
    <row r="14" spans="1:14" s="17" customFormat="1" ht="13.8" x14ac:dyDescent="0.25">
      <c r="A14" s="9" t="s">
        <v>12</v>
      </c>
      <c r="B14" s="9" t="s">
        <v>0</v>
      </c>
      <c r="C14" s="10">
        <v>52560</v>
      </c>
      <c r="D14" s="11">
        <v>6.9443873668188703</v>
      </c>
      <c r="E14" s="12">
        <v>210670</v>
      </c>
      <c r="F14" s="13">
        <v>1</v>
      </c>
      <c r="G14" s="14">
        <f t="shared" si="0"/>
        <v>210670</v>
      </c>
      <c r="H14" s="15">
        <f t="shared" si="1"/>
        <v>4.0081811263318112</v>
      </c>
      <c r="I14" s="15">
        <f t="shared" si="2"/>
        <v>2.936206240487059</v>
      </c>
      <c r="J14" s="8">
        <v>5.2366000000000001</v>
      </c>
      <c r="K14" s="8">
        <f t="shared" si="3"/>
        <v>5.2366000000000001</v>
      </c>
      <c r="L14" s="8">
        <f t="shared" si="4"/>
        <v>1.7077873668188701</v>
      </c>
      <c r="M14" s="10">
        <v>26826</v>
      </c>
      <c r="N14" s="16">
        <f t="shared" si="5"/>
        <v>45813.103902283008</v>
      </c>
    </row>
    <row r="15" spans="1:14" s="17" customFormat="1" ht="13.8" x14ac:dyDescent="0.25">
      <c r="A15" s="9" t="s">
        <v>14</v>
      </c>
      <c r="B15" s="9" t="s">
        <v>0</v>
      </c>
      <c r="C15" s="10">
        <v>39420</v>
      </c>
      <c r="D15" s="11">
        <v>13.246245560629101</v>
      </c>
      <c r="E15" s="12">
        <v>1982</v>
      </c>
      <c r="F15" s="13">
        <v>1</v>
      </c>
      <c r="G15" s="14">
        <f t="shared" si="0"/>
        <v>1982</v>
      </c>
      <c r="H15" s="15">
        <f t="shared" si="1"/>
        <v>5.027904616945713E-2</v>
      </c>
      <c r="I15" s="15">
        <f t="shared" si="2"/>
        <v>13.195966514459643</v>
      </c>
      <c r="J15" s="8">
        <v>5.2366000000000001</v>
      </c>
      <c r="K15" s="8">
        <f t="shared" si="3"/>
        <v>13.195966514459643</v>
      </c>
      <c r="L15" s="8">
        <f t="shared" si="4"/>
        <v>5.0279046169457331E-2</v>
      </c>
      <c r="M15" s="10">
        <v>29918</v>
      </c>
      <c r="N15" s="16">
        <f t="shared" si="5"/>
        <v>1504.2485032978245</v>
      </c>
    </row>
    <row r="16" spans="1:14" s="17" customFormat="1" ht="13.8" x14ac:dyDescent="0.25">
      <c r="A16" s="9" t="s">
        <v>15</v>
      </c>
      <c r="B16" s="9" t="s">
        <v>0</v>
      </c>
      <c r="C16" s="10">
        <v>22995</v>
      </c>
      <c r="D16" s="11">
        <v>5.5925781080258998</v>
      </c>
      <c r="E16" s="12">
        <v>9481</v>
      </c>
      <c r="F16" s="13">
        <v>1</v>
      </c>
      <c r="G16" s="14">
        <f t="shared" si="0"/>
        <v>9481</v>
      </c>
      <c r="H16" s="15">
        <f t="shared" si="1"/>
        <v>0.41230702326592739</v>
      </c>
      <c r="I16" s="15">
        <f t="shared" si="2"/>
        <v>5.1802710847599727</v>
      </c>
      <c r="J16" s="8">
        <v>5.2366000000000001</v>
      </c>
      <c r="K16" s="8">
        <f t="shared" si="3"/>
        <v>5.2366000000000001</v>
      </c>
      <c r="L16" s="8">
        <f t="shared" si="4"/>
        <v>0.35597810802589969</v>
      </c>
      <c r="M16" s="10">
        <v>13289</v>
      </c>
      <c r="N16" s="16">
        <f t="shared" si="5"/>
        <v>4730.593077556181</v>
      </c>
    </row>
    <row r="17" spans="1:14" s="17" customFormat="1" ht="13.8" x14ac:dyDescent="0.25">
      <c r="A17" s="9" t="s">
        <v>18</v>
      </c>
      <c r="B17" s="9" t="s">
        <v>0</v>
      </c>
      <c r="C17" s="10">
        <v>34821</v>
      </c>
      <c r="D17" s="11">
        <v>8.9277883766622104</v>
      </c>
      <c r="E17" s="12">
        <v>10795</v>
      </c>
      <c r="F17" s="13">
        <v>0.97247706422018398</v>
      </c>
      <c r="G17" s="14">
        <f t="shared" si="0"/>
        <v>10497.889908256886</v>
      </c>
      <c r="H17" s="15">
        <f t="shared" si="1"/>
        <v>0.30148157457444891</v>
      </c>
      <c r="I17" s="15">
        <f t="shared" si="2"/>
        <v>8.6263068020877611</v>
      </c>
      <c r="J17" s="8">
        <v>5.2366000000000001</v>
      </c>
      <c r="K17" s="8">
        <f t="shared" si="3"/>
        <v>8.6263068020877611</v>
      </c>
      <c r="L17" s="8">
        <f t="shared" si="4"/>
        <v>0.30148157457444924</v>
      </c>
      <c r="M17" s="10">
        <v>22161</v>
      </c>
      <c r="N17" s="16">
        <f t="shared" si="5"/>
        <v>6681.1331741443701</v>
      </c>
    </row>
    <row r="18" spans="1:14" s="17" customFormat="1" ht="13.8" x14ac:dyDescent="0.25">
      <c r="A18" s="9" t="s">
        <v>20</v>
      </c>
      <c r="B18" s="9" t="s">
        <v>0</v>
      </c>
      <c r="C18" s="10">
        <v>36152</v>
      </c>
      <c r="D18" s="11">
        <v>9.9775921831927707</v>
      </c>
      <c r="E18" s="12">
        <v>3151</v>
      </c>
      <c r="F18" s="13">
        <v>1</v>
      </c>
      <c r="G18" s="14">
        <f t="shared" si="0"/>
        <v>3151</v>
      </c>
      <c r="H18" s="15">
        <f t="shared" si="1"/>
        <v>8.7159769860588626E-2</v>
      </c>
      <c r="I18" s="15">
        <f t="shared" si="2"/>
        <v>9.8904324133321815</v>
      </c>
      <c r="J18" s="8">
        <v>5.2366000000000001</v>
      </c>
      <c r="K18" s="8">
        <f t="shared" si="3"/>
        <v>9.8904324133321815</v>
      </c>
      <c r="L18" s="8">
        <f t="shared" si="4"/>
        <v>8.7159769860589265E-2</v>
      </c>
      <c r="M18" s="10">
        <v>22942</v>
      </c>
      <c r="N18" s="16">
        <f t="shared" si="5"/>
        <v>1999.619440141639</v>
      </c>
    </row>
    <row r="19" spans="1:14" s="17" customFormat="1" ht="13.8" x14ac:dyDescent="0.25">
      <c r="A19" s="9" t="s">
        <v>21</v>
      </c>
      <c r="B19" s="9" t="s">
        <v>0</v>
      </c>
      <c r="C19" s="10">
        <v>118260</v>
      </c>
      <c r="D19" s="11">
        <v>10.802173177743899</v>
      </c>
      <c r="E19" s="12">
        <v>1401</v>
      </c>
      <c r="F19" s="13">
        <v>1</v>
      </c>
      <c r="G19" s="14">
        <f t="shared" si="0"/>
        <v>1401</v>
      </c>
      <c r="H19" s="15">
        <f t="shared" si="1"/>
        <v>1.184677828513445E-2</v>
      </c>
      <c r="I19" s="15">
        <f t="shared" si="2"/>
        <v>10.790326399458765</v>
      </c>
      <c r="J19" s="8">
        <v>5.2366000000000001</v>
      </c>
      <c r="K19" s="8">
        <f t="shared" si="3"/>
        <v>10.790326399458765</v>
      </c>
      <c r="L19" s="8">
        <f t="shared" si="4"/>
        <v>1.1846778285134363E-2</v>
      </c>
      <c r="M19" s="10">
        <v>97793</v>
      </c>
      <c r="N19" s="16">
        <f t="shared" si="5"/>
        <v>1158.5319888381448</v>
      </c>
    </row>
    <row r="20" spans="1:14" s="17" customFormat="1" ht="13.8" x14ac:dyDescent="0.25">
      <c r="A20" s="9" t="s">
        <v>22</v>
      </c>
      <c r="B20" s="9" t="s">
        <v>0</v>
      </c>
      <c r="C20" s="10">
        <v>44348</v>
      </c>
      <c r="D20" s="11">
        <v>11.156895463155101</v>
      </c>
      <c r="E20" s="12">
        <v>5236</v>
      </c>
      <c r="F20" s="13">
        <v>1</v>
      </c>
      <c r="G20" s="14">
        <f t="shared" si="0"/>
        <v>5236</v>
      </c>
      <c r="H20" s="15">
        <f t="shared" si="1"/>
        <v>0.11806620366194642</v>
      </c>
      <c r="I20" s="15">
        <f t="shared" si="2"/>
        <v>11.038829259493154</v>
      </c>
      <c r="J20" s="8">
        <v>5.2366000000000001</v>
      </c>
      <c r="K20" s="8">
        <f t="shared" si="3"/>
        <v>11.038829259493154</v>
      </c>
      <c r="L20" s="8">
        <f t="shared" si="4"/>
        <v>0.11806620366194664</v>
      </c>
      <c r="M20" s="10">
        <v>34066</v>
      </c>
      <c r="N20" s="16">
        <f t="shared" si="5"/>
        <v>4022.0432939478742</v>
      </c>
    </row>
    <row r="21" spans="1:14" s="17" customFormat="1" ht="13.8" x14ac:dyDescent="0.25">
      <c r="A21" s="9" t="s">
        <v>23</v>
      </c>
      <c r="B21" s="9" t="s">
        <v>0</v>
      </c>
      <c r="C21" s="10">
        <v>27146</v>
      </c>
      <c r="D21" s="11">
        <v>19.971984322833499</v>
      </c>
      <c r="E21" s="12">
        <v>1934</v>
      </c>
      <c r="F21" s="13">
        <v>0.88888888888888895</v>
      </c>
      <c r="G21" s="14">
        <f t="shared" si="0"/>
        <v>1719.1111111111113</v>
      </c>
      <c r="H21" s="15">
        <f t="shared" si="1"/>
        <v>6.3328339759489843E-2</v>
      </c>
      <c r="I21" s="15">
        <f t="shared" si="2"/>
        <v>19.908655983074009</v>
      </c>
      <c r="J21" s="8">
        <v>5.2366000000000001</v>
      </c>
      <c r="K21" s="8">
        <f t="shared" si="3"/>
        <v>19.908655983074009</v>
      </c>
      <c r="L21" s="8">
        <f t="shared" si="4"/>
        <v>6.3328339759490149E-2</v>
      </c>
      <c r="M21" s="10">
        <v>19258</v>
      </c>
      <c r="N21" s="16">
        <f t="shared" si="5"/>
        <v>1219.5771670882614</v>
      </c>
    </row>
    <row r="22" spans="1:14" s="17" customFormat="1" ht="13.8" x14ac:dyDescent="0.25">
      <c r="A22" s="9" t="s">
        <v>27</v>
      </c>
      <c r="B22" s="9" t="s">
        <v>0</v>
      </c>
      <c r="C22" s="10">
        <v>39306</v>
      </c>
      <c r="D22" s="11">
        <v>15.277137857431301</v>
      </c>
      <c r="E22" s="12">
        <v>423</v>
      </c>
      <c r="F22" s="13">
        <v>1</v>
      </c>
      <c r="G22" s="14">
        <f t="shared" si="0"/>
        <v>423</v>
      </c>
      <c r="H22" s="15">
        <f t="shared" si="1"/>
        <v>1.0761715768584949E-2</v>
      </c>
      <c r="I22" s="15">
        <f t="shared" si="2"/>
        <v>15.266376141662716</v>
      </c>
      <c r="J22" s="8">
        <v>5.2366000000000001</v>
      </c>
      <c r="K22" s="8">
        <f t="shared" si="3"/>
        <v>15.266376141662716</v>
      </c>
      <c r="L22" s="8">
        <f t="shared" si="4"/>
        <v>1.0761715768584423E-2</v>
      </c>
      <c r="M22" s="10">
        <v>28601</v>
      </c>
      <c r="N22" s="16">
        <f t="shared" si="5"/>
        <v>307.79583269728312</v>
      </c>
    </row>
    <row r="23" spans="1:14" s="17" customFormat="1" ht="13.8" x14ac:dyDescent="0.25">
      <c r="A23" s="9" t="s">
        <v>28</v>
      </c>
      <c r="B23" s="9" t="s">
        <v>1</v>
      </c>
      <c r="C23" s="10">
        <v>22667</v>
      </c>
      <c r="D23" s="11">
        <v>9.96240008413967</v>
      </c>
      <c r="E23" s="12">
        <v>70056</v>
      </c>
      <c r="F23" s="13">
        <v>0.34673366834170899</v>
      </c>
      <c r="G23" s="14">
        <f t="shared" si="0"/>
        <v>24290.773869346765</v>
      </c>
      <c r="H23" s="15">
        <f t="shared" si="1"/>
        <v>1.0716360290001661</v>
      </c>
      <c r="I23" s="15">
        <f t="shared" si="2"/>
        <v>8.8907640551395044</v>
      </c>
      <c r="J23" s="8">
        <v>5.2366000000000001</v>
      </c>
      <c r="K23" s="8">
        <f t="shared" si="3"/>
        <v>8.8907640551395044</v>
      </c>
      <c r="L23" s="8">
        <f t="shared" si="4"/>
        <v>1.0716360290001656</v>
      </c>
      <c r="M23" s="10">
        <v>9074</v>
      </c>
      <c r="N23" s="16">
        <f t="shared" si="5"/>
        <v>9724.025327147503</v>
      </c>
    </row>
    <row r="24" spans="1:14" s="17" customFormat="1" ht="13.8" x14ac:dyDescent="0.25">
      <c r="A24" s="9" t="s">
        <v>28</v>
      </c>
      <c r="B24" s="9" t="s">
        <v>0</v>
      </c>
      <c r="C24" s="10">
        <v>43839</v>
      </c>
      <c r="D24" s="11">
        <v>12.893931987989699</v>
      </c>
      <c r="E24" s="12">
        <v>70056</v>
      </c>
      <c r="F24" s="13">
        <v>0.65326633165829195</v>
      </c>
      <c r="G24" s="14">
        <f t="shared" si="0"/>
        <v>45765.226130653304</v>
      </c>
      <c r="H24" s="15">
        <f t="shared" si="1"/>
        <v>1.0439386420915922</v>
      </c>
      <c r="I24" s="15">
        <f t="shared" si="2"/>
        <v>11.849993345898106</v>
      </c>
      <c r="J24" s="8">
        <v>5.2366000000000001</v>
      </c>
      <c r="K24" s="8">
        <f t="shared" si="3"/>
        <v>11.849993345898106</v>
      </c>
      <c r="L24" s="8">
        <f t="shared" si="4"/>
        <v>1.043938642091593</v>
      </c>
      <c r="M24" s="10">
        <v>33363</v>
      </c>
      <c r="N24" s="16">
        <f t="shared" si="5"/>
        <v>34828.924916101816</v>
      </c>
    </row>
    <row r="25" spans="1:14" s="17" customFormat="1" ht="13.8" x14ac:dyDescent="0.25">
      <c r="A25" s="9" t="s">
        <v>29</v>
      </c>
      <c r="B25" s="9" t="s">
        <v>0</v>
      </c>
      <c r="C25" s="10">
        <v>39524</v>
      </c>
      <c r="D25" s="11">
        <v>8.7699750000000005</v>
      </c>
      <c r="E25" s="12">
        <v>4495</v>
      </c>
      <c r="F25" s="13">
        <v>1</v>
      </c>
      <c r="G25" s="14">
        <f t="shared" si="0"/>
        <v>4495</v>
      </c>
      <c r="H25" s="15">
        <f t="shared" si="1"/>
        <v>0.11372836757413217</v>
      </c>
      <c r="I25" s="15">
        <f t="shared" si="2"/>
        <v>8.6562466324258676</v>
      </c>
      <c r="J25" s="8">
        <v>5.2366000000000001</v>
      </c>
      <c r="K25" s="8">
        <f t="shared" si="3"/>
        <v>8.6562466324258676</v>
      </c>
      <c r="L25" s="8">
        <f t="shared" si="4"/>
        <v>0.11372836757413296</v>
      </c>
      <c r="M25" s="10">
        <v>26275</v>
      </c>
      <c r="N25" s="16">
        <f t="shared" si="5"/>
        <v>2988.2128580103436</v>
      </c>
    </row>
    <row r="26" spans="1:14" s="17" customFormat="1" ht="13.8" x14ac:dyDescent="0.25">
      <c r="A26" s="9" t="s">
        <v>30</v>
      </c>
      <c r="B26" s="9" t="s">
        <v>0</v>
      </c>
      <c r="C26" s="10">
        <v>44075</v>
      </c>
      <c r="D26" s="11">
        <v>14.357997111652701</v>
      </c>
      <c r="E26" s="12">
        <v>8643</v>
      </c>
      <c r="F26" s="13">
        <v>1</v>
      </c>
      <c r="G26" s="14">
        <f t="shared" si="0"/>
        <v>8643</v>
      </c>
      <c r="H26" s="15">
        <f t="shared" si="1"/>
        <v>0.19609756097560976</v>
      </c>
      <c r="I26" s="15">
        <f t="shared" si="2"/>
        <v>14.161899550677091</v>
      </c>
      <c r="J26" s="8">
        <v>5.2366000000000001</v>
      </c>
      <c r="K26" s="8">
        <f t="shared" si="3"/>
        <v>14.161899550677091</v>
      </c>
      <c r="L26" s="8">
        <f t="shared" si="4"/>
        <v>0.19609756097560904</v>
      </c>
      <c r="M26" s="10">
        <v>34381</v>
      </c>
      <c r="N26" s="16">
        <f t="shared" si="5"/>
        <v>6742.0302439024144</v>
      </c>
    </row>
    <row r="27" spans="1:14" s="17" customFormat="1" ht="13.8" x14ac:dyDescent="0.25">
      <c r="A27" s="9" t="s">
        <v>31</v>
      </c>
      <c r="B27" s="9" t="s">
        <v>0</v>
      </c>
      <c r="C27" s="10">
        <v>44636</v>
      </c>
      <c r="D27" s="11">
        <v>12.137051146225501</v>
      </c>
      <c r="E27" s="12">
        <v>5952</v>
      </c>
      <c r="F27" s="13">
        <v>1</v>
      </c>
      <c r="G27" s="14">
        <f t="shared" si="0"/>
        <v>5952</v>
      </c>
      <c r="H27" s="15">
        <f t="shared" si="1"/>
        <v>0.1333452818352899</v>
      </c>
      <c r="I27" s="15">
        <f t="shared" si="2"/>
        <v>12.003705864390211</v>
      </c>
      <c r="J27" s="8">
        <v>5.2366000000000001</v>
      </c>
      <c r="K27" s="8">
        <f t="shared" si="3"/>
        <v>12.003705864390211</v>
      </c>
      <c r="L27" s="8">
        <f t="shared" si="4"/>
        <v>0.1333452818352896</v>
      </c>
      <c r="M27" s="10">
        <v>33755</v>
      </c>
      <c r="N27" s="16">
        <f t="shared" si="5"/>
        <v>4501.0699883502002</v>
      </c>
    </row>
    <row r="28" spans="1:14" s="17" customFormat="1" ht="13.8" x14ac:dyDescent="0.25">
      <c r="A28" s="9" t="s">
        <v>33</v>
      </c>
      <c r="B28" s="9" t="s">
        <v>0</v>
      </c>
      <c r="C28" s="10">
        <v>24569</v>
      </c>
      <c r="D28" s="11">
        <v>22.793754818812602</v>
      </c>
      <c r="E28" s="12">
        <v>679</v>
      </c>
      <c r="F28" s="13">
        <v>1</v>
      </c>
      <c r="G28" s="14">
        <f t="shared" si="0"/>
        <v>679</v>
      </c>
      <c r="H28" s="15">
        <f t="shared" si="1"/>
        <v>2.7636452440066749E-2</v>
      </c>
      <c r="I28" s="15">
        <f t="shared" si="2"/>
        <v>22.766118366372535</v>
      </c>
      <c r="J28" s="8">
        <v>5.2366000000000001</v>
      </c>
      <c r="K28" s="8">
        <f t="shared" si="3"/>
        <v>22.766118366372535</v>
      </c>
      <c r="L28" s="8">
        <f t="shared" si="4"/>
        <v>2.7636452440066961E-2</v>
      </c>
      <c r="M28" s="10">
        <v>12810</v>
      </c>
      <c r="N28" s="16">
        <f t="shared" si="5"/>
        <v>354.02295575725776</v>
      </c>
    </row>
    <row r="29" spans="1:14" s="17" customFormat="1" ht="13.8" x14ac:dyDescent="0.25">
      <c r="A29" s="9" t="s">
        <v>35</v>
      </c>
      <c r="B29" s="9" t="s">
        <v>0</v>
      </c>
      <c r="C29" s="10">
        <v>15768</v>
      </c>
      <c r="D29" s="11">
        <v>13.6744038559107</v>
      </c>
      <c r="E29" s="12">
        <v>1328</v>
      </c>
      <c r="F29" s="13">
        <v>1</v>
      </c>
      <c r="G29" s="14">
        <f t="shared" si="0"/>
        <v>1328</v>
      </c>
      <c r="H29" s="15">
        <f t="shared" si="1"/>
        <v>8.4221207508878737E-2</v>
      </c>
      <c r="I29" s="15">
        <f t="shared" si="2"/>
        <v>13.590182648401822</v>
      </c>
      <c r="J29" s="8">
        <v>5.2366000000000001</v>
      </c>
      <c r="K29" s="8">
        <f t="shared" si="3"/>
        <v>13.590182648401822</v>
      </c>
      <c r="L29" s="8">
        <f t="shared" si="4"/>
        <v>8.4221207508878848E-2</v>
      </c>
      <c r="M29" s="10">
        <v>9144</v>
      </c>
      <c r="N29" s="16">
        <f t="shared" si="5"/>
        <v>770.11872146118822</v>
      </c>
    </row>
    <row r="30" spans="1:14" s="17" customFormat="1" ht="13.8" x14ac:dyDescent="0.25">
      <c r="A30" s="9" t="s">
        <v>36</v>
      </c>
      <c r="B30" s="9" t="s">
        <v>0</v>
      </c>
      <c r="C30" s="10">
        <v>40174</v>
      </c>
      <c r="D30" s="11">
        <v>9.8737514081862603</v>
      </c>
      <c r="E30" s="12">
        <v>1909</v>
      </c>
      <c r="F30" s="13">
        <v>1</v>
      </c>
      <c r="G30" s="14">
        <f t="shared" si="0"/>
        <v>1909</v>
      </c>
      <c r="H30" s="15">
        <f t="shared" si="1"/>
        <v>4.751829541494499E-2</v>
      </c>
      <c r="I30" s="15">
        <f t="shared" si="2"/>
        <v>9.8262331127713161</v>
      </c>
      <c r="J30" s="8">
        <v>5.2366000000000001</v>
      </c>
      <c r="K30" s="8">
        <f t="shared" si="3"/>
        <v>9.8262331127713161</v>
      </c>
      <c r="L30" s="8">
        <f t="shared" si="4"/>
        <v>4.7518295414944234E-2</v>
      </c>
      <c r="M30" s="10">
        <v>32429</v>
      </c>
      <c r="N30" s="16">
        <f t="shared" si="5"/>
        <v>1540.9708020112266</v>
      </c>
    </row>
    <row r="31" spans="1:14" s="17" customFormat="1" ht="13.8" x14ac:dyDescent="0.25">
      <c r="A31" s="9" t="s">
        <v>37</v>
      </c>
      <c r="B31" s="9" t="s">
        <v>0</v>
      </c>
      <c r="C31" s="10">
        <v>39599</v>
      </c>
      <c r="D31" s="11">
        <v>8.6592605537109595</v>
      </c>
      <c r="E31" s="12">
        <v>5344</v>
      </c>
      <c r="F31" s="13">
        <v>1</v>
      </c>
      <c r="G31" s="14">
        <f t="shared" si="0"/>
        <v>5344</v>
      </c>
      <c r="H31" s="15">
        <f t="shared" si="1"/>
        <v>0.13495290285108211</v>
      </c>
      <c r="I31" s="15">
        <f t="shared" si="2"/>
        <v>8.5243076508598765</v>
      </c>
      <c r="J31" s="8">
        <v>5.2366000000000001</v>
      </c>
      <c r="K31" s="8">
        <f t="shared" si="3"/>
        <v>8.5243076508598765</v>
      </c>
      <c r="L31" s="8">
        <f t="shared" si="4"/>
        <v>0.13495290285108297</v>
      </c>
      <c r="M31" s="10">
        <v>20036</v>
      </c>
      <c r="N31" s="16">
        <f t="shared" si="5"/>
        <v>2703.9163615242983</v>
      </c>
    </row>
    <row r="32" spans="1:14" s="17" customFormat="1" ht="13.8" x14ac:dyDescent="0.25">
      <c r="A32" s="9" t="s">
        <v>41</v>
      </c>
      <c r="B32" s="9" t="s">
        <v>0</v>
      </c>
      <c r="C32" s="10">
        <v>66709</v>
      </c>
      <c r="D32" s="11">
        <v>8.9780926662014195</v>
      </c>
      <c r="E32" s="12">
        <v>133428</v>
      </c>
      <c r="F32" s="13">
        <v>1</v>
      </c>
      <c r="G32" s="14">
        <f t="shared" si="0"/>
        <v>133428</v>
      </c>
      <c r="H32" s="15">
        <f t="shared" si="1"/>
        <v>2.0001499048104452</v>
      </c>
      <c r="I32" s="15">
        <f t="shared" si="2"/>
        <v>6.9779427613909739</v>
      </c>
      <c r="J32" s="8">
        <v>5.2366000000000001</v>
      </c>
      <c r="K32" s="8">
        <f t="shared" si="3"/>
        <v>6.9779427613909739</v>
      </c>
      <c r="L32" s="8">
        <f t="shared" si="4"/>
        <v>2.0001499048104456</v>
      </c>
      <c r="M32" s="10">
        <v>47350</v>
      </c>
      <c r="N32" s="16">
        <f t="shared" si="5"/>
        <v>94707.097992774594</v>
      </c>
    </row>
    <row r="33" spans="1:14" s="17" customFormat="1" ht="13.8" x14ac:dyDescent="0.25">
      <c r="A33" s="9" t="s">
        <v>42</v>
      </c>
      <c r="B33" s="9" t="s">
        <v>0</v>
      </c>
      <c r="C33" s="10">
        <v>44755</v>
      </c>
      <c r="D33" s="11">
        <v>13.663321147165</v>
      </c>
      <c r="E33" s="12">
        <v>1430</v>
      </c>
      <c r="F33" s="13">
        <v>1</v>
      </c>
      <c r="G33" s="14">
        <f t="shared" si="0"/>
        <v>1430</v>
      </c>
      <c r="H33" s="15">
        <f t="shared" si="1"/>
        <v>3.195173723606301E-2</v>
      </c>
      <c r="I33" s="15">
        <f t="shared" si="2"/>
        <v>13.631369409928936</v>
      </c>
      <c r="J33" s="8">
        <v>5.2366000000000001</v>
      </c>
      <c r="K33" s="8">
        <f t="shared" si="3"/>
        <v>13.631369409928936</v>
      </c>
      <c r="L33" s="8">
        <f t="shared" si="4"/>
        <v>3.1951737236063593E-2</v>
      </c>
      <c r="M33" s="10">
        <v>25871</v>
      </c>
      <c r="N33" s="16">
        <f t="shared" si="5"/>
        <v>826.62339403420117</v>
      </c>
    </row>
    <row r="34" spans="1:14" s="17" customFormat="1" ht="13.8" x14ac:dyDescent="0.25">
      <c r="A34" s="9" t="s">
        <v>45</v>
      </c>
      <c r="B34" s="9" t="s">
        <v>0</v>
      </c>
      <c r="C34" s="10">
        <v>54897</v>
      </c>
      <c r="D34" s="11">
        <v>13.5356140319105</v>
      </c>
      <c r="E34" s="12">
        <v>37154</v>
      </c>
      <c r="F34" s="13">
        <v>1</v>
      </c>
      <c r="G34" s="14">
        <f t="shared" si="0"/>
        <v>37154</v>
      </c>
      <c r="H34" s="15">
        <f t="shared" si="1"/>
        <v>0.67679472466619306</v>
      </c>
      <c r="I34" s="15">
        <f t="shared" si="2"/>
        <v>12.858819307244307</v>
      </c>
      <c r="J34" s="8">
        <v>5.2366000000000001</v>
      </c>
      <c r="K34" s="8">
        <f t="shared" si="3"/>
        <v>12.858819307244307</v>
      </c>
      <c r="L34" s="8">
        <f t="shared" si="4"/>
        <v>0.67679472466619295</v>
      </c>
      <c r="M34" s="10">
        <v>37282</v>
      </c>
      <c r="N34" s="16">
        <f t="shared" si="5"/>
        <v>25232.260925005005</v>
      </c>
    </row>
    <row r="35" spans="1:14" s="17" customFormat="1" ht="13.8" x14ac:dyDescent="0.25">
      <c r="A35" s="9" t="s">
        <v>47</v>
      </c>
      <c r="B35" s="9" t="s">
        <v>0</v>
      </c>
      <c r="C35" s="10">
        <v>75227</v>
      </c>
      <c r="D35" s="11">
        <v>5.9720180254429902</v>
      </c>
      <c r="E35" s="12">
        <v>15969</v>
      </c>
      <c r="F35" s="13">
        <v>1</v>
      </c>
      <c r="G35" s="14">
        <f t="shared" si="0"/>
        <v>15969</v>
      </c>
      <c r="H35" s="15">
        <f t="shared" si="1"/>
        <v>0.21227750674624801</v>
      </c>
      <c r="I35" s="15">
        <f t="shared" si="2"/>
        <v>5.7597405186967423</v>
      </c>
      <c r="J35" s="8">
        <v>5.2366000000000001</v>
      </c>
      <c r="K35" s="8">
        <f t="shared" si="3"/>
        <v>5.7597405186967423</v>
      </c>
      <c r="L35" s="8">
        <f t="shared" si="4"/>
        <v>0.2122775067462479</v>
      </c>
      <c r="M35" s="10">
        <v>29999</v>
      </c>
      <c r="N35" s="16">
        <f t="shared" si="5"/>
        <v>6368.112924880691</v>
      </c>
    </row>
    <row r="36" spans="1:14" s="17" customFormat="1" ht="13.8" x14ac:dyDescent="0.25">
      <c r="A36" s="9" t="s">
        <v>50</v>
      </c>
      <c r="B36" s="9" t="s">
        <v>0</v>
      </c>
      <c r="C36" s="10">
        <v>82491</v>
      </c>
      <c r="D36" s="11">
        <v>7.0779393640621198</v>
      </c>
      <c r="E36" s="12">
        <v>16769</v>
      </c>
      <c r="F36" s="13">
        <v>1</v>
      </c>
      <c r="G36" s="14">
        <f t="shared" si="0"/>
        <v>16769</v>
      </c>
      <c r="H36" s="15">
        <f t="shared" si="1"/>
        <v>0.20328278236413669</v>
      </c>
      <c r="I36" s="15">
        <f t="shared" si="2"/>
        <v>6.874656581697983</v>
      </c>
      <c r="J36" s="8">
        <v>5.2366000000000001</v>
      </c>
      <c r="K36" s="8">
        <f t="shared" si="3"/>
        <v>6.874656581697983</v>
      </c>
      <c r="L36" s="8">
        <f t="shared" si="4"/>
        <v>0.20328278236413677</v>
      </c>
      <c r="M36" s="10">
        <v>79611</v>
      </c>
      <c r="N36" s="16">
        <f t="shared" si="5"/>
        <v>16183.545586791293</v>
      </c>
    </row>
    <row r="37" spans="1:14" s="17" customFormat="1" ht="13.8" x14ac:dyDescent="0.25">
      <c r="A37" s="9" t="s">
        <v>51</v>
      </c>
      <c r="B37" s="9" t="s">
        <v>0</v>
      </c>
      <c r="C37" s="10">
        <v>35914</v>
      </c>
      <c r="D37" s="11">
        <v>10.0985163040469</v>
      </c>
      <c r="E37" s="12">
        <v>5101</v>
      </c>
      <c r="F37" s="13">
        <v>1</v>
      </c>
      <c r="G37" s="14">
        <f t="shared" si="0"/>
        <v>5101</v>
      </c>
      <c r="H37" s="15">
        <f t="shared" si="1"/>
        <v>0.14203374728518126</v>
      </c>
      <c r="I37" s="15">
        <f t="shared" si="2"/>
        <v>9.9564825567617188</v>
      </c>
      <c r="J37" s="8">
        <v>5.2366000000000001</v>
      </c>
      <c r="K37" s="8">
        <f t="shared" si="3"/>
        <v>9.9564825567617188</v>
      </c>
      <c r="L37" s="8">
        <f t="shared" si="4"/>
        <v>0.14203374728518092</v>
      </c>
      <c r="M37" s="10">
        <v>27126</v>
      </c>
      <c r="N37" s="16">
        <f t="shared" si="5"/>
        <v>3852.8074288578177</v>
      </c>
    </row>
    <row r="38" spans="1:14" s="17" customFormat="1" ht="13.8" x14ac:dyDescent="0.25">
      <c r="A38" s="9" t="s">
        <v>53</v>
      </c>
      <c r="B38" s="9" t="s">
        <v>0</v>
      </c>
      <c r="C38" s="10">
        <v>19764</v>
      </c>
      <c r="D38" s="11">
        <v>6.4987888574888997</v>
      </c>
      <c r="E38" s="12">
        <v>31564</v>
      </c>
      <c r="F38" s="13">
        <v>1</v>
      </c>
      <c r="G38" s="14">
        <f t="shared" si="0"/>
        <v>31564</v>
      </c>
      <c r="H38" s="15">
        <f t="shared" si="1"/>
        <v>1.5970451325642583</v>
      </c>
      <c r="I38" s="15">
        <f t="shared" si="2"/>
        <v>4.9017437249246409</v>
      </c>
      <c r="J38" s="8">
        <v>5.2366000000000001</v>
      </c>
      <c r="K38" s="8">
        <f t="shared" si="3"/>
        <v>5.2366000000000001</v>
      </c>
      <c r="L38" s="8">
        <f t="shared" si="4"/>
        <v>1.2621888574888995</v>
      </c>
      <c r="M38" s="10">
        <v>14169</v>
      </c>
      <c r="N38" s="16">
        <f t="shared" si="5"/>
        <v>17883.953921760218</v>
      </c>
    </row>
    <row r="39" spans="1:14" s="17" customFormat="1" ht="13.8" x14ac:dyDescent="0.25">
      <c r="A39" s="9" t="s">
        <v>54</v>
      </c>
      <c r="B39" s="9" t="s">
        <v>1</v>
      </c>
      <c r="C39" s="10">
        <v>4570</v>
      </c>
      <c r="D39" s="11">
        <v>5.2900564481111596</v>
      </c>
      <c r="E39" s="12">
        <v>28456</v>
      </c>
      <c r="F39" s="13">
        <v>0.17105263157894701</v>
      </c>
      <c r="G39" s="14">
        <f t="shared" ref="G39:G70" si="6">E39*F39</f>
        <v>4867.4736842105158</v>
      </c>
      <c r="H39" s="15">
        <f t="shared" ref="H39:H70" si="7">G39/C39</f>
        <v>1.065092709892892</v>
      </c>
      <c r="I39" s="15">
        <f t="shared" ref="I39:I70" si="8">D39-H39</f>
        <v>4.2249637382182677</v>
      </c>
      <c r="J39" s="8">
        <v>5.2366000000000001</v>
      </c>
      <c r="K39" s="8">
        <f t="shared" ref="K39:K70" si="9">MAX(I39:J39)</f>
        <v>5.2366000000000001</v>
      </c>
      <c r="L39" s="8">
        <f t="shared" ref="L39:L70" si="10">D39-K39</f>
        <v>5.345644811115946E-2</v>
      </c>
      <c r="M39" s="10">
        <v>3910</v>
      </c>
      <c r="N39" s="16">
        <f t="shared" ref="N39:N70" si="11">L39*M39</f>
        <v>209.01471211463348</v>
      </c>
    </row>
    <row r="40" spans="1:14" s="17" customFormat="1" ht="13.8" x14ac:dyDescent="0.25">
      <c r="A40" s="9" t="s">
        <v>54</v>
      </c>
      <c r="B40" s="9" t="s">
        <v>0</v>
      </c>
      <c r="C40" s="10">
        <v>21602</v>
      </c>
      <c r="D40" s="11">
        <v>5.3661440581686</v>
      </c>
      <c r="E40" s="12">
        <v>28456</v>
      </c>
      <c r="F40" s="13">
        <v>0.82894736842105299</v>
      </c>
      <c r="G40" s="14">
        <f t="shared" si="6"/>
        <v>23588.526315789484</v>
      </c>
      <c r="H40" s="15">
        <f t="shared" si="7"/>
        <v>1.0919602960739507</v>
      </c>
      <c r="I40" s="15">
        <f t="shared" si="8"/>
        <v>4.2741837620946495</v>
      </c>
      <c r="J40" s="8">
        <v>5.2366000000000001</v>
      </c>
      <c r="K40" s="8">
        <f t="shared" si="9"/>
        <v>5.2366000000000001</v>
      </c>
      <c r="L40" s="8">
        <f t="shared" si="10"/>
        <v>0.12954405816859982</v>
      </c>
      <c r="M40" s="10">
        <v>10597</v>
      </c>
      <c r="N40" s="16">
        <f t="shared" si="11"/>
        <v>1372.7783844126523</v>
      </c>
    </row>
    <row r="41" spans="1:14" s="17" customFormat="1" ht="13.8" x14ac:dyDescent="0.25">
      <c r="A41" s="9" t="s">
        <v>59</v>
      </c>
      <c r="B41" s="9" t="s">
        <v>1</v>
      </c>
      <c r="C41" s="10">
        <v>10910</v>
      </c>
      <c r="D41" s="11">
        <v>11.4735393928277</v>
      </c>
      <c r="E41" s="12">
        <v>7515</v>
      </c>
      <c r="F41" s="13">
        <v>0.5</v>
      </c>
      <c r="G41" s="14">
        <f t="shared" si="6"/>
        <v>3757.5</v>
      </c>
      <c r="H41" s="15">
        <f t="shared" si="7"/>
        <v>0.34440879926672779</v>
      </c>
      <c r="I41" s="15">
        <f t="shared" si="8"/>
        <v>11.129130593560973</v>
      </c>
      <c r="J41" s="8">
        <v>5.2366000000000001</v>
      </c>
      <c r="K41" s="8">
        <f t="shared" si="9"/>
        <v>11.129130593560973</v>
      </c>
      <c r="L41" s="8">
        <f t="shared" si="10"/>
        <v>0.34440879926672707</v>
      </c>
      <c r="M41" s="10">
        <v>8104</v>
      </c>
      <c r="N41" s="16">
        <f t="shared" si="11"/>
        <v>2791.0889092575562</v>
      </c>
    </row>
    <row r="42" spans="1:14" s="17" customFormat="1" ht="13.8" x14ac:dyDescent="0.25">
      <c r="A42" s="9" t="s">
        <v>59</v>
      </c>
      <c r="B42" s="9" t="s">
        <v>0</v>
      </c>
      <c r="C42" s="10">
        <v>10846</v>
      </c>
      <c r="D42" s="11">
        <v>11.475644436290199</v>
      </c>
      <c r="E42" s="12">
        <v>7515</v>
      </c>
      <c r="F42" s="13">
        <v>0.5</v>
      </c>
      <c r="G42" s="14">
        <f t="shared" si="6"/>
        <v>3757.5</v>
      </c>
      <c r="H42" s="15">
        <f t="shared" si="7"/>
        <v>0.34644108427069886</v>
      </c>
      <c r="I42" s="15">
        <f t="shared" si="8"/>
        <v>11.1292033520195</v>
      </c>
      <c r="J42" s="8">
        <v>5.2366000000000001</v>
      </c>
      <c r="K42" s="8">
        <f t="shared" si="9"/>
        <v>11.1292033520195</v>
      </c>
      <c r="L42" s="8">
        <f t="shared" si="10"/>
        <v>0.34644108427069931</v>
      </c>
      <c r="M42" s="10">
        <v>8683</v>
      </c>
      <c r="N42" s="16">
        <f t="shared" si="11"/>
        <v>3008.1479347224822</v>
      </c>
    </row>
    <row r="43" spans="1:14" s="17" customFormat="1" ht="13.8" x14ac:dyDescent="0.25">
      <c r="A43" s="9" t="s">
        <v>60</v>
      </c>
      <c r="B43" s="9" t="s">
        <v>0</v>
      </c>
      <c r="C43" s="10">
        <v>20338</v>
      </c>
      <c r="D43" s="11">
        <v>16.3225994746571</v>
      </c>
      <c r="E43" s="12">
        <v>378</v>
      </c>
      <c r="F43" s="13">
        <v>1</v>
      </c>
      <c r="G43" s="14">
        <f t="shared" si="6"/>
        <v>378</v>
      </c>
      <c r="H43" s="15">
        <f t="shared" si="7"/>
        <v>1.8585898318418722E-2</v>
      </c>
      <c r="I43" s="15">
        <f t="shared" si="8"/>
        <v>16.304013576338679</v>
      </c>
      <c r="J43" s="8">
        <v>5.2366000000000001</v>
      </c>
      <c r="K43" s="8">
        <f t="shared" si="9"/>
        <v>16.304013576338679</v>
      </c>
      <c r="L43" s="8">
        <f t="shared" si="10"/>
        <v>1.8585898318420391E-2</v>
      </c>
      <c r="M43" s="10">
        <v>15413</v>
      </c>
      <c r="N43" s="16">
        <f t="shared" si="11"/>
        <v>286.46445078181347</v>
      </c>
    </row>
    <row r="44" spans="1:14" s="17" customFormat="1" ht="13.8" x14ac:dyDescent="0.25">
      <c r="A44" s="9" t="s">
        <v>61</v>
      </c>
      <c r="B44" s="9" t="s">
        <v>0</v>
      </c>
      <c r="C44" s="10">
        <v>31682</v>
      </c>
      <c r="D44" s="11">
        <v>9.7129845715026608</v>
      </c>
      <c r="E44" s="12">
        <v>107</v>
      </c>
      <c r="F44" s="13">
        <v>1</v>
      </c>
      <c r="G44" s="14">
        <f t="shared" si="6"/>
        <v>107</v>
      </c>
      <c r="H44" s="15">
        <f t="shared" si="7"/>
        <v>3.3773120383814152E-3</v>
      </c>
      <c r="I44" s="15">
        <f t="shared" si="8"/>
        <v>9.7096072594642795</v>
      </c>
      <c r="J44" s="8">
        <v>5.2366000000000001</v>
      </c>
      <c r="K44" s="8">
        <f t="shared" si="9"/>
        <v>9.7096072594642795</v>
      </c>
      <c r="L44" s="8">
        <f t="shared" si="10"/>
        <v>3.3773120383813193E-3</v>
      </c>
      <c r="M44" s="10">
        <v>24348</v>
      </c>
      <c r="N44" s="16">
        <f t="shared" si="11"/>
        <v>82.230793510508363</v>
      </c>
    </row>
    <row r="45" spans="1:14" s="17" customFormat="1" ht="13.8" x14ac:dyDescent="0.25">
      <c r="A45" s="9" t="s">
        <v>65</v>
      </c>
      <c r="B45" s="9" t="s">
        <v>0</v>
      </c>
      <c r="C45" s="10">
        <v>19710</v>
      </c>
      <c r="D45" s="11">
        <v>13.2321156773212</v>
      </c>
      <c r="E45" s="12">
        <v>205459</v>
      </c>
      <c r="F45" s="13">
        <v>0.63829787234042601</v>
      </c>
      <c r="G45" s="14">
        <f t="shared" si="6"/>
        <v>131144.0425531916</v>
      </c>
      <c r="H45" s="15">
        <f t="shared" si="7"/>
        <v>6.653680494834683</v>
      </c>
      <c r="I45" s="15">
        <f t="shared" si="8"/>
        <v>6.5784351824865173</v>
      </c>
      <c r="J45" s="8">
        <v>5.2366000000000001</v>
      </c>
      <c r="K45" s="8">
        <f t="shared" si="9"/>
        <v>6.5784351824865173</v>
      </c>
      <c r="L45" s="8">
        <f t="shared" si="10"/>
        <v>6.653680494834683</v>
      </c>
      <c r="M45" s="10">
        <v>16224</v>
      </c>
      <c r="N45" s="16">
        <f t="shared" si="11"/>
        <v>107949.3123481979</v>
      </c>
    </row>
    <row r="46" spans="1:14" s="17" customFormat="1" ht="13.8" x14ac:dyDescent="0.25">
      <c r="A46" s="9" t="s">
        <v>67</v>
      </c>
      <c r="B46" s="9" t="s">
        <v>0</v>
      </c>
      <c r="C46" s="10">
        <v>31741</v>
      </c>
      <c r="D46" s="11">
        <v>17.287732819524699</v>
      </c>
      <c r="E46" s="12">
        <v>5320</v>
      </c>
      <c r="F46" s="13">
        <v>0.68181818181818199</v>
      </c>
      <c r="G46" s="14">
        <f t="shared" si="6"/>
        <v>3627.2727272727284</v>
      </c>
      <c r="H46" s="15">
        <f t="shared" si="7"/>
        <v>0.11427720384590052</v>
      </c>
      <c r="I46" s="15">
        <f t="shared" si="8"/>
        <v>17.173455615678797</v>
      </c>
      <c r="J46" s="8">
        <v>5.2366000000000001</v>
      </c>
      <c r="K46" s="8">
        <f t="shared" si="9"/>
        <v>17.173455615678797</v>
      </c>
      <c r="L46" s="8">
        <f t="shared" si="10"/>
        <v>0.11427720384590145</v>
      </c>
      <c r="M46" s="10">
        <v>17103</v>
      </c>
      <c r="N46" s="16">
        <f t="shared" si="11"/>
        <v>1954.4830173764526</v>
      </c>
    </row>
    <row r="47" spans="1:14" s="17" customFormat="1" ht="13.8" x14ac:dyDescent="0.25">
      <c r="A47" s="9" t="s">
        <v>68</v>
      </c>
      <c r="B47" s="9" t="s">
        <v>0</v>
      </c>
      <c r="C47" s="10">
        <v>59130</v>
      </c>
      <c r="D47" s="11">
        <v>17.0179773380687</v>
      </c>
      <c r="E47" s="12">
        <v>4013</v>
      </c>
      <c r="F47" s="13">
        <v>1</v>
      </c>
      <c r="G47" s="14">
        <f t="shared" si="6"/>
        <v>4013</v>
      </c>
      <c r="H47" s="15">
        <f t="shared" si="7"/>
        <v>6.7867410789785212E-2</v>
      </c>
      <c r="I47" s="15">
        <f t="shared" si="8"/>
        <v>16.950109927278916</v>
      </c>
      <c r="J47" s="8">
        <v>5.2366000000000001</v>
      </c>
      <c r="K47" s="8">
        <f t="shared" si="9"/>
        <v>16.950109927278916</v>
      </c>
      <c r="L47" s="8">
        <f t="shared" si="10"/>
        <v>6.7867410789784088E-2</v>
      </c>
      <c r="M47" s="10">
        <v>34661</v>
      </c>
      <c r="N47" s="16">
        <f t="shared" si="11"/>
        <v>2352.3523253847061</v>
      </c>
    </row>
    <row r="48" spans="1:14" s="17" customFormat="1" ht="13.8" x14ac:dyDescent="0.25">
      <c r="A48" s="9" t="s">
        <v>69</v>
      </c>
      <c r="B48" s="9" t="s">
        <v>0</v>
      </c>
      <c r="C48" s="10">
        <v>25526</v>
      </c>
      <c r="D48" s="11">
        <v>11.724334753597599</v>
      </c>
      <c r="E48" s="12">
        <v>152</v>
      </c>
      <c r="F48" s="13">
        <v>1</v>
      </c>
      <c r="G48" s="14">
        <f t="shared" si="6"/>
        <v>152</v>
      </c>
      <c r="H48" s="15">
        <f t="shared" si="7"/>
        <v>5.9547128418083522E-3</v>
      </c>
      <c r="I48" s="15">
        <f t="shared" si="8"/>
        <v>11.718380040755791</v>
      </c>
      <c r="J48" s="8">
        <v>5.2366000000000001</v>
      </c>
      <c r="K48" s="8">
        <f t="shared" si="9"/>
        <v>11.718380040755791</v>
      </c>
      <c r="L48" s="8">
        <f t="shared" si="10"/>
        <v>5.9547128418078188E-3</v>
      </c>
      <c r="M48" s="10">
        <v>14816</v>
      </c>
      <c r="N48" s="16">
        <f t="shared" si="11"/>
        <v>88.225025464224643</v>
      </c>
    </row>
    <row r="49" spans="1:14" s="17" customFormat="1" ht="13.8" x14ac:dyDescent="0.25">
      <c r="A49" s="9" t="s">
        <v>71</v>
      </c>
      <c r="B49" s="9" t="s">
        <v>0</v>
      </c>
      <c r="C49" s="10">
        <v>41189</v>
      </c>
      <c r="D49" s="11">
        <v>12.963570856685299</v>
      </c>
      <c r="E49" s="12">
        <v>15723</v>
      </c>
      <c r="F49" s="13">
        <v>1</v>
      </c>
      <c r="G49" s="14">
        <f t="shared" si="6"/>
        <v>15723</v>
      </c>
      <c r="H49" s="15">
        <f t="shared" si="7"/>
        <v>0.38172813129719102</v>
      </c>
      <c r="I49" s="15">
        <f t="shared" si="8"/>
        <v>12.581842725388109</v>
      </c>
      <c r="J49" s="8">
        <v>5.2366000000000001</v>
      </c>
      <c r="K49" s="8">
        <f t="shared" si="9"/>
        <v>12.581842725388109</v>
      </c>
      <c r="L49" s="8">
        <f t="shared" si="10"/>
        <v>0.38172813129719074</v>
      </c>
      <c r="M49" s="10">
        <v>23108</v>
      </c>
      <c r="N49" s="16">
        <f t="shared" si="11"/>
        <v>8820.973658015484</v>
      </c>
    </row>
    <row r="50" spans="1:14" s="17" customFormat="1" ht="13.8" x14ac:dyDescent="0.25">
      <c r="A50" s="9" t="s">
        <v>72</v>
      </c>
      <c r="B50" s="9" t="s">
        <v>0</v>
      </c>
      <c r="C50" s="10">
        <v>39420</v>
      </c>
      <c r="D50" s="11">
        <v>10.0251902587519</v>
      </c>
      <c r="E50" s="12">
        <v>5322</v>
      </c>
      <c r="F50" s="13">
        <v>1</v>
      </c>
      <c r="G50" s="14">
        <f t="shared" si="6"/>
        <v>5322</v>
      </c>
      <c r="H50" s="15">
        <f t="shared" si="7"/>
        <v>0.13500761035007611</v>
      </c>
      <c r="I50" s="15">
        <f t="shared" si="8"/>
        <v>9.890182648401824</v>
      </c>
      <c r="J50" s="8">
        <v>5.2366000000000001</v>
      </c>
      <c r="K50" s="8">
        <f t="shared" si="9"/>
        <v>9.890182648401824</v>
      </c>
      <c r="L50" s="8">
        <f t="shared" si="10"/>
        <v>0.13500761035007613</v>
      </c>
      <c r="M50" s="10">
        <v>26471</v>
      </c>
      <c r="N50" s="16">
        <f t="shared" si="11"/>
        <v>3573.7864535768654</v>
      </c>
    </row>
    <row r="51" spans="1:14" s="17" customFormat="1" ht="13.8" x14ac:dyDescent="0.25">
      <c r="A51" s="9" t="s">
        <v>73</v>
      </c>
      <c r="B51" s="9" t="s">
        <v>0</v>
      </c>
      <c r="C51" s="10">
        <v>22182</v>
      </c>
      <c r="D51" s="11">
        <v>18.891256630693199</v>
      </c>
      <c r="E51" s="12">
        <v>10173</v>
      </c>
      <c r="F51" s="13">
        <v>1</v>
      </c>
      <c r="G51" s="14">
        <f t="shared" si="6"/>
        <v>10173</v>
      </c>
      <c r="H51" s="15">
        <f t="shared" si="7"/>
        <v>0.45861509331890721</v>
      </c>
      <c r="I51" s="15">
        <f t="shared" si="8"/>
        <v>18.432641537374291</v>
      </c>
      <c r="J51" s="8">
        <v>5.2366000000000001</v>
      </c>
      <c r="K51" s="8">
        <f t="shared" si="9"/>
        <v>18.432641537374291</v>
      </c>
      <c r="L51" s="8">
        <f t="shared" si="10"/>
        <v>0.45861509331890815</v>
      </c>
      <c r="M51" s="10">
        <v>14646</v>
      </c>
      <c r="N51" s="16">
        <f t="shared" si="11"/>
        <v>6716.8766567487291</v>
      </c>
    </row>
    <row r="52" spans="1:14" s="17" customFormat="1" ht="13.8" x14ac:dyDescent="0.25">
      <c r="A52" s="9" t="s">
        <v>74</v>
      </c>
      <c r="B52" s="9" t="s">
        <v>0</v>
      </c>
      <c r="C52" s="10">
        <v>49275</v>
      </c>
      <c r="D52" s="11">
        <v>5.6521156773211603</v>
      </c>
      <c r="E52" s="12">
        <v>395</v>
      </c>
      <c r="F52" s="13">
        <v>1</v>
      </c>
      <c r="G52" s="14">
        <f t="shared" si="6"/>
        <v>395</v>
      </c>
      <c r="H52" s="15">
        <f t="shared" si="7"/>
        <v>8.0162354134956874E-3</v>
      </c>
      <c r="I52" s="15">
        <f t="shared" si="8"/>
        <v>5.6440994419076649</v>
      </c>
      <c r="J52" s="8">
        <v>5.2366000000000001</v>
      </c>
      <c r="K52" s="8">
        <f t="shared" si="9"/>
        <v>5.6440994419076649</v>
      </c>
      <c r="L52" s="8">
        <f t="shared" si="10"/>
        <v>8.0162354134953873E-3</v>
      </c>
      <c r="M52" s="10">
        <v>28849</v>
      </c>
      <c r="N52" s="16">
        <f t="shared" si="11"/>
        <v>231.26037544392844</v>
      </c>
    </row>
    <row r="53" spans="1:14" s="17" customFormat="1" ht="13.8" x14ac:dyDescent="0.25">
      <c r="A53" s="9" t="s">
        <v>75</v>
      </c>
      <c r="B53" s="9" t="s">
        <v>0</v>
      </c>
      <c r="C53" s="10">
        <v>87487</v>
      </c>
      <c r="D53" s="11">
        <v>6.2652345164795404</v>
      </c>
      <c r="E53" s="12">
        <v>9503</v>
      </c>
      <c r="F53" s="13">
        <v>0.72521246458923505</v>
      </c>
      <c r="G53" s="14">
        <f t="shared" si="6"/>
        <v>6891.6940509915003</v>
      </c>
      <c r="H53" s="15">
        <f t="shared" si="7"/>
        <v>7.8773921279635839E-2</v>
      </c>
      <c r="I53" s="15">
        <f t="shared" si="8"/>
        <v>6.1864605951999048</v>
      </c>
      <c r="J53" s="8">
        <v>5.2366000000000001</v>
      </c>
      <c r="K53" s="8">
        <f t="shared" si="9"/>
        <v>6.1864605951999048</v>
      </c>
      <c r="L53" s="8">
        <f t="shared" si="10"/>
        <v>7.8773921279635672E-2</v>
      </c>
      <c r="M53" s="10">
        <v>58466</v>
      </c>
      <c r="N53" s="16">
        <f t="shared" si="11"/>
        <v>4605.5960815351791</v>
      </c>
    </row>
    <row r="54" spans="1:14" s="17" customFormat="1" ht="13.8" x14ac:dyDescent="0.25">
      <c r="A54" s="9" t="s">
        <v>77</v>
      </c>
      <c r="B54" s="9" t="s">
        <v>1</v>
      </c>
      <c r="C54" s="10">
        <v>294</v>
      </c>
      <c r="D54" s="11">
        <v>7.2958904109588998</v>
      </c>
      <c r="E54" s="12">
        <v>11441</v>
      </c>
      <c r="F54" s="13">
        <v>6.8914646996838802E-3</v>
      </c>
      <c r="G54" s="14">
        <f t="shared" si="6"/>
        <v>78.845247629083275</v>
      </c>
      <c r="H54" s="15">
        <f t="shared" si="7"/>
        <v>0.26818111438463699</v>
      </c>
      <c r="I54" s="15">
        <f t="shared" si="8"/>
        <v>7.0277092965742627</v>
      </c>
      <c r="J54" s="8">
        <v>5.2366000000000001</v>
      </c>
      <c r="K54" s="8">
        <f t="shared" si="9"/>
        <v>7.0277092965742627</v>
      </c>
      <c r="L54" s="8">
        <f t="shared" si="10"/>
        <v>0.2681811143846371</v>
      </c>
      <c r="M54" s="10">
        <v>173</v>
      </c>
      <c r="N54" s="16">
        <f t="shared" si="11"/>
        <v>46.39533278854222</v>
      </c>
    </row>
    <row r="55" spans="1:14" s="17" customFormat="1" ht="13.8" x14ac:dyDescent="0.25">
      <c r="A55" s="9" t="s">
        <v>77</v>
      </c>
      <c r="B55" s="9" t="s">
        <v>0</v>
      </c>
      <c r="C55" s="10">
        <v>42411</v>
      </c>
      <c r="D55" s="11">
        <v>8.1057177242372003</v>
      </c>
      <c r="E55" s="12">
        <v>11441</v>
      </c>
      <c r="F55" s="13">
        <v>0.99310853530031595</v>
      </c>
      <c r="G55" s="14">
        <f t="shared" si="6"/>
        <v>11362.154752370914</v>
      </c>
      <c r="H55" s="15">
        <f t="shared" si="7"/>
        <v>0.26790584405863843</v>
      </c>
      <c r="I55" s="15">
        <f t="shared" si="8"/>
        <v>7.8378118801785615</v>
      </c>
      <c r="J55" s="8">
        <v>5.2366000000000001</v>
      </c>
      <c r="K55" s="8">
        <f t="shared" si="9"/>
        <v>7.8378118801785615</v>
      </c>
      <c r="L55" s="8">
        <f t="shared" si="10"/>
        <v>0.26790584405863882</v>
      </c>
      <c r="M55" s="10">
        <v>28764</v>
      </c>
      <c r="N55" s="16">
        <f t="shared" si="11"/>
        <v>7706.0436985026872</v>
      </c>
    </row>
    <row r="56" spans="1:14" s="17" customFormat="1" ht="13.8" x14ac:dyDescent="0.25">
      <c r="A56" s="9" t="s">
        <v>79</v>
      </c>
      <c r="B56" s="9" t="s">
        <v>0</v>
      </c>
      <c r="C56" s="10">
        <v>43362</v>
      </c>
      <c r="D56" s="11">
        <v>14.4979259731972</v>
      </c>
      <c r="E56" s="12">
        <v>5275</v>
      </c>
      <c r="F56" s="13">
        <v>1</v>
      </c>
      <c r="G56" s="14">
        <f t="shared" si="6"/>
        <v>5275</v>
      </c>
      <c r="H56" s="15">
        <f t="shared" si="7"/>
        <v>0.1216502928831696</v>
      </c>
      <c r="I56" s="15">
        <f t="shared" si="8"/>
        <v>14.376275680314031</v>
      </c>
      <c r="J56" s="8">
        <v>5.2366000000000001</v>
      </c>
      <c r="K56" s="8">
        <f t="shared" si="9"/>
        <v>14.376275680314031</v>
      </c>
      <c r="L56" s="8">
        <f t="shared" si="10"/>
        <v>0.12165029288316909</v>
      </c>
      <c r="M56" s="10">
        <v>28839</v>
      </c>
      <c r="N56" s="16">
        <f t="shared" si="11"/>
        <v>3508.2727964577134</v>
      </c>
    </row>
    <row r="57" spans="1:14" s="17" customFormat="1" ht="13.8" x14ac:dyDescent="0.25">
      <c r="A57" s="9" t="s">
        <v>80</v>
      </c>
      <c r="B57" s="9" t="s">
        <v>0</v>
      </c>
      <c r="C57" s="10">
        <v>36762</v>
      </c>
      <c r="D57" s="11">
        <v>11.382546036829501</v>
      </c>
      <c r="E57" s="12">
        <v>4420</v>
      </c>
      <c r="F57" s="13">
        <v>1</v>
      </c>
      <c r="G57" s="14">
        <f t="shared" si="6"/>
        <v>4420</v>
      </c>
      <c r="H57" s="15">
        <f t="shared" si="7"/>
        <v>0.12023284913769654</v>
      </c>
      <c r="I57" s="15">
        <f t="shared" si="8"/>
        <v>11.262313187691804</v>
      </c>
      <c r="J57" s="8">
        <v>5.2366000000000001</v>
      </c>
      <c r="K57" s="8">
        <f t="shared" si="9"/>
        <v>11.262313187691804</v>
      </c>
      <c r="L57" s="8">
        <f t="shared" si="10"/>
        <v>0.12023284913769672</v>
      </c>
      <c r="M57" s="10">
        <v>21269</v>
      </c>
      <c r="N57" s="16">
        <f t="shared" si="11"/>
        <v>2557.2324683096713</v>
      </c>
    </row>
    <row r="58" spans="1:14" s="17" customFormat="1" ht="13.8" x14ac:dyDescent="0.25">
      <c r="A58" s="9" t="s">
        <v>81</v>
      </c>
      <c r="B58" s="9" t="s">
        <v>0</v>
      </c>
      <c r="C58" s="10">
        <v>33676</v>
      </c>
      <c r="D58" s="11">
        <v>11.9379210495213</v>
      </c>
      <c r="E58" s="12">
        <v>17902</v>
      </c>
      <c r="F58" s="13">
        <v>1</v>
      </c>
      <c r="G58" s="14">
        <f t="shared" si="6"/>
        <v>17902</v>
      </c>
      <c r="H58" s="15">
        <f t="shared" si="7"/>
        <v>0.53159520133032423</v>
      </c>
      <c r="I58" s="15">
        <f t="shared" si="8"/>
        <v>11.406325848190976</v>
      </c>
      <c r="J58" s="8">
        <v>5.2366000000000001</v>
      </c>
      <c r="K58" s="8">
        <f t="shared" si="9"/>
        <v>11.406325848190976</v>
      </c>
      <c r="L58" s="8">
        <f t="shared" si="10"/>
        <v>0.53159520133032423</v>
      </c>
      <c r="M58" s="10">
        <v>17071</v>
      </c>
      <c r="N58" s="16">
        <f t="shared" si="11"/>
        <v>9074.8616819099643</v>
      </c>
    </row>
    <row r="59" spans="1:14" s="17" customFormat="1" ht="13.8" x14ac:dyDescent="0.25">
      <c r="A59" s="9" t="s">
        <v>82</v>
      </c>
      <c r="B59" s="9" t="s">
        <v>0</v>
      </c>
      <c r="C59" s="10">
        <v>41201</v>
      </c>
      <c r="D59" s="11">
        <v>9.7556897013363209</v>
      </c>
      <c r="E59" s="12">
        <v>1429</v>
      </c>
      <c r="F59" s="13">
        <v>1</v>
      </c>
      <c r="G59" s="14">
        <f t="shared" si="6"/>
        <v>1429</v>
      </c>
      <c r="H59" s="15">
        <f t="shared" si="7"/>
        <v>3.4683624183879033E-2</v>
      </c>
      <c r="I59" s="15">
        <f t="shared" si="8"/>
        <v>9.7210060771524418</v>
      </c>
      <c r="J59" s="8">
        <v>5.2366000000000001</v>
      </c>
      <c r="K59" s="8">
        <f t="shared" si="9"/>
        <v>9.7210060771524418</v>
      </c>
      <c r="L59" s="8">
        <f t="shared" si="10"/>
        <v>3.4683624183879047E-2</v>
      </c>
      <c r="M59" s="10">
        <v>22288</v>
      </c>
      <c r="N59" s="16">
        <f t="shared" si="11"/>
        <v>773.02861581029617</v>
      </c>
    </row>
    <row r="60" spans="1:14" s="17" customFormat="1" ht="13.8" x14ac:dyDescent="0.25">
      <c r="A60" s="9" t="s">
        <v>83</v>
      </c>
      <c r="B60" s="9" t="s">
        <v>0</v>
      </c>
      <c r="C60" s="10">
        <v>19764</v>
      </c>
      <c r="D60" s="11">
        <v>6.51595636732623</v>
      </c>
      <c r="E60" s="12">
        <v>11008</v>
      </c>
      <c r="F60" s="13">
        <v>1</v>
      </c>
      <c r="G60" s="14">
        <f t="shared" si="6"/>
        <v>11008</v>
      </c>
      <c r="H60" s="15">
        <f t="shared" si="7"/>
        <v>0.55697227281926731</v>
      </c>
      <c r="I60" s="15">
        <f t="shared" si="8"/>
        <v>5.9589840945069623</v>
      </c>
      <c r="J60" s="8">
        <v>5.2366000000000001</v>
      </c>
      <c r="K60" s="8">
        <f t="shared" si="9"/>
        <v>5.9589840945069623</v>
      </c>
      <c r="L60" s="8">
        <f t="shared" si="10"/>
        <v>0.55697227281926764</v>
      </c>
      <c r="M60" s="10">
        <v>12765</v>
      </c>
      <c r="N60" s="16">
        <f t="shared" si="11"/>
        <v>7109.7510625379518</v>
      </c>
    </row>
    <row r="61" spans="1:14" s="17" customFormat="1" ht="13.8" x14ac:dyDescent="0.25">
      <c r="A61" s="9" t="s">
        <v>87</v>
      </c>
      <c r="B61" s="9" t="s">
        <v>0</v>
      </c>
      <c r="C61" s="10">
        <v>30355</v>
      </c>
      <c r="D61" s="11">
        <v>17.557852595655302</v>
      </c>
      <c r="E61" s="12">
        <v>819</v>
      </c>
      <c r="F61" s="13">
        <v>1</v>
      </c>
      <c r="G61" s="14">
        <f t="shared" si="6"/>
        <v>819</v>
      </c>
      <c r="H61" s="15">
        <f t="shared" si="7"/>
        <v>2.6980728051391862E-2</v>
      </c>
      <c r="I61" s="15">
        <f t="shared" si="8"/>
        <v>17.53087186760391</v>
      </c>
      <c r="J61" s="8">
        <v>5.2366000000000001</v>
      </c>
      <c r="K61" s="8">
        <f t="shared" si="9"/>
        <v>17.53087186760391</v>
      </c>
      <c r="L61" s="8">
        <f t="shared" si="10"/>
        <v>2.6980728051391623E-2</v>
      </c>
      <c r="M61" s="10">
        <v>19509</v>
      </c>
      <c r="N61" s="16">
        <f t="shared" si="11"/>
        <v>526.3670235545992</v>
      </c>
    </row>
    <row r="62" spans="1:14" s="17" customFormat="1" ht="13.8" x14ac:dyDescent="0.25">
      <c r="A62" s="9" t="s">
        <v>88</v>
      </c>
      <c r="B62" s="9" t="s">
        <v>0</v>
      </c>
      <c r="C62" s="10">
        <v>47263</v>
      </c>
      <c r="D62" s="11">
        <v>15.082710247597699</v>
      </c>
      <c r="E62" s="12">
        <v>3864</v>
      </c>
      <c r="F62" s="13">
        <v>1</v>
      </c>
      <c r="G62" s="14">
        <f t="shared" si="6"/>
        <v>3864</v>
      </c>
      <c r="H62" s="15">
        <f t="shared" si="7"/>
        <v>8.1755284260415118E-2</v>
      </c>
      <c r="I62" s="15">
        <f t="shared" si="8"/>
        <v>15.000954963337284</v>
      </c>
      <c r="J62" s="8">
        <v>5.2366000000000001</v>
      </c>
      <c r="K62" s="8">
        <f t="shared" si="9"/>
        <v>15.000954963337284</v>
      </c>
      <c r="L62" s="8">
        <f t="shared" si="10"/>
        <v>8.1755284260415451E-2</v>
      </c>
      <c r="M62" s="10">
        <v>28540</v>
      </c>
      <c r="N62" s="16">
        <f t="shared" si="11"/>
        <v>2333.295812792257</v>
      </c>
    </row>
    <row r="63" spans="1:14" s="17" customFormat="1" ht="13.8" x14ac:dyDescent="0.25">
      <c r="A63" s="9" t="s">
        <v>89</v>
      </c>
      <c r="B63" s="9" t="s">
        <v>0</v>
      </c>
      <c r="C63" s="10">
        <v>39420</v>
      </c>
      <c r="D63" s="11">
        <v>10.1919330289193</v>
      </c>
      <c r="E63" s="12">
        <v>381</v>
      </c>
      <c r="F63" s="13">
        <v>1</v>
      </c>
      <c r="G63" s="14">
        <f t="shared" si="6"/>
        <v>381</v>
      </c>
      <c r="H63" s="15">
        <f t="shared" si="7"/>
        <v>9.6651445966514458E-3</v>
      </c>
      <c r="I63" s="15">
        <f t="shared" si="8"/>
        <v>10.182267884322648</v>
      </c>
      <c r="J63" s="8">
        <v>5.2366000000000001</v>
      </c>
      <c r="K63" s="8">
        <f t="shared" si="9"/>
        <v>10.182267884322648</v>
      </c>
      <c r="L63" s="8">
        <f t="shared" si="10"/>
        <v>9.6651445966511318E-3</v>
      </c>
      <c r="M63" s="10">
        <v>20094</v>
      </c>
      <c r="N63" s="16">
        <f t="shared" si="11"/>
        <v>194.21141552510784</v>
      </c>
    </row>
    <row r="64" spans="1:14" s="17" customFormat="1" ht="13.8" x14ac:dyDescent="0.25">
      <c r="A64" s="9" t="s">
        <v>90</v>
      </c>
      <c r="B64" s="9" t="s">
        <v>0</v>
      </c>
      <c r="C64" s="10">
        <v>53217</v>
      </c>
      <c r="D64" s="11">
        <v>13.2406185993198</v>
      </c>
      <c r="E64" s="12">
        <v>23620</v>
      </c>
      <c r="F64" s="13">
        <v>0.66666666666666696</v>
      </c>
      <c r="G64" s="14">
        <f t="shared" si="6"/>
        <v>15746.666666666673</v>
      </c>
      <c r="H64" s="15">
        <f t="shared" si="7"/>
        <v>0.29589542188899548</v>
      </c>
      <c r="I64" s="15">
        <f t="shared" si="8"/>
        <v>12.944723177430806</v>
      </c>
      <c r="J64" s="8">
        <v>5.2366000000000001</v>
      </c>
      <c r="K64" s="8">
        <f t="shared" si="9"/>
        <v>12.944723177430806</v>
      </c>
      <c r="L64" s="8">
        <f t="shared" si="10"/>
        <v>0.29589542188899465</v>
      </c>
      <c r="M64" s="10">
        <v>35832</v>
      </c>
      <c r="N64" s="16">
        <f t="shared" si="11"/>
        <v>10602.524757126455</v>
      </c>
    </row>
    <row r="65" spans="1:14" s="17" customFormat="1" ht="13.8" x14ac:dyDescent="0.25">
      <c r="A65" s="9" t="s">
        <v>93</v>
      </c>
      <c r="B65" s="9" t="s">
        <v>0</v>
      </c>
      <c r="C65" s="10">
        <v>31841</v>
      </c>
      <c r="D65" s="11">
        <v>6.1171886983464701</v>
      </c>
      <c r="E65" s="12">
        <v>591</v>
      </c>
      <c r="F65" s="13">
        <v>1</v>
      </c>
      <c r="G65" s="14">
        <f t="shared" si="6"/>
        <v>591</v>
      </c>
      <c r="H65" s="15">
        <f t="shared" si="7"/>
        <v>1.8560974843754907E-2</v>
      </c>
      <c r="I65" s="15">
        <f t="shared" si="8"/>
        <v>6.0986277235027151</v>
      </c>
      <c r="J65" s="8">
        <v>5.2366000000000001</v>
      </c>
      <c r="K65" s="8">
        <f t="shared" si="9"/>
        <v>6.0986277235027151</v>
      </c>
      <c r="L65" s="8">
        <f t="shared" si="10"/>
        <v>1.8560974843754963E-2</v>
      </c>
      <c r="M65" s="10">
        <v>23230</v>
      </c>
      <c r="N65" s="16">
        <f t="shared" si="11"/>
        <v>431.17144562042779</v>
      </c>
    </row>
    <row r="66" spans="1:14" s="17" customFormat="1" ht="13.8" x14ac:dyDescent="0.25">
      <c r="A66" s="9" t="s">
        <v>94</v>
      </c>
      <c r="B66" s="9" t="s">
        <v>0</v>
      </c>
      <c r="C66" s="10">
        <v>42705</v>
      </c>
      <c r="D66" s="11">
        <v>15.5752929094898</v>
      </c>
      <c r="E66" s="12">
        <v>11978</v>
      </c>
      <c r="F66" s="13">
        <v>1</v>
      </c>
      <c r="G66" s="14">
        <f t="shared" si="6"/>
        <v>11978</v>
      </c>
      <c r="H66" s="15">
        <f t="shared" si="7"/>
        <v>0.28048237911251611</v>
      </c>
      <c r="I66" s="15">
        <f t="shared" si="8"/>
        <v>15.294810530377283</v>
      </c>
      <c r="J66" s="8">
        <v>5.2366000000000001</v>
      </c>
      <c r="K66" s="8">
        <f t="shared" si="9"/>
        <v>15.294810530377283</v>
      </c>
      <c r="L66" s="8">
        <f t="shared" si="10"/>
        <v>0.28048237911251661</v>
      </c>
      <c r="M66" s="10">
        <v>24138</v>
      </c>
      <c r="N66" s="16">
        <f t="shared" si="11"/>
        <v>6770.2836670179258</v>
      </c>
    </row>
    <row r="67" spans="1:14" s="17" customFormat="1" ht="13.8" x14ac:dyDescent="0.25">
      <c r="A67" s="9" t="s">
        <v>95</v>
      </c>
      <c r="B67" s="9" t="s">
        <v>0</v>
      </c>
      <c r="C67" s="10">
        <v>90995</v>
      </c>
      <c r="D67" s="11">
        <v>18.8006893544569</v>
      </c>
      <c r="E67" s="12">
        <v>19891</v>
      </c>
      <c r="F67" s="13">
        <v>0.86024844720496896</v>
      </c>
      <c r="G67" s="14">
        <f t="shared" si="6"/>
        <v>17111.201863354039</v>
      </c>
      <c r="H67" s="15">
        <f t="shared" si="7"/>
        <v>0.18804551748287313</v>
      </c>
      <c r="I67" s="15">
        <f t="shared" si="8"/>
        <v>18.612643836974026</v>
      </c>
      <c r="J67" s="8">
        <v>5.2366000000000001</v>
      </c>
      <c r="K67" s="8">
        <f t="shared" si="9"/>
        <v>18.612643836974026</v>
      </c>
      <c r="L67" s="8">
        <f t="shared" si="10"/>
        <v>0.18804551748287324</v>
      </c>
      <c r="M67" s="10">
        <v>63835</v>
      </c>
      <c r="N67" s="16">
        <f t="shared" si="11"/>
        <v>12003.885608519213</v>
      </c>
    </row>
    <row r="68" spans="1:14" s="17" customFormat="1" ht="13.8" x14ac:dyDescent="0.25">
      <c r="A68" s="9" t="s">
        <v>96</v>
      </c>
      <c r="B68" s="9" t="s">
        <v>0</v>
      </c>
      <c r="C68" s="10">
        <v>52560</v>
      </c>
      <c r="D68" s="11">
        <v>8.7439687975646905</v>
      </c>
      <c r="E68" s="12">
        <v>18</v>
      </c>
      <c r="F68" s="13">
        <v>1</v>
      </c>
      <c r="G68" s="14">
        <f t="shared" si="6"/>
        <v>18</v>
      </c>
      <c r="H68" s="15">
        <f t="shared" si="7"/>
        <v>3.4246575342465754E-4</v>
      </c>
      <c r="I68" s="15">
        <f t="shared" si="8"/>
        <v>8.7436263318112655</v>
      </c>
      <c r="J68" s="8">
        <v>5.2366000000000001</v>
      </c>
      <c r="K68" s="8">
        <f t="shared" si="9"/>
        <v>8.7436263318112655</v>
      </c>
      <c r="L68" s="8">
        <f t="shared" si="10"/>
        <v>3.4246575342500307E-4</v>
      </c>
      <c r="M68" s="10">
        <v>34214</v>
      </c>
      <c r="N68" s="16">
        <f t="shared" si="11"/>
        <v>11.717123287683055</v>
      </c>
    </row>
    <row r="69" spans="1:14" s="17" customFormat="1" ht="13.8" x14ac:dyDescent="0.25">
      <c r="A69" s="9" t="s">
        <v>99</v>
      </c>
      <c r="B69" s="9" t="s">
        <v>0</v>
      </c>
      <c r="C69" s="10">
        <v>42446</v>
      </c>
      <c r="D69" s="11">
        <v>16.959403538812801</v>
      </c>
      <c r="E69" s="12">
        <v>3075</v>
      </c>
      <c r="F69" s="13">
        <v>1</v>
      </c>
      <c r="G69" s="14">
        <f t="shared" si="6"/>
        <v>3075</v>
      </c>
      <c r="H69" s="15">
        <f t="shared" si="7"/>
        <v>7.2444988927107379E-2</v>
      </c>
      <c r="I69" s="15">
        <f t="shared" si="8"/>
        <v>16.886958549885694</v>
      </c>
      <c r="J69" s="8">
        <v>5.2366000000000001</v>
      </c>
      <c r="K69" s="8">
        <f t="shared" si="9"/>
        <v>16.886958549885694</v>
      </c>
      <c r="L69" s="8">
        <f t="shared" si="10"/>
        <v>7.244498892710638E-2</v>
      </c>
      <c r="M69" s="10">
        <v>30113</v>
      </c>
      <c r="N69" s="16">
        <f t="shared" si="11"/>
        <v>2181.5359515619543</v>
      </c>
    </row>
    <row r="70" spans="1:14" s="17" customFormat="1" ht="13.8" x14ac:dyDescent="0.25">
      <c r="A70" s="9" t="s">
        <v>102</v>
      </c>
      <c r="B70" s="9" t="s">
        <v>0</v>
      </c>
      <c r="C70" s="10">
        <v>36558</v>
      </c>
      <c r="D70" s="11">
        <v>7.3500359891478899</v>
      </c>
      <c r="E70" s="12">
        <v>7804</v>
      </c>
      <c r="F70" s="13">
        <v>1</v>
      </c>
      <c r="G70" s="14">
        <f t="shared" si="6"/>
        <v>7804</v>
      </c>
      <c r="H70" s="15">
        <f t="shared" si="7"/>
        <v>0.21346900815143061</v>
      </c>
      <c r="I70" s="15">
        <f t="shared" si="8"/>
        <v>7.1365669809964594</v>
      </c>
      <c r="J70" s="8">
        <v>5.2366000000000001</v>
      </c>
      <c r="K70" s="8">
        <f t="shared" si="9"/>
        <v>7.1365669809964594</v>
      </c>
      <c r="L70" s="8">
        <f t="shared" si="10"/>
        <v>0.21346900815143055</v>
      </c>
      <c r="M70" s="10">
        <v>21407</v>
      </c>
      <c r="N70" s="16">
        <f t="shared" si="11"/>
        <v>4569.7310574976736</v>
      </c>
    </row>
    <row r="71" spans="1:14" s="17" customFormat="1" ht="13.8" x14ac:dyDescent="0.25">
      <c r="A71" s="9" t="s">
        <v>103</v>
      </c>
      <c r="B71" s="9" t="s">
        <v>0</v>
      </c>
      <c r="C71" s="10">
        <v>33382</v>
      </c>
      <c r="D71" s="11">
        <v>13.146889070196099</v>
      </c>
      <c r="E71" s="12">
        <v>36743</v>
      </c>
      <c r="F71" s="13">
        <v>0.78333333333333299</v>
      </c>
      <c r="G71" s="14">
        <f t="shared" ref="G71:G102" si="12">E71*F71</f>
        <v>28782.016666666656</v>
      </c>
      <c r="H71" s="15">
        <f t="shared" ref="H71:H102" si="13">G71/C71</f>
        <v>0.86220168553911258</v>
      </c>
      <c r="I71" s="15">
        <f t="shared" ref="I71:I102" si="14">D71-H71</f>
        <v>12.284687384656987</v>
      </c>
      <c r="J71" s="8">
        <v>5.2366000000000001</v>
      </c>
      <c r="K71" s="8">
        <f t="shared" ref="K71:K102" si="15">MAX(I71:J71)</f>
        <v>12.284687384656987</v>
      </c>
      <c r="L71" s="8">
        <f t="shared" ref="L71:L102" si="16">D71-K71</f>
        <v>0.86220168553911236</v>
      </c>
      <c r="M71" s="10">
        <v>18182</v>
      </c>
      <c r="N71" s="16">
        <f t="shared" ref="N71:N102" si="17">L71*M71</f>
        <v>15676.551046472141</v>
      </c>
    </row>
    <row r="72" spans="1:14" s="17" customFormat="1" ht="13.8" x14ac:dyDescent="0.25">
      <c r="A72" s="9" t="s">
        <v>104</v>
      </c>
      <c r="B72" s="9" t="s">
        <v>0</v>
      </c>
      <c r="C72" s="10">
        <v>123107</v>
      </c>
      <c r="D72" s="11">
        <v>6.7056093781791404</v>
      </c>
      <c r="E72" s="12">
        <v>23453</v>
      </c>
      <c r="F72" s="13">
        <v>1</v>
      </c>
      <c r="G72" s="14">
        <f t="shared" si="12"/>
        <v>23453</v>
      </c>
      <c r="H72" s="15">
        <f t="shared" si="13"/>
        <v>0.19050906934617853</v>
      </c>
      <c r="I72" s="15">
        <f t="shared" si="14"/>
        <v>6.5151003088329622</v>
      </c>
      <c r="J72" s="8">
        <v>5.2366000000000001</v>
      </c>
      <c r="K72" s="8">
        <f t="shared" si="15"/>
        <v>6.5151003088329622</v>
      </c>
      <c r="L72" s="8">
        <f t="shared" si="16"/>
        <v>0.19050906934617817</v>
      </c>
      <c r="M72" s="10">
        <v>83851</v>
      </c>
      <c r="N72" s="16">
        <f t="shared" si="17"/>
        <v>15974.375973746386</v>
      </c>
    </row>
    <row r="73" spans="1:14" s="17" customFormat="1" ht="13.8" x14ac:dyDescent="0.25">
      <c r="A73" s="9" t="s">
        <v>105</v>
      </c>
      <c r="B73" s="9" t="s">
        <v>0</v>
      </c>
      <c r="C73" s="10">
        <v>29565</v>
      </c>
      <c r="D73" s="11">
        <v>12.1398274987316</v>
      </c>
      <c r="E73" s="12">
        <v>23645</v>
      </c>
      <c r="F73" s="13">
        <v>1</v>
      </c>
      <c r="G73" s="14">
        <f t="shared" si="12"/>
        <v>23645</v>
      </c>
      <c r="H73" s="15">
        <f t="shared" si="13"/>
        <v>0.7997632335531879</v>
      </c>
      <c r="I73" s="15">
        <f t="shared" si="14"/>
        <v>11.340064265178412</v>
      </c>
      <c r="J73" s="8">
        <v>5.2366000000000001</v>
      </c>
      <c r="K73" s="8">
        <f t="shared" si="15"/>
        <v>11.340064265178412</v>
      </c>
      <c r="L73" s="8">
        <f t="shared" si="16"/>
        <v>0.7997632335531879</v>
      </c>
      <c r="M73" s="10">
        <v>12820</v>
      </c>
      <c r="N73" s="16">
        <f t="shared" si="17"/>
        <v>10252.964654151869</v>
      </c>
    </row>
    <row r="74" spans="1:14" s="17" customFormat="1" ht="13.8" x14ac:dyDescent="0.25">
      <c r="A74" s="9" t="s">
        <v>106</v>
      </c>
      <c r="B74" s="9" t="s">
        <v>0</v>
      </c>
      <c r="C74" s="10">
        <v>49473</v>
      </c>
      <c r="D74" s="11">
        <v>7.1230238457635702</v>
      </c>
      <c r="E74" s="12">
        <v>8880</v>
      </c>
      <c r="F74" s="13">
        <v>1</v>
      </c>
      <c r="G74" s="14">
        <f t="shared" si="12"/>
        <v>8880</v>
      </c>
      <c r="H74" s="15">
        <f t="shared" si="13"/>
        <v>0.17949184403614094</v>
      </c>
      <c r="I74" s="15">
        <f t="shared" si="14"/>
        <v>6.9435320017274291</v>
      </c>
      <c r="J74" s="8">
        <v>5.2366000000000001</v>
      </c>
      <c r="K74" s="8">
        <f t="shared" si="15"/>
        <v>6.9435320017274291</v>
      </c>
      <c r="L74" s="8">
        <f t="shared" si="16"/>
        <v>0.17949184403614105</v>
      </c>
      <c r="M74" s="10">
        <v>37519</v>
      </c>
      <c r="N74" s="16">
        <f t="shared" si="17"/>
        <v>6734.3544963919758</v>
      </c>
    </row>
    <row r="75" spans="1:14" s="17" customFormat="1" ht="13.8" x14ac:dyDescent="0.25">
      <c r="A75" s="9" t="s">
        <v>107</v>
      </c>
      <c r="B75" s="9" t="s">
        <v>0</v>
      </c>
      <c r="C75" s="10">
        <v>59130</v>
      </c>
      <c r="D75" s="11">
        <v>5.7888381532217199</v>
      </c>
      <c r="E75" s="12">
        <v>1035</v>
      </c>
      <c r="F75" s="13">
        <v>1</v>
      </c>
      <c r="G75" s="14">
        <f t="shared" si="12"/>
        <v>1035</v>
      </c>
      <c r="H75" s="15">
        <f t="shared" si="13"/>
        <v>1.7503805175038051E-2</v>
      </c>
      <c r="I75" s="15">
        <f t="shared" si="14"/>
        <v>5.7713343480466817</v>
      </c>
      <c r="J75" s="8">
        <v>5.2366000000000001</v>
      </c>
      <c r="K75" s="8">
        <f t="shared" si="15"/>
        <v>5.7713343480466817</v>
      </c>
      <c r="L75" s="8">
        <f t="shared" si="16"/>
        <v>1.7503805175038245E-2</v>
      </c>
      <c r="M75" s="10">
        <v>21880</v>
      </c>
      <c r="N75" s="16">
        <f t="shared" si="17"/>
        <v>382.98325722983679</v>
      </c>
    </row>
    <row r="76" spans="1:14" s="17" customFormat="1" ht="13.8" x14ac:dyDescent="0.25">
      <c r="A76" s="9" t="s">
        <v>108</v>
      </c>
      <c r="B76" s="9" t="s">
        <v>0</v>
      </c>
      <c r="C76" s="10">
        <v>42865</v>
      </c>
      <c r="D76" s="11">
        <v>14.1886983558675</v>
      </c>
      <c r="E76" s="12">
        <v>1056</v>
      </c>
      <c r="F76" s="13">
        <v>1</v>
      </c>
      <c r="G76" s="14">
        <f t="shared" si="12"/>
        <v>1056</v>
      </c>
      <c r="H76" s="15">
        <f t="shared" si="13"/>
        <v>2.4635483494692641E-2</v>
      </c>
      <c r="I76" s="15">
        <f t="shared" si="14"/>
        <v>14.164062872372806</v>
      </c>
      <c r="J76" s="8">
        <v>5.2366000000000001</v>
      </c>
      <c r="K76" s="8">
        <f t="shared" si="15"/>
        <v>14.164062872372806</v>
      </c>
      <c r="L76" s="8">
        <f t="shared" si="16"/>
        <v>2.4635483494693133E-2</v>
      </c>
      <c r="M76" s="10">
        <v>30273</v>
      </c>
      <c r="N76" s="16">
        <f t="shared" si="17"/>
        <v>745.78999183484518</v>
      </c>
    </row>
    <row r="77" spans="1:14" s="17" customFormat="1" ht="13.8" x14ac:dyDescent="0.25">
      <c r="A77" s="9" t="s">
        <v>110</v>
      </c>
      <c r="B77" s="9" t="s">
        <v>2</v>
      </c>
      <c r="C77" s="10">
        <v>10512</v>
      </c>
      <c r="D77" s="11">
        <v>31.077828513444899</v>
      </c>
      <c r="E77" s="12">
        <v>2523</v>
      </c>
      <c r="F77" s="13">
        <v>0.75</v>
      </c>
      <c r="G77" s="14">
        <f t="shared" si="12"/>
        <v>1892.25</v>
      </c>
      <c r="H77" s="15">
        <f t="shared" si="13"/>
        <v>0.18000856164383561</v>
      </c>
      <c r="I77" s="15">
        <f t="shared" si="14"/>
        <v>30.897819951801065</v>
      </c>
      <c r="J77" s="8">
        <v>5.2366000000000001</v>
      </c>
      <c r="K77" s="8">
        <f t="shared" si="15"/>
        <v>30.897819951801065</v>
      </c>
      <c r="L77" s="8">
        <f t="shared" si="16"/>
        <v>0.1800085616438345</v>
      </c>
      <c r="M77" s="10">
        <v>10020</v>
      </c>
      <c r="N77" s="16">
        <f t="shared" si="17"/>
        <v>1803.6857876712218</v>
      </c>
    </row>
    <row r="78" spans="1:14" s="17" customFormat="1" ht="13.8" x14ac:dyDescent="0.25">
      <c r="A78" s="9" t="s">
        <v>111</v>
      </c>
      <c r="B78" s="9" t="s">
        <v>0</v>
      </c>
      <c r="C78" s="10">
        <v>46436</v>
      </c>
      <c r="D78" s="11">
        <v>15.2374106968361</v>
      </c>
      <c r="E78" s="12">
        <v>8315</v>
      </c>
      <c r="F78" s="13">
        <v>0.8125</v>
      </c>
      <c r="G78" s="14">
        <f t="shared" si="12"/>
        <v>6755.9375</v>
      </c>
      <c r="H78" s="15">
        <f t="shared" si="13"/>
        <v>0.14548922172452408</v>
      </c>
      <c r="I78" s="15">
        <f t="shared" si="14"/>
        <v>15.091921475111576</v>
      </c>
      <c r="J78" s="8">
        <v>5.2366000000000001</v>
      </c>
      <c r="K78" s="8">
        <f t="shared" si="15"/>
        <v>15.091921475111576</v>
      </c>
      <c r="L78" s="8">
        <f t="shared" si="16"/>
        <v>0.1454892217245245</v>
      </c>
      <c r="M78" s="10">
        <v>37875</v>
      </c>
      <c r="N78" s="16">
        <f t="shared" si="17"/>
        <v>5510.4042728163649</v>
      </c>
    </row>
    <row r="79" spans="1:14" s="17" customFormat="1" ht="13.8" x14ac:dyDescent="0.25">
      <c r="A79" s="9" t="s">
        <v>111</v>
      </c>
      <c r="B79" s="9" t="s">
        <v>1</v>
      </c>
      <c r="C79" s="10">
        <v>10153</v>
      </c>
      <c r="D79" s="11">
        <v>15.8677119059285</v>
      </c>
      <c r="E79" s="12">
        <v>8315</v>
      </c>
      <c r="F79" s="13">
        <v>0.1875</v>
      </c>
      <c r="G79" s="14">
        <f t="shared" si="12"/>
        <v>1559.0625</v>
      </c>
      <c r="H79" s="15">
        <f t="shared" si="13"/>
        <v>0.1535568304934502</v>
      </c>
      <c r="I79" s="15">
        <f t="shared" si="14"/>
        <v>15.71415507543505</v>
      </c>
      <c r="J79" s="8">
        <v>5.2366000000000001</v>
      </c>
      <c r="K79" s="8">
        <f t="shared" si="15"/>
        <v>15.71415507543505</v>
      </c>
      <c r="L79" s="8">
        <f t="shared" si="16"/>
        <v>0.15355683049345004</v>
      </c>
      <c r="M79" s="10">
        <v>939</v>
      </c>
      <c r="N79" s="16">
        <f t="shared" si="17"/>
        <v>144.18986383334959</v>
      </c>
    </row>
    <row r="80" spans="1:14" s="17" customFormat="1" ht="13.8" x14ac:dyDescent="0.25">
      <c r="A80" s="9" t="s">
        <v>112</v>
      </c>
      <c r="B80" s="9" t="s">
        <v>0</v>
      </c>
      <c r="C80" s="10">
        <v>19764</v>
      </c>
      <c r="D80" s="11">
        <v>15.584145104008099</v>
      </c>
      <c r="E80" s="12">
        <v>4994</v>
      </c>
      <c r="F80" s="13">
        <v>1</v>
      </c>
      <c r="G80" s="14">
        <f t="shared" si="12"/>
        <v>4994</v>
      </c>
      <c r="H80" s="15">
        <f t="shared" si="13"/>
        <v>0.25268164339202592</v>
      </c>
      <c r="I80" s="15">
        <f t="shared" si="14"/>
        <v>15.331463460616073</v>
      </c>
      <c r="J80" s="8">
        <v>5.2366000000000001</v>
      </c>
      <c r="K80" s="8">
        <f t="shared" si="15"/>
        <v>15.331463460616073</v>
      </c>
      <c r="L80" s="8">
        <f t="shared" si="16"/>
        <v>0.2526816433920267</v>
      </c>
      <c r="M80" s="10">
        <v>13893</v>
      </c>
      <c r="N80" s="16">
        <f t="shared" si="17"/>
        <v>3510.5060716454268</v>
      </c>
    </row>
    <row r="81" spans="1:14" s="17" customFormat="1" ht="13.8" x14ac:dyDescent="0.25">
      <c r="A81" s="9" t="s">
        <v>113</v>
      </c>
      <c r="B81" s="9" t="s">
        <v>0</v>
      </c>
      <c r="C81" s="10">
        <v>64669</v>
      </c>
      <c r="D81" s="11">
        <v>8.6955980759601204</v>
      </c>
      <c r="E81" s="12">
        <v>10473</v>
      </c>
      <c r="F81" s="13">
        <v>1</v>
      </c>
      <c r="G81" s="14">
        <f t="shared" si="12"/>
        <v>10473</v>
      </c>
      <c r="H81" s="15">
        <f t="shared" si="13"/>
        <v>0.16194776477137424</v>
      </c>
      <c r="I81" s="15">
        <f t="shared" si="14"/>
        <v>8.5336503111887456</v>
      </c>
      <c r="J81" s="8">
        <v>5.2366000000000001</v>
      </c>
      <c r="K81" s="8">
        <f t="shared" si="15"/>
        <v>8.5336503111887456</v>
      </c>
      <c r="L81" s="8">
        <f t="shared" si="16"/>
        <v>0.16194776477137474</v>
      </c>
      <c r="M81" s="10">
        <v>41603</v>
      </c>
      <c r="N81" s="16">
        <f t="shared" si="17"/>
        <v>6737.512857783503</v>
      </c>
    </row>
    <row r="82" spans="1:14" s="17" customFormat="1" ht="13.8" x14ac:dyDescent="0.25">
      <c r="A82" s="9" t="s">
        <v>116</v>
      </c>
      <c r="B82" s="9" t="s">
        <v>0</v>
      </c>
      <c r="C82" s="10">
        <v>41343</v>
      </c>
      <c r="D82" s="11">
        <v>9.2020981102127895</v>
      </c>
      <c r="E82" s="12">
        <v>274234</v>
      </c>
      <c r="F82" s="13">
        <v>0.89552238805970197</v>
      </c>
      <c r="G82" s="14">
        <f t="shared" si="12"/>
        <v>245582.68656716432</v>
      </c>
      <c r="H82" s="15">
        <f t="shared" si="13"/>
        <v>5.9401273871553668</v>
      </c>
      <c r="I82" s="15">
        <f t="shared" si="14"/>
        <v>3.2619707230574226</v>
      </c>
      <c r="J82" s="8">
        <v>5.2366000000000001</v>
      </c>
      <c r="K82" s="8">
        <f t="shared" si="15"/>
        <v>5.2366000000000001</v>
      </c>
      <c r="L82" s="8">
        <f t="shared" si="16"/>
        <v>3.9654981102127893</v>
      </c>
      <c r="M82" s="10">
        <v>33826</v>
      </c>
      <c r="N82" s="16">
        <f t="shared" si="17"/>
        <v>134136.93907605781</v>
      </c>
    </row>
    <row r="83" spans="1:14" s="17" customFormat="1" ht="13.8" x14ac:dyDescent="0.25">
      <c r="A83" s="9" t="s">
        <v>117</v>
      </c>
      <c r="B83" s="9" t="s">
        <v>0</v>
      </c>
      <c r="C83" s="10">
        <v>29565</v>
      </c>
      <c r="D83" s="11">
        <v>15.2480635887029</v>
      </c>
      <c r="E83" s="12">
        <v>7952</v>
      </c>
      <c r="F83" s="13">
        <v>1</v>
      </c>
      <c r="G83" s="14">
        <f t="shared" si="12"/>
        <v>7952</v>
      </c>
      <c r="H83" s="15">
        <f t="shared" si="13"/>
        <v>0.26896668357855574</v>
      </c>
      <c r="I83" s="15">
        <f t="shared" si="14"/>
        <v>14.979096905124344</v>
      </c>
      <c r="J83" s="8">
        <v>5.2366000000000001</v>
      </c>
      <c r="K83" s="8">
        <f t="shared" si="15"/>
        <v>14.979096905124344</v>
      </c>
      <c r="L83" s="8">
        <f t="shared" si="16"/>
        <v>0.26896668357855624</v>
      </c>
      <c r="M83" s="10">
        <v>18199</v>
      </c>
      <c r="N83" s="16">
        <f t="shared" si="17"/>
        <v>4894.9246744461452</v>
      </c>
    </row>
    <row r="84" spans="1:14" s="17" customFormat="1" ht="13.8" x14ac:dyDescent="0.25">
      <c r="A84" s="9" t="s">
        <v>118</v>
      </c>
      <c r="B84" s="9" t="s">
        <v>0</v>
      </c>
      <c r="C84" s="10">
        <v>46924</v>
      </c>
      <c r="D84" s="11">
        <v>11.6951456725734</v>
      </c>
      <c r="E84" s="12">
        <v>232</v>
      </c>
      <c r="F84" s="13">
        <v>1</v>
      </c>
      <c r="G84" s="14">
        <f t="shared" si="12"/>
        <v>232</v>
      </c>
      <c r="H84" s="15">
        <f t="shared" si="13"/>
        <v>4.9441650328190265E-3</v>
      </c>
      <c r="I84" s="15">
        <f t="shared" si="14"/>
        <v>11.69020150754058</v>
      </c>
      <c r="J84" s="8">
        <v>5.2366000000000001</v>
      </c>
      <c r="K84" s="8">
        <f t="shared" si="15"/>
        <v>11.69020150754058</v>
      </c>
      <c r="L84" s="8">
        <f t="shared" si="16"/>
        <v>4.9441650328194697E-3</v>
      </c>
      <c r="M84" s="10">
        <v>34168</v>
      </c>
      <c r="N84" s="16">
        <f t="shared" si="17"/>
        <v>168.93223084137566</v>
      </c>
    </row>
    <row r="85" spans="1:14" s="17" customFormat="1" ht="13.8" x14ac:dyDescent="0.25">
      <c r="A85" s="9" t="s">
        <v>119</v>
      </c>
      <c r="B85" s="9" t="s">
        <v>0</v>
      </c>
      <c r="C85" s="10">
        <v>41391</v>
      </c>
      <c r="D85" s="11">
        <v>6.0591656253003903</v>
      </c>
      <c r="E85" s="12">
        <v>15401</v>
      </c>
      <c r="F85" s="13">
        <v>1</v>
      </c>
      <c r="G85" s="14">
        <f t="shared" si="12"/>
        <v>15401</v>
      </c>
      <c r="H85" s="15">
        <f t="shared" si="13"/>
        <v>0.37208571911768257</v>
      </c>
      <c r="I85" s="15">
        <f t="shared" si="14"/>
        <v>5.6870799061827073</v>
      </c>
      <c r="J85" s="8">
        <v>5.2366000000000001</v>
      </c>
      <c r="K85" s="8">
        <f t="shared" si="15"/>
        <v>5.6870799061827073</v>
      </c>
      <c r="L85" s="8">
        <f t="shared" si="16"/>
        <v>0.37208571911768296</v>
      </c>
      <c r="M85" s="10">
        <v>20700</v>
      </c>
      <c r="N85" s="16">
        <f t="shared" si="17"/>
        <v>7702.174385736037</v>
      </c>
    </row>
    <row r="86" spans="1:14" s="17" customFormat="1" ht="13.8" x14ac:dyDescent="0.25">
      <c r="A86" s="9" t="s">
        <v>120</v>
      </c>
      <c r="B86" s="9" t="s">
        <v>0</v>
      </c>
      <c r="C86" s="10">
        <v>33406</v>
      </c>
      <c r="D86" s="11">
        <v>13.737526156022501</v>
      </c>
      <c r="E86" s="12">
        <v>2280</v>
      </c>
      <c r="F86" s="13">
        <v>1</v>
      </c>
      <c r="G86" s="14">
        <f t="shared" si="12"/>
        <v>2280</v>
      </c>
      <c r="H86" s="15">
        <f t="shared" si="13"/>
        <v>6.8251212357061608E-2</v>
      </c>
      <c r="I86" s="15">
        <f t="shared" si="14"/>
        <v>13.669274943665439</v>
      </c>
      <c r="J86" s="8">
        <v>5.2366000000000001</v>
      </c>
      <c r="K86" s="8">
        <f t="shared" si="15"/>
        <v>13.669274943665439</v>
      </c>
      <c r="L86" s="8">
        <f t="shared" si="16"/>
        <v>6.8251212357061775E-2</v>
      </c>
      <c r="M86" s="10">
        <v>18075</v>
      </c>
      <c r="N86" s="16">
        <f t="shared" si="17"/>
        <v>1233.6406633538916</v>
      </c>
    </row>
    <row r="87" spans="1:14" s="17" customFormat="1" ht="13.8" x14ac:dyDescent="0.25">
      <c r="A87" s="9" t="s">
        <v>124</v>
      </c>
      <c r="B87" s="9" t="s">
        <v>0</v>
      </c>
      <c r="C87" s="10">
        <v>32514</v>
      </c>
      <c r="D87" s="11">
        <v>30.737411633387101</v>
      </c>
      <c r="E87" s="12">
        <v>5461</v>
      </c>
      <c r="F87" s="13">
        <v>0.67625899280575497</v>
      </c>
      <c r="G87" s="14">
        <f t="shared" si="12"/>
        <v>3693.0503597122279</v>
      </c>
      <c r="H87" s="15">
        <f t="shared" si="13"/>
        <v>0.11358339053060922</v>
      </c>
      <c r="I87" s="15">
        <f t="shared" si="14"/>
        <v>30.62382824285649</v>
      </c>
      <c r="J87" s="8">
        <v>5.2366000000000001</v>
      </c>
      <c r="K87" s="8">
        <f t="shared" si="15"/>
        <v>30.62382824285649</v>
      </c>
      <c r="L87" s="8">
        <f t="shared" si="16"/>
        <v>0.11358339053061073</v>
      </c>
      <c r="M87" s="10">
        <v>20411</v>
      </c>
      <c r="N87" s="16">
        <f t="shared" si="17"/>
        <v>2318.3505841202955</v>
      </c>
    </row>
    <row r="88" spans="1:14" s="17" customFormat="1" ht="13.8" x14ac:dyDescent="0.25">
      <c r="A88" s="9" t="s">
        <v>125</v>
      </c>
      <c r="B88" s="9" t="s">
        <v>0</v>
      </c>
      <c r="C88" s="10">
        <v>50589</v>
      </c>
      <c r="D88" s="11">
        <v>13.2966652829667</v>
      </c>
      <c r="E88" s="12">
        <v>37689</v>
      </c>
      <c r="F88" s="13">
        <v>1</v>
      </c>
      <c r="G88" s="14">
        <f t="shared" si="12"/>
        <v>37689</v>
      </c>
      <c r="H88" s="15">
        <f t="shared" si="13"/>
        <v>0.74500385459289564</v>
      </c>
      <c r="I88" s="15">
        <f t="shared" si="14"/>
        <v>12.551661428373805</v>
      </c>
      <c r="J88" s="8">
        <v>5.2366000000000001</v>
      </c>
      <c r="K88" s="8">
        <f t="shared" si="15"/>
        <v>12.551661428373805</v>
      </c>
      <c r="L88" s="8">
        <f t="shared" si="16"/>
        <v>0.74500385459289475</v>
      </c>
      <c r="M88" s="10">
        <v>35014</v>
      </c>
      <c r="N88" s="16">
        <f t="shared" si="17"/>
        <v>26085.564964715617</v>
      </c>
    </row>
    <row r="89" spans="1:14" s="17" customFormat="1" ht="13.8" x14ac:dyDescent="0.25">
      <c r="A89" s="9" t="s">
        <v>126</v>
      </c>
      <c r="B89" s="9" t="s">
        <v>0</v>
      </c>
      <c r="C89" s="10">
        <v>134333</v>
      </c>
      <c r="D89" s="11">
        <v>6.8865502512006698</v>
      </c>
      <c r="E89" s="12">
        <v>74661</v>
      </c>
      <c r="F89" s="13">
        <v>0.69316081330868795</v>
      </c>
      <c r="G89" s="14">
        <f t="shared" si="12"/>
        <v>51752.079482439949</v>
      </c>
      <c r="H89" s="15">
        <f t="shared" si="13"/>
        <v>0.38525216798880357</v>
      </c>
      <c r="I89" s="15">
        <f t="shared" si="14"/>
        <v>6.5012980832118661</v>
      </c>
      <c r="J89" s="8">
        <v>5.2366000000000001</v>
      </c>
      <c r="K89" s="8">
        <f t="shared" si="15"/>
        <v>6.5012980832118661</v>
      </c>
      <c r="L89" s="8">
        <f t="shared" si="16"/>
        <v>0.38525216798880368</v>
      </c>
      <c r="M89" s="10">
        <v>91649</v>
      </c>
      <c r="N89" s="16">
        <f t="shared" si="17"/>
        <v>35307.97594400587</v>
      </c>
    </row>
    <row r="90" spans="1:14" s="17" customFormat="1" ht="13.8" x14ac:dyDescent="0.25">
      <c r="A90" s="9" t="s">
        <v>128</v>
      </c>
      <c r="B90" s="9" t="s">
        <v>0</v>
      </c>
      <c r="C90" s="10">
        <v>40640</v>
      </c>
      <c r="D90" s="11">
        <v>6.2352897065440196</v>
      </c>
      <c r="E90" s="12">
        <v>693</v>
      </c>
      <c r="F90" s="13">
        <v>1</v>
      </c>
      <c r="G90" s="14">
        <f t="shared" si="12"/>
        <v>693</v>
      </c>
      <c r="H90" s="15">
        <f t="shared" si="13"/>
        <v>1.7052165354330708E-2</v>
      </c>
      <c r="I90" s="15">
        <f t="shared" si="14"/>
        <v>6.2182375411896889</v>
      </c>
      <c r="J90" s="8">
        <v>5.2366000000000001</v>
      </c>
      <c r="K90" s="8">
        <f t="shared" si="15"/>
        <v>6.2182375411896889</v>
      </c>
      <c r="L90" s="8">
        <f t="shared" si="16"/>
        <v>1.7052165354330739E-2</v>
      </c>
      <c r="M90" s="10">
        <v>28076</v>
      </c>
      <c r="N90" s="16">
        <f t="shared" si="17"/>
        <v>478.75659448818982</v>
      </c>
    </row>
    <row r="91" spans="1:14" s="17" customFormat="1" ht="13.8" x14ac:dyDescent="0.25">
      <c r="A91" s="9" t="s">
        <v>129</v>
      </c>
      <c r="B91" s="9" t="s">
        <v>0</v>
      </c>
      <c r="C91" s="10">
        <v>32352</v>
      </c>
      <c r="D91" s="11">
        <v>20.312109894607602</v>
      </c>
      <c r="E91" s="12">
        <v>5816</v>
      </c>
      <c r="F91" s="13">
        <v>0.96991758241758197</v>
      </c>
      <c r="G91" s="14">
        <f t="shared" si="12"/>
        <v>5641.0406593406569</v>
      </c>
      <c r="H91" s="15">
        <f t="shared" si="13"/>
        <v>0.17436451098357619</v>
      </c>
      <c r="I91" s="15">
        <f t="shared" si="14"/>
        <v>20.137745383624026</v>
      </c>
      <c r="J91" s="8">
        <v>5.2366000000000001</v>
      </c>
      <c r="K91" s="8">
        <f t="shared" si="15"/>
        <v>20.137745383624026</v>
      </c>
      <c r="L91" s="8">
        <f t="shared" si="16"/>
        <v>0.17436451098357608</v>
      </c>
      <c r="M91" s="10">
        <v>19023</v>
      </c>
      <c r="N91" s="16">
        <f t="shared" si="17"/>
        <v>3316.9360924405678</v>
      </c>
    </row>
    <row r="92" spans="1:14" s="17" customFormat="1" ht="13.8" x14ac:dyDescent="0.25">
      <c r="A92" s="9" t="s">
        <v>130</v>
      </c>
      <c r="B92" s="9" t="s">
        <v>0</v>
      </c>
      <c r="C92" s="10">
        <v>42705</v>
      </c>
      <c r="D92" s="11">
        <v>8.0865238262498504</v>
      </c>
      <c r="E92" s="12">
        <v>1109</v>
      </c>
      <c r="F92" s="13">
        <v>1</v>
      </c>
      <c r="G92" s="14">
        <f t="shared" si="12"/>
        <v>1109</v>
      </c>
      <c r="H92" s="15">
        <f t="shared" si="13"/>
        <v>2.5968856105842406E-2</v>
      </c>
      <c r="I92" s="15">
        <f t="shared" si="14"/>
        <v>8.0605549701440076</v>
      </c>
      <c r="J92" s="8">
        <v>5.2366000000000001</v>
      </c>
      <c r="K92" s="8">
        <f t="shared" si="15"/>
        <v>8.0605549701440076</v>
      </c>
      <c r="L92" s="8">
        <f t="shared" si="16"/>
        <v>2.5968856105842875E-2</v>
      </c>
      <c r="M92" s="10">
        <v>32944</v>
      </c>
      <c r="N92" s="16">
        <f t="shared" si="17"/>
        <v>855.51799555088769</v>
      </c>
    </row>
    <row r="93" spans="1:14" s="17" customFormat="1" ht="13.8" x14ac:dyDescent="0.25">
      <c r="A93" s="9" t="s">
        <v>132</v>
      </c>
      <c r="B93" s="9" t="s">
        <v>0</v>
      </c>
      <c r="C93" s="10">
        <v>19053</v>
      </c>
      <c r="D93" s="11">
        <v>7.9323981572545197</v>
      </c>
      <c r="E93" s="12">
        <v>14726</v>
      </c>
      <c r="F93" s="13">
        <v>1</v>
      </c>
      <c r="G93" s="14">
        <f t="shared" si="12"/>
        <v>14726</v>
      </c>
      <c r="H93" s="15">
        <f t="shared" si="13"/>
        <v>0.77289665669448382</v>
      </c>
      <c r="I93" s="15">
        <f t="shared" si="14"/>
        <v>7.1595015005600358</v>
      </c>
      <c r="J93" s="8">
        <v>5.2366000000000001</v>
      </c>
      <c r="K93" s="8">
        <f t="shared" si="15"/>
        <v>7.1595015005600358</v>
      </c>
      <c r="L93" s="8">
        <f t="shared" si="16"/>
        <v>0.77289665669448393</v>
      </c>
      <c r="M93" s="10">
        <v>12581</v>
      </c>
      <c r="N93" s="16">
        <f t="shared" si="17"/>
        <v>9723.8128378733018</v>
      </c>
    </row>
    <row r="94" spans="1:14" s="17" customFormat="1" ht="13.8" x14ac:dyDescent="0.25">
      <c r="A94" s="9" t="s">
        <v>133</v>
      </c>
      <c r="B94" s="9" t="s">
        <v>0</v>
      </c>
      <c r="C94" s="10">
        <v>49275</v>
      </c>
      <c r="D94" s="11">
        <v>5.55281149713967</v>
      </c>
      <c r="E94" s="12">
        <v>4056</v>
      </c>
      <c r="F94" s="13">
        <v>1</v>
      </c>
      <c r="G94" s="14">
        <f t="shared" si="12"/>
        <v>4056</v>
      </c>
      <c r="H94" s="15">
        <f t="shared" si="13"/>
        <v>8.2313546423135459E-2</v>
      </c>
      <c r="I94" s="15">
        <f t="shared" si="14"/>
        <v>5.4704979507165348</v>
      </c>
      <c r="J94" s="8">
        <v>5.2366000000000001</v>
      </c>
      <c r="K94" s="8">
        <f t="shared" si="15"/>
        <v>5.4704979507165348</v>
      </c>
      <c r="L94" s="8">
        <f t="shared" si="16"/>
        <v>8.2313546423135264E-2</v>
      </c>
      <c r="M94" s="10">
        <v>39370</v>
      </c>
      <c r="N94" s="16">
        <f t="shared" si="17"/>
        <v>3240.6843226788355</v>
      </c>
    </row>
    <row r="95" spans="1:14" s="17" customFormat="1" ht="13.8" x14ac:dyDescent="0.25">
      <c r="A95" s="9" t="s">
        <v>134</v>
      </c>
      <c r="B95" s="9" t="s">
        <v>0</v>
      </c>
      <c r="C95" s="10">
        <v>41340</v>
      </c>
      <c r="D95" s="11">
        <v>15.233954300683999</v>
      </c>
      <c r="E95" s="12">
        <v>450</v>
      </c>
      <c r="F95" s="13">
        <v>1</v>
      </c>
      <c r="G95" s="14">
        <f t="shared" si="12"/>
        <v>450</v>
      </c>
      <c r="H95" s="15">
        <f t="shared" si="13"/>
        <v>1.0885341074020319E-2</v>
      </c>
      <c r="I95" s="15">
        <f t="shared" si="14"/>
        <v>15.223068959609979</v>
      </c>
      <c r="J95" s="8">
        <v>5.2366000000000001</v>
      </c>
      <c r="K95" s="8">
        <f t="shared" si="15"/>
        <v>15.223068959609979</v>
      </c>
      <c r="L95" s="8">
        <f t="shared" si="16"/>
        <v>1.0885341074020616E-2</v>
      </c>
      <c r="M95" s="10">
        <v>27510</v>
      </c>
      <c r="N95" s="16">
        <f t="shared" si="17"/>
        <v>299.45573294630714</v>
      </c>
    </row>
    <row r="96" spans="1:14" s="17" customFormat="1" ht="13.8" x14ac:dyDescent="0.25">
      <c r="A96" s="9" t="s">
        <v>137</v>
      </c>
      <c r="B96" s="9" t="s">
        <v>0</v>
      </c>
      <c r="C96" s="10">
        <v>39420</v>
      </c>
      <c r="D96" s="11">
        <v>16.8128868594622</v>
      </c>
      <c r="E96" s="12">
        <v>4722</v>
      </c>
      <c r="F96" s="13">
        <v>1</v>
      </c>
      <c r="G96" s="14">
        <f t="shared" si="12"/>
        <v>4722</v>
      </c>
      <c r="H96" s="15">
        <f t="shared" si="13"/>
        <v>0.11978691019786911</v>
      </c>
      <c r="I96" s="15">
        <f t="shared" si="14"/>
        <v>16.693099949264329</v>
      </c>
      <c r="J96" s="8">
        <v>5.2366000000000001</v>
      </c>
      <c r="K96" s="8">
        <f t="shared" si="15"/>
        <v>16.693099949264329</v>
      </c>
      <c r="L96" s="8">
        <f t="shared" si="16"/>
        <v>0.11978691019787036</v>
      </c>
      <c r="M96" s="10">
        <v>6261</v>
      </c>
      <c r="N96" s="16">
        <f t="shared" si="17"/>
        <v>749.98584474886627</v>
      </c>
    </row>
    <row r="97" spans="1:14" s="17" customFormat="1" ht="13.8" x14ac:dyDescent="0.25">
      <c r="A97" s="9" t="s">
        <v>138</v>
      </c>
      <c r="B97" s="9" t="s">
        <v>0</v>
      </c>
      <c r="C97" s="10">
        <v>33445</v>
      </c>
      <c r="D97" s="11">
        <v>17.227340737756801</v>
      </c>
      <c r="E97" s="12">
        <v>845</v>
      </c>
      <c r="F97" s="13">
        <v>1</v>
      </c>
      <c r="G97" s="14">
        <f t="shared" si="12"/>
        <v>845</v>
      </c>
      <c r="H97" s="15">
        <f t="shared" si="13"/>
        <v>2.5265361040514276E-2</v>
      </c>
      <c r="I97" s="15">
        <f t="shared" si="14"/>
        <v>17.202075376716287</v>
      </c>
      <c r="J97" s="8">
        <v>5.2366000000000001</v>
      </c>
      <c r="K97" s="8">
        <f t="shared" si="15"/>
        <v>17.202075376716287</v>
      </c>
      <c r="L97" s="8">
        <f t="shared" si="16"/>
        <v>2.5265361040514023E-2</v>
      </c>
      <c r="M97" s="10">
        <v>21111</v>
      </c>
      <c r="N97" s="16">
        <f t="shared" si="17"/>
        <v>533.37703692629157</v>
      </c>
    </row>
    <row r="98" spans="1:14" s="17" customFormat="1" ht="13.8" x14ac:dyDescent="0.25">
      <c r="A98" s="9" t="s">
        <v>139</v>
      </c>
      <c r="B98" s="9" t="s">
        <v>0</v>
      </c>
      <c r="C98" s="10">
        <v>66357</v>
      </c>
      <c r="D98" s="11">
        <v>16.748496767485001</v>
      </c>
      <c r="E98" s="12">
        <v>14173</v>
      </c>
      <c r="F98" s="13">
        <v>1</v>
      </c>
      <c r="G98" s="14">
        <f t="shared" si="12"/>
        <v>14173</v>
      </c>
      <c r="H98" s="15">
        <f t="shared" si="13"/>
        <v>0.21358711213587112</v>
      </c>
      <c r="I98" s="15">
        <f t="shared" si="14"/>
        <v>16.534909655349129</v>
      </c>
      <c r="J98" s="8">
        <v>5.2366000000000001</v>
      </c>
      <c r="K98" s="8">
        <f t="shared" si="15"/>
        <v>16.534909655349129</v>
      </c>
      <c r="L98" s="8">
        <f t="shared" si="16"/>
        <v>0.21358711213587256</v>
      </c>
      <c r="M98" s="10">
        <v>37122</v>
      </c>
      <c r="N98" s="16">
        <f t="shared" si="17"/>
        <v>7928.7807767078612</v>
      </c>
    </row>
    <row r="99" spans="1:14" s="17" customFormat="1" ht="13.8" x14ac:dyDescent="0.25">
      <c r="A99" s="9" t="s">
        <v>140</v>
      </c>
      <c r="B99" s="9" t="s">
        <v>0</v>
      </c>
      <c r="C99" s="10">
        <v>39420</v>
      </c>
      <c r="D99" s="11">
        <v>6.53975009956193</v>
      </c>
      <c r="E99" s="12">
        <v>7255</v>
      </c>
      <c r="F99" s="13">
        <v>1</v>
      </c>
      <c r="G99" s="14">
        <f t="shared" si="12"/>
        <v>7255</v>
      </c>
      <c r="H99" s="15">
        <f t="shared" si="13"/>
        <v>0.18404363267376966</v>
      </c>
      <c r="I99" s="15">
        <f t="shared" si="14"/>
        <v>6.3557064668881607</v>
      </c>
      <c r="J99" s="8">
        <v>5.2366000000000001</v>
      </c>
      <c r="K99" s="8">
        <f t="shared" si="15"/>
        <v>6.3557064668881607</v>
      </c>
      <c r="L99" s="8">
        <f t="shared" si="16"/>
        <v>0.18404363267376933</v>
      </c>
      <c r="M99" s="10">
        <v>28832</v>
      </c>
      <c r="N99" s="16">
        <f t="shared" si="17"/>
        <v>5306.3460172501173</v>
      </c>
    </row>
    <row r="100" spans="1:14" s="17" customFormat="1" ht="13.8" x14ac:dyDescent="0.25">
      <c r="A100" s="9" t="s">
        <v>141</v>
      </c>
      <c r="B100" s="9" t="s">
        <v>0</v>
      </c>
      <c r="C100" s="10">
        <v>29646</v>
      </c>
      <c r="D100" s="11">
        <v>5.5594791138170097</v>
      </c>
      <c r="E100" s="12">
        <v>3691</v>
      </c>
      <c r="F100" s="13">
        <v>1</v>
      </c>
      <c r="G100" s="14">
        <f t="shared" si="12"/>
        <v>3691</v>
      </c>
      <c r="H100" s="15">
        <f t="shared" si="13"/>
        <v>0.12450246238952979</v>
      </c>
      <c r="I100" s="15">
        <f t="shared" si="14"/>
        <v>5.4349766514274798</v>
      </c>
      <c r="J100" s="8">
        <v>5.2366000000000001</v>
      </c>
      <c r="K100" s="8">
        <f t="shared" si="15"/>
        <v>5.4349766514274798</v>
      </c>
      <c r="L100" s="8">
        <f t="shared" si="16"/>
        <v>0.12450246238952989</v>
      </c>
      <c r="M100" s="10">
        <v>21854</v>
      </c>
      <c r="N100" s="16">
        <f t="shared" si="17"/>
        <v>2720.8768130607864</v>
      </c>
    </row>
    <row r="101" spans="1:14" s="17" customFormat="1" ht="13.8" x14ac:dyDescent="0.25">
      <c r="A101" s="9" t="s">
        <v>142</v>
      </c>
      <c r="B101" s="9" t="s">
        <v>1</v>
      </c>
      <c r="C101" s="10">
        <v>10540</v>
      </c>
      <c r="D101" s="11">
        <v>17.595645559992398</v>
      </c>
      <c r="E101" s="12">
        <v>47136</v>
      </c>
      <c r="F101" s="13">
        <v>0.27272727272727298</v>
      </c>
      <c r="G101" s="14">
        <f t="shared" si="12"/>
        <v>12855.272727272739</v>
      </c>
      <c r="H101" s="15">
        <f t="shared" si="13"/>
        <v>1.2196653441435237</v>
      </c>
      <c r="I101" s="15">
        <f t="shared" si="14"/>
        <v>16.375980215848873</v>
      </c>
      <c r="J101" s="8">
        <v>5.2366000000000001</v>
      </c>
      <c r="K101" s="8">
        <f t="shared" si="15"/>
        <v>16.375980215848873</v>
      </c>
      <c r="L101" s="8">
        <f t="shared" si="16"/>
        <v>1.2196653441435252</v>
      </c>
      <c r="M101" s="10">
        <v>3921</v>
      </c>
      <c r="N101" s="16">
        <f t="shared" si="17"/>
        <v>4782.3078143867624</v>
      </c>
    </row>
    <row r="102" spans="1:14" s="17" customFormat="1" ht="13.8" x14ac:dyDescent="0.25">
      <c r="A102" s="9" t="s">
        <v>142</v>
      </c>
      <c r="B102" s="9" t="s">
        <v>0</v>
      </c>
      <c r="C102" s="10">
        <v>21798</v>
      </c>
      <c r="D102" s="11">
        <v>20.006110745510899</v>
      </c>
      <c r="E102" s="12">
        <v>47136</v>
      </c>
      <c r="F102" s="13">
        <v>0.55454545454545501</v>
      </c>
      <c r="G102" s="14">
        <f t="shared" si="12"/>
        <v>26139.054545454568</v>
      </c>
      <c r="H102" s="15">
        <f t="shared" si="13"/>
        <v>1.1991492130220465</v>
      </c>
      <c r="I102" s="15">
        <f t="shared" si="14"/>
        <v>18.806961532488852</v>
      </c>
      <c r="J102" s="8">
        <v>5.2366000000000001</v>
      </c>
      <c r="K102" s="8">
        <f t="shared" si="15"/>
        <v>18.806961532488852</v>
      </c>
      <c r="L102" s="8">
        <f t="shared" si="16"/>
        <v>1.1991492130220465</v>
      </c>
      <c r="M102" s="10">
        <v>14188</v>
      </c>
      <c r="N102" s="16">
        <f t="shared" si="17"/>
        <v>17013.529034356794</v>
      </c>
    </row>
    <row r="103" spans="1:14" s="17" customFormat="1" ht="13.8" x14ac:dyDescent="0.25">
      <c r="A103" s="9" t="s">
        <v>143</v>
      </c>
      <c r="B103" s="9" t="s">
        <v>0</v>
      </c>
      <c r="C103" s="10">
        <v>51545</v>
      </c>
      <c r="D103" s="11">
        <v>18.694796226048101</v>
      </c>
      <c r="E103" s="12">
        <v>13295</v>
      </c>
      <c r="F103" s="13">
        <v>1</v>
      </c>
      <c r="G103" s="14">
        <f t="shared" ref="G103:G134" si="18">E103*F103</f>
        <v>13295</v>
      </c>
      <c r="H103" s="15">
        <f t="shared" ref="H103:H134" si="19">G103/C103</f>
        <v>0.25792996410903096</v>
      </c>
      <c r="I103" s="15">
        <f t="shared" ref="I103:I134" si="20">D103-H103</f>
        <v>18.43686626193907</v>
      </c>
      <c r="J103" s="8">
        <v>5.2366000000000001</v>
      </c>
      <c r="K103" s="8">
        <f t="shared" ref="K103:K134" si="21">MAX(I103:J103)</f>
        <v>18.43686626193907</v>
      </c>
      <c r="L103" s="8">
        <f t="shared" ref="L103:L134" si="22">D103-K103</f>
        <v>0.25792996410903157</v>
      </c>
      <c r="M103" s="10">
        <v>42812</v>
      </c>
      <c r="N103" s="16">
        <f t="shared" ref="N103:N134" si="23">L103*M103</f>
        <v>11042.49762343586</v>
      </c>
    </row>
    <row r="104" spans="1:14" s="17" customFormat="1" ht="13.8" x14ac:dyDescent="0.25">
      <c r="A104" s="9" t="s">
        <v>144</v>
      </c>
      <c r="B104" s="9" t="s">
        <v>0</v>
      </c>
      <c r="C104" s="10">
        <v>41330</v>
      </c>
      <c r="D104" s="11">
        <v>5.9868089699004701</v>
      </c>
      <c r="E104" s="12">
        <v>10491</v>
      </c>
      <c r="F104" s="13">
        <v>1</v>
      </c>
      <c r="G104" s="14">
        <f t="shared" si="18"/>
        <v>10491</v>
      </c>
      <c r="H104" s="15">
        <f t="shared" si="19"/>
        <v>0.25383498669247517</v>
      </c>
      <c r="I104" s="15">
        <f t="shared" si="20"/>
        <v>5.7329739832079945</v>
      </c>
      <c r="J104" s="8">
        <v>5.2366000000000001</v>
      </c>
      <c r="K104" s="8">
        <f t="shared" si="21"/>
        <v>5.7329739832079945</v>
      </c>
      <c r="L104" s="8">
        <f t="shared" si="22"/>
        <v>0.25383498669247562</v>
      </c>
      <c r="M104" s="10">
        <v>24626</v>
      </c>
      <c r="N104" s="16">
        <f t="shared" si="23"/>
        <v>6250.9403822889044</v>
      </c>
    </row>
    <row r="105" spans="1:14" s="17" customFormat="1" ht="13.8" x14ac:dyDescent="0.25">
      <c r="A105" s="9" t="s">
        <v>147</v>
      </c>
      <c r="B105" s="9" t="s">
        <v>0</v>
      </c>
      <c r="C105" s="10">
        <v>42705</v>
      </c>
      <c r="D105" s="11">
        <v>11.845013098802401</v>
      </c>
      <c r="E105" s="12">
        <v>2627</v>
      </c>
      <c r="F105" s="13">
        <v>1</v>
      </c>
      <c r="G105" s="14">
        <f t="shared" si="18"/>
        <v>2627</v>
      </c>
      <c r="H105" s="15">
        <f t="shared" si="19"/>
        <v>6.151504507668891E-2</v>
      </c>
      <c r="I105" s="15">
        <f t="shared" si="20"/>
        <v>11.783498053725712</v>
      </c>
      <c r="J105" s="8">
        <v>5.2366000000000001</v>
      </c>
      <c r="K105" s="8">
        <f t="shared" si="21"/>
        <v>11.783498053725712</v>
      </c>
      <c r="L105" s="8">
        <f t="shared" si="22"/>
        <v>6.1515045076689034E-2</v>
      </c>
      <c r="M105" s="10">
        <v>32037</v>
      </c>
      <c r="N105" s="16">
        <f t="shared" si="23"/>
        <v>1970.7574991218867</v>
      </c>
    </row>
    <row r="106" spans="1:14" s="17" customFormat="1" ht="13.8" x14ac:dyDescent="0.25">
      <c r="A106" s="9" t="s">
        <v>151</v>
      </c>
      <c r="B106" s="9" t="s">
        <v>0</v>
      </c>
      <c r="C106" s="10">
        <v>40341</v>
      </c>
      <c r="D106" s="11">
        <v>16.650739093858899</v>
      </c>
      <c r="E106" s="12">
        <v>4243</v>
      </c>
      <c r="F106" s="13">
        <v>1</v>
      </c>
      <c r="G106" s="14">
        <f t="shared" si="18"/>
        <v>4243</v>
      </c>
      <c r="H106" s="15">
        <f t="shared" si="19"/>
        <v>0.10517835452765177</v>
      </c>
      <c r="I106" s="15">
        <f t="shared" si="20"/>
        <v>16.545560739331247</v>
      </c>
      <c r="J106" s="8">
        <v>5.2366000000000001</v>
      </c>
      <c r="K106" s="8">
        <f t="shared" si="21"/>
        <v>16.545560739331247</v>
      </c>
      <c r="L106" s="8">
        <f t="shared" si="22"/>
        <v>0.10517835452765212</v>
      </c>
      <c r="M106" s="10">
        <v>24834</v>
      </c>
      <c r="N106" s="16">
        <f t="shared" si="23"/>
        <v>2611.9992563397127</v>
      </c>
    </row>
    <row r="107" spans="1:14" s="17" customFormat="1" ht="13.8" x14ac:dyDescent="0.25">
      <c r="A107" s="9" t="s">
        <v>153</v>
      </c>
      <c r="B107" s="9" t="s">
        <v>0</v>
      </c>
      <c r="C107" s="10">
        <v>22633</v>
      </c>
      <c r="D107" s="11">
        <v>17.647285641806199</v>
      </c>
      <c r="E107" s="12">
        <v>147661</v>
      </c>
      <c r="F107" s="13">
        <v>1</v>
      </c>
      <c r="G107" s="14">
        <f t="shared" si="18"/>
        <v>147661</v>
      </c>
      <c r="H107" s="15">
        <f t="shared" si="19"/>
        <v>6.5241461582644806</v>
      </c>
      <c r="I107" s="15">
        <f t="shared" si="20"/>
        <v>11.123139483541719</v>
      </c>
      <c r="J107" s="8">
        <v>5.2366000000000001</v>
      </c>
      <c r="K107" s="8">
        <f t="shared" si="21"/>
        <v>11.123139483541719</v>
      </c>
      <c r="L107" s="8">
        <f t="shared" si="22"/>
        <v>6.5241461582644806</v>
      </c>
      <c r="M107" s="10">
        <v>9556</v>
      </c>
      <c r="N107" s="16">
        <f t="shared" si="23"/>
        <v>62344.740688375379</v>
      </c>
    </row>
    <row r="108" spans="1:14" s="17" customFormat="1" ht="13.8" x14ac:dyDescent="0.25">
      <c r="A108" s="9" t="s">
        <v>162</v>
      </c>
      <c r="B108" s="9" t="s">
        <v>0</v>
      </c>
      <c r="C108" s="10">
        <v>45190</v>
      </c>
      <c r="D108" s="11">
        <v>16.289671257218998</v>
      </c>
      <c r="E108" s="12">
        <v>5128</v>
      </c>
      <c r="F108" s="13">
        <v>1</v>
      </c>
      <c r="G108" s="14">
        <f t="shared" si="18"/>
        <v>5128</v>
      </c>
      <c r="H108" s="15">
        <f t="shared" si="19"/>
        <v>0.1134764328391237</v>
      </c>
      <c r="I108" s="15">
        <f t="shared" si="20"/>
        <v>16.176194824379873</v>
      </c>
      <c r="J108" s="8">
        <v>5.2366000000000001</v>
      </c>
      <c r="K108" s="8">
        <f t="shared" si="21"/>
        <v>16.176194824379873</v>
      </c>
      <c r="L108" s="8">
        <f t="shared" si="22"/>
        <v>0.1134764328391249</v>
      </c>
      <c r="M108" s="10">
        <v>31693</v>
      </c>
      <c r="N108" s="16">
        <f t="shared" si="23"/>
        <v>3596.4085859703855</v>
      </c>
    </row>
    <row r="109" spans="1:14" s="17" customFormat="1" ht="13.8" x14ac:dyDescent="0.25">
      <c r="A109" s="9" t="s">
        <v>163</v>
      </c>
      <c r="B109" s="9" t="s">
        <v>0</v>
      </c>
      <c r="C109" s="10">
        <v>42232</v>
      </c>
      <c r="D109" s="11">
        <v>5.6705556468461698</v>
      </c>
      <c r="E109" s="12">
        <v>6017</v>
      </c>
      <c r="F109" s="13">
        <v>1</v>
      </c>
      <c r="G109" s="14">
        <f t="shared" si="18"/>
        <v>6017</v>
      </c>
      <c r="H109" s="15">
        <f t="shared" si="19"/>
        <v>0.14247490054934647</v>
      </c>
      <c r="I109" s="15">
        <f t="shared" si="20"/>
        <v>5.5280807462968236</v>
      </c>
      <c r="J109" s="8">
        <v>5.2366000000000001</v>
      </c>
      <c r="K109" s="8">
        <f t="shared" si="21"/>
        <v>5.5280807462968236</v>
      </c>
      <c r="L109" s="8">
        <f t="shared" si="22"/>
        <v>0.1424749005493462</v>
      </c>
      <c r="M109" s="10">
        <v>20212</v>
      </c>
      <c r="N109" s="16">
        <f t="shared" si="23"/>
        <v>2879.7026899033854</v>
      </c>
    </row>
    <row r="110" spans="1:14" s="17" customFormat="1" ht="13.8" x14ac:dyDescent="0.25">
      <c r="A110" s="9" t="s">
        <v>164</v>
      </c>
      <c r="B110" s="9" t="s">
        <v>0</v>
      </c>
      <c r="C110" s="10">
        <v>118740</v>
      </c>
      <c r="D110" s="11">
        <v>12.7493474589283</v>
      </c>
      <c r="E110" s="12">
        <v>36411</v>
      </c>
      <c r="F110" s="13">
        <v>1</v>
      </c>
      <c r="G110" s="14">
        <f t="shared" si="18"/>
        <v>36411</v>
      </c>
      <c r="H110" s="15">
        <f t="shared" si="19"/>
        <v>0.30664477008590196</v>
      </c>
      <c r="I110" s="15">
        <f t="shared" si="20"/>
        <v>12.442702688842399</v>
      </c>
      <c r="J110" s="8">
        <v>5.2366000000000001</v>
      </c>
      <c r="K110" s="8">
        <f t="shared" si="21"/>
        <v>12.442702688842399</v>
      </c>
      <c r="L110" s="8">
        <f t="shared" si="22"/>
        <v>0.30664477008590119</v>
      </c>
      <c r="M110" s="10">
        <v>94025</v>
      </c>
      <c r="N110" s="16">
        <f t="shared" si="23"/>
        <v>28832.27450732686</v>
      </c>
    </row>
    <row r="111" spans="1:14" s="17" customFormat="1" ht="13.8" x14ac:dyDescent="0.25">
      <c r="A111" s="9" t="s">
        <v>166</v>
      </c>
      <c r="B111" s="9" t="s">
        <v>0</v>
      </c>
      <c r="C111" s="10">
        <v>47871</v>
      </c>
      <c r="D111" s="11">
        <v>16.545672402253899</v>
      </c>
      <c r="E111" s="12">
        <v>602052</v>
      </c>
      <c r="F111" s="13">
        <v>1</v>
      </c>
      <c r="G111" s="14">
        <f t="shared" si="18"/>
        <v>602052</v>
      </c>
      <c r="H111" s="15">
        <f t="shared" si="19"/>
        <v>12.576549476718682</v>
      </c>
      <c r="I111" s="15">
        <f t="shared" si="20"/>
        <v>3.969122925535217</v>
      </c>
      <c r="J111" s="8">
        <v>5.2366000000000001</v>
      </c>
      <c r="K111" s="8">
        <f t="shared" si="21"/>
        <v>5.2366000000000001</v>
      </c>
      <c r="L111" s="8">
        <f t="shared" si="22"/>
        <v>11.3090724022539</v>
      </c>
      <c r="M111" s="10">
        <v>38591</v>
      </c>
      <c r="N111" s="16">
        <f t="shared" si="23"/>
        <v>436428.41307538026</v>
      </c>
    </row>
    <row r="112" spans="1:14" s="17" customFormat="1" ht="13.8" x14ac:dyDescent="0.25">
      <c r="A112" s="9" t="s">
        <v>167</v>
      </c>
      <c r="B112" s="9" t="s">
        <v>0</v>
      </c>
      <c r="C112" s="10">
        <v>39420</v>
      </c>
      <c r="D112" s="11">
        <v>16.1724250818434</v>
      </c>
      <c r="E112" s="12">
        <v>3891</v>
      </c>
      <c r="F112" s="13">
        <v>1</v>
      </c>
      <c r="G112" s="14">
        <f t="shared" si="18"/>
        <v>3891</v>
      </c>
      <c r="H112" s="15">
        <f t="shared" si="19"/>
        <v>9.8706240487062405E-2</v>
      </c>
      <c r="I112" s="15">
        <f t="shared" si="20"/>
        <v>16.073718841356339</v>
      </c>
      <c r="J112" s="8">
        <v>5.2366000000000001</v>
      </c>
      <c r="K112" s="8">
        <f t="shared" si="21"/>
        <v>16.073718841356339</v>
      </c>
      <c r="L112" s="8">
        <f t="shared" si="22"/>
        <v>9.8706240487061336E-2</v>
      </c>
      <c r="M112" s="10">
        <v>24046</v>
      </c>
      <c r="N112" s="16">
        <f t="shared" si="23"/>
        <v>2373.4902587518768</v>
      </c>
    </row>
    <row r="113" spans="1:14" s="17" customFormat="1" ht="13.8" x14ac:dyDescent="0.25">
      <c r="A113" s="9" t="s">
        <v>168</v>
      </c>
      <c r="B113" s="9" t="s">
        <v>0</v>
      </c>
      <c r="C113" s="10">
        <v>9008</v>
      </c>
      <c r="D113" s="11">
        <v>7.0236771898621599</v>
      </c>
      <c r="E113" s="12">
        <v>8549</v>
      </c>
      <c r="F113" s="13">
        <v>0.30120481927710802</v>
      </c>
      <c r="G113" s="14">
        <f t="shared" si="18"/>
        <v>2574.9999999999964</v>
      </c>
      <c r="H113" s="15">
        <f t="shared" si="19"/>
        <v>0.28585701598579</v>
      </c>
      <c r="I113" s="15">
        <f t="shared" si="20"/>
        <v>6.7378201738763703</v>
      </c>
      <c r="J113" s="8">
        <v>5.2366000000000001</v>
      </c>
      <c r="K113" s="8">
        <f t="shared" si="21"/>
        <v>6.7378201738763703</v>
      </c>
      <c r="L113" s="8">
        <f t="shared" si="22"/>
        <v>0.28585701598578961</v>
      </c>
      <c r="M113" s="10">
        <v>8534</v>
      </c>
      <c r="N113" s="16">
        <f t="shared" si="23"/>
        <v>2439.5037744227284</v>
      </c>
    </row>
    <row r="114" spans="1:14" s="17" customFormat="1" ht="13.8" x14ac:dyDescent="0.25">
      <c r="A114" s="9" t="s">
        <v>169</v>
      </c>
      <c r="B114" s="9" t="s">
        <v>0</v>
      </c>
      <c r="C114" s="10">
        <v>42705</v>
      </c>
      <c r="D114" s="11">
        <v>13.244842524294601</v>
      </c>
      <c r="E114" s="12">
        <v>8247</v>
      </c>
      <c r="F114" s="13">
        <v>1</v>
      </c>
      <c r="G114" s="14">
        <f t="shared" si="18"/>
        <v>8247</v>
      </c>
      <c r="H114" s="15">
        <f t="shared" si="19"/>
        <v>0.19311556023884791</v>
      </c>
      <c r="I114" s="15">
        <f t="shared" si="20"/>
        <v>13.051726964055753</v>
      </c>
      <c r="J114" s="8">
        <v>5.2366000000000001</v>
      </c>
      <c r="K114" s="8">
        <f t="shared" si="21"/>
        <v>13.051726964055753</v>
      </c>
      <c r="L114" s="8">
        <f t="shared" si="22"/>
        <v>0.19311556023884791</v>
      </c>
      <c r="M114" s="10">
        <v>20492</v>
      </c>
      <c r="N114" s="16">
        <f t="shared" si="23"/>
        <v>3957.3240604144712</v>
      </c>
    </row>
    <row r="115" spans="1:14" s="17" customFormat="1" ht="13.8" x14ac:dyDescent="0.25">
      <c r="A115" s="9" t="s">
        <v>170</v>
      </c>
      <c r="B115" s="9" t="s">
        <v>0</v>
      </c>
      <c r="C115" s="10">
        <v>39420</v>
      </c>
      <c r="D115" s="11">
        <v>9.0569000507356705</v>
      </c>
      <c r="E115" s="12">
        <v>68048</v>
      </c>
      <c r="F115" s="13">
        <v>1</v>
      </c>
      <c r="G115" s="14">
        <f t="shared" si="18"/>
        <v>68048</v>
      </c>
      <c r="H115" s="15">
        <f t="shared" si="19"/>
        <v>1.72623033992897</v>
      </c>
      <c r="I115" s="15">
        <f t="shared" si="20"/>
        <v>7.3306697108067009</v>
      </c>
      <c r="J115" s="8">
        <v>5.2366000000000001</v>
      </c>
      <c r="K115" s="8">
        <f t="shared" si="21"/>
        <v>7.3306697108067009</v>
      </c>
      <c r="L115" s="8">
        <f t="shared" si="22"/>
        <v>1.7262303399289696</v>
      </c>
      <c r="M115" s="10">
        <v>23492</v>
      </c>
      <c r="N115" s="16">
        <f t="shared" si="23"/>
        <v>40552.603145611356</v>
      </c>
    </row>
    <row r="116" spans="1:14" s="17" customFormat="1" ht="13.8" x14ac:dyDescent="0.25">
      <c r="A116" s="9" t="s">
        <v>171</v>
      </c>
      <c r="B116" s="9" t="s">
        <v>0</v>
      </c>
      <c r="C116" s="10">
        <v>21008</v>
      </c>
      <c r="D116" s="11">
        <v>15.6961402126822</v>
      </c>
      <c r="E116" s="12">
        <v>4349</v>
      </c>
      <c r="F116" s="13">
        <v>0.625</v>
      </c>
      <c r="G116" s="14">
        <f t="shared" si="18"/>
        <v>2718.125</v>
      </c>
      <c r="H116" s="15">
        <f t="shared" si="19"/>
        <v>0.12938523419649658</v>
      </c>
      <c r="I116" s="15">
        <f t="shared" si="20"/>
        <v>15.566754978485704</v>
      </c>
      <c r="J116" s="8">
        <v>5.2366000000000001</v>
      </c>
      <c r="K116" s="8">
        <f t="shared" si="21"/>
        <v>15.566754978485704</v>
      </c>
      <c r="L116" s="8">
        <f t="shared" si="22"/>
        <v>0.12938523419649606</v>
      </c>
      <c r="M116" s="10">
        <v>5253</v>
      </c>
      <c r="N116" s="16">
        <f t="shared" si="23"/>
        <v>679.66063523419382</v>
      </c>
    </row>
    <row r="117" spans="1:14" s="17" customFormat="1" ht="13.8" x14ac:dyDescent="0.25">
      <c r="A117" s="9" t="s">
        <v>173</v>
      </c>
      <c r="B117" s="9" t="s">
        <v>0</v>
      </c>
      <c r="C117" s="10">
        <v>44810</v>
      </c>
      <c r="D117" s="11">
        <v>14.1251302747411</v>
      </c>
      <c r="E117" s="12">
        <v>11282</v>
      </c>
      <c r="F117" s="13">
        <v>1</v>
      </c>
      <c r="G117" s="14">
        <f t="shared" si="18"/>
        <v>11282</v>
      </c>
      <c r="H117" s="15">
        <f t="shared" si="19"/>
        <v>0.25177415755411736</v>
      </c>
      <c r="I117" s="15">
        <f t="shared" si="20"/>
        <v>13.873356117186983</v>
      </c>
      <c r="J117" s="8">
        <v>5.2366000000000001</v>
      </c>
      <c r="K117" s="8">
        <f t="shared" si="21"/>
        <v>13.873356117186983</v>
      </c>
      <c r="L117" s="8">
        <f t="shared" si="22"/>
        <v>0.25177415755411658</v>
      </c>
      <c r="M117" s="10">
        <v>32212</v>
      </c>
      <c r="N117" s="16">
        <f t="shared" si="23"/>
        <v>8110.1491631332037</v>
      </c>
    </row>
    <row r="118" spans="1:14" s="17" customFormat="1" ht="13.8" x14ac:dyDescent="0.25">
      <c r="A118" s="9" t="s">
        <v>174</v>
      </c>
      <c r="B118" s="9" t="s">
        <v>0</v>
      </c>
      <c r="C118" s="10">
        <v>28908</v>
      </c>
      <c r="D118" s="11">
        <v>15.840014797874501</v>
      </c>
      <c r="E118" s="12">
        <v>1461</v>
      </c>
      <c r="F118" s="13">
        <v>1</v>
      </c>
      <c r="G118" s="14">
        <f t="shared" si="18"/>
        <v>1461</v>
      </c>
      <c r="H118" s="15">
        <f t="shared" si="19"/>
        <v>5.0539643005396429E-2</v>
      </c>
      <c r="I118" s="15">
        <f t="shared" si="20"/>
        <v>15.789475154869104</v>
      </c>
      <c r="J118" s="8">
        <v>5.2366000000000001</v>
      </c>
      <c r="K118" s="8">
        <f t="shared" si="21"/>
        <v>15.789475154869104</v>
      </c>
      <c r="L118" s="8">
        <f t="shared" si="22"/>
        <v>5.0539643005397039E-2</v>
      </c>
      <c r="M118" s="10">
        <v>16313</v>
      </c>
      <c r="N118" s="16">
        <f t="shared" si="23"/>
        <v>824.45319634704185</v>
      </c>
    </row>
    <row r="119" spans="1:14" s="17" customFormat="1" ht="13.8" x14ac:dyDescent="0.25">
      <c r="A119" s="9" t="s">
        <v>175</v>
      </c>
      <c r="B119" s="9" t="s">
        <v>0</v>
      </c>
      <c r="C119" s="10">
        <v>49218</v>
      </c>
      <c r="D119" s="11">
        <v>7.6339433619941603</v>
      </c>
      <c r="E119" s="12">
        <v>3180</v>
      </c>
      <c r="F119" s="13">
        <v>1</v>
      </c>
      <c r="G119" s="14">
        <f t="shared" si="18"/>
        <v>3180</v>
      </c>
      <c r="H119" s="15">
        <f t="shared" si="19"/>
        <v>6.4610508350603432E-2</v>
      </c>
      <c r="I119" s="15">
        <f t="shared" si="20"/>
        <v>7.5693328536435569</v>
      </c>
      <c r="J119" s="8">
        <v>5.2366000000000001</v>
      </c>
      <c r="K119" s="8">
        <f t="shared" si="21"/>
        <v>7.5693328536435569</v>
      </c>
      <c r="L119" s="8">
        <f t="shared" si="22"/>
        <v>6.4610508350603446E-2</v>
      </c>
      <c r="M119" s="10">
        <v>39335</v>
      </c>
      <c r="N119" s="16">
        <f t="shared" si="23"/>
        <v>2541.4543459709867</v>
      </c>
    </row>
    <row r="120" spans="1:14" s="17" customFormat="1" ht="13.8" x14ac:dyDescent="0.25">
      <c r="A120" s="9" t="s">
        <v>176</v>
      </c>
      <c r="B120" s="9" t="s">
        <v>1</v>
      </c>
      <c r="C120" s="10">
        <v>713</v>
      </c>
      <c r="D120" s="11">
        <v>6.8792866941015101</v>
      </c>
      <c r="E120" s="12">
        <v>2374</v>
      </c>
      <c r="F120" s="13">
        <v>1.25786163522013E-2</v>
      </c>
      <c r="G120" s="14">
        <f t="shared" si="18"/>
        <v>29.861635220125887</v>
      </c>
      <c r="H120" s="15">
        <f t="shared" si="19"/>
        <v>4.188167632556225E-2</v>
      </c>
      <c r="I120" s="15">
        <f t="shared" si="20"/>
        <v>6.8374050177759482</v>
      </c>
      <c r="J120" s="8">
        <v>5.2366000000000001</v>
      </c>
      <c r="K120" s="8">
        <f t="shared" si="21"/>
        <v>6.8374050177759482</v>
      </c>
      <c r="L120" s="8">
        <f t="shared" si="22"/>
        <v>4.1881676325561834E-2</v>
      </c>
      <c r="M120" s="10">
        <v>713</v>
      </c>
      <c r="N120" s="16">
        <f t="shared" si="23"/>
        <v>29.861635220125589</v>
      </c>
    </row>
    <row r="121" spans="1:14" s="17" customFormat="1" ht="13.8" x14ac:dyDescent="0.25">
      <c r="A121" s="9" t="s">
        <v>176</v>
      </c>
      <c r="B121" s="9" t="s">
        <v>0</v>
      </c>
      <c r="C121" s="10">
        <v>54872</v>
      </c>
      <c r="D121" s="11">
        <v>7.2306661034691802</v>
      </c>
      <c r="E121" s="12">
        <v>2374</v>
      </c>
      <c r="F121" s="13">
        <v>0.98742138364779897</v>
      </c>
      <c r="G121" s="14">
        <f t="shared" si="18"/>
        <v>2344.1383647798748</v>
      </c>
      <c r="H121" s="15">
        <f t="shared" si="19"/>
        <v>4.2720118909095252E-2</v>
      </c>
      <c r="I121" s="15">
        <f t="shared" si="20"/>
        <v>7.187945984560085</v>
      </c>
      <c r="J121" s="8">
        <v>5.2366000000000001</v>
      </c>
      <c r="K121" s="8">
        <f t="shared" si="21"/>
        <v>7.187945984560085</v>
      </c>
      <c r="L121" s="8">
        <f t="shared" si="22"/>
        <v>4.2720118909095106E-2</v>
      </c>
      <c r="M121" s="10">
        <v>48857</v>
      </c>
      <c r="N121" s="16">
        <f t="shared" si="23"/>
        <v>2087.1768495416595</v>
      </c>
    </row>
    <row r="122" spans="1:14" s="17" customFormat="1" ht="13.8" x14ac:dyDescent="0.25">
      <c r="A122" s="9" t="s">
        <v>177</v>
      </c>
      <c r="B122" s="9" t="s">
        <v>0</v>
      </c>
      <c r="C122" s="10">
        <v>32023</v>
      </c>
      <c r="D122" s="11">
        <v>7.1780950886552599</v>
      </c>
      <c r="E122" s="12">
        <v>2438</v>
      </c>
      <c r="F122" s="13">
        <v>1</v>
      </c>
      <c r="G122" s="14">
        <f t="shared" si="18"/>
        <v>2438</v>
      </c>
      <c r="H122" s="15">
        <f t="shared" si="19"/>
        <v>7.6132779564687877E-2</v>
      </c>
      <c r="I122" s="15">
        <f t="shared" si="20"/>
        <v>7.1019623090905721</v>
      </c>
      <c r="J122" s="8">
        <v>5.2366000000000001</v>
      </c>
      <c r="K122" s="8">
        <f t="shared" si="21"/>
        <v>7.1019623090905721</v>
      </c>
      <c r="L122" s="8">
        <f t="shared" si="22"/>
        <v>7.613277956468778E-2</v>
      </c>
      <c r="M122" s="10">
        <v>26566</v>
      </c>
      <c r="N122" s="16">
        <f t="shared" si="23"/>
        <v>2022.5434219154956</v>
      </c>
    </row>
    <row r="123" spans="1:14" s="17" customFormat="1" ht="13.8" x14ac:dyDescent="0.25">
      <c r="A123" s="9" t="s">
        <v>178</v>
      </c>
      <c r="B123" s="9" t="s">
        <v>0</v>
      </c>
      <c r="C123" s="10">
        <v>45536</v>
      </c>
      <c r="D123" s="11">
        <v>15.477101891534099</v>
      </c>
      <c r="E123" s="12">
        <v>19407</v>
      </c>
      <c r="F123" s="13">
        <v>1</v>
      </c>
      <c r="G123" s="14">
        <f t="shared" si="18"/>
        <v>19407</v>
      </c>
      <c r="H123" s="15">
        <f t="shared" si="19"/>
        <v>0.42619026704146168</v>
      </c>
      <c r="I123" s="15">
        <f t="shared" si="20"/>
        <v>15.050911624492638</v>
      </c>
      <c r="J123" s="8">
        <v>5.2366000000000001</v>
      </c>
      <c r="K123" s="8">
        <f t="shared" si="21"/>
        <v>15.050911624492638</v>
      </c>
      <c r="L123" s="8">
        <f t="shared" si="22"/>
        <v>0.42619026704146101</v>
      </c>
      <c r="M123" s="10">
        <v>22153</v>
      </c>
      <c r="N123" s="16">
        <f t="shared" si="23"/>
        <v>9441.3929857694857</v>
      </c>
    </row>
    <row r="124" spans="1:14" s="17" customFormat="1" ht="13.8" x14ac:dyDescent="0.25">
      <c r="A124" s="9" t="s">
        <v>180</v>
      </c>
      <c r="B124" s="9" t="s">
        <v>0</v>
      </c>
      <c r="C124" s="10">
        <v>40734</v>
      </c>
      <c r="D124" s="11">
        <v>17.590194923159999</v>
      </c>
      <c r="E124" s="12">
        <v>10214</v>
      </c>
      <c r="F124" s="13">
        <v>1</v>
      </c>
      <c r="G124" s="14">
        <f t="shared" si="18"/>
        <v>10214</v>
      </c>
      <c r="H124" s="15">
        <f t="shared" si="19"/>
        <v>0.25074876024942311</v>
      </c>
      <c r="I124" s="15">
        <f t="shared" si="20"/>
        <v>17.339446162910576</v>
      </c>
      <c r="J124" s="8">
        <v>5.2366000000000001</v>
      </c>
      <c r="K124" s="8">
        <f t="shared" si="21"/>
        <v>17.339446162910576</v>
      </c>
      <c r="L124" s="8">
        <f t="shared" si="22"/>
        <v>0.25074876024942228</v>
      </c>
      <c r="M124" s="10">
        <v>31716</v>
      </c>
      <c r="N124" s="16">
        <f t="shared" si="23"/>
        <v>7952.7476800706772</v>
      </c>
    </row>
    <row r="125" spans="1:14" s="17" customFormat="1" ht="13.8" x14ac:dyDescent="0.25">
      <c r="A125" s="9" t="s">
        <v>181</v>
      </c>
      <c r="B125" s="9" t="s">
        <v>0</v>
      </c>
      <c r="C125" s="10">
        <v>92262</v>
      </c>
      <c r="D125" s="11">
        <v>13.3381901346447</v>
      </c>
      <c r="E125" s="12">
        <v>146575</v>
      </c>
      <c r="F125" s="13">
        <v>0.92255892255892302</v>
      </c>
      <c r="G125" s="14">
        <f t="shared" si="18"/>
        <v>135224.07407407413</v>
      </c>
      <c r="H125" s="15">
        <f t="shared" si="19"/>
        <v>1.4656529673546437</v>
      </c>
      <c r="I125" s="15">
        <f t="shared" si="20"/>
        <v>11.872537167290057</v>
      </c>
      <c r="J125" s="8">
        <v>5.2366000000000001</v>
      </c>
      <c r="K125" s="8">
        <f t="shared" si="21"/>
        <v>11.872537167290057</v>
      </c>
      <c r="L125" s="8">
        <f t="shared" si="22"/>
        <v>1.465652967354643</v>
      </c>
      <c r="M125" s="10">
        <v>74391</v>
      </c>
      <c r="N125" s="16">
        <f t="shared" si="23"/>
        <v>109031.38989447925</v>
      </c>
    </row>
    <row r="126" spans="1:14" s="17" customFormat="1" ht="13.8" x14ac:dyDescent="0.25">
      <c r="A126" s="9" t="s">
        <v>183</v>
      </c>
      <c r="B126" s="9" t="s">
        <v>0</v>
      </c>
      <c r="C126" s="10">
        <v>30468</v>
      </c>
      <c r="D126" s="11">
        <v>16.8778860269585</v>
      </c>
      <c r="E126" s="12">
        <v>1814</v>
      </c>
      <c r="F126" s="13">
        <v>1</v>
      </c>
      <c r="G126" s="14">
        <f t="shared" si="18"/>
        <v>1814</v>
      </c>
      <c r="H126" s="15">
        <f t="shared" si="19"/>
        <v>5.9537875804122356E-2</v>
      </c>
      <c r="I126" s="15">
        <f t="shared" si="20"/>
        <v>16.818348151154378</v>
      </c>
      <c r="J126" s="8">
        <v>5.2366000000000001</v>
      </c>
      <c r="K126" s="8">
        <f t="shared" si="21"/>
        <v>16.818348151154378</v>
      </c>
      <c r="L126" s="8">
        <f t="shared" si="22"/>
        <v>5.9537875804121398E-2</v>
      </c>
      <c r="M126" s="10">
        <v>23747</v>
      </c>
      <c r="N126" s="16">
        <f t="shared" si="23"/>
        <v>1413.8459367204709</v>
      </c>
    </row>
    <row r="127" spans="1:14" s="17" customFormat="1" ht="13.8" x14ac:dyDescent="0.25">
      <c r="A127" s="9" t="s">
        <v>185</v>
      </c>
      <c r="B127" s="9" t="s">
        <v>0</v>
      </c>
      <c r="C127" s="10">
        <v>45688</v>
      </c>
      <c r="D127" s="11">
        <v>10.047517031578</v>
      </c>
      <c r="E127" s="12">
        <v>1955</v>
      </c>
      <c r="F127" s="13">
        <v>1</v>
      </c>
      <c r="G127" s="14">
        <f t="shared" si="18"/>
        <v>1955</v>
      </c>
      <c r="H127" s="15">
        <f t="shared" si="19"/>
        <v>4.2790229381894591E-2</v>
      </c>
      <c r="I127" s="15">
        <f t="shared" si="20"/>
        <v>10.004726802196105</v>
      </c>
      <c r="J127" s="8">
        <v>5.2366000000000001</v>
      </c>
      <c r="K127" s="8">
        <f t="shared" si="21"/>
        <v>10.004726802196105</v>
      </c>
      <c r="L127" s="8">
        <f t="shared" si="22"/>
        <v>4.2790229381894918E-2</v>
      </c>
      <c r="M127" s="10">
        <v>30946</v>
      </c>
      <c r="N127" s="16">
        <f t="shared" si="23"/>
        <v>1324.1864384521202</v>
      </c>
    </row>
    <row r="128" spans="1:14" s="17" customFormat="1" ht="13.8" x14ac:dyDescent="0.25">
      <c r="A128" s="9" t="s">
        <v>186</v>
      </c>
      <c r="B128" s="9" t="s">
        <v>0</v>
      </c>
      <c r="C128" s="10">
        <v>24841</v>
      </c>
      <c r="D128" s="11">
        <v>20.665394918418698</v>
      </c>
      <c r="E128" s="12">
        <v>7012</v>
      </c>
      <c r="F128" s="13">
        <v>1</v>
      </c>
      <c r="G128" s="14">
        <f t="shared" si="18"/>
        <v>7012</v>
      </c>
      <c r="H128" s="15">
        <f t="shared" si="19"/>
        <v>0.28227527072179059</v>
      </c>
      <c r="I128" s="15">
        <f t="shared" si="20"/>
        <v>20.383119647696908</v>
      </c>
      <c r="J128" s="8">
        <v>5.2366000000000001</v>
      </c>
      <c r="K128" s="8">
        <f t="shared" si="21"/>
        <v>20.383119647696908</v>
      </c>
      <c r="L128" s="8">
        <f t="shared" si="22"/>
        <v>0.28227527072179015</v>
      </c>
      <c r="M128" s="10">
        <v>8080</v>
      </c>
      <c r="N128" s="16">
        <f t="shared" si="23"/>
        <v>2280.7841874320643</v>
      </c>
    </row>
    <row r="129" spans="1:14" s="17" customFormat="1" ht="13.8" x14ac:dyDescent="0.25">
      <c r="A129" s="9" t="s">
        <v>191</v>
      </c>
      <c r="B129" s="9" t="s">
        <v>0</v>
      </c>
      <c r="C129" s="10">
        <v>51469</v>
      </c>
      <c r="D129" s="11">
        <v>5.6849884080370998</v>
      </c>
      <c r="E129" s="12">
        <v>2096</v>
      </c>
      <c r="F129" s="13">
        <v>1</v>
      </c>
      <c r="G129" s="14">
        <f t="shared" si="18"/>
        <v>2096</v>
      </c>
      <c r="H129" s="15">
        <f t="shared" si="19"/>
        <v>4.0723542326448932E-2</v>
      </c>
      <c r="I129" s="15">
        <f t="shared" si="20"/>
        <v>5.6442648657106504</v>
      </c>
      <c r="J129" s="8">
        <v>5.2366000000000001</v>
      </c>
      <c r="K129" s="8">
        <f t="shared" si="21"/>
        <v>5.6442648657106504</v>
      </c>
      <c r="L129" s="8">
        <f t="shared" si="22"/>
        <v>4.0723542326449369E-2</v>
      </c>
      <c r="M129" s="10">
        <v>46172</v>
      </c>
      <c r="N129" s="16">
        <f t="shared" si="23"/>
        <v>1880.2873962968204</v>
      </c>
    </row>
    <row r="130" spans="1:14" s="17" customFormat="1" ht="13.8" x14ac:dyDescent="0.25">
      <c r="A130" s="9" t="s">
        <v>192</v>
      </c>
      <c r="B130" s="9" t="s">
        <v>0</v>
      </c>
      <c r="C130" s="10">
        <v>19710</v>
      </c>
      <c r="D130" s="11">
        <v>10.6554540842212</v>
      </c>
      <c r="E130" s="12">
        <v>3341</v>
      </c>
      <c r="F130" s="13">
        <v>1</v>
      </c>
      <c r="G130" s="14">
        <f t="shared" si="18"/>
        <v>3341</v>
      </c>
      <c r="H130" s="15">
        <f t="shared" si="19"/>
        <v>0.16950786402841198</v>
      </c>
      <c r="I130" s="15">
        <f t="shared" si="20"/>
        <v>10.485946220192787</v>
      </c>
      <c r="J130" s="8">
        <v>5.2366000000000001</v>
      </c>
      <c r="K130" s="8">
        <f t="shared" si="21"/>
        <v>10.485946220192787</v>
      </c>
      <c r="L130" s="8">
        <f t="shared" si="22"/>
        <v>0.16950786402841267</v>
      </c>
      <c r="M130" s="10">
        <v>14822</v>
      </c>
      <c r="N130" s="16">
        <f t="shared" si="23"/>
        <v>2512.4455606291326</v>
      </c>
    </row>
    <row r="131" spans="1:14" s="17" customFormat="1" ht="13.8" x14ac:dyDescent="0.25">
      <c r="A131" s="9" t="s">
        <v>193</v>
      </c>
      <c r="B131" s="9" t="s">
        <v>0</v>
      </c>
      <c r="C131" s="10">
        <v>43752</v>
      </c>
      <c r="D131" s="11">
        <v>8.5197882699781093</v>
      </c>
      <c r="E131" s="12">
        <v>9621</v>
      </c>
      <c r="F131" s="13">
        <v>1</v>
      </c>
      <c r="G131" s="14">
        <f t="shared" si="18"/>
        <v>9621</v>
      </c>
      <c r="H131" s="15">
        <f t="shared" si="19"/>
        <v>0.21989851892484916</v>
      </c>
      <c r="I131" s="15">
        <f t="shared" si="20"/>
        <v>8.2998897510532608</v>
      </c>
      <c r="J131" s="8">
        <v>5.2366000000000001</v>
      </c>
      <c r="K131" s="8">
        <f t="shared" si="21"/>
        <v>8.2998897510532608</v>
      </c>
      <c r="L131" s="8">
        <f t="shared" si="22"/>
        <v>0.21989851892484857</v>
      </c>
      <c r="M131" s="10">
        <v>38735</v>
      </c>
      <c r="N131" s="16">
        <f t="shared" si="23"/>
        <v>8517.7691305540102</v>
      </c>
    </row>
    <row r="132" spans="1:14" s="17" customFormat="1" ht="13.8" x14ac:dyDescent="0.25">
      <c r="A132" s="9" t="s">
        <v>194</v>
      </c>
      <c r="B132" s="9" t="s">
        <v>0</v>
      </c>
      <c r="C132" s="10">
        <v>40146</v>
      </c>
      <c r="D132" s="11">
        <v>6.8497521291470704</v>
      </c>
      <c r="E132" s="12">
        <v>2418</v>
      </c>
      <c r="F132" s="13">
        <v>0.79166666666666696</v>
      </c>
      <c r="G132" s="14">
        <f t="shared" si="18"/>
        <v>1914.2500000000007</v>
      </c>
      <c r="H132" s="15">
        <f t="shared" si="19"/>
        <v>4.7682209933741858E-2</v>
      </c>
      <c r="I132" s="15">
        <f t="shared" si="20"/>
        <v>6.8020699192133289</v>
      </c>
      <c r="J132" s="8">
        <v>5.2366000000000001</v>
      </c>
      <c r="K132" s="8">
        <f t="shared" si="21"/>
        <v>6.8020699192133289</v>
      </c>
      <c r="L132" s="8">
        <f t="shared" si="22"/>
        <v>4.7682209933741504E-2</v>
      </c>
      <c r="M132" s="10">
        <v>39288</v>
      </c>
      <c r="N132" s="16">
        <f t="shared" si="23"/>
        <v>1873.3386638768361</v>
      </c>
    </row>
    <row r="133" spans="1:14" s="17" customFormat="1" ht="13.8" x14ac:dyDescent="0.25">
      <c r="A133" s="9" t="s">
        <v>194</v>
      </c>
      <c r="B133" s="9" t="s">
        <v>2</v>
      </c>
      <c r="C133" s="10">
        <v>10734</v>
      </c>
      <c r="D133" s="11">
        <v>7.0670324189526204</v>
      </c>
      <c r="E133" s="12">
        <v>2418</v>
      </c>
      <c r="F133" s="13">
        <v>0.20833333333333301</v>
      </c>
      <c r="G133" s="14">
        <f t="shared" si="18"/>
        <v>503.7499999999992</v>
      </c>
      <c r="H133" s="15">
        <f t="shared" si="19"/>
        <v>4.6930314887274005E-2</v>
      </c>
      <c r="I133" s="15">
        <f t="shared" si="20"/>
        <v>7.0201021040653462</v>
      </c>
      <c r="J133" s="8">
        <v>5.2366000000000001</v>
      </c>
      <c r="K133" s="8">
        <f t="shared" si="21"/>
        <v>7.0201021040653462</v>
      </c>
      <c r="L133" s="8">
        <f t="shared" si="22"/>
        <v>4.6930314887274172E-2</v>
      </c>
      <c r="M133" s="10">
        <v>10483</v>
      </c>
      <c r="N133" s="16">
        <f t="shared" si="23"/>
        <v>491.97049096329516</v>
      </c>
    </row>
    <row r="134" spans="1:14" s="17" customFormat="1" ht="13.8" x14ac:dyDescent="0.25">
      <c r="A134" s="9" t="s">
        <v>196</v>
      </c>
      <c r="B134" s="9" t="s">
        <v>0</v>
      </c>
      <c r="C134" s="10">
        <v>52623</v>
      </c>
      <c r="D134" s="11">
        <v>10.019656251177899</v>
      </c>
      <c r="E134" s="12">
        <v>396116</v>
      </c>
      <c r="F134" s="13">
        <v>1</v>
      </c>
      <c r="G134" s="14">
        <f t="shared" si="18"/>
        <v>396116</v>
      </c>
      <c r="H134" s="15">
        <f t="shared" si="19"/>
        <v>7.5274309712483136</v>
      </c>
      <c r="I134" s="15">
        <f t="shared" si="20"/>
        <v>2.4922252799295856</v>
      </c>
      <c r="J134" s="8">
        <v>5.2366000000000001</v>
      </c>
      <c r="K134" s="8">
        <f t="shared" si="21"/>
        <v>5.2366000000000001</v>
      </c>
      <c r="L134" s="8">
        <f t="shared" si="22"/>
        <v>4.7830562511778991</v>
      </c>
      <c r="M134" s="10">
        <v>37192</v>
      </c>
      <c r="N134" s="16">
        <f t="shared" si="23"/>
        <v>177891.42809380841</v>
      </c>
    </row>
    <row r="135" spans="1:14" s="17" customFormat="1" ht="13.8" x14ac:dyDescent="0.25">
      <c r="A135" s="9" t="s">
        <v>198</v>
      </c>
      <c r="B135" s="9" t="s">
        <v>0</v>
      </c>
      <c r="C135" s="10">
        <v>39420</v>
      </c>
      <c r="D135" s="11">
        <v>6.2742412100570997</v>
      </c>
      <c r="E135" s="12">
        <v>2529</v>
      </c>
      <c r="F135" s="13">
        <v>1</v>
      </c>
      <c r="G135" s="14">
        <f t="shared" ref="G135:G166" si="24">E135*F135</f>
        <v>2529</v>
      </c>
      <c r="H135" s="15">
        <f t="shared" ref="H135:H166" si="25">G135/C135</f>
        <v>6.4155251141552516E-2</v>
      </c>
      <c r="I135" s="15">
        <f t="shared" ref="I135:I166" si="26">D135-H135</f>
        <v>6.2100859589155473</v>
      </c>
      <c r="J135" s="8">
        <v>5.2366000000000001</v>
      </c>
      <c r="K135" s="8">
        <f t="shared" ref="K135:K166" si="27">MAX(I135:J135)</f>
        <v>6.2100859589155473</v>
      </c>
      <c r="L135" s="8">
        <f t="shared" ref="L135:L166" si="28">D135-K135</f>
        <v>6.4155251141552405E-2</v>
      </c>
      <c r="M135" s="10">
        <v>24033</v>
      </c>
      <c r="N135" s="16">
        <f t="shared" ref="N135:N166" si="29">L135*M135</f>
        <v>1541.843150684929</v>
      </c>
    </row>
    <row r="136" spans="1:14" s="17" customFormat="1" ht="13.8" x14ac:dyDescent="0.25">
      <c r="A136" s="9" t="s">
        <v>201</v>
      </c>
      <c r="B136" s="9" t="s">
        <v>0</v>
      </c>
      <c r="C136" s="10">
        <v>34164</v>
      </c>
      <c r="D136" s="11">
        <v>9.4472251492799408</v>
      </c>
      <c r="E136" s="12">
        <v>8399</v>
      </c>
      <c r="F136" s="13">
        <v>0.86666666666666703</v>
      </c>
      <c r="G136" s="14">
        <f t="shared" si="24"/>
        <v>7279.1333333333359</v>
      </c>
      <c r="H136" s="15">
        <f t="shared" si="25"/>
        <v>0.21306443429731109</v>
      </c>
      <c r="I136" s="15">
        <f t="shared" si="26"/>
        <v>9.2341607149826306</v>
      </c>
      <c r="J136" s="8">
        <v>5.2366000000000001</v>
      </c>
      <c r="K136" s="8">
        <f t="shared" si="27"/>
        <v>9.2341607149826306</v>
      </c>
      <c r="L136" s="8">
        <f t="shared" si="28"/>
        <v>0.21306443429731026</v>
      </c>
      <c r="M136" s="10">
        <v>18354</v>
      </c>
      <c r="N136" s="16">
        <f t="shared" si="29"/>
        <v>3910.5846270928323</v>
      </c>
    </row>
    <row r="137" spans="1:14" s="17" customFormat="1" ht="13.8" x14ac:dyDescent="0.25">
      <c r="A137" s="9" t="s">
        <v>202</v>
      </c>
      <c r="B137" s="9" t="s">
        <v>0</v>
      </c>
      <c r="C137" s="10">
        <v>35636</v>
      </c>
      <c r="D137" s="11">
        <v>15.9202939674252</v>
      </c>
      <c r="E137" s="12">
        <v>2366</v>
      </c>
      <c r="F137" s="13">
        <v>1</v>
      </c>
      <c r="G137" s="14">
        <f t="shared" si="24"/>
        <v>2366</v>
      </c>
      <c r="H137" s="15">
        <f t="shared" si="25"/>
        <v>6.6393534627904371E-2</v>
      </c>
      <c r="I137" s="15">
        <f t="shared" si="26"/>
        <v>15.853900432797296</v>
      </c>
      <c r="J137" s="8">
        <v>5.2366000000000001</v>
      </c>
      <c r="K137" s="8">
        <f t="shared" si="27"/>
        <v>15.853900432797296</v>
      </c>
      <c r="L137" s="8">
        <f t="shared" si="28"/>
        <v>6.6393534627904316E-2</v>
      </c>
      <c r="M137" s="10">
        <v>26079</v>
      </c>
      <c r="N137" s="16">
        <f t="shared" si="29"/>
        <v>1731.4769895611166</v>
      </c>
    </row>
    <row r="138" spans="1:14" s="17" customFormat="1" ht="13.8" x14ac:dyDescent="0.25">
      <c r="A138" s="9" t="s">
        <v>203</v>
      </c>
      <c r="B138" s="9" t="s">
        <v>0</v>
      </c>
      <c r="C138" s="10">
        <v>49275</v>
      </c>
      <c r="D138" s="11">
        <v>8.7146829020801597</v>
      </c>
      <c r="E138" s="12">
        <v>12131</v>
      </c>
      <c r="F138" s="13">
        <v>1</v>
      </c>
      <c r="G138" s="14">
        <f t="shared" si="24"/>
        <v>12131</v>
      </c>
      <c r="H138" s="15">
        <f t="shared" si="25"/>
        <v>0.24618975139523086</v>
      </c>
      <c r="I138" s="15">
        <f t="shared" si="26"/>
        <v>8.4684931506849281</v>
      </c>
      <c r="J138" s="8">
        <v>5.2366000000000001</v>
      </c>
      <c r="K138" s="8">
        <f t="shared" si="27"/>
        <v>8.4684931506849281</v>
      </c>
      <c r="L138" s="8">
        <f t="shared" si="28"/>
        <v>0.24618975139523158</v>
      </c>
      <c r="M138" s="10">
        <v>36478</v>
      </c>
      <c r="N138" s="16">
        <f t="shared" si="29"/>
        <v>8980.5097513952569</v>
      </c>
    </row>
    <row r="139" spans="1:14" s="17" customFormat="1" ht="13.8" x14ac:dyDescent="0.25">
      <c r="A139" s="9" t="s">
        <v>207</v>
      </c>
      <c r="B139" s="9" t="s">
        <v>0</v>
      </c>
      <c r="C139" s="10">
        <v>26641</v>
      </c>
      <c r="D139" s="11">
        <v>13.167895380283801</v>
      </c>
      <c r="E139" s="12">
        <v>21800</v>
      </c>
      <c r="F139" s="13">
        <v>1</v>
      </c>
      <c r="G139" s="14">
        <f t="shared" si="24"/>
        <v>21800</v>
      </c>
      <c r="H139" s="15">
        <f t="shared" si="25"/>
        <v>0.81828760181674864</v>
      </c>
      <c r="I139" s="15">
        <f t="shared" si="26"/>
        <v>12.349607778467051</v>
      </c>
      <c r="J139" s="8">
        <v>5.2366000000000001</v>
      </c>
      <c r="K139" s="8">
        <f t="shared" si="27"/>
        <v>12.349607778467051</v>
      </c>
      <c r="L139" s="8">
        <f t="shared" si="28"/>
        <v>0.81828760181674909</v>
      </c>
      <c r="M139" s="10">
        <v>12415</v>
      </c>
      <c r="N139" s="16">
        <f t="shared" si="29"/>
        <v>10159.04057655494</v>
      </c>
    </row>
    <row r="140" spans="1:14" s="17" customFormat="1" ht="13.8" x14ac:dyDescent="0.25">
      <c r="A140" s="9" t="s">
        <v>208</v>
      </c>
      <c r="B140" s="9" t="s">
        <v>0</v>
      </c>
      <c r="C140" s="10">
        <v>52560</v>
      </c>
      <c r="D140" s="11">
        <v>5.8241057838660604</v>
      </c>
      <c r="E140" s="12">
        <v>13697</v>
      </c>
      <c r="F140" s="13">
        <v>1</v>
      </c>
      <c r="G140" s="14">
        <f t="shared" si="24"/>
        <v>13697</v>
      </c>
      <c r="H140" s="15">
        <f t="shared" si="25"/>
        <v>0.26059741248097412</v>
      </c>
      <c r="I140" s="15">
        <f t="shared" si="26"/>
        <v>5.5635083713850859</v>
      </c>
      <c r="J140" s="8">
        <v>5.2366000000000001</v>
      </c>
      <c r="K140" s="8">
        <f t="shared" si="27"/>
        <v>5.5635083713850859</v>
      </c>
      <c r="L140" s="8">
        <f t="shared" si="28"/>
        <v>0.26059741248097446</v>
      </c>
      <c r="M140" s="10">
        <v>38411</v>
      </c>
      <c r="N140" s="16">
        <f t="shared" si="29"/>
        <v>10009.80721080671</v>
      </c>
    </row>
    <row r="141" spans="1:14" s="17" customFormat="1" ht="13.8" x14ac:dyDescent="0.25">
      <c r="A141" s="9" t="s">
        <v>209</v>
      </c>
      <c r="B141" s="9" t="s">
        <v>0</v>
      </c>
      <c r="C141" s="10">
        <v>20412</v>
      </c>
      <c r="D141" s="11">
        <v>13.018185785989701</v>
      </c>
      <c r="E141" s="12">
        <v>7518</v>
      </c>
      <c r="F141" s="13">
        <v>1</v>
      </c>
      <c r="G141" s="14">
        <f t="shared" si="24"/>
        <v>7518</v>
      </c>
      <c r="H141" s="15">
        <f t="shared" si="25"/>
        <v>0.36831275720164608</v>
      </c>
      <c r="I141" s="15">
        <f t="shared" si="26"/>
        <v>12.649873028788054</v>
      </c>
      <c r="J141" s="8">
        <v>5.2366000000000001</v>
      </c>
      <c r="K141" s="8">
        <f t="shared" si="27"/>
        <v>12.649873028788054</v>
      </c>
      <c r="L141" s="8">
        <f t="shared" si="28"/>
        <v>0.36831275720164669</v>
      </c>
      <c r="M141" s="10">
        <v>15089</v>
      </c>
      <c r="N141" s="16">
        <f t="shared" si="29"/>
        <v>5557.4711934156467</v>
      </c>
    </row>
    <row r="142" spans="1:14" s="17" customFormat="1" ht="13.8" x14ac:dyDescent="0.25">
      <c r="A142" s="9" t="s">
        <v>213</v>
      </c>
      <c r="B142" s="9" t="s">
        <v>0</v>
      </c>
      <c r="C142" s="10">
        <v>57154</v>
      </c>
      <c r="D142" s="11">
        <v>7.1825469304921397</v>
      </c>
      <c r="E142" s="12">
        <v>1960</v>
      </c>
      <c r="F142" s="13">
        <v>1</v>
      </c>
      <c r="G142" s="14">
        <f t="shared" si="24"/>
        <v>1960</v>
      </c>
      <c r="H142" s="15">
        <f t="shared" si="25"/>
        <v>3.4293312804003218E-2</v>
      </c>
      <c r="I142" s="15">
        <f t="shared" si="26"/>
        <v>7.1482536176881366</v>
      </c>
      <c r="J142" s="8">
        <v>5.2366000000000001</v>
      </c>
      <c r="K142" s="8">
        <f t="shared" si="27"/>
        <v>7.1482536176881366</v>
      </c>
      <c r="L142" s="8">
        <f t="shared" si="28"/>
        <v>3.4293312804003051E-2</v>
      </c>
      <c r="M142" s="10">
        <v>52218</v>
      </c>
      <c r="N142" s="16">
        <f t="shared" si="29"/>
        <v>1790.7282079994313</v>
      </c>
    </row>
    <row r="143" spans="1:14" s="17" customFormat="1" ht="13.8" x14ac:dyDescent="0.25">
      <c r="A143" s="9" t="s">
        <v>214</v>
      </c>
      <c r="B143" s="9" t="s">
        <v>0</v>
      </c>
      <c r="C143" s="10">
        <v>36779</v>
      </c>
      <c r="D143" s="11">
        <v>14.9600834643109</v>
      </c>
      <c r="E143" s="12">
        <v>10363</v>
      </c>
      <c r="F143" s="13">
        <v>1</v>
      </c>
      <c r="G143" s="14">
        <f t="shared" si="24"/>
        <v>10363</v>
      </c>
      <c r="H143" s="15">
        <f t="shared" si="25"/>
        <v>0.2817640501373066</v>
      </c>
      <c r="I143" s="15">
        <f t="shared" si="26"/>
        <v>14.678319414173593</v>
      </c>
      <c r="J143" s="8">
        <v>5.2366000000000001</v>
      </c>
      <c r="K143" s="8">
        <f t="shared" si="27"/>
        <v>14.678319414173593</v>
      </c>
      <c r="L143" s="8">
        <f t="shared" si="28"/>
        <v>0.28176405013730665</v>
      </c>
      <c r="M143" s="10">
        <v>15444</v>
      </c>
      <c r="N143" s="16">
        <f t="shared" si="29"/>
        <v>4351.5639903205638</v>
      </c>
    </row>
    <row r="144" spans="1:14" s="17" customFormat="1" ht="13.8" x14ac:dyDescent="0.25">
      <c r="A144" s="9" t="s">
        <v>215</v>
      </c>
      <c r="B144" s="9" t="s">
        <v>0</v>
      </c>
      <c r="C144" s="10">
        <v>19382</v>
      </c>
      <c r="D144" s="11">
        <v>11.556134557837201</v>
      </c>
      <c r="E144" s="12">
        <v>624</v>
      </c>
      <c r="F144" s="13">
        <v>1</v>
      </c>
      <c r="G144" s="14">
        <f t="shared" si="24"/>
        <v>624</v>
      </c>
      <c r="H144" s="15">
        <f t="shared" si="25"/>
        <v>3.2194819936023113E-2</v>
      </c>
      <c r="I144" s="15">
        <f t="shared" si="26"/>
        <v>11.523939737901177</v>
      </c>
      <c r="J144" s="8">
        <v>5.2366000000000001</v>
      </c>
      <c r="K144" s="8">
        <f t="shared" si="27"/>
        <v>11.523939737901177</v>
      </c>
      <c r="L144" s="8">
        <f t="shared" si="28"/>
        <v>3.2194819936023578E-2</v>
      </c>
      <c r="M144" s="10">
        <v>1338</v>
      </c>
      <c r="N144" s="16">
        <f t="shared" si="29"/>
        <v>43.076669074399547</v>
      </c>
    </row>
    <row r="145" spans="1:14" s="17" customFormat="1" ht="13.8" x14ac:dyDescent="0.25">
      <c r="A145" s="9" t="s">
        <v>216</v>
      </c>
      <c r="B145" s="9" t="s">
        <v>0</v>
      </c>
      <c r="C145" s="10">
        <v>25611</v>
      </c>
      <c r="D145" s="11">
        <v>10.1477828513445</v>
      </c>
      <c r="E145" s="12">
        <v>2337</v>
      </c>
      <c r="F145" s="13">
        <v>1</v>
      </c>
      <c r="G145" s="14">
        <f t="shared" si="24"/>
        <v>2337</v>
      </c>
      <c r="H145" s="15">
        <f t="shared" si="25"/>
        <v>9.1249853578540471E-2</v>
      </c>
      <c r="I145" s="15">
        <f t="shared" si="26"/>
        <v>10.056532997765959</v>
      </c>
      <c r="J145" s="8">
        <v>5.2366000000000001</v>
      </c>
      <c r="K145" s="8">
        <f t="shared" si="27"/>
        <v>10.056532997765959</v>
      </c>
      <c r="L145" s="8">
        <f t="shared" si="28"/>
        <v>9.1249853578540652E-2</v>
      </c>
      <c r="M145" s="10">
        <v>17350</v>
      </c>
      <c r="N145" s="16">
        <f t="shared" si="29"/>
        <v>1583.1849595876804</v>
      </c>
    </row>
    <row r="146" spans="1:14" s="17" customFormat="1" ht="13.8" x14ac:dyDescent="0.25">
      <c r="A146" s="9" t="s">
        <v>217</v>
      </c>
      <c r="B146" s="9" t="s">
        <v>0</v>
      </c>
      <c r="C146" s="10">
        <v>49827</v>
      </c>
      <c r="D146" s="11">
        <v>13.9399589322382</v>
      </c>
      <c r="E146" s="12">
        <v>5511</v>
      </c>
      <c r="F146" s="13">
        <v>1</v>
      </c>
      <c r="G146" s="14">
        <f t="shared" si="24"/>
        <v>5511</v>
      </c>
      <c r="H146" s="15">
        <f t="shared" si="25"/>
        <v>0.11060268529110723</v>
      </c>
      <c r="I146" s="15">
        <f t="shared" si="26"/>
        <v>13.829356246947093</v>
      </c>
      <c r="J146" s="8">
        <v>5.2366000000000001</v>
      </c>
      <c r="K146" s="8">
        <f t="shared" si="27"/>
        <v>13.829356246947093</v>
      </c>
      <c r="L146" s="8">
        <f t="shared" si="28"/>
        <v>0.11060268529110751</v>
      </c>
      <c r="M146" s="10">
        <v>32333</v>
      </c>
      <c r="N146" s="16">
        <f t="shared" si="29"/>
        <v>3576.1166235173791</v>
      </c>
    </row>
    <row r="147" spans="1:14" s="17" customFormat="1" ht="13.8" x14ac:dyDescent="0.25">
      <c r="A147" s="9" t="s">
        <v>220</v>
      </c>
      <c r="B147" s="9" t="s">
        <v>0</v>
      </c>
      <c r="C147" s="10">
        <v>42394</v>
      </c>
      <c r="D147" s="11">
        <v>8.6597859327217108</v>
      </c>
      <c r="E147" s="12">
        <v>18776</v>
      </c>
      <c r="F147" s="13">
        <v>1</v>
      </c>
      <c r="G147" s="14">
        <f t="shared" si="24"/>
        <v>18776</v>
      </c>
      <c r="H147" s="15">
        <f t="shared" si="25"/>
        <v>0.44289286219748075</v>
      </c>
      <c r="I147" s="15">
        <f t="shared" si="26"/>
        <v>8.2168930705242307</v>
      </c>
      <c r="J147" s="8">
        <v>5.2366000000000001</v>
      </c>
      <c r="K147" s="8">
        <f t="shared" si="27"/>
        <v>8.2168930705242307</v>
      </c>
      <c r="L147" s="8">
        <f t="shared" si="28"/>
        <v>0.44289286219748014</v>
      </c>
      <c r="M147" s="10">
        <v>30807</v>
      </c>
      <c r="N147" s="16">
        <f t="shared" si="29"/>
        <v>13644.200405717771</v>
      </c>
    </row>
    <row r="148" spans="1:14" s="17" customFormat="1" ht="13.8" x14ac:dyDescent="0.25">
      <c r="A148" s="9" t="s">
        <v>221</v>
      </c>
      <c r="B148" s="9" t="s">
        <v>0</v>
      </c>
      <c r="C148" s="10">
        <v>44825</v>
      </c>
      <c r="D148" s="11">
        <v>17.7831066727985</v>
      </c>
      <c r="E148" s="12">
        <v>1115</v>
      </c>
      <c r="F148" s="13">
        <v>1</v>
      </c>
      <c r="G148" s="14">
        <f t="shared" si="24"/>
        <v>1115</v>
      </c>
      <c r="H148" s="15">
        <f t="shared" si="25"/>
        <v>2.4874511991076407E-2</v>
      </c>
      <c r="I148" s="15">
        <f t="shared" si="26"/>
        <v>17.758232160807424</v>
      </c>
      <c r="J148" s="8">
        <v>5.2366000000000001</v>
      </c>
      <c r="K148" s="8">
        <f t="shared" si="27"/>
        <v>17.758232160807424</v>
      </c>
      <c r="L148" s="8">
        <f t="shared" si="28"/>
        <v>2.4874511991075821E-2</v>
      </c>
      <c r="M148" s="10">
        <v>26690</v>
      </c>
      <c r="N148" s="16">
        <f t="shared" si="29"/>
        <v>663.90072504181364</v>
      </c>
    </row>
    <row r="149" spans="1:14" x14ac:dyDescent="0.2">
      <c r="N149" s="18"/>
    </row>
    <row r="150" spans="1:14" ht="13.8" x14ac:dyDescent="0.25">
      <c r="N150" s="16">
        <f>SUM(N7:N149)</f>
        <v>1934113.9956951537</v>
      </c>
    </row>
  </sheetData>
  <autoFilter ref="A6:Q6">
    <sortState ref="A7:N148">
      <sortCondition ref="A6"/>
    </sortState>
  </autoFilter>
  <pageMargins left="0.7" right="0.7" top="0.75" bottom="0.75" header="0.3" footer="0.3"/>
  <pageSetup paperSize="5" orientation="landscape" r:id="rId1"/>
  <headerFooter>
    <oddFooter>&amp;LMyers and Stauffer, LLC</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96"/>
  <sheetViews>
    <sheetView workbookViewId="0">
      <selection activeCell="Q18" sqref="Q18"/>
    </sheetView>
  </sheetViews>
  <sheetFormatPr defaultRowHeight="10.199999999999999" x14ac:dyDescent="0.2"/>
  <cols>
    <col min="1" max="1" width="56.375" customWidth="1"/>
    <col min="2" max="2" width="18.625" customWidth="1"/>
    <col min="3" max="6" width="15.625" customWidth="1"/>
    <col min="7" max="8" width="18.625" customWidth="1"/>
    <col min="9" max="9" width="25.625" customWidth="1"/>
    <col min="10" max="10" width="15.625" customWidth="1"/>
    <col min="11" max="12" width="25.625" customWidth="1"/>
    <col min="13" max="13" width="21.625" customWidth="1"/>
    <col min="14" max="14" width="20.5" customWidth="1"/>
    <col min="15" max="16" width="15.625" hidden="1" customWidth="1"/>
  </cols>
  <sheetData>
    <row r="1" spans="1:16" s="20" customFormat="1" ht="13.8" x14ac:dyDescent="0.25">
      <c r="A1" s="20" t="s">
        <v>227</v>
      </c>
      <c r="B1" s="21"/>
      <c r="C1" s="22"/>
      <c r="D1" s="22"/>
      <c r="E1" s="22"/>
      <c r="F1" s="22"/>
      <c r="G1" s="22"/>
      <c r="H1" s="22"/>
      <c r="I1" s="22"/>
      <c r="J1" s="22"/>
      <c r="K1" s="22"/>
      <c r="L1" s="22"/>
      <c r="M1" s="22"/>
      <c r="N1" s="22"/>
      <c r="O1" s="22"/>
      <c r="P1" s="21"/>
    </row>
    <row r="2" spans="1:16" s="20" customFormat="1" ht="13.8" x14ac:dyDescent="0.25">
      <c r="A2" s="20" t="s">
        <v>229</v>
      </c>
      <c r="B2" s="21"/>
      <c r="C2" s="22"/>
      <c r="D2" s="22"/>
      <c r="E2" s="22"/>
      <c r="F2" s="22"/>
      <c r="G2" s="22"/>
      <c r="H2" s="22"/>
      <c r="I2" s="22"/>
      <c r="J2" s="22"/>
      <c r="K2" s="22"/>
      <c r="L2" s="22"/>
      <c r="M2" s="22"/>
      <c r="N2" s="22"/>
      <c r="O2" s="22"/>
      <c r="P2" s="21"/>
    </row>
    <row r="3" spans="1:16" s="20" customFormat="1" ht="13.8" x14ac:dyDescent="0.25">
      <c r="A3" s="20" t="s">
        <v>228</v>
      </c>
      <c r="B3" s="21"/>
      <c r="C3" s="22"/>
      <c r="D3" s="22"/>
      <c r="E3" s="22"/>
      <c r="F3" s="22"/>
      <c r="G3" s="22"/>
      <c r="H3" s="22"/>
      <c r="I3" s="22"/>
      <c r="J3" s="22"/>
      <c r="K3" s="22"/>
      <c r="L3" s="22"/>
      <c r="M3" s="22"/>
      <c r="N3" s="22"/>
      <c r="O3" s="22"/>
      <c r="P3" s="21"/>
    </row>
    <row r="4" spans="1:16" s="20" customFormat="1" ht="13.8" x14ac:dyDescent="0.25">
      <c r="B4" s="21"/>
      <c r="C4" s="22"/>
      <c r="D4" s="22"/>
      <c r="E4" s="22"/>
      <c r="F4" s="22"/>
      <c r="G4" s="22"/>
      <c r="H4" s="22"/>
      <c r="I4" s="22"/>
      <c r="J4" s="22"/>
      <c r="K4" s="22"/>
      <c r="L4" s="22"/>
      <c r="M4" s="22"/>
      <c r="N4" s="22"/>
      <c r="O4" s="22"/>
      <c r="P4" s="21"/>
    </row>
    <row r="5" spans="1:16" s="20" customFormat="1" ht="31.2" customHeight="1" x14ac:dyDescent="0.25">
      <c r="A5" s="26" t="s">
        <v>239</v>
      </c>
      <c r="B5" s="27"/>
      <c r="C5" s="27"/>
      <c r="D5" s="27"/>
      <c r="E5" s="27"/>
      <c r="F5" s="27"/>
      <c r="G5" s="27"/>
      <c r="H5" s="27"/>
      <c r="I5" s="27"/>
      <c r="J5" s="27"/>
      <c r="K5" s="27"/>
      <c r="L5" s="22"/>
      <c r="M5" s="22"/>
      <c r="N5" s="22"/>
      <c r="O5" s="22"/>
      <c r="P5" s="21"/>
    </row>
    <row r="7" spans="1:16" s="6" customFormat="1" ht="124.2" x14ac:dyDescent="0.25">
      <c r="A7" s="19" t="s">
        <v>222</v>
      </c>
      <c r="B7" s="7" t="s">
        <v>223</v>
      </c>
      <c r="C7" s="7" t="s">
        <v>224</v>
      </c>
      <c r="D7" s="7" t="s">
        <v>225</v>
      </c>
      <c r="E7" s="7" t="s">
        <v>226</v>
      </c>
      <c r="F7" s="7" t="s">
        <v>230</v>
      </c>
      <c r="G7" s="7" t="s">
        <v>237</v>
      </c>
      <c r="H7" s="7" t="s">
        <v>238</v>
      </c>
      <c r="I7" s="7" t="s">
        <v>233</v>
      </c>
      <c r="J7" s="7" t="s">
        <v>240</v>
      </c>
      <c r="K7" s="7" t="s">
        <v>234</v>
      </c>
      <c r="L7" s="7" t="s">
        <v>235</v>
      </c>
      <c r="M7" s="7" t="s">
        <v>241</v>
      </c>
      <c r="N7" s="7" t="s">
        <v>242</v>
      </c>
    </row>
    <row r="8" spans="1:16" s="17" customFormat="1" ht="13.8" x14ac:dyDescent="0.25">
      <c r="A8" s="9" t="s">
        <v>5</v>
      </c>
      <c r="B8" s="9" t="s">
        <v>0</v>
      </c>
      <c r="C8" s="10">
        <v>74241</v>
      </c>
      <c r="D8" s="11">
        <v>8.7472286203041492</v>
      </c>
      <c r="E8" s="12">
        <v>0</v>
      </c>
      <c r="F8" s="12">
        <v>0</v>
      </c>
      <c r="G8" s="12">
        <f t="shared" ref="G8:G39" si="0">SUM(E8:F8)</f>
        <v>0</v>
      </c>
      <c r="H8" s="13">
        <v>1</v>
      </c>
      <c r="I8" s="14">
        <f t="shared" ref="I8:I39" si="1">G8*H8</f>
        <v>0</v>
      </c>
      <c r="J8" s="15">
        <f t="shared" ref="J8:J39" si="2">I8/C8</f>
        <v>0</v>
      </c>
      <c r="K8" s="15">
        <f t="shared" ref="K8:K39" si="3">D8-J8</f>
        <v>8.7472286203041492</v>
      </c>
      <c r="L8" s="8">
        <v>5.2366000000000001</v>
      </c>
      <c r="M8" s="8">
        <f t="shared" ref="M8:M39" si="4">MAX(K8:L8)</f>
        <v>8.7472286203041492</v>
      </c>
      <c r="N8" s="8">
        <f t="shared" ref="N8:N39" si="5">D8-M8</f>
        <v>0</v>
      </c>
      <c r="O8" s="10">
        <v>53049</v>
      </c>
      <c r="P8" s="16">
        <f t="shared" ref="P8:P39" si="6">N8*O8</f>
        <v>0</v>
      </c>
    </row>
    <row r="9" spans="1:16" s="17" customFormat="1" ht="13.8" x14ac:dyDescent="0.25">
      <c r="A9" s="9" t="s">
        <v>9</v>
      </c>
      <c r="B9" s="9" t="s">
        <v>0</v>
      </c>
      <c r="C9" s="10">
        <v>19710</v>
      </c>
      <c r="D9" s="11">
        <v>2.7806697108066998</v>
      </c>
      <c r="E9" s="12">
        <v>901</v>
      </c>
      <c r="F9" s="12">
        <v>9134</v>
      </c>
      <c r="G9" s="12">
        <f t="shared" si="0"/>
        <v>10035</v>
      </c>
      <c r="H9" s="13">
        <v>1</v>
      </c>
      <c r="I9" s="14">
        <f t="shared" si="1"/>
        <v>10035</v>
      </c>
      <c r="J9" s="15">
        <f t="shared" si="2"/>
        <v>0.5091324200913242</v>
      </c>
      <c r="K9" s="15">
        <f t="shared" si="3"/>
        <v>2.2715372907153757</v>
      </c>
      <c r="L9" s="8">
        <v>5.2366000000000001</v>
      </c>
      <c r="M9" s="8">
        <f t="shared" si="4"/>
        <v>5.2366000000000001</v>
      </c>
      <c r="N9" s="8">
        <f t="shared" si="5"/>
        <v>-2.4559302891933004</v>
      </c>
      <c r="O9" s="10">
        <v>9387</v>
      </c>
      <c r="P9" s="16">
        <f t="shared" si="6"/>
        <v>-23053.817624657509</v>
      </c>
    </row>
    <row r="10" spans="1:16" s="17" customFormat="1" ht="13.8" x14ac:dyDescent="0.25">
      <c r="A10" s="9" t="s">
        <v>13</v>
      </c>
      <c r="B10" s="9" t="s">
        <v>0</v>
      </c>
      <c r="C10" s="10">
        <v>29565</v>
      </c>
      <c r="D10" s="11">
        <v>4.6614239810586904</v>
      </c>
      <c r="E10" s="12">
        <v>485</v>
      </c>
      <c r="F10" s="12">
        <v>2816</v>
      </c>
      <c r="G10" s="12">
        <f t="shared" si="0"/>
        <v>3301</v>
      </c>
      <c r="H10" s="13">
        <v>1</v>
      </c>
      <c r="I10" s="14">
        <f t="shared" si="1"/>
        <v>3301</v>
      </c>
      <c r="J10" s="15">
        <f t="shared" si="2"/>
        <v>0.11165229156096736</v>
      </c>
      <c r="K10" s="15">
        <f t="shared" si="3"/>
        <v>4.5497716894977227</v>
      </c>
      <c r="L10" s="8">
        <v>5.2366000000000001</v>
      </c>
      <c r="M10" s="8">
        <f t="shared" si="4"/>
        <v>5.2366000000000001</v>
      </c>
      <c r="N10" s="8">
        <f t="shared" si="5"/>
        <v>-0.57517601894130976</v>
      </c>
      <c r="O10" s="10">
        <v>22150</v>
      </c>
      <c r="P10" s="16">
        <f t="shared" si="6"/>
        <v>-12740.148819550011</v>
      </c>
    </row>
    <row r="11" spans="1:16" s="17" customFormat="1" ht="13.8" x14ac:dyDescent="0.25">
      <c r="A11" s="9" t="s">
        <v>16</v>
      </c>
      <c r="B11" s="9" t="s">
        <v>0</v>
      </c>
      <c r="C11" s="10">
        <v>19710</v>
      </c>
      <c r="D11" s="11">
        <v>5.2295788939624597</v>
      </c>
      <c r="E11" s="12">
        <v>513</v>
      </c>
      <c r="F11" s="12">
        <v>1411</v>
      </c>
      <c r="G11" s="12">
        <f t="shared" si="0"/>
        <v>1924</v>
      </c>
      <c r="H11" s="13">
        <v>1</v>
      </c>
      <c r="I11" s="14">
        <f t="shared" si="1"/>
        <v>1924</v>
      </c>
      <c r="J11" s="15">
        <f t="shared" si="2"/>
        <v>9.76154236428209E-2</v>
      </c>
      <c r="K11" s="15">
        <f t="shared" si="3"/>
        <v>5.1319634703196391</v>
      </c>
      <c r="L11" s="8">
        <v>5.2366000000000001</v>
      </c>
      <c r="M11" s="8">
        <f t="shared" si="4"/>
        <v>5.2366000000000001</v>
      </c>
      <c r="N11" s="8">
        <f t="shared" si="5"/>
        <v>-7.0211060375404699E-3</v>
      </c>
      <c r="O11" s="10">
        <v>12320</v>
      </c>
      <c r="P11" s="16">
        <f t="shared" si="6"/>
        <v>-86.500026382498589</v>
      </c>
    </row>
    <row r="12" spans="1:16" s="17" customFormat="1" ht="13.8" x14ac:dyDescent="0.25">
      <c r="A12" s="9" t="s">
        <v>17</v>
      </c>
      <c r="B12" s="9" t="s">
        <v>0</v>
      </c>
      <c r="C12" s="10">
        <v>39420</v>
      </c>
      <c r="D12" s="11">
        <v>3.4225773718924399</v>
      </c>
      <c r="E12" s="12">
        <v>1773</v>
      </c>
      <c r="F12" s="12">
        <v>7338</v>
      </c>
      <c r="G12" s="12">
        <f t="shared" si="0"/>
        <v>9111</v>
      </c>
      <c r="H12" s="13">
        <v>1</v>
      </c>
      <c r="I12" s="14">
        <f t="shared" si="1"/>
        <v>9111</v>
      </c>
      <c r="J12" s="15">
        <f t="shared" si="2"/>
        <v>0.23112633181126332</v>
      </c>
      <c r="K12" s="15">
        <f t="shared" si="3"/>
        <v>3.1914510400811764</v>
      </c>
      <c r="L12" s="8">
        <v>5.2366000000000001</v>
      </c>
      <c r="M12" s="8">
        <f t="shared" si="4"/>
        <v>5.2366000000000001</v>
      </c>
      <c r="N12" s="8">
        <f t="shared" si="5"/>
        <v>-1.8140226281075602</v>
      </c>
      <c r="O12" s="10">
        <v>23140</v>
      </c>
      <c r="P12" s="16">
        <f t="shared" si="6"/>
        <v>-41976.483614408942</v>
      </c>
    </row>
    <row r="13" spans="1:16" s="17" customFormat="1" ht="13.8" x14ac:dyDescent="0.25">
      <c r="A13" s="9" t="s">
        <v>19</v>
      </c>
      <c r="B13" s="9" t="s">
        <v>0</v>
      </c>
      <c r="C13" s="10">
        <v>29769</v>
      </c>
      <c r="D13" s="11">
        <v>3.8954507018434001</v>
      </c>
      <c r="E13" s="12">
        <v>1354</v>
      </c>
      <c r="F13" s="12">
        <v>19679</v>
      </c>
      <c r="G13" s="12">
        <f t="shared" si="0"/>
        <v>21033</v>
      </c>
      <c r="H13" s="13">
        <v>1</v>
      </c>
      <c r="I13" s="14">
        <f t="shared" si="1"/>
        <v>21033</v>
      </c>
      <c r="J13" s="15">
        <f t="shared" si="2"/>
        <v>0.70654036077799054</v>
      </c>
      <c r="K13" s="15">
        <f t="shared" si="3"/>
        <v>3.1889103410654096</v>
      </c>
      <c r="L13" s="8">
        <v>5.2366000000000001</v>
      </c>
      <c r="M13" s="8">
        <f t="shared" si="4"/>
        <v>5.2366000000000001</v>
      </c>
      <c r="N13" s="8">
        <f t="shared" si="5"/>
        <v>-1.3411492981566</v>
      </c>
      <c r="O13" s="10">
        <v>20880</v>
      </c>
      <c r="P13" s="16">
        <f t="shared" si="6"/>
        <v>-28003.197345509809</v>
      </c>
    </row>
    <row r="14" spans="1:16" s="17" customFormat="1" ht="13.8" x14ac:dyDescent="0.25">
      <c r="A14" s="9" t="s">
        <v>23</v>
      </c>
      <c r="B14" s="9" t="s">
        <v>1</v>
      </c>
      <c r="C14" s="10">
        <v>3285</v>
      </c>
      <c r="D14" s="11">
        <v>23.5189743589744</v>
      </c>
      <c r="E14" s="12">
        <v>1934</v>
      </c>
      <c r="F14" s="12">
        <v>2663</v>
      </c>
      <c r="G14" s="12">
        <f t="shared" si="0"/>
        <v>4597</v>
      </c>
      <c r="H14" s="13">
        <v>0.11111111111111099</v>
      </c>
      <c r="I14" s="14">
        <f t="shared" si="1"/>
        <v>510.77777777777726</v>
      </c>
      <c r="J14" s="15">
        <f t="shared" si="2"/>
        <v>0.15548790799932335</v>
      </c>
      <c r="K14" s="15">
        <f t="shared" si="3"/>
        <v>23.363486450975078</v>
      </c>
      <c r="L14" s="8">
        <v>5.2366000000000001</v>
      </c>
      <c r="M14" s="8">
        <f t="shared" si="4"/>
        <v>23.363486450975078</v>
      </c>
      <c r="N14" s="8">
        <f t="shared" si="5"/>
        <v>0.15548790799932277</v>
      </c>
      <c r="O14" s="10">
        <v>1</v>
      </c>
      <c r="P14" s="16">
        <f t="shared" si="6"/>
        <v>0.15548790799932277</v>
      </c>
    </row>
    <row r="15" spans="1:16" s="17" customFormat="1" ht="13.8" x14ac:dyDescent="0.25">
      <c r="A15" s="9" t="s">
        <v>24</v>
      </c>
      <c r="B15" s="9" t="s">
        <v>0</v>
      </c>
      <c r="C15" s="10">
        <v>22668</v>
      </c>
      <c r="D15" s="11">
        <v>9.4136178861788604</v>
      </c>
      <c r="E15" s="12">
        <v>0</v>
      </c>
      <c r="F15" s="12">
        <v>0</v>
      </c>
      <c r="G15" s="12">
        <f t="shared" si="0"/>
        <v>0</v>
      </c>
      <c r="H15" s="13">
        <v>1</v>
      </c>
      <c r="I15" s="14">
        <f t="shared" si="1"/>
        <v>0</v>
      </c>
      <c r="J15" s="15">
        <f t="shared" si="2"/>
        <v>0</v>
      </c>
      <c r="K15" s="15">
        <f t="shared" si="3"/>
        <v>9.4136178861788604</v>
      </c>
      <c r="L15" s="8">
        <v>5.2366000000000001</v>
      </c>
      <c r="M15" s="8">
        <f t="shared" si="4"/>
        <v>9.4136178861788604</v>
      </c>
      <c r="N15" s="8">
        <f t="shared" si="5"/>
        <v>0</v>
      </c>
      <c r="O15" s="10">
        <v>16776</v>
      </c>
      <c r="P15" s="16">
        <f t="shared" si="6"/>
        <v>0</v>
      </c>
    </row>
    <row r="16" spans="1:16" s="17" customFormat="1" ht="13.8" x14ac:dyDescent="0.25">
      <c r="A16" s="9" t="s">
        <v>26</v>
      </c>
      <c r="B16" s="9" t="s">
        <v>0</v>
      </c>
      <c r="C16" s="10">
        <v>69287</v>
      </c>
      <c r="D16" s="11">
        <v>3.7827540177210701</v>
      </c>
      <c r="E16" s="12">
        <v>7867</v>
      </c>
      <c r="F16" s="12">
        <v>6132</v>
      </c>
      <c r="G16" s="12">
        <f t="shared" si="0"/>
        <v>13999</v>
      </c>
      <c r="H16" s="13">
        <v>1</v>
      </c>
      <c r="I16" s="14">
        <f t="shared" si="1"/>
        <v>13999</v>
      </c>
      <c r="J16" s="15">
        <f t="shared" si="2"/>
        <v>0.20204367341636958</v>
      </c>
      <c r="K16" s="15">
        <f t="shared" si="3"/>
        <v>3.5807103443047006</v>
      </c>
      <c r="L16" s="8">
        <v>5.2366000000000001</v>
      </c>
      <c r="M16" s="8">
        <f t="shared" si="4"/>
        <v>5.2366000000000001</v>
      </c>
      <c r="N16" s="8">
        <f t="shared" si="5"/>
        <v>-1.45384598227893</v>
      </c>
      <c r="O16" s="10">
        <v>45466</v>
      </c>
      <c r="P16" s="16">
        <f t="shared" si="6"/>
        <v>-66100.561430293834</v>
      </c>
    </row>
    <row r="17" spans="1:16" s="17" customFormat="1" ht="13.8" x14ac:dyDescent="0.25">
      <c r="A17" s="9" t="s">
        <v>32</v>
      </c>
      <c r="B17" s="9" t="s">
        <v>0</v>
      </c>
      <c r="C17" s="10">
        <v>20329</v>
      </c>
      <c r="D17" s="11">
        <v>10.5323210412148</v>
      </c>
      <c r="E17" s="12">
        <v>0</v>
      </c>
      <c r="F17" s="12">
        <v>0</v>
      </c>
      <c r="G17" s="12">
        <f t="shared" si="0"/>
        <v>0</v>
      </c>
      <c r="H17" s="13">
        <v>1</v>
      </c>
      <c r="I17" s="14">
        <f t="shared" si="1"/>
        <v>0</v>
      </c>
      <c r="J17" s="15">
        <f t="shared" si="2"/>
        <v>0</v>
      </c>
      <c r="K17" s="15">
        <f t="shared" si="3"/>
        <v>10.5323210412148</v>
      </c>
      <c r="L17" s="8">
        <v>5.2366000000000001</v>
      </c>
      <c r="M17" s="8">
        <f t="shared" si="4"/>
        <v>10.5323210412148</v>
      </c>
      <c r="N17" s="8">
        <f t="shared" si="5"/>
        <v>0</v>
      </c>
      <c r="O17" s="10">
        <v>9526</v>
      </c>
      <c r="P17" s="16">
        <f t="shared" si="6"/>
        <v>0</v>
      </c>
    </row>
    <row r="18" spans="1:16" s="17" customFormat="1" ht="13.8" x14ac:dyDescent="0.25">
      <c r="A18" s="9" t="s">
        <v>38</v>
      </c>
      <c r="B18" s="9" t="s">
        <v>0</v>
      </c>
      <c r="C18" s="10">
        <v>32296</v>
      </c>
      <c r="D18" s="11">
        <v>0.43515671108626103</v>
      </c>
      <c r="E18" s="12">
        <v>2649</v>
      </c>
      <c r="F18" s="12">
        <v>457</v>
      </c>
      <c r="G18" s="12">
        <f t="shared" si="0"/>
        <v>3106</v>
      </c>
      <c r="H18" s="13">
        <v>1</v>
      </c>
      <c r="I18" s="14">
        <f t="shared" si="1"/>
        <v>3106</v>
      </c>
      <c r="J18" s="15">
        <f t="shared" si="2"/>
        <v>9.6172900668813469E-2</v>
      </c>
      <c r="K18" s="15">
        <f t="shared" si="3"/>
        <v>0.33898381041744757</v>
      </c>
      <c r="L18" s="8">
        <v>5.2366000000000001</v>
      </c>
      <c r="M18" s="8">
        <f t="shared" si="4"/>
        <v>5.2366000000000001</v>
      </c>
      <c r="N18" s="8">
        <f t="shared" si="5"/>
        <v>-4.8014432889137391</v>
      </c>
      <c r="O18" s="10">
        <v>22658</v>
      </c>
      <c r="P18" s="16">
        <f t="shared" si="6"/>
        <v>-108791.10204020749</v>
      </c>
    </row>
    <row r="19" spans="1:16" s="17" customFormat="1" ht="13.8" x14ac:dyDescent="0.25">
      <c r="A19" s="9" t="s">
        <v>40</v>
      </c>
      <c r="B19" s="9" t="s">
        <v>0</v>
      </c>
      <c r="C19" s="10">
        <v>10191</v>
      </c>
      <c r="D19" s="11">
        <v>20.4014205986809</v>
      </c>
      <c r="E19" s="12">
        <v>0</v>
      </c>
      <c r="F19" s="12">
        <v>0</v>
      </c>
      <c r="G19" s="12">
        <f t="shared" si="0"/>
        <v>0</v>
      </c>
      <c r="H19" s="13">
        <v>0.28846153846153799</v>
      </c>
      <c r="I19" s="14">
        <f t="shared" si="1"/>
        <v>0</v>
      </c>
      <c r="J19" s="15">
        <f t="shared" si="2"/>
        <v>0</v>
      </c>
      <c r="K19" s="15">
        <f t="shared" si="3"/>
        <v>20.4014205986809</v>
      </c>
      <c r="L19" s="8">
        <v>5.2366000000000001</v>
      </c>
      <c r="M19" s="8">
        <f t="shared" si="4"/>
        <v>20.4014205986809</v>
      </c>
      <c r="N19" s="8">
        <f t="shared" si="5"/>
        <v>0</v>
      </c>
      <c r="O19" s="10">
        <v>7832</v>
      </c>
      <c r="P19" s="16">
        <f t="shared" si="6"/>
        <v>0</v>
      </c>
    </row>
    <row r="20" spans="1:16" s="17" customFormat="1" ht="13.8" x14ac:dyDescent="0.25">
      <c r="A20" s="9" t="s">
        <v>43</v>
      </c>
      <c r="B20" s="9" t="s">
        <v>0</v>
      </c>
      <c r="C20" s="10">
        <v>78840</v>
      </c>
      <c r="D20" s="11">
        <v>3.8914764079147601</v>
      </c>
      <c r="E20" s="12">
        <v>53594</v>
      </c>
      <c r="F20" s="12">
        <v>2599</v>
      </c>
      <c r="G20" s="12">
        <f t="shared" si="0"/>
        <v>56193</v>
      </c>
      <c r="H20" s="13">
        <v>1</v>
      </c>
      <c r="I20" s="14">
        <f t="shared" si="1"/>
        <v>56193</v>
      </c>
      <c r="J20" s="15">
        <f t="shared" si="2"/>
        <v>0.71274733637747334</v>
      </c>
      <c r="K20" s="15">
        <f t="shared" si="3"/>
        <v>3.1787290715372869</v>
      </c>
      <c r="L20" s="8">
        <v>5.2366000000000001</v>
      </c>
      <c r="M20" s="8">
        <f t="shared" si="4"/>
        <v>5.2366000000000001</v>
      </c>
      <c r="N20" s="8">
        <f t="shared" si="5"/>
        <v>-1.34512359208524</v>
      </c>
      <c r="O20" s="10">
        <v>66264</v>
      </c>
      <c r="P20" s="16">
        <f t="shared" si="6"/>
        <v>-89133.269705936342</v>
      </c>
    </row>
    <row r="21" spans="1:16" s="17" customFormat="1" ht="13.8" x14ac:dyDescent="0.25">
      <c r="A21" s="9" t="s">
        <v>44</v>
      </c>
      <c r="B21" s="9" t="s">
        <v>0</v>
      </c>
      <c r="C21" s="10">
        <v>78840</v>
      </c>
      <c r="D21" s="11">
        <v>2.1607813292744802</v>
      </c>
      <c r="E21" s="12">
        <v>5208</v>
      </c>
      <c r="F21" s="12">
        <v>0</v>
      </c>
      <c r="G21" s="12">
        <f t="shared" si="0"/>
        <v>5208</v>
      </c>
      <c r="H21" s="13">
        <v>1</v>
      </c>
      <c r="I21" s="14">
        <f t="shared" si="1"/>
        <v>5208</v>
      </c>
      <c r="J21" s="15">
        <f t="shared" si="2"/>
        <v>6.6057838660578391E-2</v>
      </c>
      <c r="K21" s="15">
        <f t="shared" si="3"/>
        <v>2.0947234906139016</v>
      </c>
      <c r="L21" s="8">
        <v>5.2366000000000001</v>
      </c>
      <c r="M21" s="8">
        <f t="shared" si="4"/>
        <v>5.2366000000000001</v>
      </c>
      <c r="N21" s="8">
        <f t="shared" si="5"/>
        <v>-3.07581867072552</v>
      </c>
      <c r="O21" s="10">
        <v>59580</v>
      </c>
      <c r="P21" s="16">
        <f t="shared" si="6"/>
        <v>-183257.27640182647</v>
      </c>
    </row>
    <row r="22" spans="1:16" s="17" customFormat="1" ht="13.8" x14ac:dyDescent="0.25">
      <c r="A22" s="9" t="s">
        <v>48</v>
      </c>
      <c r="B22" s="9" t="s">
        <v>0</v>
      </c>
      <c r="C22" s="10">
        <v>31054</v>
      </c>
      <c r="D22" s="11">
        <v>3.1701552134990698</v>
      </c>
      <c r="E22" s="12">
        <v>0</v>
      </c>
      <c r="F22" s="12">
        <v>6865</v>
      </c>
      <c r="G22" s="12">
        <f t="shared" si="0"/>
        <v>6865</v>
      </c>
      <c r="H22" s="13">
        <v>1</v>
      </c>
      <c r="I22" s="14">
        <f t="shared" si="1"/>
        <v>6865</v>
      </c>
      <c r="J22" s="15">
        <f t="shared" si="2"/>
        <v>0.22106652927159143</v>
      </c>
      <c r="K22" s="15">
        <f t="shared" si="3"/>
        <v>2.9490886842274784</v>
      </c>
      <c r="L22" s="8">
        <v>5.2366000000000001</v>
      </c>
      <c r="M22" s="8">
        <f t="shared" si="4"/>
        <v>5.2366000000000001</v>
      </c>
      <c r="N22" s="8">
        <f t="shared" si="5"/>
        <v>-2.0664447865009303</v>
      </c>
      <c r="O22" s="10">
        <v>23122</v>
      </c>
      <c r="P22" s="16">
        <f t="shared" si="6"/>
        <v>-47780.336353474508</v>
      </c>
    </row>
    <row r="23" spans="1:16" s="17" customFormat="1" ht="13.8" x14ac:dyDescent="0.25">
      <c r="A23" s="9" t="s">
        <v>49</v>
      </c>
      <c r="B23" s="9" t="s">
        <v>0</v>
      </c>
      <c r="C23" s="10">
        <v>50619</v>
      </c>
      <c r="D23" s="11">
        <v>7.7300443961221399</v>
      </c>
      <c r="E23" s="12">
        <v>0</v>
      </c>
      <c r="F23" s="12">
        <v>0</v>
      </c>
      <c r="G23" s="12">
        <f t="shared" si="0"/>
        <v>0</v>
      </c>
      <c r="H23" s="13">
        <v>1</v>
      </c>
      <c r="I23" s="14">
        <f t="shared" si="1"/>
        <v>0</v>
      </c>
      <c r="J23" s="15">
        <f t="shared" si="2"/>
        <v>0</v>
      </c>
      <c r="K23" s="15">
        <f t="shared" si="3"/>
        <v>7.7300443961221399</v>
      </c>
      <c r="L23" s="8">
        <v>5.2366000000000001</v>
      </c>
      <c r="M23" s="8">
        <f t="shared" si="4"/>
        <v>7.7300443961221399</v>
      </c>
      <c r="N23" s="8">
        <f t="shared" si="5"/>
        <v>0</v>
      </c>
      <c r="O23" s="10">
        <v>39988</v>
      </c>
      <c r="P23" s="16">
        <f t="shared" si="6"/>
        <v>0</v>
      </c>
    </row>
    <row r="24" spans="1:16" s="17" customFormat="1" ht="13.8" x14ac:dyDescent="0.25">
      <c r="A24" s="9" t="s">
        <v>55</v>
      </c>
      <c r="B24" s="9" t="s">
        <v>0</v>
      </c>
      <c r="C24" s="10">
        <v>19710</v>
      </c>
      <c r="D24" s="11">
        <v>4.73155758498224</v>
      </c>
      <c r="E24" s="12">
        <v>23903</v>
      </c>
      <c r="F24" s="12">
        <v>8330</v>
      </c>
      <c r="G24" s="12">
        <f t="shared" si="0"/>
        <v>32233</v>
      </c>
      <c r="H24" s="13">
        <v>1</v>
      </c>
      <c r="I24" s="14">
        <f t="shared" si="1"/>
        <v>32233</v>
      </c>
      <c r="J24" s="15">
        <f t="shared" si="2"/>
        <v>1.6353627600202942</v>
      </c>
      <c r="K24" s="15">
        <f t="shared" si="3"/>
        <v>3.0961948249619455</v>
      </c>
      <c r="L24" s="8">
        <v>5.2366000000000001</v>
      </c>
      <c r="M24" s="8">
        <f t="shared" si="4"/>
        <v>5.2366000000000001</v>
      </c>
      <c r="N24" s="8">
        <f t="shared" si="5"/>
        <v>-0.50504241501776015</v>
      </c>
      <c r="O24" s="10">
        <v>11637</v>
      </c>
      <c r="P24" s="16">
        <f t="shared" si="6"/>
        <v>-5877.1785835616747</v>
      </c>
    </row>
    <row r="25" spans="1:16" s="17" customFormat="1" ht="13.8" x14ac:dyDescent="0.25">
      <c r="A25" s="9" t="s">
        <v>56</v>
      </c>
      <c r="B25" s="9" t="s">
        <v>0</v>
      </c>
      <c r="C25" s="10">
        <v>19710</v>
      </c>
      <c r="D25" s="11">
        <v>2.16692034500254</v>
      </c>
      <c r="E25" s="12">
        <v>0</v>
      </c>
      <c r="F25" s="12">
        <v>2281</v>
      </c>
      <c r="G25" s="12">
        <f t="shared" si="0"/>
        <v>2281</v>
      </c>
      <c r="H25" s="13">
        <v>1</v>
      </c>
      <c r="I25" s="14">
        <f t="shared" si="1"/>
        <v>2281</v>
      </c>
      <c r="J25" s="15">
        <f t="shared" si="2"/>
        <v>0.11572805682394724</v>
      </c>
      <c r="K25" s="15">
        <f t="shared" si="3"/>
        <v>2.0511922881785929</v>
      </c>
      <c r="L25" s="8">
        <v>5.2366000000000001</v>
      </c>
      <c r="M25" s="8">
        <f t="shared" si="4"/>
        <v>5.2366000000000001</v>
      </c>
      <c r="N25" s="8">
        <f t="shared" si="5"/>
        <v>-3.0696796549974601</v>
      </c>
      <c r="O25" s="10">
        <v>14874</v>
      </c>
      <c r="P25" s="16">
        <f t="shared" si="6"/>
        <v>-45658.41518843222</v>
      </c>
    </row>
    <row r="26" spans="1:16" s="17" customFormat="1" ht="13.8" x14ac:dyDescent="0.25">
      <c r="A26" s="9" t="s">
        <v>57</v>
      </c>
      <c r="B26" s="9" t="s">
        <v>0</v>
      </c>
      <c r="C26" s="10">
        <v>32850</v>
      </c>
      <c r="D26" s="11">
        <v>2.84721461187215</v>
      </c>
      <c r="E26" s="12">
        <v>7888</v>
      </c>
      <c r="F26" s="12">
        <v>7165</v>
      </c>
      <c r="G26" s="12">
        <f t="shared" si="0"/>
        <v>15053</v>
      </c>
      <c r="H26" s="13">
        <v>1</v>
      </c>
      <c r="I26" s="14">
        <f t="shared" si="1"/>
        <v>15053</v>
      </c>
      <c r="J26" s="15">
        <f t="shared" si="2"/>
        <v>0.45823439878234401</v>
      </c>
      <c r="K26" s="15">
        <f t="shared" si="3"/>
        <v>2.3889802130898059</v>
      </c>
      <c r="L26" s="8">
        <v>5.2366000000000001</v>
      </c>
      <c r="M26" s="8">
        <f t="shared" si="4"/>
        <v>5.2366000000000001</v>
      </c>
      <c r="N26" s="8">
        <f t="shared" si="5"/>
        <v>-2.3893853881278502</v>
      </c>
      <c r="O26" s="10">
        <v>22577</v>
      </c>
      <c r="P26" s="16">
        <f t="shared" si="6"/>
        <v>-53945.153907762477</v>
      </c>
    </row>
    <row r="27" spans="1:16" s="17" customFormat="1" ht="13.8" x14ac:dyDescent="0.25">
      <c r="A27" s="9" t="s">
        <v>58</v>
      </c>
      <c r="B27" s="9" t="s">
        <v>0</v>
      </c>
      <c r="C27" s="10">
        <v>29733</v>
      </c>
      <c r="D27" s="11">
        <v>10.2087795848208</v>
      </c>
      <c r="E27" s="12">
        <v>0</v>
      </c>
      <c r="F27" s="12">
        <v>0</v>
      </c>
      <c r="G27" s="12">
        <f t="shared" si="0"/>
        <v>0</v>
      </c>
      <c r="H27" s="13">
        <v>1</v>
      </c>
      <c r="I27" s="14">
        <f t="shared" si="1"/>
        <v>0</v>
      </c>
      <c r="J27" s="15">
        <f t="shared" si="2"/>
        <v>0</v>
      </c>
      <c r="K27" s="15">
        <f t="shared" si="3"/>
        <v>10.2087795848208</v>
      </c>
      <c r="L27" s="8">
        <v>5.2366000000000001</v>
      </c>
      <c r="M27" s="8">
        <f t="shared" si="4"/>
        <v>10.2087795848208</v>
      </c>
      <c r="N27" s="8">
        <f t="shared" si="5"/>
        <v>0</v>
      </c>
      <c r="O27" s="10">
        <v>20985</v>
      </c>
      <c r="P27" s="16">
        <f t="shared" si="6"/>
        <v>0</v>
      </c>
    </row>
    <row r="28" spans="1:16" s="17" customFormat="1" ht="13.8" x14ac:dyDescent="0.25">
      <c r="A28" s="9" t="s">
        <v>62</v>
      </c>
      <c r="B28" s="9" t="s">
        <v>0</v>
      </c>
      <c r="C28" s="10">
        <v>32875</v>
      </c>
      <c r="D28" s="11">
        <v>1.54448669201521</v>
      </c>
      <c r="E28" s="12">
        <v>0</v>
      </c>
      <c r="F28" s="12">
        <v>7898</v>
      </c>
      <c r="G28" s="12">
        <f t="shared" si="0"/>
        <v>7898</v>
      </c>
      <c r="H28" s="13">
        <v>0.61290322580645196</v>
      </c>
      <c r="I28" s="14">
        <f t="shared" si="1"/>
        <v>4840.7096774193578</v>
      </c>
      <c r="J28" s="15">
        <f t="shared" si="2"/>
        <v>0.14724592174659643</v>
      </c>
      <c r="K28" s="15">
        <f t="shared" si="3"/>
        <v>1.3972407702686136</v>
      </c>
      <c r="L28" s="8">
        <v>5.2366000000000001</v>
      </c>
      <c r="M28" s="8">
        <f t="shared" si="4"/>
        <v>5.2366000000000001</v>
      </c>
      <c r="N28" s="8">
        <f t="shared" si="5"/>
        <v>-3.6921133079847901</v>
      </c>
      <c r="O28" s="10">
        <v>27256</v>
      </c>
      <c r="P28" s="16">
        <f t="shared" si="6"/>
        <v>-100632.24032243344</v>
      </c>
    </row>
    <row r="29" spans="1:16" s="17" customFormat="1" ht="13.8" x14ac:dyDescent="0.25">
      <c r="A29" s="9" t="s">
        <v>62</v>
      </c>
      <c r="B29" s="9" t="s">
        <v>1</v>
      </c>
      <c r="C29" s="10">
        <v>19710</v>
      </c>
      <c r="D29" s="11">
        <v>1.62704211060375</v>
      </c>
      <c r="E29" s="12">
        <v>0</v>
      </c>
      <c r="F29" s="12">
        <v>7898</v>
      </c>
      <c r="G29" s="12">
        <f t="shared" si="0"/>
        <v>7898</v>
      </c>
      <c r="H29" s="13">
        <v>0.38709677419354799</v>
      </c>
      <c r="I29" s="14">
        <f t="shared" si="1"/>
        <v>3057.2903225806422</v>
      </c>
      <c r="J29" s="15">
        <f t="shared" si="2"/>
        <v>0.15511366426081391</v>
      </c>
      <c r="K29" s="15">
        <f t="shared" si="3"/>
        <v>1.4719284463429361</v>
      </c>
      <c r="L29" s="8">
        <v>5.2366000000000001</v>
      </c>
      <c r="M29" s="8">
        <f t="shared" si="4"/>
        <v>5.2366000000000001</v>
      </c>
      <c r="N29" s="8">
        <f t="shared" si="5"/>
        <v>-3.6095578893962501</v>
      </c>
      <c r="O29" s="10">
        <v>0</v>
      </c>
      <c r="P29" s="16">
        <f t="shared" si="6"/>
        <v>0</v>
      </c>
    </row>
    <row r="30" spans="1:16" s="17" customFormat="1" ht="13.8" x14ac:dyDescent="0.25">
      <c r="A30" s="9" t="s">
        <v>63</v>
      </c>
      <c r="B30" s="9" t="s">
        <v>0</v>
      </c>
      <c r="C30" s="10">
        <v>38477</v>
      </c>
      <c r="D30" s="11">
        <v>1.6569795642912899</v>
      </c>
      <c r="E30" s="12">
        <v>24321</v>
      </c>
      <c r="F30" s="12">
        <v>1430</v>
      </c>
      <c r="G30" s="12">
        <f t="shared" si="0"/>
        <v>25751</v>
      </c>
      <c r="H30" s="13">
        <v>1</v>
      </c>
      <c r="I30" s="14">
        <f t="shared" si="1"/>
        <v>25751</v>
      </c>
      <c r="J30" s="15">
        <f t="shared" si="2"/>
        <v>0.6692569587026016</v>
      </c>
      <c r="K30" s="15">
        <f t="shared" si="3"/>
        <v>0.9877226055886883</v>
      </c>
      <c r="L30" s="8">
        <v>5.2366000000000001</v>
      </c>
      <c r="M30" s="8">
        <f t="shared" si="4"/>
        <v>5.2366000000000001</v>
      </c>
      <c r="N30" s="8">
        <f t="shared" si="5"/>
        <v>-3.5796204357087102</v>
      </c>
      <c r="O30" s="10">
        <v>30515</v>
      </c>
      <c r="P30" s="16">
        <f t="shared" si="6"/>
        <v>-109232.11759565129</v>
      </c>
    </row>
    <row r="31" spans="1:16" s="17" customFormat="1" ht="13.8" x14ac:dyDescent="0.25">
      <c r="A31" s="9" t="s">
        <v>64</v>
      </c>
      <c r="B31" s="9" t="s">
        <v>0</v>
      </c>
      <c r="C31" s="10">
        <v>19840</v>
      </c>
      <c r="D31" s="11">
        <v>2.9470042894700401</v>
      </c>
      <c r="E31" s="12">
        <v>3341</v>
      </c>
      <c r="F31" s="12">
        <v>1467</v>
      </c>
      <c r="G31" s="12">
        <f t="shared" si="0"/>
        <v>4808</v>
      </c>
      <c r="H31" s="13">
        <v>1</v>
      </c>
      <c r="I31" s="14">
        <f t="shared" si="1"/>
        <v>4808</v>
      </c>
      <c r="J31" s="15">
        <f t="shared" si="2"/>
        <v>0.24233870967741936</v>
      </c>
      <c r="K31" s="15">
        <f t="shared" si="3"/>
        <v>2.7046655797926209</v>
      </c>
      <c r="L31" s="8">
        <v>5.2366000000000001</v>
      </c>
      <c r="M31" s="8">
        <f t="shared" si="4"/>
        <v>5.2366000000000001</v>
      </c>
      <c r="N31" s="8">
        <f t="shared" si="5"/>
        <v>-2.28959571052996</v>
      </c>
      <c r="O31" s="10">
        <v>13349</v>
      </c>
      <c r="P31" s="16">
        <f t="shared" si="6"/>
        <v>-30563.813139864436</v>
      </c>
    </row>
    <row r="32" spans="1:16" s="17" customFormat="1" ht="13.8" x14ac:dyDescent="0.25">
      <c r="A32" s="9" t="s">
        <v>70</v>
      </c>
      <c r="B32" s="9" t="s">
        <v>0</v>
      </c>
      <c r="C32" s="10">
        <v>39420</v>
      </c>
      <c r="D32" s="11">
        <v>13.728254647719099</v>
      </c>
      <c r="E32" s="12">
        <v>0</v>
      </c>
      <c r="F32" s="12">
        <v>0</v>
      </c>
      <c r="G32" s="12">
        <f t="shared" si="0"/>
        <v>0</v>
      </c>
      <c r="H32" s="13">
        <v>1</v>
      </c>
      <c r="I32" s="14">
        <f t="shared" si="1"/>
        <v>0</v>
      </c>
      <c r="J32" s="15">
        <f t="shared" si="2"/>
        <v>0</v>
      </c>
      <c r="K32" s="15">
        <f t="shared" si="3"/>
        <v>13.728254647719099</v>
      </c>
      <c r="L32" s="8">
        <v>5.2366000000000001</v>
      </c>
      <c r="M32" s="8">
        <f t="shared" si="4"/>
        <v>13.728254647719099</v>
      </c>
      <c r="N32" s="8">
        <f t="shared" si="5"/>
        <v>0</v>
      </c>
      <c r="O32" s="10">
        <v>29543</v>
      </c>
      <c r="P32" s="16">
        <f t="shared" si="6"/>
        <v>0</v>
      </c>
    </row>
    <row r="33" spans="1:16" s="17" customFormat="1" ht="13.8" x14ac:dyDescent="0.25">
      <c r="A33" s="9" t="s">
        <v>76</v>
      </c>
      <c r="B33" s="9" t="s">
        <v>0</v>
      </c>
      <c r="C33" s="10">
        <v>50249</v>
      </c>
      <c r="D33" s="11">
        <v>4.0244581981731002</v>
      </c>
      <c r="E33" s="12">
        <v>0</v>
      </c>
      <c r="F33" s="12">
        <v>4979</v>
      </c>
      <c r="G33" s="12">
        <f t="shared" si="0"/>
        <v>4979</v>
      </c>
      <c r="H33" s="13">
        <v>1</v>
      </c>
      <c r="I33" s="14">
        <f t="shared" si="1"/>
        <v>4979</v>
      </c>
      <c r="J33" s="15">
        <f t="shared" si="2"/>
        <v>9.9086548986049475E-2</v>
      </c>
      <c r="K33" s="15">
        <f t="shared" si="3"/>
        <v>3.9253716491870509</v>
      </c>
      <c r="L33" s="8">
        <v>5.2366000000000001</v>
      </c>
      <c r="M33" s="8">
        <f t="shared" si="4"/>
        <v>5.2366000000000001</v>
      </c>
      <c r="N33" s="8">
        <f t="shared" si="5"/>
        <v>-1.2121418018268999</v>
      </c>
      <c r="O33" s="10">
        <v>44334</v>
      </c>
      <c r="P33" s="16">
        <f t="shared" si="6"/>
        <v>-53739.094642193777</v>
      </c>
    </row>
    <row r="34" spans="1:16" s="17" customFormat="1" ht="13.8" x14ac:dyDescent="0.25">
      <c r="A34" s="9" t="s">
        <v>78</v>
      </c>
      <c r="B34" s="9" t="s">
        <v>0</v>
      </c>
      <c r="C34" s="10">
        <v>39420</v>
      </c>
      <c r="D34" s="11">
        <v>3.8801623541349599</v>
      </c>
      <c r="E34" s="12">
        <v>5023</v>
      </c>
      <c r="F34" s="12">
        <v>2581</v>
      </c>
      <c r="G34" s="12">
        <f t="shared" si="0"/>
        <v>7604</v>
      </c>
      <c r="H34" s="13">
        <v>1</v>
      </c>
      <c r="I34" s="14">
        <f t="shared" si="1"/>
        <v>7604</v>
      </c>
      <c r="J34" s="15">
        <f t="shared" si="2"/>
        <v>0.19289700659563674</v>
      </c>
      <c r="K34" s="15">
        <f t="shared" si="3"/>
        <v>3.6872653475393231</v>
      </c>
      <c r="L34" s="8">
        <v>5.2366000000000001</v>
      </c>
      <c r="M34" s="8">
        <f t="shared" si="4"/>
        <v>5.2366000000000001</v>
      </c>
      <c r="N34" s="8">
        <f t="shared" si="5"/>
        <v>-1.3564376458650402</v>
      </c>
      <c r="O34" s="10">
        <v>24452</v>
      </c>
      <c r="P34" s="16">
        <f t="shared" si="6"/>
        <v>-33167.613316691961</v>
      </c>
    </row>
    <row r="35" spans="1:16" s="17" customFormat="1" ht="13.8" x14ac:dyDescent="0.25">
      <c r="A35" s="9" t="s">
        <v>85</v>
      </c>
      <c r="B35" s="9" t="s">
        <v>0</v>
      </c>
      <c r="C35" s="10">
        <v>52560</v>
      </c>
      <c r="D35" s="11">
        <v>1.5674277016742799</v>
      </c>
      <c r="E35" s="12">
        <v>0</v>
      </c>
      <c r="F35" s="12">
        <v>235</v>
      </c>
      <c r="G35" s="12">
        <f t="shared" si="0"/>
        <v>235</v>
      </c>
      <c r="H35" s="13">
        <v>1</v>
      </c>
      <c r="I35" s="14">
        <f t="shared" si="1"/>
        <v>235</v>
      </c>
      <c r="J35" s="15">
        <f t="shared" si="2"/>
        <v>4.4710806697108064E-3</v>
      </c>
      <c r="K35" s="15">
        <f t="shared" si="3"/>
        <v>1.5629566210045691</v>
      </c>
      <c r="L35" s="8">
        <v>5.2366000000000001</v>
      </c>
      <c r="M35" s="8">
        <f t="shared" si="4"/>
        <v>5.2366000000000001</v>
      </c>
      <c r="N35" s="8">
        <f t="shared" si="5"/>
        <v>-3.6691722983257202</v>
      </c>
      <c r="O35" s="10">
        <v>35272</v>
      </c>
      <c r="P35" s="16">
        <f t="shared" si="6"/>
        <v>-129419.04530654481</v>
      </c>
    </row>
    <row r="36" spans="1:16" s="17" customFormat="1" ht="13.8" x14ac:dyDescent="0.25">
      <c r="A36" s="9" t="s">
        <v>91</v>
      </c>
      <c r="B36" s="9" t="s">
        <v>0</v>
      </c>
      <c r="C36" s="10">
        <v>19710</v>
      </c>
      <c r="D36" s="11">
        <v>2.6385083713850799</v>
      </c>
      <c r="E36" s="12">
        <v>108</v>
      </c>
      <c r="F36" s="12">
        <v>1733</v>
      </c>
      <c r="G36" s="12">
        <f t="shared" si="0"/>
        <v>1841</v>
      </c>
      <c r="H36" s="13">
        <v>1</v>
      </c>
      <c r="I36" s="14">
        <f t="shared" si="1"/>
        <v>1841</v>
      </c>
      <c r="J36" s="15">
        <f t="shared" si="2"/>
        <v>9.3404363267376972E-2</v>
      </c>
      <c r="K36" s="15">
        <f t="shared" si="3"/>
        <v>2.5451040081177028</v>
      </c>
      <c r="L36" s="8">
        <v>5.2366000000000001</v>
      </c>
      <c r="M36" s="8">
        <f t="shared" si="4"/>
        <v>5.2366000000000001</v>
      </c>
      <c r="N36" s="8">
        <f t="shared" si="5"/>
        <v>-2.5980916286149203</v>
      </c>
      <c r="O36" s="10">
        <v>17048</v>
      </c>
      <c r="P36" s="16">
        <f t="shared" si="6"/>
        <v>-44292.266084627161</v>
      </c>
    </row>
    <row r="37" spans="1:16" s="17" customFormat="1" ht="13.8" x14ac:dyDescent="0.25">
      <c r="A37" s="9" t="s">
        <v>98</v>
      </c>
      <c r="B37" s="9" t="s">
        <v>0</v>
      </c>
      <c r="C37" s="10">
        <v>55845</v>
      </c>
      <c r="D37" s="11">
        <v>3.50172799713493</v>
      </c>
      <c r="E37" s="12">
        <v>10047</v>
      </c>
      <c r="F37" s="12">
        <v>3045</v>
      </c>
      <c r="G37" s="12">
        <f t="shared" si="0"/>
        <v>13092</v>
      </c>
      <c r="H37" s="13">
        <v>1</v>
      </c>
      <c r="I37" s="14">
        <f t="shared" si="1"/>
        <v>13092</v>
      </c>
      <c r="J37" s="15">
        <f t="shared" si="2"/>
        <v>0.23443459575611067</v>
      </c>
      <c r="K37" s="15">
        <f t="shared" si="3"/>
        <v>3.2672934013788195</v>
      </c>
      <c r="L37" s="8">
        <v>5.2366000000000001</v>
      </c>
      <c r="M37" s="8">
        <f t="shared" si="4"/>
        <v>5.2366000000000001</v>
      </c>
      <c r="N37" s="8">
        <f t="shared" si="5"/>
        <v>-1.7348720028650702</v>
      </c>
      <c r="O37" s="10">
        <v>36431</v>
      </c>
      <c r="P37" s="16">
        <f t="shared" si="6"/>
        <v>-63203.121936377371</v>
      </c>
    </row>
    <row r="38" spans="1:16" s="17" customFormat="1" ht="13.8" x14ac:dyDescent="0.25">
      <c r="A38" s="9" t="s">
        <v>100</v>
      </c>
      <c r="B38" s="9" t="s">
        <v>0</v>
      </c>
      <c r="C38" s="10">
        <v>49645</v>
      </c>
      <c r="D38" s="11">
        <v>8.0951940270414404</v>
      </c>
      <c r="E38" s="12">
        <v>0</v>
      </c>
      <c r="F38" s="12">
        <v>0</v>
      </c>
      <c r="G38" s="12">
        <f t="shared" si="0"/>
        <v>0</v>
      </c>
      <c r="H38" s="13">
        <v>1</v>
      </c>
      <c r="I38" s="14">
        <f t="shared" si="1"/>
        <v>0</v>
      </c>
      <c r="J38" s="15">
        <f t="shared" si="2"/>
        <v>0</v>
      </c>
      <c r="K38" s="15">
        <f t="shared" si="3"/>
        <v>8.0951940270414404</v>
      </c>
      <c r="L38" s="8">
        <v>5.2366000000000001</v>
      </c>
      <c r="M38" s="8">
        <f t="shared" si="4"/>
        <v>8.0951940270414404</v>
      </c>
      <c r="N38" s="8">
        <f t="shared" si="5"/>
        <v>0</v>
      </c>
      <c r="O38" s="10">
        <v>38071</v>
      </c>
      <c r="P38" s="16">
        <f t="shared" si="6"/>
        <v>0</v>
      </c>
    </row>
    <row r="39" spans="1:16" s="17" customFormat="1" ht="13.8" x14ac:dyDescent="0.25">
      <c r="A39" s="9" t="s">
        <v>101</v>
      </c>
      <c r="B39" s="9" t="s">
        <v>0</v>
      </c>
      <c r="C39" s="10">
        <v>30116</v>
      </c>
      <c r="D39" s="11">
        <v>8.0444379359923293</v>
      </c>
      <c r="E39" s="12">
        <v>0</v>
      </c>
      <c r="F39" s="12">
        <v>0</v>
      </c>
      <c r="G39" s="12">
        <f t="shared" si="0"/>
        <v>0</v>
      </c>
      <c r="H39" s="13">
        <v>1</v>
      </c>
      <c r="I39" s="14">
        <f t="shared" si="1"/>
        <v>0</v>
      </c>
      <c r="J39" s="15">
        <f t="shared" si="2"/>
        <v>0</v>
      </c>
      <c r="K39" s="15">
        <f t="shared" si="3"/>
        <v>8.0444379359923293</v>
      </c>
      <c r="L39" s="8">
        <v>5.2366000000000001</v>
      </c>
      <c r="M39" s="8">
        <f t="shared" si="4"/>
        <v>8.0444379359923293</v>
      </c>
      <c r="N39" s="8">
        <f t="shared" si="5"/>
        <v>0</v>
      </c>
      <c r="O39" s="10">
        <v>26855</v>
      </c>
      <c r="P39" s="16">
        <f t="shared" si="6"/>
        <v>0</v>
      </c>
    </row>
    <row r="40" spans="1:16" s="17" customFormat="1" ht="13.8" x14ac:dyDescent="0.25">
      <c r="A40" s="9" t="s">
        <v>109</v>
      </c>
      <c r="B40" s="9" t="s">
        <v>0</v>
      </c>
      <c r="C40" s="10">
        <v>19710</v>
      </c>
      <c r="D40" s="11">
        <v>1.1899036022323699</v>
      </c>
      <c r="E40" s="12">
        <v>12772</v>
      </c>
      <c r="F40" s="12">
        <v>209</v>
      </c>
      <c r="G40" s="12">
        <f t="shared" ref="G40:G71" si="7">SUM(E40:F40)</f>
        <v>12981</v>
      </c>
      <c r="H40" s="13">
        <v>1</v>
      </c>
      <c r="I40" s="14">
        <f t="shared" ref="I40:I71" si="8">G40*H40</f>
        <v>12981</v>
      </c>
      <c r="J40" s="15">
        <f t="shared" ref="J40:J71" si="9">I40/C40</f>
        <v>0.65859969558599696</v>
      </c>
      <c r="K40" s="15">
        <f t="shared" ref="K40:K71" si="10">D40-J40</f>
        <v>0.53130390664637295</v>
      </c>
      <c r="L40" s="8">
        <v>5.2366000000000001</v>
      </c>
      <c r="M40" s="8">
        <f t="shared" ref="M40:M71" si="11">MAX(K40:L40)</f>
        <v>5.2366000000000001</v>
      </c>
      <c r="N40" s="8">
        <f t="shared" ref="N40:N71" si="12">D40-M40</f>
        <v>-4.0466963977676302</v>
      </c>
      <c r="O40" s="10">
        <v>16323</v>
      </c>
      <c r="P40" s="16">
        <f t="shared" ref="P40:P71" si="13">N40*O40</f>
        <v>-66054.225300761027</v>
      </c>
    </row>
    <row r="41" spans="1:16" s="17" customFormat="1" ht="13.8" x14ac:dyDescent="0.25">
      <c r="A41" s="9" t="s">
        <v>114</v>
      </c>
      <c r="B41" s="9" t="s">
        <v>0</v>
      </c>
      <c r="C41" s="10">
        <v>13920</v>
      </c>
      <c r="D41" s="11">
        <v>10.124429223744301</v>
      </c>
      <c r="E41" s="12">
        <v>0</v>
      </c>
      <c r="F41" s="12">
        <v>0</v>
      </c>
      <c r="G41" s="12">
        <f t="shared" si="7"/>
        <v>0</v>
      </c>
      <c r="H41" s="13">
        <v>1</v>
      </c>
      <c r="I41" s="14">
        <f t="shared" si="8"/>
        <v>0</v>
      </c>
      <c r="J41" s="15">
        <f t="shared" si="9"/>
        <v>0</v>
      </c>
      <c r="K41" s="15">
        <f t="shared" si="10"/>
        <v>10.124429223744301</v>
      </c>
      <c r="L41" s="8">
        <v>5.2366000000000001</v>
      </c>
      <c r="M41" s="8">
        <f t="shared" si="11"/>
        <v>10.124429223744301</v>
      </c>
      <c r="N41" s="8">
        <f t="shared" si="12"/>
        <v>0</v>
      </c>
      <c r="O41" s="10">
        <v>12883</v>
      </c>
      <c r="P41" s="16">
        <f t="shared" si="13"/>
        <v>0</v>
      </c>
    </row>
    <row r="42" spans="1:16" s="17" customFormat="1" ht="13.8" x14ac:dyDescent="0.25">
      <c r="A42" s="9" t="s">
        <v>122</v>
      </c>
      <c r="B42" s="9" t="s">
        <v>0</v>
      </c>
      <c r="C42" s="10">
        <v>39420</v>
      </c>
      <c r="D42" s="11">
        <v>4.8770674784373398</v>
      </c>
      <c r="E42" s="12">
        <v>7756</v>
      </c>
      <c r="F42" s="12">
        <v>12314</v>
      </c>
      <c r="G42" s="12">
        <f t="shared" si="7"/>
        <v>20070</v>
      </c>
      <c r="H42" s="13">
        <v>1</v>
      </c>
      <c r="I42" s="14">
        <f t="shared" si="8"/>
        <v>20070</v>
      </c>
      <c r="J42" s="15">
        <f t="shared" si="9"/>
        <v>0.5091324200913242</v>
      </c>
      <c r="K42" s="15">
        <f t="shared" si="10"/>
        <v>4.3679350583460153</v>
      </c>
      <c r="L42" s="8">
        <v>5.2366000000000001</v>
      </c>
      <c r="M42" s="8">
        <f t="shared" si="11"/>
        <v>5.2366000000000001</v>
      </c>
      <c r="N42" s="8">
        <f t="shared" si="12"/>
        <v>-0.35953252156266036</v>
      </c>
      <c r="O42" s="10">
        <v>26262</v>
      </c>
      <c r="P42" s="16">
        <f t="shared" si="13"/>
        <v>-9442.0430812785871</v>
      </c>
    </row>
    <row r="43" spans="1:16" s="17" customFormat="1" ht="13.8" x14ac:dyDescent="0.25">
      <c r="A43" s="9" t="s">
        <v>123</v>
      </c>
      <c r="B43" s="9" t="s">
        <v>1</v>
      </c>
      <c r="C43" s="10">
        <v>26136</v>
      </c>
      <c r="D43" s="11">
        <v>3.25197108239502E-2</v>
      </c>
      <c r="E43" s="12">
        <v>0</v>
      </c>
      <c r="F43" s="12">
        <v>0</v>
      </c>
      <c r="G43" s="12">
        <f t="shared" si="7"/>
        <v>0</v>
      </c>
      <c r="H43" s="13">
        <v>1</v>
      </c>
      <c r="I43" s="14">
        <f t="shared" si="8"/>
        <v>0</v>
      </c>
      <c r="J43" s="15">
        <f t="shared" si="9"/>
        <v>0</v>
      </c>
      <c r="K43" s="15">
        <f t="shared" si="10"/>
        <v>3.25197108239502E-2</v>
      </c>
      <c r="L43" s="8">
        <v>5.2366000000000001</v>
      </c>
      <c r="M43" s="8">
        <f t="shared" si="11"/>
        <v>5.2366000000000001</v>
      </c>
      <c r="N43" s="8">
        <f t="shared" si="12"/>
        <v>-5.2040802891760496</v>
      </c>
      <c r="O43" s="10">
        <v>6365</v>
      </c>
      <c r="P43" s="16">
        <f t="shared" si="13"/>
        <v>-33123.971040605553</v>
      </c>
    </row>
    <row r="44" spans="1:16" s="17" customFormat="1" ht="13.8" x14ac:dyDescent="0.25">
      <c r="A44" s="9" t="s">
        <v>127</v>
      </c>
      <c r="B44" s="9" t="s">
        <v>1</v>
      </c>
      <c r="C44" s="10">
        <v>14418</v>
      </c>
      <c r="D44" s="11">
        <v>0.253869541182974</v>
      </c>
      <c r="E44" s="12">
        <v>0</v>
      </c>
      <c r="F44" s="12">
        <v>2695</v>
      </c>
      <c r="G44" s="12">
        <f t="shared" si="7"/>
        <v>2695</v>
      </c>
      <c r="H44" s="13">
        <v>1</v>
      </c>
      <c r="I44" s="14">
        <f t="shared" si="8"/>
        <v>2695</v>
      </c>
      <c r="J44" s="15">
        <f t="shared" si="9"/>
        <v>0.1869191288666944</v>
      </c>
      <c r="K44" s="15">
        <f t="shared" si="10"/>
        <v>6.6950412316279601E-2</v>
      </c>
      <c r="L44" s="8">
        <v>5.2366000000000001</v>
      </c>
      <c r="M44" s="8">
        <f t="shared" si="11"/>
        <v>5.2366000000000001</v>
      </c>
      <c r="N44" s="8">
        <f t="shared" si="12"/>
        <v>-4.9827304588170263</v>
      </c>
      <c r="O44" s="10">
        <v>13346</v>
      </c>
      <c r="P44" s="16">
        <f t="shared" si="13"/>
        <v>-66499.520703372036</v>
      </c>
    </row>
    <row r="45" spans="1:16" s="17" customFormat="1" ht="13.8" x14ac:dyDescent="0.25">
      <c r="A45" s="9" t="s">
        <v>131</v>
      </c>
      <c r="B45" s="9" t="s">
        <v>0</v>
      </c>
      <c r="C45" s="10">
        <v>30879</v>
      </c>
      <c r="D45" s="11">
        <v>1.47588976326954</v>
      </c>
      <c r="E45" s="12">
        <v>3948</v>
      </c>
      <c r="F45" s="12">
        <v>1801</v>
      </c>
      <c r="G45" s="12">
        <f t="shared" si="7"/>
        <v>5749</v>
      </c>
      <c r="H45" s="13">
        <v>1</v>
      </c>
      <c r="I45" s="14">
        <f t="shared" si="8"/>
        <v>5749</v>
      </c>
      <c r="J45" s="15">
        <f t="shared" si="9"/>
        <v>0.1861783088830597</v>
      </c>
      <c r="K45" s="15">
        <f t="shared" si="10"/>
        <v>1.2897114543864803</v>
      </c>
      <c r="L45" s="8">
        <v>5.2366000000000001</v>
      </c>
      <c r="M45" s="8">
        <f t="shared" si="11"/>
        <v>5.2366000000000001</v>
      </c>
      <c r="N45" s="8">
        <f t="shared" si="12"/>
        <v>-3.7607102367304601</v>
      </c>
      <c r="O45" s="10">
        <v>22777</v>
      </c>
      <c r="P45" s="16">
        <f t="shared" si="13"/>
        <v>-85657.697062009684</v>
      </c>
    </row>
    <row r="46" spans="1:16" s="17" customFormat="1" ht="13.8" x14ac:dyDescent="0.25">
      <c r="A46" s="9" t="s">
        <v>135</v>
      </c>
      <c r="B46" s="9" t="s">
        <v>0</v>
      </c>
      <c r="C46" s="10">
        <v>27923</v>
      </c>
      <c r="D46" s="11">
        <v>2.67027181893063</v>
      </c>
      <c r="E46" s="12">
        <v>6474</v>
      </c>
      <c r="F46" s="12">
        <v>3636</v>
      </c>
      <c r="G46" s="12">
        <f t="shared" si="7"/>
        <v>10110</v>
      </c>
      <c r="H46" s="13">
        <v>0.91397849462365599</v>
      </c>
      <c r="I46" s="14">
        <f t="shared" si="8"/>
        <v>9240.3225806451628</v>
      </c>
      <c r="J46" s="15">
        <f t="shared" si="9"/>
        <v>0.3309215550136147</v>
      </c>
      <c r="K46" s="15">
        <f t="shared" si="10"/>
        <v>2.3393502639170154</v>
      </c>
      <c r="L46" s="8">
        <v>5.2366000000000001</v>
      </c>
      <c r="M46" s="8">
        <f t="shared" si="11"/>
        <v>5.2366000000000001</v>
      </c>
      <c r="N46" s="8">
        <f t="shared" si="12"/>
        <v>-2.5663281810693701</v>
      </c>
      <c r="O46" s="10">
        <v>21285</v>
      </c>
      <c r="P46" s="16">
        <f t="shared" si="13"/>
        <v>-54624.295334061542</v>
      </c>
    </row>
    <row r="47" spans="1:16" s="17" customFormat="1" ht="13.8" x14ac:dyDescent="0.25">
      <c r="A47" s="9" t="s">
        <v>135</v>
      </c>
      <c r="B47" s="9" t="s">
        <v>1</v>
      </c>
      <c r="C47" s="10">
        <v>2628</v>
      </c>
      <c r="D47" s="11">
        <v>4.1923536439665501</v>
      </c>
      <c r="E47" s="12">
        <v>6474</v>
      </c>
      <c r="F47" s="12">
        <v>3636</v>
      </c>
      <c r="G47" s="12">
        <f t="shared" si="7"/>
        <v>10110</v>
      </c>
      <c r="H47" s="13">
        <v>8.6021505376344107E-2</v>
      </c>
      <c r="I47" s="14">
        <f t="shared" si="8"/>
        <v>869.67741935483889</v>
      </c>
      <c r="J47" s="15">
        <f t="shared" si="9"/>
        <v>0.33092748072862971</v>
      </c>
      <c r="K47" s="15">
        <f t="shared" si="10"/>
        <v>3.8614261632379203</v>
      </c>
      <c r="L47" s="8">
        <v>5.2366000000000001</v>
      </c>
      <c r="M47" s="8">
        <f t="shared" si="11"/>
        <v>5.2366000000000001</v>
      </c>
      <c r="N47" s="8">
        <f t="shared" si="12"/>
        <v>-1.0442463560334501</v>
      </c>
      <c r="O47" s="10">
        <v>747</v>
      </c>
      <c r="P47" s="16">
        <f t="shared" si="13"/>
        <v>-780.05202795698722</v>
      </c>
    </row>
    <row r="48" spans="1:16" s="17" customFormat="1" ht="13.8" x14ac:dyDescent="0.25">
      <c r="A48" s="9" t="s">
        <v>136</v>
      </c>
      <c r="B48" s="9" t="s">
        <v>0</v>
      </c>
      <c r="C48" s="10">
        <v>20163</v>
      </c>
      <c r="D48" s="11">
        <v>3.5103410559809101</v>
      </c>
      <c r="E48" s="12">
        <v>1097</v>
      </c>
      <c r="F48" s="12">
        <v>0</v>
      </c>
      <c r="G48" s="12">
        <f t="shared" si="7"/>
        <v>1097</v>
      </c>
      <c r="H48" s="13">
        <v>1</v>
      </c>
      <c r="I48" s="14">
        <f t="shared" si="8"/>
        <v>1097</v>
      </c>
      <c r="J48" s="15">
        <f t="shared" si="9"/>
        <v>5.440658632147994E-2</v>
      </c>
      <c r="K48" s="15">
        <f t="shared" si="10"/>
        <v>3.4559344696594301</v>
      </c>
      <c r="L48" s="8">
        <v>5.2366000000000001</v>
      </c>
      <c r="M48" s="8">
        <f t="shared" si="11"/>
        <v>5.2366000000000001</v>
      </c>
      <c r="N48" s="8">
        <f t="shared" si="12"/>
        <v>-1.7262589440190901</v>
      </c>
      <c r="O48" s="10">
        <v>12405</v>
      </c>
      <c r="P48" s="16">
        <f t="shared" si="13"/>
        <v>-21414.242200556811</v>
      </c>
    </row>
    <row r="49" spans="1:16" s="17" customFormat="1" ht="13.8" x14ac:dyDescent="0.25">
      <c r="A49" s="9" t="s">
        <v>145</v>
      </c>
      <c r="B49" s="9" t="s">
        <v>0</v>
      </c>
      <c r="C49" s="10">
        <v>21495</v>
      </c>
      <c r="D49" s="11">
        <v>3.6176334536034802</v>
      </c>
      <c r="E49" s="12">
        <v>843</v>
      </c>
      <c r="F49" s="12">
        <v>4324</v>
      </c>
      <c r="G49" s="12">
        <f t="shared" si="7"/>
        <v>5167</v>
      </c>
      <c r="H49" s="13">
        <v>1</v>
      </c>
      <c r="I49" s="14">
        <f t="shared" si="8"/>
        <v>5167</v>
      </c>
      <c r="J49" s="15">
        <f t="shared" si="9"/>
        <v>0.24038148406606188</v>
      </c>
      <c r="K49" s="15">
        <f t="shared" si="10"/>
        <v>3.3772519695374181</v>
      </c>
      <c r="L49" s="8">
        <v>5.2366000000000001</v>
      </c>
      <c r="M49" s="8">
        <f t="shared" si="11"/>
        <v>5.2366000000000001</v>
      </c>
      <c r="N49" s="8">
        <f t="shared" si="12"/>
        <v>-1.6189665463965199</v>
      </c>
      <c r="O49" s="10">
        <v>13883</v>
      </c>
      <c r="P49" s="16">
        <f t="shared" si="13"/>
        <v>-22476.112563622886</v>
      </c>
    </row>
    <row r="50" spans="1:16" s="17" customFormat="1" ht="13.8" x14ac:dyDescent="0.25">
      <c r="A50" s="9" t="s">
        <v>146</v>
      </c>
      <c r="B50" s="9" t="s">
        <v>0</v>
      </c>
      <c r="C50" s="10">
        <v>19783</v>
      </c>
      <c r="D50" s="11">
        <v>2.4605190224237901</v>
      </c>
      <c r="E50" s="12">
        <v>0</v>
      </c>
      <c r="F50" s="12">
        <v>30656</v>
      </c>
      <c r="G50" s="12">
        <f t="shared" si="7"/>
        <v>30656</v>
      </c>
      <c r="H50" s="13">
        <v>0.98753424657534195</v>
      </c>
      <c r="I50" s="14">
        <f t="shared" si="8"/>
        <v>30273.849863013682</v>
      </c>
      <c r="J50" s="15">
        <f t="shared" si="9"/>
        <v>1.5302962069965971</v>
      </c>
      <c r="K50" s="15">
        <f t="shared" si="10"/>
        <v>0.93022281542719298</v>
      </c>
      <c r="L50" s="8">
        <v>5.2366000000000001</v>
      </c>
      <c r="M50" s="8">
        <f t="shared" si="11"/>
        <v>5.2366000000000001</v>
      </c>
      <c r="N50" s="8">
        <f t="shared" si="12"/>
        <v>-2.7760809775762101</v>
      </c>
      <c r="O50" s="10">
        <v>15859</v>
      </c>
      <c r="P50" s="16">
        <f t="shared" si="13"/>
        <v>-44025.868223381112</v>
      </c>
    </row>
    <row r="51" spans="1:16" s="17" customFormat="1" ht="13.8" x14ac:dyDescent="0.25">
      <c r="A51" s="9" t="s">
        <v>146</v>
      </c>
      <c r="B51" s="9" t="s">
        <v>1</v>
      </c>
      <c r="C51" s="10">
        <v>246</v>
      </c>
      <c r="D51" s="11">
        <v>2.2684931506849302</v>
      </c>
      <c r="E51" s="12">
        <v>0</v>
      </c>
      <c r="F51" s="12">
        <v>30656</v>
      </c>
      <c r="G51" s="12">
        <f t="shared" si="7"/>
        <v>30656</v>
      </c>
      <c r="H51" s="13">
        <v>1.24657534246575E-2</v>
      </c>
      <c r="I51" s="14">
        <f t="shared" si="8"/>
        <v>382.15013698630031</v>
      </c>
      <c r="J51" s="15">
        <f t="shared" si="9"/>
        <v>1.5534558414077249</v>
      </c>
      <c r="K51" s="15">
        <f t="shared" si="10"/>
        <v>0.71503730927720532</v>
      </c>
      <c r="L51" s="8">
        <v>5.2366000000000001</v>
      </c>
      <c r="M51" s="8">
        <f t="shared" si="11"/>
        <v>5.2366000000000001</v>
      </c>
      <c r="N51" s="8">
        <f t="shared" si="12"/>
        <v>-2.96810684931507</v>
      </c>
      <c r="O51" s="10">
        <v>153</v>
      </c>
      <c r="P51" s="16">
        <f t="shared" si="13"/>
        <v>-454.12034794520571</v>
      </c>
    </row>
    <row r="52" spans="1:16" s="17" customFormat="1" ht="13.8" x14ac:dyDescent="0.25">
      <c r="A52" s="9" t="s">
        <v>148</v>
      </c>
      <c r="B52" s="9" t="s">
        <v>0</v>
      </c>
      <c r="C52" s="10">
        <v>32850</v>
      </c>
      <c r="D52" s="11">
        <v>9.9423744292237508</v>
      </c>
      <c r="E52" s="12">
        <v>0</v>
      </c>
      <c r="F52" s="12">
        <v>0</v>
      </c>
      <c r="G52" s="12">
        <f t="shared" si="7"/>
        <v>0</v>
      </c>
      <c r="H52" s="13">
        <v>1</v>
      </c>
      <c r="I52" s="14">
        <f t="shared" si="8"/>
        <v>0</v>
      </c>
      <c r="J52" s="15">
        <f t="shared" si="9"/>
        <v>0</v>
      </c>
      <c r="K52" s="15">
        <f t="shared" si="10"/>
        <v>9.9423744292237508</v>
      </c>
      <c r="L52" s="8">
        <v>5.2366000000000001</v>
      </c>
      <c r="M52" s="8">
        <f t="shared" si="11"/>
        <v>9.9423744292237508</v>
      </c>
      <c r="N52" s="8">
        <f t="shared" si="12"/>
        <v>0</v>
      </c>
      <c r="O52" s="10">
        <v>24076</v>
      </c>
      <c r="P52" s="16">
        <f t="shared" si="13"/>
        <v>0</v>
      </c>
    </row>
    <row r="53" spans="1:16" s="17" customFormat="1" ht="13.8" x14ac:dyDescent="0.25">
      <c r="A53" s="9" t="s">
        <v>149</v>
      </c>
      <c r="B53" s="9" t="s">
        <v>0</v>
      </c>
      <c r="C53" s="10">
        <v>50148</v>
      </c>
      <c r="D53" s="11">
        <v>4.9694025347012696</v>
      </c>
      <c r="E53" s="12">
        <v>1616</v>
      </c>
      <c r="F53" s="12">
        <v>197</v>
      </c>
      <c r="G53" s="12">
        <f t="shared" si="7"/>
        <v>1813</v>
      </c>
      <c r="H53" s="13">
        <v>1</v>
      </c>
      <c r="I53" s="14">
        <f t="shared" si="8"/>
        <v>1813</v>
      </c>
      <c r="J53" s="15">
        <f t="shared" si="9"/>
        <v>3.6152987158012281E-2</v>
      </c>
      <c r="K53" s="15">
        <f t="shared" si="10"/>
        <v>4.933249547543257</v>
      </c>
      <c r="L53" s="8">
        <v>5.2366000000000001</v>
      </c>
      <c r="M53" s="8">
        <f t="shared" si="11"/>
        <v>5.2366000000000001</v>
      </c>
      <c r="N53" s="8">
        <f t="shared" si="12"/>
        <v>-0.26719746529873056</v>
      </c>
      <c r="O53" s="10">
        <v>44336</v>
      </c>
      <c r="P53" s="16">
        <f t="shared" si="13"/>
        <v>-11846.466821484519</v>
      </c>
    </row>
    <row r="54" spans="1:16" s="17" customFormat="1" ht="13.8" x14ac:dyDescent="0.25">
      <c r="A54" s="9" t="s">
        <v>150</v>
      </c>
      <c r="B54" s="9" t="s">
        <v>0</v>
      </c>
      <c r="C54" s="10">
        <v>39078</v>
      </c>
      <c r="D54" s="11">
        <v>2.4694166948865601</v>
      </c>
      <c r="E54" s="12">
        <v>22707</v>
      </c>
      <c r="F54" s="12">
        <v>14522</v>
      </c>
      <c r="G54" s="12">
        <f t="shared" si="7"/>
        <v>37229</v>
      </c>
      <c r="H54" s="13">
        <v>1</v>
      </c>
      <c r="I54" s="14">
        <f t="shared" si="8"/>
        <v>37229</v>
      </c>
      <c r="J54" s="15">
        <f t="shared" si="9"/>
        <v>0.95268437484006341</v>
      </c>
      <c r="K54" s="15">
        <f t="shared" si="10"/>
        <v>1.5167323200464966</v>
      </c>
      <c r="L54" s="8">
        <v>5.2366000000000001</v>
      </c>
      <c r="M54" s="8">
        <f t="shared" si="11"/>
        <v>5.2366000000000001</v>
      </c>
      <c r="N54" s="8">
        <f t="shared" si="12"/>
        <v>-2.76718330511344</v>
      </c>
      <c r="O54" s="10">
        <v>26888</v>
      </c>
      <c r="P54" s="16">
        <f t="shared" si="13"/>
        <v>-74404.024707890174</v>
      </c>
    </row>
    <row r="55" spans="1:16" s="17" customFormat="1" ht="13.8" x14ac:dyDescent="0.25">
      <c r="A55" s="9" t="s">
        <v>154</v>
      </c>
      <c r="B55" s="9" t="s">
        <v>0</v>
      </c>
      <c r="C55" s="10">
        <v>21353</v>
      </c>
      <c r="D55" s="11">
        <v>13.9299357165981</v>
      </c>
      <c r="E55" s="12">
        <v>0</v>
      </c>
      <c r="F55" s="12">
        <v>0</v>
      </c>
      <c r="G55" s="12">
        <f t="shared" si="7"/>
        <v>0</v>
      </c>
      <c r="H55" s="13">
        <v>1</v>
      </c>
      <c r="I55" s="14">
        <f t="shared" si="8"/>
        <v>0</v>
      </c>
      <c r="J55" s="15">
        <f t="shared" si="9"/>
        <v>0</v>
      </c>
      <c r="K55" s="15">
        <f t="shared" si="10"/>
        <v>13.9299357165981</v>
      </c>
      <c r="L55" s="8">
        <v>5.2366000000000001</v>
      </c>
      <c r="M55" s="8">
        <f t="shared" si="11"/>
        <v>13.9299357165981</v>
      </c>
      <c r="N55" s="8">
        <f t="shared" si="12"/>
        <v>0</v>
      </c>
      <c r="O55" s="10">
        <v>12591</v>
      </c>
      <c r="P55" s="16">
        <f t="shared" si="13"/>
        <v>0</v>
      </c>
    </row>
    <row r="56" spans="1:16" s="17" customFormat="1" ht="13.8" x14ac:dyDescent="0.25">
      <c r="A56" s="9" t="s">
        <v>157</v>
      </c>
      <c r="B56" s="9" t="s">
        <v>0</v>
      </c>
      <c r="C56" s="10">
        <v>40701</v>
      </c>
      <c r="D56" s="11">
        <v>8.9924817572049793</v>
      </c>
      <c r="E56" s="12">
        <v>0</v>
      </c>
      <c r="F56" s="12">
        <v>0</v>
      </c>
      <c r="G56" s="12">
        <f t="shared" si="7"/>
        <v>0</v>
      </c>
      <c r="H56" s="13">
        <v>1</v>
      </c>
      <c r="I56" s="14">
        <f t="shared" si="8"/>
        <v>0</v>
      </c>
      <c r="J56" s="15">
        <f t="shared" si="9"/>
        <v>0</v>
      </c>
      <c r="K56" s="15">
        <f t="shared" si="10"/>
        <v>8.9924817572049793</v>
      </c>
      <c r="L56" s="8">
        <v>5.2366000000000001</v>
      </c>
      <c r="M56" s="8">
        <f t="shared" si="11"/>
        <v>8.9924817572049793</v>
      </c>
      <c r="N56" s="8">
        <f t="shared" si="12"/>
        <v>0</v>
      </c>
      <c r="O56" s="10">
        <v>33714</v>
      </c>
      <c r="P56" s="16">
        <f t="shared" si="13"/>
        <v>0</v>
      </c>
    </row>
    <row r="57" spans="1:16" s="17" customFormat="1" ht="13.8" x14ac:dyDescent="0.25">
      <c r="A57" s="9" t="s">
        <v>158</v>
      </c>
      <c r="B57" s="9" t="s">
        <v>0</v>
      </c>
      <c r="C57" s="10">
        <v>29674</v>
      </c>
      <c r="D57" s="11">
        <v>9.6330794635033996</v>
      </c>
      <c r="E57" s="12">
        <v>0</v>
      </c>
      <c r="F57" s="12">
        <v>0</v>
      </c>
      <c r="G57" s="12">
        <f t="shared" si="7"/>
        <v>0</v>
      </c>
      <c r="H57" s="13">
        <v>1</v>
      </c>
      <c r="I57" s="14">
        <f t="shared" si="8"/>
        <v>0</v>
      </c>
      <c r="J57" s="15">
        <f t="shared" si="9"/>
        <v>0</v>
      </c>
      <c r="K57" s="15">
        <f t="shared" si="10"/>
        <v>9.6330794635033996</v>
      </c>
      <c r="L57" s="8">
        <v>5.2366000000000001</v>
      </c>
      <c r="M57" s="8">
        <f t="shared" si="11"/>
        <v>9.6330794635033996</v>
      </c>
      <c r="N57" s="8">
        <f t="shared" si="12"/>
        <v>0</v>
      </c>
      <c r="O57" s="10">
        <v>19834</v>
      </c>
      <c r="P57" s="16">
        <f t="shared" si="13"/>
        <v>0</v>
      </c>
    </row>
    <row r="58" spans="1:16" s="17" customFormat="1" ht="13.8" x14ac:dyDescent="0.25">
      <c r="A58" s="9" t="s">
        <v>159</v>
      </c>
      <c r="B58" s="9" t="s">
        <v>0</v>
      </c>
      <c r="C58" s="10">
        <v>39420</v>
      </c>
      <c r="D58" s="11">
        <v>9.4700913242009204</v>
      </c>
      <c r="E58" s="12">
        <v>0</v>
      </c>
      <c r="F58" s="12">
        <v>0</v>
      </c>
      <c r="G58" s="12">
        <f t="shared" si="7"/>
        <v>0</v>
      </c>
      <c r="H58" s="13">
        <v>1</v>
      </c>
      <c r="I58" s="14">
        <f t="shared" si="8"/>
        <v>0</v>
      </c>
      <c r="J58" s="15">
        <f t="shared" si="9"/>
        <v>0</v>
      </c>
      <c r="K58" s="15">
        <f t="shared" si="10"/>
        <v>9.4700913242009204</v>
      </c>
      <c r="L58" s="8">
        <v>5.2366000000000001</v>
      </c>
      <c r="M58" s="8">
        <f t="shared" si="11"/>
        <v>9.4700913242009204</v>
      </c>
      <c r="N58" s="8">
        <f t="shared" si="12"/>
        <v>0</v>
      </c>
      <c r="O58" s="10">
        <v>33508</v>
      </c>
      <c r="P58" s="16">
        <f t="shared" si="13"/>
        <v>0</v>
      </c>
    </row>
    <row r="59" spans="1:16" s="17" customFormat="1" ht="13.8" x14ac:dyDescent="0.25">
      <c r="A59" s="9" t="s">
        <v>160</v>
      </c>
      <c r="B59" s="9" t="s">
        <v>0</v>
      </c>
      <c r="C59" s="10">
        <v>32926</v>
      </c>
      <c r="D59" s="11">
        <v>8.9078539755816095</v>
      </c>
      <c r="E59" s="12">
        <v>0</v>
      </c>
      <c r="F59" s="12">
        <v>0</v>
      </c>
      <c r="G59" s="12">
        <f t="shared" si="7"/>
        <v>0</v>
      </c>
      <c r="H59" s="13">
        <v>1</v>
      </c>
      <c r="I59" s="14">
        <f t="shared" si="8"/>
        <v>0</v>
      </c>
      <c r="J59" s="15">
        <f t="shared" si="9"/>
        <v>0</v>
      </c>
      <c r="K59" s="15">
        <f t="shared" si="10"/>
        <v>8.9078539755816095</v>
      </c>
      <c r="L59" s="8">
        <v>5.2366000000000001</v>
      </c>
      <c r="M59" s="8">
        <f t="shared" si="11"/>
        <v>8.9078539755816095</v>
      </c>
      <c r="N59" s="8">
        <f t="shared" si="12"/>
        <v>0</v>
      </c>
      <c r="O59" s="10">
        <v>28883</v>
      </c>
      <c r="P59" s="16">
        <f t="shared" si="13"/>
        <v>0</v>
      </c>
    </row>
    <row r="60" spans="1:16" s="17" customFormat="1" ht="13.8" x14ac:dyDescent="0.25">
      <c r="A60" s="9" t="s">
        <v>161</v>
      </c>
      <c r="B60" s="9" t="s">
        <v>0</v>
      </c>
      <c r="C60" s="10">
        <v>52815</v>
      </c>
      <c r="D60" s="11">
        <v>8.6740698665152003</v>
      </c>
      <c r="E60" s="12">
        <v>0</v>
      </c>
      <c r="F60" s="12">
        <v>0</v>
      </c>
      <c r="G60" s="12">
        <f t="shared" si="7"/>
        <v>0</v>
      </c>
      <c r="H60" s="13">
        <v>1</v>
      </c>
      <c r="I60" s="14">
        <f t="shared" si="8"/>
        <v>0</v>
      </c>
      <c r="J60" s="15">
        <f t="shared" si="9"/>
        <v>0</v>
      </c>
      <c r="K60" s="15">
        <f t="shared" si="10"/>
        <v>8.6740698665152003</v>
      </c>
      <c r="L60" s="8">
        <v>5.2366000000000001</v>
      </c>
      <c r="M60" s="8">
        <f t="shared" si="11"/>
        <v>8.6740698665152003</v>
      </c>
      <c r="N60" s="8">
        <f t="shared" si="12"/>
        <v>0</v>
      </c>
      <c r="O60" s="10">
        <v>39639</v>
      </c>
      <c r="P60" s="16">
        <f t="shared" si="13"/>
        <v>0</v>
      </c>
    </row>
    <row r="61" spans="1:16" s="17" customFormat="1" ht="13.8" x14ac:dyDescent="0.25">
      <c r="A61" s="9" t="s">
        <v>165</v>
      </c>
      <c r="B61" s="9" t="s">
        <v>0</v>
      </c>
      <c r="C61" s="10">
        <v>8213</v>
      </c>
      <c r="D61" s="11">
        <v>2.9214659685863902</v>
      </c>
      <c r="E61" s="12">
        <v>749</v>
      </c>
      <c r="F61" s="12">
        <v>366</v>
      </c>
      <c r="G61" s="12">
        <f t="shared" si="7"/>
        <v>1115</v>
      </c>
      <c r="H61" s="13">
        <v>0.625</v>
      </c>
      <c r="I61" s="14">
        <f t="shared" si="8"/>
        <v>696.875</v>
      </c>
      <c r="J61" s="15">
        <f t="shared" si="9"/>
        <v>8.4850237428467062E-2</v>
      </c>
      <c r="K61" s="15">
        <f t="shared" si="10"/>
        <v>2.8366157311579232</v>
      </c>
      <c r="L61" s="8">
        <v>5.2366000000000001</v>
      </c>
      <c r="M61" s="8">
        <f t="shared" si="11"/>
        <v>5.2366000000000001</v>
      </c>
      <c r="N61" s="8">
        <f t="shared" si="12"/>
        <v>-2.31513403141361</v>
      </c>
      <c r="O61" s="10">
        <v>3317</v>
      </c>
      <c r="P61" s="16">
        <f t="shared" si="13"/>
        <v>-7679.2995821989443</v>
      </c>
    </row>
    <row r="62" spans="1:16" s="17" customFormat="1" ht="13.8" x14ac:dyDescent="0.25">
      <c r="A62" s="9" t="s">
        <v>172</v>
      </c>
      <c r="B62" s="9" t="s">
        <v>0</v>
      </c>
      <c r="C62" s="10">
        <v>20108</v>
      </c>
      <c r="D62" s="11">
        <v>20.984542607768699</v>
      </c>
      <c r="E62" s="12">
        <v>0</v>
      </c>
      <c r="F62" s="12">
        <v>0</v>
      </c>
      <c r="G62" s="12">
        <f t="shared" si="7"/>
        <v>0</v>
      </c>
      <c r="H62" s="13">
        <v>1</v>
      </c>
      <c r="I62" s="14">
        <f t="shared" si="8"/>
        <v>0</v>
      </c>
      <c r="J62" s="15">
        <f t="shared" si="9"/>
        <v>0</v>
      </c>
      <c r="K62" s="15">
        <f t="shared" si="10"/>
        <v>20.984542607768699</v>
      </c>
      <c r="L62" s="8">
        <v>5.2366000000000001</v>
      </c>
      <c r="M62" s="8">
        <f t="shared" si="11"/>
        <v>20.984542607768699</v>
      </c>
      <c r="N62" s="8">
        <f t="shared" si="12"/>
        <v>0</v>
      </c>
      <c r="O62" s="10">
        <v>19244</v>
      </c>
      <c r="P62" s="16">
        <f t="shared" si="13"/>
        <v>0</v>
      </c>
    </row>
    <row r="63" spans="1:16" s="17" customFormat="1" ht="13.8" x14ac:dyDescent="0.25">
      <c r="A63" s="9" t="s">
        <v>182</v>
      </c>
      <c r="B63" s="9" t="s">
        <v>0</v>
      </c>
      <c r="C63" s="10">
        <v>44999</v>
      </c>
      <c r="D63" s="11">
        <v>14.273568966682401</v>
      </c>
      <c r="E63" s="12">
        <v>0</v>
      </c>
      <c r="F63" s="12">
        <v>0</v>
      </c>
      <c r="G63" s="12">
        <f t="shared" si="7"/>
        <v>0</v>
      </c>
      <c r="H63" s="13">
        <v>1</v>
      </c>
      <c r="I63" s="14">
        <f t="shared" si="8"/>
        <v>0</v>
      </c>
      <c r="J63" s="15">
        <f t="shared" si="9"/>
        <v>0</v>
      </c>
      <c r="K63" s="15">
        <f t="shared" si="10"/>
        <v>14.273568966682401</v>
      </c>
      <c r="L63" s="8">
        <v>5.2366000000000001</v>
      </c>
      <c r="M63" s="8">
        <f t="shared" si="11"/>
        <v>14.273568966682401</v>
      </c>
      <c r="N63" s="8">
        <f t="shared" si="12"/>
        <v>0</v>
      </c>
      <c r="O63" s="10">
        <v>23331</v>
      </c>
      <c r="P63" s="16">
        <f t="shared" si="13"/>
        <v>0</v>
      </c>
    </row>
    <row r="64" spans="1:16" s="17" customFormat="1" ht="13.8" x14ac:dyDescent="0.25">
      <c r="A64" s="9" t="s">
        <v>184</v>
      </c>
      <c r="B64" s="9" t="s">
        <v>0</v>
      </c>
      <c r="C64" s="10">
        <v>24678</v>
      </c>
      <c r="D64" s="11">
        <v>19.501826446951899</v>
      </c>
      <c r="E64" s="12">
        <v>0</v>
      </c>
      <c r="F64" s="12">
        <v>0</v>
      </c>
      <c r="G64" s="12">
        <f t="shared" si="7"/>
        <v>0</v>
      </c>
      <c r="H64" s="13">
        <v>1</v>
      </c>
      <c r="I64" s="14">
        <f t="shared" si="8"/>
        <v>0</v>
      </c>
      <c r="J64" s="15">
        <f t="shared" si="9"/>
        <v>0</v>
      </c>
      <c r="K64" s="15">
        <f t="shared" si="10"/>
        <v>19.501826446951899</v>
      </c>
      <c r="L64" s="8">
        <v>5.2366000000000001</v>
      </c>
      <c r="M64" s="8">
        <f t="shared" si="11"/>
        <v>19.501826446951899</v>
      </c>
      <c r="N64" s="8">
        <f t="shared" si="12"/>
        <v>0</v>
      </c>
      <c r="O64" s="10">
        <v>7624</v>
      </c>
      <c r="P64" s="16">
        <f t="shared" si="13"/>
        <v>0</v>
      </c>
    </row>
    <row r="65" spans="1:16" s="17" customFormat="1" ht="13.8" x14ac:dyDescent="0.25">
      <c r="A65" s="9" t="s">
        <v>188</v>
      </c>
      <c r="B65" s="9" t="s">
        <v>0</v>
      </c>
      <c r="C65" s="10">
        <v>49467</v>
      </c>
      <c r="D65" s="11">
        <v>3.8626727932658902</v>
      </c>
      <c r="E65" s="12">
        <v>18741</v>
      </c>
      <c r="F65" s="12">
        <v>12446</v>
      </c>
      <c r="G65" s="12">
        <f t="shared" si="7"/>
        <v>31187</v>
      </c>
      <c r="H65" s="13">
        <v>1</v>
      </c>
      <c r="I65" s="14">
        <f t="shared" si="8"/>
        <v>31187</v>
      </c>
      <c r="J65" s="15">
        <f t="shared" si="9"/>
        <v>0.63046071118119151</v>
      </c>
      <c r="K65" s="15">
        <f t="shared" si="10"/>
        <v>3.2322120820846987</v>
      </c>
      <c r="L65" s="8">
        <v>5.2366000000000001</v>
      </c>
      <c r="M65" s="8">
        <f t="shared" si="11"/>
        <v>5.2366000000000001</v>
      </c>
      <c r="N65" s="8">
        <f t="shared" si="12"/>
        <v>-1.37392720673411</v>
      </c>
      <c r="O65" s="10">
        <v>34556</v>
      </c>
      <c r="P65" s="16">
        <f t="shared" si="13"/>
        <v>-47477.428555903905</v>
      </c>
    </row>
    <row r="66" spans="1:16" s="17" customFormat="1" ht="13.8" x14ac:dyDescent="0.25">
      <c r="A66" s="9" t="s">
        <v>195</v>
      </c>
      <c r="B66" s="9" t="s">
        <v>0</v>
      </c>
      <c r="C66" s="10">
        <v>15025</v>
      </c>
      <c r="D66" s="11">
        <v>1.5955433250553701</v>
      </c>
      <c r="E66" s="12">
        <v>1062</v>
      </c>
      <c r="F66" s="12">
        <v>1187</v>
      </c>
      <c r="G66" s="12">
        <f t="shared" si="7"/>
        <v>2249</v>
      </c>
      <c r="H66" s="13">
        <v>1</v>
      </c>
      <c r="I66" s="14">
        <f t="shared" si="8"/>
        <v>2249</v>
      </c>
      <c r="J66" s="15">
        <f t="shared" si="9"/>
        <v>0.14968386023294508</v>
      </c>
      <c r="K66" s="15">
        <f t="shared" si="10"/>
        <v>1.445859464822425</v>
      </c>
      <c r="L66" s="8">
        <v>5.2366000000000001</v>
      </c>
      <c r="M66" s="8">
        <f t="shared" si="11"/>
        <v>5.2366000000000001</v>
      </c>
      <c r="N66" s="8">
        <f t="shared" si="12"/>
        <v>-3.6410566749446298</v>
      </c>
      <c r="O66" s="10">
        <v>13021</v>
      </c>
      <c r="P66" s="16">
        <f t="shared" si="13"/>
        <v>-47410.198964454023</v>
      </c>
    </row>
    <row r="67" spans="1:16" s="17" customFormat="1" ht="13.8" x14ac:dyDescent="0.25">
      <c r="A67" s="9" t="s">
        <v>197</v>
      </c>
      <c r="B67" s="9" t="s">
        <v>0</v>
      </c>
      <c r="C67" s="10">
        <v>30097</v>
      </c>
      <c r="D67" s="11">
        <v>7.9141748907546496</v>
      </c>
      <c r="E67" s="12">
        <v>0</v>
      </c>
      <c r="F67" s="12">
        <v>0</v>
      </c>
      <c r="G67" s="12">
        <f t="shared" si="7"/>
        <v>0</v>
      </c>
      <c r="H67" s="13">
        <v>1</v>
      </c>
      <c r="I67" s="14">
        <f t="shared" si="8"/>
        <v>0</v>
      </c>
      <c r="J67" s="15">
        <f t="shared" si="9"/>
        <v>0</v>
      </c>
      <c r="K67" s="15">
        <f t="shared" si="10"/>
        <v>7.9141748907546496</v>
      </c>
      <c r="L67" s="8">
        <v>5.2366000000000001</v>
      </c>
      <c r="M67" s="8">
        <f t="shared" si="11"/>
        <v>7.9141748907546496</v>
      </c>
      <c r="N67" s="8">
        <f t="shared" si="12"/>
        <v>0</v>
      </c>
      <c r="O67" s="10">
        <v>24619</v>
      </c>
      <c r="P67" s="16">
        <f t="shared" si="13"/>
        <v>0</v>
      </c>
    </row>
    <row r="68" spans="1:16" s="17" customFormat="1" ht="13.8" x14ac:dyDescent="0.25">
      <c r="A68" s="9" t="s">
        <v>199</v>
      </c>
      <c r="B68" s="9" t="s">
        <v>0</v>
      </c>
      <c r="C68" s="10">
        <v>21099</v>
      </c>
      <c r="D68" s="11">
        <v>4.5950311778858</v>
      </c>
      <c r="E68" s="12">
        <v>4121</v>
      </c>
      <c r="F68" s="12">
        <v>826</v>
      </c>
      <c r="G68" s="12">
        <f t="shared" si="7"/>
        <v>4947</v>
      </c>
      <c r="H68" s="13">
        <v>1</v>
      </c>
      <c r="I68" s="14">
        <f t="shared" si="8"/>
        <v>4947</v>
      </c>
      <c r="J68" s="15">
        <f t="shared" si="9"/>
        <v>0.23446608844021044</v>
      </c>
      <c r="K68" s="15">
        <f t="shared" si="10"/>
        <v>4.3605650894455898</v>
      </c>
      <c r="L68" s="8">
        <v>5.2366000000000001</v>
      </c>
      <c r="M68" s="8">
        <f t="shared" si="11"/>
        <v>5.2366000000000001</v>
      </c>
      <c r="N68" s="8">
        <f t="shared" si="12"/>
        <v>-0.64156882211420019</v>
      </c>
      <c r="O68" s="10">
        <v>15386</v>
      </c>
      <c r="P68" s="16">
        <f t="shared" si="13"/>
        <v>-9871.1778970490832</v>
      </c>
    </row>
    <row r="69" spans="1:16" s="17" customFormat="1" ht="13.8" x14ac:dyDescent="0.25">
      <c r="A69" s="9" t="s">
        <v>200</v>
      </c>
      <c r="B69" s="9" t="s">
        <v>0</v>
      </c>
      <c r="C69" s="10">
        <v>31208</v>
      </c>
      <c r="D69" s="11">
        <v>1.33981671366316</v>
      </c>
      <c r="E69" s="12">
        <v>3336</v>
      </c>
      <c r="F69" s="12">
        <v>3523</v>
      </c>
      <c r="G69" s="12">
        <f t="shared" si="7"/>
        <v>6859</v>
      </c>
      <c r="H69" s="13">
        <v>1</v>
      </c>
      <c r="I69" s="14">
        <f t="shared" si="8"/>
        <v>6859</v>
      </c>
      <c r="J69" s="15">
        <f t="shared" si="9"/>
        <v>0.21978338887464752</v>
      </c>
      <c r="K69" s="15">
        <f t="shared" si="10"/>
        <v>1.1200333247885126</v>
      </c>
      <c r="L69" s="8">
        <v>5.2366000000000001</v>
      </c>
      <c r="M69" s="8">
        <f t="shared" si="11"/>
        <v>5.2366000000000001</v>
      </c>
      <c r="N69" s="8">
        <f t="shared" si="12"/>
        <v>-3.8967832863368401</v>
      </c>
      <c r="O69" s="10">
        <v>21538</v>
      </c>
      <c r="P69" s="16">
        <f t="shared" si="13"/>
        <v>-83928.918421122857</v>
      </c>
    </row>
    <row r="70" spans="1:16" s="17" customFormat="1" ht="13.8" x14ac:dyDescent="0.25">
      <c r="A70" s="9" t="s">
        <v>205</v>
      </c>
      <c r="B70" s="9" t="s">
        <v>0</v>
      </c>
      <c r="C70" s="10">
        <v>15274</v>
      </c>
      <c r="D70" s="11">
        <v>4.2609749872383897</v>
      </c>
      <c r="E70" s="12">
        <v>5408</v>
      </c>
      <c r="F70" s="12">
        <v>793</v>
      </c>
      <c r="G70" s="12">
        <f t="shared" si="7"/>
        <v>6201</v>
      </c>
      <c r="H70" s="13">
        <v>1</v>
      </c>
      <c r="I70" s="14">
        <f t="shared" si="8"/>
        <v>6201</v>
      </c>
      <c r="J70" s="15">
        <f t="shared" si="9"/>
        <v>0.40598402514076209</v>
      </c>
      <c r="K70" s="15">
        <f t="shared" si="10"/>
        <v>3.8549909620976277</v>
      </c>
      <c r="L70" s="8">
        <v>5.2366000000000001</v>
      </c>
      <c r="M70" s="8">
        <f t="shared" si="11"/>
        <v>5.2366000000000001</v>
      </c>
      <c r="N70" s="8">
        <f t="shared" si="12"/>
        <v>-0.9756250127616104</v>
      </c>
      <c r="O70" s="10">
        <v>11608</v>
      </c>
      <c r="P70" s="16">
        <f t="shared" si="13"/>
        <v>-11325.055148136773</v>
      </c>
    </row>
    <row r="71" spans="1:16" s="17" customFormat="1" ht="13.8" x14ac:dyDescent="0.25">
      <c r="A71" s="9" t="s">
        <v>206</v>
      </c>
      <c r="B71" s="9" t="s">
        <v>0</v>
      </c>
      <c r="C71" s="10">
        <v>14783</v>
      </c>
      <c r="D71" s="11">
        <v>2.2122708516539298</v>
      </c>
      <c r="E71" s="12">
        <v>0</v>
      </c>
      <c r="F71" s="12">
        <v>5350</v>
      </c>
      <c r="G71" s="12">
        <f t="shared" si="7"/>
        <v>5350</v>
      </c>
      <c r="H71" s="13">
        <v>1</v>
      </c>
      <c r="I71" s="14">
        <f t="shared" si="8"/>
        <v>5350</v>
      </c>
      <c r="J71" s="15">
        <f t="shared" si="9"/>
        <v>0.36190218494216331</v>
      </c>
      <c r="K71" s="15">
        <f t="shared" si="10"/>
        <v>1.8503686667117665</v>
      </c>
      <c r="L71" s="8">
        <v>5.2366000000000001</v>
      </c>
      <c r="M71" s="8">
        <f t="shared" si="11"/>
        <v>5.2366000000000001</v>
      </c>
      <c r="N71" s="8">
        <f t="shared" si="12"/>
        <v>-3.0243291483460704</v>
      </c>
      <c r="O71" s="10">
        <v>8896</v>
      </c>
      <c r="P71" s="16">
        <f t="shared" si="13"/>
        <v>-26904.432103686642</v>
      </c>
    </row>
    <row r="72" spans="1:16" s="17" customFormat="1" ht="13.8" x14ac:dyDescent="0.25">
      <c r="A72" s="9" t="s">
        <v>210</v>
      </c>
      <c r="B72" s="9" t="s">
        <v>0</v>
      </c>
      <c r="C72" s="10">
        <v>24139</v>
      </c>
      <c r="D72" s="11">
        <v>4.9296803652968002</v>
      </c>
      <c r="E72" s="12">
        <v>24375</v>
      </c>
      <c r="F72" s="12">
        <v>96234</v>
      </c>
      <c r="G72" s="12">
        <f t="shared" ref="G72:G76" si="14">SUM(E72:F72)</f>
        <v>120609</v>
      </c>
      <c r="H72" s="13">
        <v>1</v>
      </c>
      <c r="I72" s="14">
        <f t="shared" ref="I72:I76" si="15">G72*H72</f>
        <v>120609</v>
      </c>
      <c r="J72" s="15">
        <f t="shared" ref="J72:J76" si="16">I72/C72</f>
        <v>4.9964373006338292</v>
      </c>
      <c r="K72" s="15">
        <f t="shared" ref="K72:K76" si="17">D72-J72</f>
        <v>-6.6756935337028978E-2</v>
      </c>
      <c r="L72" s="8">
        <v>5.2366000000000001</v>
      </c>
      <c r="M72" s="8">
        <f t="shared" ref="M72:M76" si="18">MAX(K72:L72)</f>
        <v>5.2366000000000001</v>
      </c>
      <c r="N72" s="8">
        <f t="shared" ref="N72:N76" si="19">D72-M72</f>
        <v>-0.30691963470319994</v>
      </c>
      <c r="O72" s="10">
        <v>20261</v>
      </c>
      <c r="P72" s="16">
        <f t="shared" ref="P72:P76" si="20">N72*O72</f>
        <v>-6218.4987187215338</v>
      </c>
    </row>
    <row r="73" spans="1:16" s="17" customFormat="1" ht="13.8" x14ac:dyDescent="0.25">
      <c r="A73" s="9" t="s">
        <v>211</v>
      </c>
      <c r="B73" s="9" t="s">
        <v>0</v>
      </c>
      <c r="C73" s="10">
        <v>32850</v>
      </c>
      <c r="D73" s="11">
        <v>1.57698630136986</v>
      </c>
      <c r="E73" s="12">
        <v>1777</v>
      </c>
      <c r="F73" s="12">
        <v>1036</v>
      </c>
      <c r="G73" s="12">
        <f t="shared" si="14"/>
        <v>2813</v>
      </c>
      <c r="H73" s="13">
        <v>1</v>
      </c>
      <c r="I73" s="14">
        <f t="shared" si="15"/>
        <v>2813</v>
      </c>
      <c r="J73" s="15">
        <f t="shared" si="16"/>
        <v>8.5631659056316589E-2</v>
      </c>
      <c r="K73" s="15">
        <f t="shared" si="17"/>
        <v>1.4913546423135433</v>
      </c>
      <c r="L73" s="8">
        <v>5.2366000000000001</v>
      </c>
      <c r="M73" s="8">
        <f t="shared" si="18"/>
        <v>5.2366000000000001</v>
      </c>
      <c r="N73" s="8">
        <f t="shared" si="19"/>
        <v>-3.6596136986301402</v>
      </c>
      <c r="O73" s="10">
        <v>23443</v>
      </c>
      <c r="P73" s="16">
        <f t="shared" si="20"/>
        <v>-85792.323936986373</v>
      </c>
    </row>
    <row r="74" spans="1:16" s="17" customFormat="1" ht="13.8" x14ac:dyDescent="0.25">
      <c r="A74" s="9" t="s">
        <v>212</v>
      </c>
      <c r="B74" s="9" t="s">
        <v>0</v>
      </c>
      <c r="C74" s="10">
        <v>19788</v>
      </c>
      <c r="D74" s="11">
        <v>3.2973492513152598</v>
      </c>
      <c r="E74" s="12">
        <v>10499</v>
      </c>
      <c r="F74" s="12">
        <v>36013</v>
      </c>
      <c r="G74" s="12">
        <f t="shared" si="14"/>
        <v>46512</v>
      </c>
      <c r="H74" s="13">
        <v>1</v>
      </c>
      <c r="I74" s="14">
        <f t="shared" si="15"/>
        <v>46512</v>
      </c>
      <c r="J74" s="15">
        <f t="shared" si="16"/>
        <v>2.3505154639175259</v>
      </c>
      <c r="K74" s="15">
        <f t="shared" si="17"/>
        <v>0.94683378739773394</v>
      </c>
      <c r="L74" s="8">
        <v>5.2366000000000001</v>
      </c>
      <c r="M74" s="8">
        <f t="shared" si="18"/>
        <v>5.2366000000000001</v>
      </c>
      <c r="N74" s="8">
        <f t="shared" si="19"/>
        <v>-1.9392507486847403</v>
      </c>
      <c r="O74" s="10">
        <v>15651</v>
      </c>
      <c r="P74" s="16">
        <f t="shared" si="20"/>
        <v>-30351.213467664871</v>
      </c>
    </row>
    <row r="75" spans="1:16" s="17" customFormat="1" ht="13.8" x14ac:dyDescent="0.25">
      <c r="A75" s="9" t="s">
        <v>218</v>
      </c>
      <c r="B75" s="9" t="s">
        <v>0</v>
      </c>
      <c r="C75" s="10">
        <v>35478</v>
      </c>
      <c r="D75" s="11">
        <v>4.2293252156265897</v>
      </c>
      <c r="E75" s="12">
        <v>0</v>
      </c>
      <c r="F75" s="12">
        <v>39300</v>
      </c>
      <c r="G75" s="12">
        <f t="shared" si="14"/>
        <v>39300</v>
      </c>
      <c r="H75" s="13">
        <v>1</v>
      </c>
      <c r="I75" s="14">
        <f t="shared" si="15"/>
        <v>39300</v>
      </c>
      <c r="J75" s="15">
        <f t="shared" si="16"/>
        <v>1.1077287332995096</v>
      </c>
      <c r="K75" s="15">
        <f t="shared" si="17"/>
        <v>3.1215964823270799</v>
      </c>
      <c r="L75" s="8">
        <v>5.2366000000000001</v>
      </c>
      <c r="M75" s="8">
        <f t="shared" si="18"/>
        <v>5.2366000000000001</v>
      </c>
      <c r="N75" s="8">
        <f t="shared" si="19"/>
        <v>-1.0072747843734104</v>
      </c>
      <c r="O75" s="10">
        <v>22657</v>
      </c>
      <c r="P75" s="16">
        <f t="shared" si="20"/>
        <v>-22821.824789548362</v>
      </c>
    </row>
    <row r="76" spans="1:16" s="17" customFormat="1" ht="13.8" x14ac:dyDescent="0.25">
      <c r="A76" s="9" t="s">
        <v>219</v>
      </c>
      <c r="B76" s="9" t="s">
        <v>0</v>
      </c>
      <c r="C76" s="10">
        <v>28580</v>
      </c>
      <c r="D76" s="11">
        <v>3.02207837648705</v>
      </c>
      <c r="E76" s="12">
        <v>11061</v>
      </c>
      <c r="F76" s="12">
        <v>1320</v>
      </c>
      <c r="G76" s="12">
        <f t="shared" si="14"/>
        <v>12381</v>
      </c>
      <c r="H76" s="13">
        <v>1</v>
      </c>
      <c r="I76" s="14">
        <f t="shared" si="15"/>
        <v>12381</v>
      </c>
      <c r="J76" s="15">
        <f t="shared" si="16"/>
        <v>0.43320503848845349</v>
      </c>
      <c r="K76" s="15">
        <f t="shared" si="17"/>
        <v>2.5888733379985966</v>
      </c>
      <c r="L76" s="8">
        <v>5.2366000000000001</v>
      </c>
      <c r="M76" s="8">
        <f t="shared" si="18"/>
        <v>5.2366000000000001</v>
      </c>
      <c r="N76" s="8">
        <f t="shared" si="19"/>
        <v>-2.2145216235129501</v>
      </c>
      <c r="O76" s="10">
        <v>15947</v>
      </c>
      <c r="P76" s="16">
        <f t="shared" si="20"/>
        <v>-35314.976330161015</v>
      </c>
    </row>
    <row r="77" spans="1:16" s="17" customFormat="1" ht="13.8" x14ac:dyDescent="0.25">
      <c r="A77" s="9" t="s">
        <v>25</v>
      </c>
      <c r="B77" s="9" t="s">
        <v>0</v>
      </c>
      <c r="C77" s="10">
        <v>42998</v>
      </c>
      <c r="D77" s="11">
        <v>9.5227333871401694</v>
      </c>
      <c r="E77" s="12">
        <v>0</v>
      </c>
      <c r="F77" s="13">
        <v>1</v>
      </c>
      <c r="G77" s="14">
        <f t="shared" ref="G77:G96" si="21">E77*F77</f>
        <v>0</v>
      </c>
      <c r="H77" s="15">
        <f t="shared" ref="H77:H96" si="22">G77/C77</f>
        <v>0</v>
      </c>
      <c r="I77" s="15">
        <f t="shared" ref="I77:I96" si="23">D77-H77</f>
        <v>9.5227333871401694</v>
      </c>
      <c r="J77" s="8">
        <v>5.2366000000000001</v>
      </c>
      <c r="K77" s="8">
        <f t="shared" ref="K77:K96" si="24">MAX(I77:J77)</f>
        <v>9.5227333871401694</v>
      </c>
      <c r="L77" s="8">
        <f t="shared" ref="L77:L96" si="25">D77-K77</f>
        <v>0</v>
      </c>
      <c r="M77" s="10">
        <v>31965</v>
      </c>
      <c r="N77" s="16">
        <f t="shared" ref="N77:N96" si="26">L77*M77</f>
        <v>0</v>
      </c>
    </row>
    <row r="78" spans="1:16" s="17" customFormat="1" ht="13.8" x14ac:dyDescent="0.25">
      <c r="A78" s="9" t="s">
        <v>34</v>
      </c>
      <c r="B78" s="9" t="s">
        <v>0</v>
      </c>
      <c r="C78" s="10">
        <v>52889</v>
      </c>
      <c r="D78" s="11">
        <v>17.088581746677001</v>
      </c>
      <c r="E78" s="12">
        <v>0</v>
      </c>
      <c r="F78" s="13">
        <v>0.92</v>
      </c>
      <c r="G78" s="14">
        <f t="shared" si="21"/>
        <v>0</v>
      </c>
      <c r="H78" s="15">
        <f t="shared" si="22"/>
        <v>0</v>
      </c>
      <c r="I78" s="15">
        <f t="shared" si="23"/>
        <v>17.088581746677001</v>
      </c>
      <c r="J78" s="8">
        <v>5.2366000000000001</v>
      </c>
      <c r="K78" s="8">
        <f t="shared" si="24"/>
        <v>17.088581746677001</v>
      </c>
      <c r="L78" s="8">
        <f t="shared" si="25"/>
        <v>0</v>
      </c>
      <c r="M78" s="10">
        <v>18325</v>
      </c>
      <c r="N78" s="16">
        <f t="shared" si="26"/>
        <v>0</v>
      </c>
    </row>
    <row r="79" spans="1:16" s="17" customFormat="1" ht="13.8" x14ac:dyDescent="0.25">
      <c r="A79" s="9" t="s">
        <v>39</v>
      </c>
      <c r="B79" s="9" t="s">
        <v>0</v>
      </c>
      <c r="C79" s="10">
        <v>39420</v>
      </c>
      <c r="D79" s="11">
        <v>11.0113901572806</v>
      </c>
      <c r="E79" s="12">
        <v>0</v>
      </c>
      <c r="F79" s="13">
        <v>1</v>
      </c>
      <c r="G79" s="14">
        <f t="shared" si="21"/>
        <v>0</v>
      </c>
      <c r="H79" s="15">
        <f t="shared" si="22"/>
        <v>0</v>
      </c>
      <c r="I79" s="15">
        <f t="shared" si="23"/>
        <v>11.0113901572806</v>
      </c>
      <c r="J79" s="8">
        <v>5.2366000000000001</v>
      </c>
      <c r="K79" s="8">
        <f t="shared" si="24"/>
        <v>11.0113901572806</v>
      </c>
      <c r="L79" s="8">
        <f t="shared" si="25"/>
        <v>0</v>
      </c>
      <c r="M79" s="10">
        <v>32490</v>
      </c>
      <c r="N79" s="16">
        <f t="shared" si="26"/>
        <v>0</v>
      </c>
    </row>
    <row r="80" spans="1:16" s="17" customFormat="1" ht="13.8" x14ac:dyDescent="0.25">
      <c r="A80" s="9" t="s">
        <v>46</v>
      </c>
      <c r="B80" s="9" t="s">
        <v>0</v>
      </c>
      <c r="C80" s="10">
        <v>48989</v>
      </c>
      <c r="D80" s="11">
        <v>9.5081071270116606</v>
      </c>
      <c r="E80" s="12">
        <v>0</v>
      </c>
      <c r="F80" s="13">
        <v>1</v>
      </c>
      <c r="G80" s="14">
        <f t="shared" si="21"/>
        <v>0</v>
      </c>
      <c r="H80" s="15">
        <f t="shared" si="22"/>
        <v>0</v>
      </c>
      <c r="I80" s="15">
        <f t="shared" si="23"/>
        <v>9.5081071270116606</v>
      </c>
      <c r="J80" s="8">
        <v>5.2366000000000001</v>
      </c>
      <c r="K80" s="8">
        <f t="shared" si="24"/>
        <v>9.5081071270116606</v>
      </c>
      <c r="L80" s="8">
        <f t="shared" si="25"/>
        <v>0</v>
      </c>
      <c r="M80" s="10">
        <v>32664</v>
      </c>
      <c r="N80" s="16">
        <f t="shared" si="26"/>
        <v>0</v>
      </c>
    </row>
    <row r="81" spans="1:14" s="17" customFormat="1" ht="13.8" x14ac:dyDescent="0.25">
      <c r="A81" s="9" t="s">
        <v>52</v>
      </c>
      <c r="B81" s="9" t="s">
        <v>0</v>
      </c>
      <c r="C81" s="10">
        <v>26302</v>
      </c>
      <c r="D81" s="11">
        <v>17.768855593273301</v>
      </c>
      <c r="E81" s="12">
        <v>0</v>
      </c>
      <c r="F81" s="13">
        <v>1</v>
      </c>
      <c r="G81" s="14">
        <f t="shared" si="21"/>
        <v>0</v>
      </c>
      <c r="H81" s="15">
        <f t="shared" si="22"/>
        <v>0</v>
      </c>
      <c r="I81" s="15">
        <f t="shared" si="23"/>
        <v>17.768855593273301</v>
      </c>
      <c r="J81" s="8">
        <v>5.2366000000000001</v>
      </c>
      <c r="K81" s="8">
        <f t="shared" si="24"/>
        <v>17.768855593273301</v>
      </c>
      <c r="L81" s="8">
        <f t="shared" si="25"/>
        <v>0</v>
      </c>
      <c r="M81" s="10">
        <v>13826</v>
      </c>
      <c r="N81" s="16">
        <f t="shared" si="26"/>
        <v>0</v>
      </c>
    </row>
    <row r="82" spans="1:14" s="17" customFormat="1" ht="13.8" x14ac:dyDescent="0.25">
      <c r="A82" s="9" t="s">
        <v>66</v>
      </c>
      <c r="B82" s="9" t="s">
        <v>0</v>
      </c>
      <c r="C82" s="10">
        <v>30043</v>
      </c>
      <c r="D82" s="11">
        <v>25.892057092694401</v>
      </c>
      <c r="E82" s="12">
        <v>0</v>
      </c>
      <c r="F82" s="13">
        <v>1</v>
      </c>
      <c r="G82" s="14">
        <f t="shared" si="21"/>
        <v>0</v>
      </c>
      <c r="H82" s="15">
        <f t="shared" si="22"/>
        <v>0</v>
      </c>
      <c r="I82" s="15">
        <f t="shared" si="23"/>
        <v>25.892057092694401</v>
      </c>
      <c r="J82" s="8">
        <v>5.2366000000000001</v>
      </c>
      <c r="K82" s="8">
        <f t="shared" si="24"/>
        <v>25.892057092694401</v>
      </c>
      <c r="L82" s="8">
        <f t="shared" si="25"/>
        <v>0</v>
      </c>
      <c r="M82" s="10">
        <v>16125</v>
      </c>
      <c r="N82" s="16">
        <f t="shared" si="26"/>
        <v>0</v>
      </c>
    </row>
    <row r="83" spans="1:14" s="17" customFormat="1" ht="13.8" x14ac:dyDescent="0.25">
      <c r="A83" s="9" t="s">
        <v>84</v>
      </c>
      <c r="B83" s="9" t="s">
        <v>0</v>
      </c>
      <c r="C83" s="10">
        <v>23981</v>
      </c>
      <c r="D83" s="11">
        <v>21.797297860806498</v>
      </c>
      <c r="E83" s="12">
        <v>0</v>
      </c>
      <c r="F83" s="13">
        <v>1</v>
      </c>
      <c r="G83" s="14">
        <f t="shared" si="21"/>
        <v>0</v>
      </c>
      <c r="H83" s="15">
        <f t="shared" si="22"/>
        <v>0</v>
      </c>
      <c r="I83" s="15">
        <f t="shared" si="23"/>
        <v>21.797297860806498</v>
      </c>
      <c r="J83" s="8">
        <v>5.2366000000000001</v>
      </c>
      <c r="K83" s="8">
        <f t="shared" si="24"/>
        <v>21.797297860806498</v>
      </c>
      <c r="L83" s="8">
        <f t="shared" si="25"/>
        <v>0</v>
      </c>
      <c r="M83" s="10">
        <v>16116</v>
      </c>
      <c r="N83" s="16">
        <f t="shared" si="26"/>
        <v>0</v>
      </c>
    </row>
    <row r="84" spans="1:14" s="17" customFormat="1" ht="13.8" x14ac:dyDescent="0.25">
      <c r="A84" s="9" t="s">
        <v>86</v>
      </c>
      <c r="B84" s="9" t="s">
        <v>0</v>
      </c>
      <c r="C84" s="10">
        <v>32189</v>
      </c>
      <c r="D84" s="11">
        <v>9.7949320848991199</v>
      </c>
      <c r="E84" s="12">
        <v>0</v>
      </c>
      <c r="F84" s="13">
        <v>1</v>
      </c>
      <c r="G84" s="14">
        <f t="shared" si="21"/>
        <v>0</v>
      </c>
      <c r="H84" s="15">
        <f t="shared" si="22"/>
        <v>0</v>
      </c>
      <c r="I84" s="15">
        <f t="shared" si="23"/>
        <v>9.7949320848991199</v>
      </c>
      <c r="J84" s="8">
        <v>5.2366000000000001</v>
      </c>
      <c r="K84" s="8">
        <f t="shared" si="24"/>
        <v>9.7949320848991199</v>
      </c>
      <c r="L84" s="8">
        <f t="shared" si="25"/>
        <v>0</v>
      </c>
      <c r="M84" s="10">
        <v>28874</v>
      </c>
      <c r="N84" s="16">
        <f t="shared" si="26"/>
        <v>0</v>
      </c>
    </row>
    <row r="85" spans="1:14" s="17" customFormat="1" ht="13.8" x14ac:dyDescent="0.25">
      <c r="A85" s="9" t="s">
        <v>92</v>
      </c>
      <c r="B85" s="9" t="s">
        <v>0</v>
      </c>
      <c r="C85" s="10">
        <v>50461</v>
      </c>
      <c r="D85" s="11">
        <v>7.8521630566179796</v>
      </c>
      <c r="E85" s="12">
        <v>0</v>
      </c>
      <c r="F85" s="13">
        <v>1</v>
      </c>
      <c r="G85" s="14">
        <f t="shared" si="21"/>
        <v>0</v>
      </c>
      <c r="H85" s="15">
        <f t="shared" si="22"/>
        <v>0</v>
      </c>
      <c r="I85" s="15">
        <f t="shared" si="23"/>
        <v>7.8521630566179796</v>
      </c>
      <c r="J85" s="8">
        <v>5.2366000000000001</v>
      </c>
      <c r="K85" s="8">
        <f t="shared" si="24"/>
        <v>7.8521630566179796</v>
      </c>
      <c r="L85" s="8">
        <f t="shared" si="25"/>
        <v>0</v>
      </c>
      <c r="M85" s="10">
        <v>36236</v>
      </c>
      <c r="N85" s="16">
        <f t="shared" si="26"/>
        <v>0</v>
      </c>
    </row>
    <row r="86" spans="1:14" s="17" customFormat="1" ht="13.8" x14ac:dyDescent="0.25">
      <c r="A86" s="9" t="s">
        <v>97</v>
      </c>
      <c r="B86" s="9" t="s">
        <v>0</v>
      </c>
      <c r="C86" s="10">
        <v>8030</v>
      </c>
      <c r="D86" s="11">
        <v>7.9915632754342401</v>
      </c>
      <c r="E86" s="12">
        <v>0</v>
      </c>
      <c r="F86" s="13">
        <v>0.47826086956521702</v>
      </c>
      <c r="G86" s="14">
        <f t="shared" si="21"/>
        <v>0</v>
      </c>
      <c r="H86" s="15">
        <f t="shared" si="22"/>
        <v>0</v>
      </c>
      <c r="I86" s="15">
        <f t="shared" si="23"/>
        <v>7.9915632754342401</v>
      </c>
      <c r="J86" s="8">
        <v>5.2366000000000001</v>
      </c>
      <c r="K86" s="8">
        <f t="shared" si="24"/>
        <v>7.9915632754342401</v>
      </c>
      <c r="L86" s="8">
        <f t="shared" si="25"/>
        <v>0</v>
      </c>
      <c r="M86" s="10">
        <v>7902</v>
      </c>
      <c r="N86" s="16">
        <f t="shared" si="26"/>
        <v>0</v>
      </c>
    </row>
    <row r="87" spans="1:14" s="17" customFormat="1" ht="13.8" x14ac:dyDescent="0.25">
      <c r="A87" s="9" t="s">
        <v>115</v>
      </c>
      <c r="B87" s="9" t="s">
        <v>0</v>
      </c>
      <c r="C87" s="10">
        <v>50499</v>
      </c>
      <c r="D87" s="11">
        <v>28.9804492597194</v>
      </c>
      <c r="E87" s="12">
        <v>0</v>
      </c>
      <c r="F87" s="13">
        <v>1</v>
      </c>
      <c r="G87" s="14">
        <f t="shared" si="21"/>
        <v>0</v>
      </c>
      <c r="H87" s="15">
        <f t="shared" si="22"/>
        <v>0</v>
      </c>
      <c r="I87" s="15">
        <f t="shared" si="23"/>
        <v>28.9804492597194</v>
      </c>
      <c r="J87" s="8">
        <v>5.2366000000000001</v>
      </c>
      <c r="K87" s="8">
        <f t="shared" si="24"/>
        <v>28.9804492597194</v>
      </c>
      <c r="L87" s="8">
        <f t="shared" si="25"/>
        <v>0</v>
      </c>
      <c r="M87" s="10">
        <v>34953</v>
      </c>
      <c r="N87" s="16">
        <f t="shared" si="26"/>
        <v>0</v>
      </c>
    </row>
    <row r="88" spans="1:14" s="17" customFormat="1" ht="13.8" x14ac:dyDescent="0.25">
      <c r="A88" s="9" t="s">
        <v>121</v>
      </c>
      <c r="B88" s="9" t="s">
        <v>0</v>
      </c>
      <c r="C88" s="10">
        <v>41366</v>
      </c>
      <c r="D88" s="11">
        <v>8.2125443843385906</v>
      </c>
      <c r="E88" s="12">
        <v>0</v>
      </c>
      <c r="F88" s="13">
        <v>1</v>
      </c>
      <c r="G88" s="14">
        <f t="shared" si="21"/>
        <v>0</v>
      </c>
      <c r="H88" s="15">
        <f t="shared" si="22"/>
        <v>0</v>
      </c>
      <c r="I88" s="15">
        <f t="shared" si="23"/>
        <v>8.2125443843385906</v>
      </c>
      <c r="J88" s="8">
        <v>5.2366000000000001</v>
      </c>
      <c r="K88" s="8">
        <f t="shared" si="24"/>
        <v>8.2125443843385906</v>
      </c>
      <c r="L88" s="8">
        <f t="shared" si="25"/>
        <v>0</v>
      </c>
      <c r="M88" s="10">
        <v>30414</v>
      </c>
      <c r="N88" s="16">
        <f t="shared" si="26"/>
        <v>0</v>
      </c>
    </row>
    <row r="89" spans="1:14" s="17" customFormat="1" ht="13.8" x14ac:dyDescent="0.25">
      <c r="A89" s="9" t="s">
        <v>152</v>
      </c>
      <c r="B89" s="9" t="s">
        <v>0</v>
      </c>
      <c r="C89" s="10">
        <v>24397</v>
      </c>
      <c r="D89" s="11">
        <v>14.0675192854243</v>
      </c>
      <c r="E89" s="12">
        <v>0</v>
      </c>
      <c r="F89" s="13">
        <v>1</v>
      </c>
      <c r="G89" s="14">
        <f t="shared" si="21"/>
        <v>0</v>
      </c>
      <c r="H89" s="15">
        <f t="shared" si="22"/>
        <v>0</v>
      </c>
      <c r="I89" s="15">
        <f t="shared" si="23"/>
        <v>14.0675192854243</v>
      </c>
      <c r="J89" s="8">
        <v>5.2366000000000001</v>
      </c>
      <c r="K89" s="8">
        <f t="shared" si="24"/>
        <v>14.0675192854243</v>
      </c>
      <c r="L89" s="8">
        <f t="shared" si="25"/>
        <v>0</v>
      </c>
      <c r="M89" s="10">
        <v>18106</v>
      </c>
      <c r="N89" s="16">
        <f t="shared" si="26"/>
        <v>0</v>
      </c>
    </row>
    <row r="90" spans="1:14" s="17" customFormat="1" ht="13.8" x14ac:dyDescent="0.25">
      <c r="A90" s="9" t="s">
        <v>155</v>
      </c>
      <c r="B90" s="9" t="s">
        <v>0</v>
      </c>
      <c r="C90" s="10">
        <v>59130</v>
      </c>
      <c r="D90" s="11">
        <v>5.8348892271266699</v>
      </c>
      <c r="E90" s="12">
        <v>0</v>
      </c>
      <c r="F90" s="13">
        <v>1</v>
      </c>
      <c r="G90" s="14">
        <f t="shared" si="21"/>
        <v>0</v>
      </c>
      <c r="H90" s="15">
        <f t="shared" si="22"/>
        <v>0</v>
      </c>
      <c r="I90" s="15">
        <f t="shared" si="23"/>
        <v>5.8348892271266699</v>
      </c>
      <c r="J90" s="8">
        <v>5.2366000000000001</v>
      </c>
      <c r="K90" s="8">
        <f t="shared" si="24"/>
        <v>5.8348892271266699</v>
      </c>
      <c r="L90" s="8">
        <f t="shared" si="25"/>
        <v>0</v>
      </c>
      <c r="M90" s="10">
        <v>32357</v>
      </c>
      <c r="N90" s="16">
        <f t="shared" si="26"/>
        <v>0</v>
      </c>
    </row>
    <row r="91" spans="1:14" s="17" customFormat="1" ht="13.8" x14ac:dyDescent="0.25">
      <c r="A91" s="9" t="s">
        <v>156</v>
      </c>
      <c r="B91" s="9" t="s">
        <v>0</v>
      </c>
      <c r="C91" s="10">
        <v>52204</v>
      </c>
      <c r="D91" s="11">
        <v>8.6071565397287593</v>
      </c>
      <c r="E91" s="12">
        <v>0</v>
      </c>
      <c r="F91" s="13">
        <v>1</v>
      </c>
      <c r="G91" s="14">
        <f t="shared" si="21"/>
        <v>0</v>
      </c>
      <c r="H91" s="15">
        <f t="shared" si="22"/>
        <v>0</v>
      </c>
      <c r="I91" s="15">
        <f t="shared" si="23"/>
        <v>8.6071565397287593</v>
      </c>
      <c r="J91" s="8">
        <v>5.2366000000000001</v>
      </c>
      <c r="K91" s="8">
        <f t="shared" si="24"/>
        <v>8.6071565397287593</v>
      </c>
      <c r="L91" s="8">
        <f t="shared" si="25"/>
        <v>0</v>
      </c>
      <c r="M91" s="10">
        <v>49265</v>
      </c>
      <c r="N91" s="16">
        <f t="shared" si="26"/>
        <v>0</v>
      </c>
    </row>
    <row r="92" spans="1:14" s="17" customFormat="1" ht="13.8" x14ac:dyDescent="0.25">
      <c r="A92" s="9" t="s">
        <v>179</v>
      </c>
      <c r="B92" s="9" t="s">
        <v>0</v>
      </c>
      <c r="C92" s="10">
        <v>41391</v>
      </c>
      <c r="D92" s="11">
        <v>11.214321954048</v>
      </c>
      <c r="E92" s="12">
        <v>0</v>
      </c>
      <c r="F92" s="13">
        <v>1</v>
      </c>
      <c r="G92" s="14">
        <f t="shared" si="21"/>
        <v>0</v>
      </c>
      <c r="H92" s="15">
        <f t="shared" si="22"/>
        <v>0</v>
      </c>
      <c r="I92" s="15">
        <f t="shared" si="23"/>
        <v>11.214321954048</v>
      </c>
      <c r="J92" s="8">
        <v>5.2366000000000001</v>
      </c>
      <c r="K92" s="8">
        <f t="shared" si="24"/>
        <v>11.214321954048</v>
      </c>
      <c r="L92" s="8">
        <f t="shared" si="25"/>
        <v>0</v>
      </c>
      <c r="M92" s="10">
        <v>30693</v>
      </c>
      <c r="N92" s="16">
        <f t="shared" si="26"/>
        <v>0</v>
      </c>
    </row>
    <row r="93" spans="1:14" s="17" customFormat="1" ht="13.8" x14ac:dyDescent="0.25">
      <c r="A93" s="9" t="s">
        <v>187</v>
      </c>
      <c r="B93" s="9" t="s">
        <v>0</v>
      </c>
      <c r="C93" s="10">
        <v>26937</v>
      </c>
      <c r="D93" s="11">
        <v>10.0627761072131</v>
      </c>
      <c r="E93" s="12">
        <v>0</v>
      </c>
      <c r="F93" s="13">
        <v>1</v>
      </c>
      <c r="G93" s="14">
        <f t="shared" si="21"/>
        <v>0</v>
      </c>
      <c r="H93" s="15">
        <f t="shared" si="22"/>
        <v>0</v>
      </c>
      <c r="I93" s="15">
        <f t="shared" si="23"/>
        <v>10.0627761072131</v>
      </c>
      <c r="J93" s="8">
        <v>5.2366000000000001</v>
      </c>
      <c r="K93" s="8">
        <f t="shared" si="24"/>
        <v>10.0627761072131</v>
      </c>
      <c r="L93" s="8">
        <f t="shared" si="25"/>
        <v>0</v>
      </c>
      <c r="M93" s="10">
        <v>22732</v>
      </c>
      <c r="N93" s="16">
        <f t="shared" si="26"/>
        <v>0</v>
      </c>
    </row>
    <row r="94" spans="1:14" s="17" customFormat="1" ht="13.8" x14ac:dyDescent="0.25">
      <c r="A94" s="9" t="s">
        <v>189</v>
      </c>
      <c r="B94" s="9" t="s">
        <v>0</v>
      </c>
      <c r="C94" s="10">
        <v>42048</v>
      </c>
      <c r="D94" s="11">
        <v>5.7044330289193299</v>
      </c>
      <c r="E94" s="12">
        <v>0</v>
      </c>
      <c r="F94" s="13">
        <v>1</v>
      </c>
      <c r="G94" s="14">
        <f t="shared" si="21"/>
        <v>0</v>
      </c>
      <c r="H94" s="15">
        <f t="shared" si="22"/>
        <v>0</v>
      </c>
      <c r="I94" s="15">
        <f t="shared" si="23"/>
        <v>5.7044330289193299</v>
      </c>
      <c r="J94" s="8">
        <v>5.2366000000000001</v>
      </c>
      <c r="K94" s="8">
        <f t="shared" si="24"/>
        <v>5.7044330289193299</v>
      </c>
      <c r="L94" s="8">
        <f t="shared" si="25"/>
        <v>0</v>
      </c>
      <c r="M94" s="10">
        <v>33529</v>
      </c>
      <c r="N94" s="16">
        <f t="shared" si="26"/>
        <v>0</v>
      </c>
    </row>
    <row r="95" spans="1:14" s="17" customFormat="1" ht="13.8" x14ac:dyDescent="0.25">
      <c r="A95" s="9" t="s">
        <v>190</v>
      </c>
      <c r="B95" s="9" t="s">
        <v>0</v>
      </c>
      <c r="C95" s="10">
        <v>30560</v>
      </c>
      <c r="D95" s="11">
        <v>26.719925188698099</v>
      </c>
      <c r="E95" s="12">
        <v>0</v>
      </c>
      <c r="F95" s="13">
        <v>1</v>
      </c>
      <c r="G95" s="14">
        <f t="shared" si="21"/>
        <v>0</v>
      </c>
      <c r="H95" s="15">
        <f t="shared" si="22"/>
        <v>0</v>
      </c>
      <c r="I95" s="15">
        <f t="shared" si="23"/>
        <v>26.719925188698099</v>
      </c>
      <c r="J95" s="8">
        <v>5.2366000000000001</v>
      </c>
      <c r="K95" s="8">
        <f t="shared" si="24"/>
        <v>26.719925188698099</v>
      </c>
      <c r="L95" s="8">
        <f t="shared" si="25"/>
        <v>0</v>
      </c>
      <c r="M95" s="10">
        <v>16274</v>
      </c>
      <c r="N95" s="16">
        <f t="shared" si="26"/>
        <v>0</v>
      </c>
    </row>
    <row r="96" spans="1:14" s="17" customFormat="1" ht="13.8" x14ac:dyDescent="0.25">
      <c r="A96" s="9" t="s">
        <v>204</v>
      </c>
      <c r="B96" s="9" t="s">
        <v>0</v>
      </c>
      <c r="C96" s="10">
        <v>49275</v>
      </c>
      <c r="D96" s="11">
        <v>6.10666666666667</v>
      </c>
      <c r="E96" s="12">
        <v>0</v>
      </c>
      <c r="F96" s="13">
        <v>0.83333333333333304</v>
      </c>
      <c r="G96" s="14">
        <f t="shared" si="21"/>
        <v>0</v>
      </c>
      <c r="H96" s="15">
        <f t="shared" si="22"/>
        <v>0</v>
      </c>
      <c r="I96" s="15">
        <f t="shared" si="23"/>
        <v>6.10666666666667</v>
      </c>
      <c r="J96" s="8">
        <v>5.2366000000000001</v>
      </c>
      <c r="K96" s="8">
        <f t="shared" si="24"/>
        <v>6.10666666666667</v>
      </c>
      <c r="L96" s="8">
        <f t="shared" si="25"/>
        <v>0</v>
      </c>
      <c r="M96" s="10">
        <v>29019</v>
      </c>
      <c r="N96" s="16">
        <f t="shared" si="26"/>
        <v>0</v>
      </c>
    </row>
  </sheetData>
  <autoFilter ref="A7:Q7">
    <sortState ref="A8:Q76">
      <sortCondition ref="A7"/>
    </sortState>
  </autoFilter>
  <mergeCells count="1">
    <mergeCell ref="A5:K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Facilities Impacted by Exp. FR</vt:lpstr>
      <vt:lpstr>Facilities Not Impacted</vt:lpstr>
      <vt:lpstr>'Facilities Impacted by Exp. FR'!Print_Titles</vt:lpstr>
    </vt:vector>
  </TitlesOfParts>
  <Company>Myers and Stauffer, LC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Coppersmith</dc:creator>
  <cp:lastModifiedBy>Hudson, James M</cp:lastModifiedBy>
  <cp:lastPrinted>2016-12-20T14:36:18Z</cp:lastPrinted>
  <dcterms:created xsi:type="dcterms:W3CDTF">2016-12-19T13:01:21Z</dcterms:created>
  <dcterms:modified xsi:type="dcterms:W3CDTF">2017-06-13T19:55:48Z</dcterms:modified>
</cp:coreProperties>
</file>