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9588" yWindow="708" windowWidth="9636" windowHeight="11448" tabRatio="602"/>
  </bookViews>
  <sheets>
    <sheet name="Monthly Payments" sheetId="4" r:id="rId1"/>
    <sheet name="AdjSettlePymtDetail " sheetId="5" r:id="rId2"/>
  </sheets>
  <definedNames>
    <definedName name="_xlnm.Print_Area" localSheetId="1">'AdjSettlePymtDetail '!$A$1:$Y$110</definedName>
    <definedName name="_xlnm.Print_Area" localSheetId="0">'Monthly Payments'!$A$1:$AO$110</definedName>
    <definedName name="_xlnm.Print_Titles" localSheetId="1">'AdjSettlePymtDetail '!$9:$9</definedName>
    <definedName name="_xlnm.Print_Titles" localSheetId="0">'Monthly Payments'!$1:$10</definedName>
  </definedNames>
  <calcPr calcId="145621" calcMode="manual"/>
</workbook>
</file>

<file path=xl/calcChain.xml><?xml version="1.0" encoding="utf-8"?>
<calcChain xmlns="http://schemas.openxmlformats.org/spreadsheetml/2006/main">
  <c r="T12" i="4" l="1"/>
  <c r="AO110" i="4" l="1"/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X110" i="5"/>
  <c r="Y72" i="5"/>
  <c r="Y73" i="5"/>
  <c r="Y74" i="5"/>
  <c r="Y75" i="5"/>
  <c r="Y76" i="5"/>
  <c r="Y77" i="5"/>
  <c r="Y78" i="5"/>
  <c r="Y79" i="5"/>
  <c r="Y80" i="5"/>
  <c r="Y8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21" i="5"/>
  <c r="U93" i="5"/>
  <c r="Y13" i="5"/>
  <c r="Y14" i="5"/>
  <c r="Y15" i="5"/>
  <c r="Y16" i="5"/>
  <c r="Y17" i="5"/>
  <c r="Y18" i="5"/>
  <c r="Y19" i="5"/>
  <c r="Y20" i="5"/>
  <c r="Y12" i="5"/>
  <c r="W110" i="5"/>
  <c r="Y110" i="5" l="1"/>
  <c r="U13" i="4"/>
  <c r="U14" i="4"/>
  <c r="U17" i="4"/>
  <c r="U18" i="4"/>
  <c r="U21" i="4"/>
  <c r="U22" i="4"/>
  <c r="U25" i="4"/>
  <c r="U26" i="4"/>
  <c r="U29" i="4"/>
  <c r="U30" i="4"/>
  <c r="U33" i="4"/>
  <c r="U34" i="4"/>
  <c r="U37" i="4"/>
  <c r="U38" i="4"/>
  <c r="U41" i="4"/>
  <c r="U42" i="4"/>
  <c r="U45" i="4"/>
  <c r="U46" i="4"/>
  <c r="U49" i="4"/>
  <c r="U50" i="4"/>
  <c r="U53" i="4"/>
  <c r="U54" i="4"/>
  <c r="U57" i="4"/>
  <c r="U58" i="4"/>
  <c r="U61" i="4"/>
  <c r="U62" i="4"/>
  <c r="U65" i="4"/>
  <c r="U66" i="4"/>
  <c r="U69" i="4"/>
  <c r="U70" i="4"/>
  <c r="U73" i="4"/>
  <c r="U74" i="4"/>
  <c r="U77" i="4"/>
  <c r="U78" i="4"/>
  <c r="U81" i="4"/>
  <c r="U82" i="4"/>
  <c r="U85" i="4"/>
  <c r="U86" i="4"/>
  <c r="U89" i="4"/>
  <c r="U90" i="4"/>
  <c r="U93" i="4"/>
  <c r="U94" i="4"/>
  <c r="U97" i="4"/>
  <c r="U98" i="4"/>
  <c r="U101" i="4"/>
  <c r="U102" i="4"/>
  <c r="U105" i="4"/>
  <c r="U106" i="4"/>
  <c r="U109" i="4"/>
  <c r="U12" i="4"/>
  <c r="U110" i="4" s="1"/>
  <c r="U15" i="4"/>
  <c r="U16" i="4"/>
  <c r="U19" i="4"/>
  <c r="U20" i="4"/>
  <c r="U23" i="4"/>
  <c r="U24" i="4"/>
  <c r="U27" i="4"/>
  <c r="U28" i="4"/>
  <c r="U31" i="4"/>
  <c r="U32" i="4"/>
  <c r="U35" i="4"/>
  <c r="U36" i="4"/>
  <c r="U39" i="4"/>
  <c r="U40" i="4"/>
  <c r="U43" i="4"/>
  <c r="U44" i="4"/>
  <c r="U47" i="4"/>
  <c r="U48" i="4"/>
  <c r="U51" i="4"/>
  <c r="U52" i="4"/>
  <c r="U55" i="4"/>
  <c r="U56" i="4"/>
  <c r="U59" i="4"/>
  <c r="U60" i="4"/>
  <c r="U63" i="4"/>
  <c r="U64" i="4"/>
  <c r="U67" i="4"/>
  <c r="U68" i="4"/>
  <c r="U71" i="4"/>
  <c r="U72" i="4"/>
  <c r="U75" i="4"/>
  <c r="U76" i="4"/>
  <c r="U79" i="4"/>
  <c r="U80" i="4"/>
  <c r="U83" i="4"/>
  <c r="U84" i="4"/>
  <c r="U87" i="4"/>
  <c r="U88" i="4"/>
  <c r="U91" i="4"/>
  <c r="U92" i="4"/>
  <c r="U95" i="4"/>
  <c r="U96" i="4"/>
  <c r="U99" i="4"/>
  <c r="U100" i="4"/>
  <c r="U103" i="4"/>
  <c r="U104" i="4"/>
  <c r="U107" i="4"/>
  <c r="U108" i="4"/>
  <c r="S110" i="5"/>
  <c r="T44" i="5"/>
  <c r="AL110" i="4" l="1"/>
  <c r="T49" i="5" l="1"/>
  <c r="U49" i="5" s="1"/>
  <c r="R110" i="5"/>
  <c r="AO20" i="4" l="1"/>
  <c r="AO21" i="4"/>
  <c r="AO23" i="4"/>
  <c r="AO28" i="4"/>
  <c r="AO33" i="4"/>
  <c r="AO39" i="4"/>
  <c r="AO43" i="4"/>
  <c r="AO46" i="4"/>
  <c r="AO51" i="4"/>
  <c r="AO56" i="4"/>
  <c r="AO57" i="4"/>
  <c r="AO66" i="4"/>
  <c r="AO82" i="4"/>
  <c r="AO83" i="4"/>
  <c r="AO85" i="4"/>
  <c r="AO92" i="4"/>
  <c r="AO100" i="4"/>
  <c r="AO105" i="4"/>
  <c r="AO108" i="4"/>
  <c r="AK110" i="4" l="1"/>
  <c r="B110" i="4" l="1"/>
  <c r="AI93" i="4" l="1"/>
  <c r="AO93" i="4" s="1"/>
  <c r="K44" i="5"/>
  <c r="Q110" i="5"/>
  <c r="AI106" i="4" l="1"/>
  <c r="AO106" i="4" s="1"/>
  <c r="AI107" i="4"/>
  <c r="AO107" i="4" s="1"/>
  <c r="AI101" i="4"/>
  <c r="AO101" i="4" s="1"/>
  <c r="AI102" i="4"/>
  <c r="AO102" i="4" s="1"/>
  <c r="AI97" i="4"/>
  <c r="AO97" i="4" s="1"/>
  <c r="AI90" i="4"/>
  <c r="AO90" i="4" s="1"/>
  <c r="AI87" i="4"/>
  <c r="AO87" i="4" s="1"/>
  <c r="AI78" i="4"/>
  <c r="AO78" i="4" s="1"/>
  <c r="AI77" i="4"/>
  <c r="AO77" i="4" s="1"/>
  <c r="AI74" i="4"/>
  <c r="AO74" i="4" s="1"/>
  <c r="AI73" i="4"/>
  <c r="AO73" i="4" s="1"/>
  <c r="AI72" i="4"/>
  <c r="AO72" i="4" s="1"/>
  <c r="AI71" i="4"/>
  <c r="AO71" i="4" s="1"/>
  <c r="AI70" i="4"/>
  <c r="AO70" i="4" s="1"/>
  <c r="AI69" i="4"/>
  <c r="AO69" i="4" s="1"/>
  <c r="AI67" i="4"/>
  <c r="AO67" i="4" s="1"/>
  <c r="AI65" i="4"/>
  <c r="AO65" i="4" s="1"/>
  <c r="AI62" i="4"/>
  <c r="AO62" i="4" s="1"/>
  <c r="AI59" i="4"/>
  <c r="AO59" i="4" s="1"/>
  <c r="AI58" i="4"/>
  <c r="AO58" i="4" s="1"/>
  <c r="AI55" i="4"/>
  <c r="AO55" i="4" s="1"/>
  <c r="AI44" i="4"/>
  <c r="AO44" i="4" s="1"/>
  <c r="AI41" i="4"/>
  <c r="AO41" i="4" s="1"/>
  <c r="AI38" i="4"/>
  <c r="AO38" i="4" s="1"/>
  <c r="AI34" i="4"/>
  <c r="AO34" i="4" s="1"/>
  <c r="AI32" i="4"/>
  <c r="AO32" i="4" s="1"/>
  <c r="AI29" i="4"/>
  <c r="AO29" i="4" s="1"/>
  <c r="AI25" i="4"/>
  <c r="AO25" i="4" s="1"/>
  <c r="AI24" i="4"/>
  <c r="AO24" i="4" s="1"/>
  <c r="AI19" i="4"/>
  <c r="AO19" i="4" s="1"/>
  <c r="AI13" i="4"/>
  <c r="AO13" i="4" s="1"/>
  <c r="E110" i="5" l="1"/>
  <c r="F110" i="5"/>
  <c r="G110" i="5"/>
  <c r="H110" i="5"/>
  <c r="I110" i="5"/>
  <c r="J110" i="5"/>
  <c r="D110" i="5"/>
  <c r="N110" i="5"/>
  <c r="O110" i="5"/>
  <c r="P16" i="5"/>
  <c r="P20" i="5"/>
  <c r="P28" i="5"/>
  <c r="P12" i="5" l="1"/>
  <c r="P13" i="5"/>
  <c r="P14" i="5"/>
  <c r="P15" i="5"/>
  <c r="P17" i="5"/>
  <c r="P18" i="5"/>
  <c r="P19" i="5"/>
  <c r="P21" i="5"/>
  <c r="P22" i="5"/>
  <c r="P23" i="5"/>
  <c r="P24" i="5"/>
  <c r="P25" i="5"/>
  <c r="P26" i="5"/>
  <c r="P27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U44" i="5" s="1"/>
  <c r="P45" i="5"/>
  <c r="P46" i="5"/>
  <c r="P47" i="5"/>
  <c r="P48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3" i="5"/>
  <c r="P84" i="5"/>
  <c r="P85" i="5"/>
  <c r="P86" i="5"/>
  <c r="P87" i="5"/>
  <c r="P88" i="5"/>
  <c r="P89" i="5"/>
  <c r="P90" i="5"/>
  <c r="P91" i="5"/>
  <c r="P92" i="5"/>
  <c r="P94" i="5"/>
  <c r="P95" i="5"/>
  <c r="P96" i="5"/>
  <c r="P97" i="5"/>
  <c r="P98" i="5"/>
  <c r="P99" i="5"/>
  <c r="P100" i="5"/>
  <c r="P101" i="5"/>
  <c r="P103" i="5"/>
  <c r="P104" i="5"/>
  <c r="P105" i="5"/>
  <c r="P106" i="5"/>
  <c r="P107" i="5"/>
  <c r="P108" i="5"/>
  <c r="P59" i="5"/>
  <c r="P60" i="5"/>
  <c r="P61" i="5"/>
  <c r="P62" i="5"/>
  <c r="P63" i="5"/>
  <c r="P64" i="5"/>
  <c r="P65" i="5"/>
  <c r="P66" i="5"/>
  <c r="P51" i="5"/>
  <c r="P52" i="5"/>
  <c r="P53" i="5"/>
  <c r="P54" i="5"/>
  <c r="P55" i="5"/>
  <c r="P56" i="5"/>
  <c r="P57" i="5"/>
  <c r="P50" i="5"/>
  <c r="P58" i="5"/>
  <c r="P49" i="5"/>
  <c r="M110" i="5"/>
  <c r="K12" i="5"/>
  <c r="T12" i="5" s="1"/>
  <c r="K13" i="5"/>
  <c r="T13" i="5" s="1"/>
  <c r="U13" i="5" s="1"/>
  <c r="K14" i="5"/>
  <c r="T14" i="5" s="1"/>
  <c r="U14" i="5" s="1"/>
  <c r="K15" i="5"/>
  <c r="T15" i="5" s="1"/>
  <c r="U15" i="5" s="1"/>
  <c r="K16" i="5"/>
  <c r="T16" i="5" s="1"/>
  <c r="U16" i="5" s="1"/>
  <c r="K17" i="5"/>
  <c r="T17" i="5" s="1"/>
  <c r="U17" i="5" s="1"/>
  <c r="K18" i="5"/>
  <c r="T18" i="5" s="1"/>
  <c r="U18" i="5" s="1"/>
  <c r="K19" i="5"/>
  <c r="T19" i="5" s="1"/>
  <c r="U19" i="5" s="1"/>
  <c r="K20" i="5"/>
  <c r="T20" i="5" s="1"/>
  <c r="U20" i="5" s="1"/>
  <c r="K21" i="5"/>
  <c r="T21" i="5" s="1"/>
  <c r="U21" i="5" s="1"/>
  <c r="K22" i="5"/>
  <c r="T22" i="5" s="1"/>
  <c r="U22" i="5" s="1"/>
  <c r="K23" i="5"/>
  <c r="T23" i="5" s="1"/>
  <c r="U23" i="5" s="1"/>
  <c r="K24" i="5"/>
  <c r="T24" i="5" s="1"/>
  <c r="U24" i="5" s="1"/>
  <c r="K25" i="5"/>
  <c r="T25" i="5" s="1"/>
  <c r="U25" i="5" s="1"/>
  <c r="K26" i="5"/>
  <c r="T26" i="5" s="1"/>
  <c r="U26" i="5" s="1"/>
  <c r="K27" i="5"/>
  <c r="T27" i="5" s="1"/>
  <c r="U27" i="5" s="1"/>
  <c r="K28" i="5"/>
  <c r="T28" i="5" s="1"/>
  <c r="U28" i="5" s="1"/>
  <c r="K29" i="5"/>
  <c r="T29" i="5" s="1"/>
  <c r="U29" i="5" s="1"/>
  <c r="K30" i="5"/>
  <c r="T30" i="5" s="1"/>
  <c r="U30" i="5" s="1"/>
  <c r="K31" i="5"/>
  <c r="T31" i="5" s="1"/>
  <c r="U31" i="5" s="1"/>
  <c r="K32" i="5"/>
  <c r="T32" i="5" s="1"/>
  <c r="U32" i="5" s="1"/>
  <c r="K33" i="5"/>
  <c r="T33" i="5" s="1"/>
  <c r="U33" i="5" s="1"/>
  <c r="K34" i="5"/>
  <c r="T34" i="5" s="1"/>
  <c r="U34" i="5" s="1"/>
  <c r="K35" i="5"/>
  <c r="T35" i="5" s="1"/>
  <c r="U35" i="5" s="1"/>
  <c r="K36" i="5"/>
  <c r="T36" i="5" s="1"/>
  <c r="U36" i="5" s="1"/>
  <c r="K37" i="5"/>
  <c r="T37" i="5" s="1"/>
  <c r="U37" i="5" s="1"/>
  <c r="K38" i="5"/>
  <c r="T38" i="5" s="1"/>
  <c r="U38" i="5" s="1"/>
  <c r="K39" i="5"/>
  <c r="T39" i="5" s="1"/>
  <c r="U39" i="5" s="1"/>
  <c r="K40" i="5"/>
  <c r="T40" i="5" s="1"/>
  <c r="U40" i="5" s="1"/>
  <c r="K41" i="5"/>
  <c r="T41" i="5" s="1"/>
  <c r="U41" i="5" s="1"/>
  <c r="K42" i="5"/>
  <c r="T42" i="5" s="1"/>
  <c r="U42" i="5" s="1"/>
  <c r="K43" i="5"/>
  <c r="T43" i="5" s="1"/>
  <c r="U43" i="5" s="1"/>
  <c r="K45" i="5"/>
  <c r="T45" i="5" s="1"/>
  <c r="U45" i="5" s="1"/>
  <c r="K46" i="5"/>
  <c r="T46" i="5" s="1"/>
  <c r="U46" i="5" s="1"/>
  <c r="K47" i="5"/>
  <c r="T47" i="5" s="1"/>
  <c r="U47" i="5" s="1"/>
  <c r="K48" i="5"/>
  <c r="T48" i="5" s="1"/>
  <c r="U48" i="5" s="1"/>
  <c r="K50" i="5"/>
  <c r="T50" i="5" s="1"/>
  <c r="U50" i="5" s="1"/>
  <c r="K51" i="5"/>
  <c r="T51" i="5" s="1"/>
  <c r="U51" i="5" s="1"/>
  <c r="K52" i="5"/>
  <c r="T52" i="5" s="1"/>
  <c r="U52" i="5" s="1"/>
  <c r="K53" i="5"/>
  <c r="T53" i="5" s="1"/>
  <c r="U53" i="5" s="1"/>
  <c r="K54" i="5"/>
  <c r="T54" i="5" s="1"/>
  <c r="U54" i="5" s="1"/>
  <c r="K55" i="5"/>
  <c r="T55" i="5" s="1"/>
  <c r="U55" i="5" s="1"/>
  <c r="K56" i="5"/>
  <c r="T56" i="5" s="1"/>
  <c r="U56" i="5" s="1"/>
  <c r="K57" i="5"/>
  <c r="T57" i="5" s="1"/>
  <c r="U57" i="5" s="1"/>
  <c r="K58" i="5"/>
  <c r="T58" i="5" s="1"/>
  <c r="U58" i="5" s="1"/>
  <c r="K59" i="5"/>
  <c r="T59" i="5" s="1"/>
  <c r="U59" i="5" s="1"/>
  <c r="K60" i="5"/>
  <c r="T60" i="5" s="1"/>
  <c r="U60" i="5" s="1"/>
  <c r="K61" i="5"/>
  <c r="T61" i="5" s="1"/>
  <c r="U61" i="5" s="1"/>
  <c r="K62" i="5"/>
  <c r="T62" i="5" s="1"/>
  <c r="U62" i="5" s="1"/>
  <c r="K63" i="5"/>
  <c r="T63" i="5" s="1"/>
  <c r="U63" i="5" s="1"/>
  <c r="K64" i="5"/>
  <c r="T64" i="5" s="1"/>
  <c r="U64" i="5" s="1"/>
  <c r="K65" i="5"/>
  <c r="T65" i="5" s="1"/>
  <c r="U65" i="5" s="1"/>
  <c r="K66" i="5"/>
  <c r="T66" i="5" s="1"/>
  <c r="U66" i="5" s="1"/>
  <c r="K67" i="5"/>
  <c r="T67" i="5" s="1"/>
  <c r="K68" i="5"/>
  <c r="T68" i="5" s="1"/>
  <c r="U68" i="5" s="1"/>
  <c r="K69" i="5"/>
  <c r="T69" i="5" s="1"/>
  <c r="U69" i="5" s="1"/>
  <c r="K70" i="5"/>
  <c r="T70" i="5" s="1"/>
  <c r="U70" i="5" s="1"/>
  <c r="K71" i="5"/>
  <c r="T71" i="5" s="1"/>
  <c r="U71" i="5" s="1"/>
  <c r="K72" i="5"/>
  <c r="T72" i="5" s="1"/>
  <c r="U72" i="5" s="1"/>
  <c r="K73" i="5"/>
  <c r="T73" i="5" s="1"/>
  <c r="U73" i="5" s="1"/>
  <c r="K74" i="5"/>
  <c r="T74" i="5" s="1"/>
  <c r="U74" i="5" s="1"/>
  <c r="K75" i="5"/>
  <c r="T75" i="5" s="1"/>
  <c r="U75" i="5" s="1"/>
  <c r="K76" i="5"/>
  <c r="T76" i="5" s="1"/>
  <c r="U76" i="5" s="1"/>
  <c r="K77" i="5"/>
  <c r="T77" i="5" s="1"/>
  <c r="U77" i="5" s="1"/>
  <c r="K78" i="5"/>
  <c r="T78" i="5" s="1"/>
  <c r="U78" i="5" s="1"/>
  <c r="K79" i="5"/>
  <c r="T79" i="5" s="1"/>
  <c r="U79" i="5" s="1"/>
  <c r="K80" i="5"/>
  <c r="T80" i="5" s="1"/>
  <c r="U80" i="5" s="1"/>
  <c r="K81" i="5"/>
  <c r="T81" i="5" s="1"/>
  <c r="U81" i="5" s="1"/>
  <c r="K83" i="5"/>
  <c r="T83" i="5" s="1"/>
  <c r="U83" i="5" s="1"/>
  <c r="K84" i="5"/>
  <c r="T84" i="5" s="1"/>
  <c r="U84" i="5" s="1"/>
  <c r="K85" i="5"/>
  <c r="T85" i="5" s="1"/>
  <c r="U85" i="5" s="1"/>
  <c r="K86" i="5"/>
  <c r="T86" i="5" s="1"/>
  <c r="U86" i="5" s="1"/>
  <c r="K87" i="5"/>
  <c r="T87" i="5" s="1"/>
  <c r="U87" i="5" s="1"/>
  <c r="K88" i="5"/>
  <c r="T88" i="5" s="1"/>
  <c r="U88" i="5" s="1"/>
  <c r="K89" i="5"/>
  <c r="T89" i="5" s="1"/>
  <c r="U89" i="5" s="1"/>
  <c r="K90" i="5"/>
  <c r="T90" i="5" s="1"/>
  <c r="U90" i="5" s="1"/>
  <c r="K91" i="5"/>
  <c r="T91" i="5" s="1"/>
  <c r="U91" i="5" s="1"/>
  <c r="K92" i="5"/>
  <c r="T92" i="5" s="1"/>
  <c r="U92" i="5" s="1"/>
  <c r="K94" i="5"/>
  <c r="T94" i="5" s="1"/>
  <c r="U94" i="5" s="1"/>
  <c r="K95" i="5"/>
  <c r="T95" i="5" s="1"/>
  <c r="U95" i="5" s="1"/>
  <c r="K96" i="5"/>
  <c r="T96" i="5" s="1"/>
  <c r="U96" i="5" s="1"/>
  <c r="K97" i="5"/>
  <c r="T97" i="5" s="1"/>
  <c r="U97" i="5" s="1"/>
  <c r="K98" i="5"/>
  <c r="T98" i="5" s="1"/>
  <c r="U98" i="5" s="1"/>
  <c r="K99" i="5"/>
  <c r="T99" i="5" s="1"/>
  <c r="U99" i="5" s="1"/>
  <c r="K100" i="5"/>
  <c r="T100" i="5" s="1"/>
  <c r="U100" i="5" s="1"/>
  <c r="K101" i="5"/>
  <c r="T101" i="5" s="1"/>
  <c r="U101" i="5" s="1"/>
  <c r="K102" i="5"/>
  <c r="T102" i="5" s="1"/>
  <c r="U102" i="5" s="1"/>
  <c r="K103" i="5"/>
  <c r="T103" i="5" s="1"/>
  <c r="U103" i="5" s="1"/>
  <c r="K104" i="5"/>
  <c r="T104" i="5" s="1"/>
  <c r="U104" i="5" s="1"/>
  <c r="K105" i="5"/>
  <c r="T105" i="5" s="1"/>
  <c r="U105" i="5" s="1"/>
  <c r="K106" i="5"/>
  <c r="T106" i="5" s="1"/>
  <c r="U106" i="5" s="1"/>
  <c r="K107" i="5"/>
  <c r="T107" i="5" s="1"/>
  <c r="U107" i="5" s="1"/>
  <c r="K108" i="5"/>
  <c r="T108" i="5" s="1"/>
  <c r="U108" i="5" s="1"/>
  <c r="K109" i="5"/>
  <c r="T109" i="5" s="1"/>
  <c r="B110" i="5"/>
  <c r="U12" i="5" l="1"/>
  <c r="U110" i="5" s="1"/>
  <c r="T110" i="5"/>
  <c r="K110" i="5"/>
  <c r="P110" i="5"/>
  <c r="AI15" i="4" l="1"/>
  <c r="AO15" i="4" s="1"/>
  <c r="AJ110" i="4"/>
  <c r="AI14" i="4" l="1"/>
  <c r="AO14" i="4" s="1"/>
  <c r="AI16" i="4"/>
  <c r="AO16" i="4" s="1"/>
  <c r="AI17" i="4"/>
  <c r="AO17" i="4" s="1"/>
  <c r="AI18" i="4"/>
  <c r="AO18" i="4" s="1"/>
  <c r="AI22" i="4"/>
  <c r="AO22" i="4" s="1"/>
  <c r="AI26" i="4"/>
  <c r="AO26" i="4" s="1"/>
  <c r="AI27" i="4"/>
  <c r="AO27" i="4" s="1"/>
  <c r="AI30" i="4"/>
  <c r="AO30" i="4" s="1"/>
  <c r="AI31" i="4"/>
  <c r="AO31" i="4" s="1"/>
  <c r="AI35" i="4"/>
  <c r="AO35" i="4" s="1"/>
  <c r="AI36" i="4"/>
  <c r="AO36" i="4" s="1"/>
  <c r="AI37" i="4"/>
  <c r="AO37" i="4" s="1"/>
  <c r="AI40" i="4"/>
  <c r="AO40" i="4" s="1"/>
  <c r="AI42" i="4"/>
  <c r="AO42" i="4" s="1"/>
  <c r="AI45" i="4"/>
  <c r="AO45" i="4" s="1"/>
  <c r="AI47" i="4"/>
  <c r="AO47" i="4" s="1"/>
  <c r="AI48" i="4"/>
  <c r="AO48" i="4" s="1"/>
  <c r="AI49" i="4"/>
  <c r="AO49" i="4" s="1"/>
  <c r="AI50" i="4"/>
  <c r="AO50" i="4" s="1"/>
  <c r="AI52" i="4"/>
  <c r="AO52" i="4" s="1"/>
  <c r="AI53" i="4"/>
  <c r="AO53" i="4" s="1"/>
  <c r="AI54" i="4"/>
  <c r="AO54" i="4" s="1"/>
  <c r="AI60" i="4"/>
  <c r="AO60" i="4" s="1"/>
  <c r="AI61" i="4"/>
  <c r="AO61" i="4" s="1"/>
  <c r="AI63" i="4"/>
  <c r="AO63" i="4" s="1"/>
  <c r="AI64" i="4"/>
  <c r="AO64" i="4" s="1"/>
  <c r="AI68" i="4"/>
  <c r="AO68" i="4" s="1"/>
  <c r="AI75" i="4"/>
  <c r="AO75" i="4" s="1"/>
  <c r="AI76" i="4"/>
  <c r="AO76" i="4" s="1"/>
  <c r="AI79" i="4"/>
  <c r="AO79" i="4" s="1"/>
  <c r="AI80" i="4"/>
  <c r="AO80" i="4" s="1"/>
  <c r="AI81" i="4"/>
  <c r="AO81" i="4" s="1"/>
  <c r="AI84" i="4"/>
  <c r="AO84" i="4" s="1"/>
  <c r="AI86" i="4"/>
  <c r="AO86" i="4" s="1"/>
  <c r="AI88" i="4"/>
  <c r="AO88" i="4" s="1"/>
  <c r="AI89" i="4"/>
  <c r="AO89" i="4" s="1"/>
  <c r="AI91" i="4"/>
  <c r="AO91" i="4" s="1"/>
  <c r="AI94" i="4"/>
  <c r="AO94" i="4" s="1"/>
  <c r="AI95" i="4"/>
  <c r="AO95" i="4" s="1"/>
  <c r="AI96" i="4"/>
  <c r="AO96" i="4" s="1"/>
  <c r="AI98" i="4"/>
  <c r="AO98" i="4" s="1"/>
  <c r="AI99" i="4"/>
  <c r="AO99" i="4" s="1"/>
  <c r="AI103" i="4"/>
  <c r="AO103" i="4" s="1"/>
  <c r="AI104" i="4"/>
  <c r="AO104" i="4" s="1"/>
  <c r="AI109" i="4"/>
  <c r="AO109" i="4" s="1"/>
  <c r="AI12" i="4"/>
  <c r="AO12" i="4" s="1"/>
  <c r="AI110" i="4" l="1"/>
  <c r="AH110" i="4"/>
  <c r="AG110" i="4" l="1"/>
  <c r="C110" i="4"/>
  <c r="F72" i="4"/>
  <c r="F19" i="4"/>
  <c r="F13" i="4"/>
  <c r="AN110" i="4"/>
  <c r="AM110" i="4"/>
  <c r="AF110" i="4"/>
  <c r="AE110" i="4"/>
  <c r="AD110" i="4"/>
  <c r="AC110" i="4"/>
  <c r="AB110" i="4"/>
  <c r="AA110" i="4"/>
  <c r="Z110" i="4"/>
  <c r="Y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E110" i="4"/>
  <c r="D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2" i="4"/>
  <c r="F91" i="4"/>
  <c r="F90" i="4"/>
  <c r="F89" i="4"/>
  <c r="F88" i="4"/>
  <c r="F87" i="4"/>
  <c r="F86" i="4"/>
  <c r="F85" i="4"/>
  <c r="F84" i="4"/>
  <c r="F83" i="4"/>
  <c r="F80" i="4"/>
  <c r="F79" i="4"/>
  <c r="F78" i="4"/>
  <c r="F77" i="4"/>
  <c r="F76" i="4"/>
  <c r="F75" i="4"/>
  <c r="F74" i="4"/>
  <c r="F73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8" i="4"/>
  <c r="F17" i="4"/>
  <c r="F16" i="4"/>
  <c r="F15" i="4"/>
  <c r="F14" i="4"/>
  <c r="F12" i="4"/>
  <c r="S110" i="4"/>
  <c r="T110" i="4" l="1"/>
  <c r="F110" i="4"/>
</calcChain>
</file>

<file path=xl/comments1.xml><?xml version="1.0" encoding="utf-8"?>
<comments xmlns="http://schemas.openxmlformats.org/spreadsheetml/2006/main">
  <authors>
    <author>PCS</author>
  </authors>
  <commentList>
    <comment ref="P67" authorId="0">
      <text>
        <r>
          <rPr>
            <sz val="9"/>
            <color indexed="81"/>
            <rFont val="Tahoma"/>
            <family val="2"/>
          </rPr>
          <t>Original receivable amount of $-13,013.63 was due.  Recoupments totaling $3059.85 were made leaving a balance of $-9953.78 for recoupment.  Settlement was revised to $60,002.75 less outstanding reiceivable to equal a total payment due to school of $50,048.97 (correction to original settlement amount).</t>
        </r>
      </text>
    </comment>
    <comment ref="P102" authorId="0">
      <text>
        <r>
          <rPr>
            <sz val="9"/>
            <color indexed="81"/>
            <rFont val="Tahoma"/>
            <family val="2"/>
          </rPr>
          <t>Original settlement receivable amount never recouped.  Revised settlement and correction to settlement adjusted to equal the revised amount due to district.</t>
        </r>
      </text>
    </comment>
    <comment ref="P109" authorId="0">
      <text>
        <r>
          <rPr>
            <sz val="9"/>
            <color indexed="81"/>
            <rFont val="Tahoma"/>
            <family val="2"/>
          </rPr>
          <t xml:space="preserve">Original receivable amount of $-8,573.28 was due.  Revised settlement balance was -$4645.10 less recoupments made of $2971.51 equals corrected settlement amount of $-1673.59.  These funds were recouped through remittances processed for Janaury 2013 resulting in a $0 payment due to or from the district.
</t>
        </r>
      </text>
    </comment>
  </commentList>
</comments>
</file>

<file path=xl/sharedStrings.xml><?xml version="1.0" encoding="utf-8"?>
<sst xmlns="http://schemas.openxmlformats.org/spreadsheetml/2006/main" count="465" uniqueCount="233">
  <si>
    <t>LEA Name</t>
  </si>
  <si>
    <t>TOTAL</t>
  </si>
  <si>
    <t>Ansonia</t>
  </si>
  <si>
    <t xml:space="preserve">Ashford </t>
  </si>
  <si>
    <t xml:space="preserve">Bloomfield </t>
  </si>
  <si>
    <t xml:space="preserve">Bolton </t>
  </si>
  <si>
    <t xml:space="preserve">Branford </t>
  </si>
  <si>
    <t xml:space="preserve">Bridgeport </t>
  </si>
  <si>
    <t xml:space="preserve">Bristol </t>
  </si>
  <si>
    <t xml:space="preserve">Brooklyn </t>
  </si>
  <si>
    <t xml:space="preserve">Coventry </t>
  </si>
  <si>
    <t xml:space="preserve">Cromwell </t>
  </si>
  <si>
    <t xml:space="preserve">Danbury </t>
  </si>
  <si>
    <t xml:space="preserve">East Haddam </t>
  </si>
  <si>
    <t xml:space="preserve">East Hampton </t>
  </si>
  <si>
    <t xml:space="preserve">East Hartford </t>
  </si>
  <si>
    <t>East Haven</t>
  </si>
  <si>
    <t xml:space="preserve">East Lyme </t>
  </si>
  <si>
    <t xml:space="preserve">East Windsor </t>
  </si>
  <si>
    <t xml:space="preserve">Enfield </t>
  </si>
  <si>
    <t xml:space="preserve">Farmington </t>
  </si>
  <si>
    <t xml:space="preserve">Franklin </t>
  </si>
  <si>
    <t xml:space="preserve">Griswold </t>
  </si>
  <si>
    <t xml:space="preserve">Groton </t>
  </si>
  <si>
    <t xml:space="preserve">Guilford </t>
  </si>
  <si>
    <t>Hartford</t>
  </si>
  <si>
    <t xml:space="preserve">Killingly </t>
  </si>
  <si>
    <t xml:space="preserve">Ledyard </t>
  </si>
  <si>
    <t xml:space="preserve">Manchester </t>
  </si>
  <si>
    <t xml:space="preserve">Mansfield </t>
  </si>
  <si>
    <t xml:space="preserve">Marlborough </t>
  </si>
  <si>
    <t xml:space="preserve">Meriden </t>
  </si>
  <si>
    <t xml:space="preserve">Middletown </t>
  </si>
  <si>
    <t xml:space="preserve">Milford </t>
  </si>
  <si>
    <t xml:space="preserve">Montville </t>
  </si>
  <si>
    <t xml:space="preserve">Naugatuck </t>
  </si>
  <si>
    <t>New Britain</t>
  </si>
  <si>
    <t xml:space="preserve">New Haven </t>
  </si>
  <si>
    <t>New London</t>
  </si>
  <si>
    <t xml:space="preserve">New Milford </t>
  </si>
  <si>
    <t xml:space="preserve">Newtown </t>
  </si>
  <si>
    <t xml:space="preserve">No. Stonington </t>
  </si>
  <si>
    <t xml:space="preserve">Norwalk </t>
  </si>
  <si>
    <t xml:space="preserve">Norwich </t>
  </si>
  <si>
    <t xml:space="preserve">Oxford </t>
  </si>
  <si>
    <t xml:space="preserve">Plainfield </t>
  </si>
  <si>
    <t xml:space="preserve">Plainville </t>
  </si>
  <si>
    <t xml:space="preserve">Plymouth </t>
  </si>
  <si>
    <t xml:space="preserve">Pomfret </t>
  </si>
  <si>
    <t xml:space="preserve">Preston </t>
  </si>
  <si>
    <t>Putnam</t>
  </si>
  <si>
    <t>Regional Dist.#1</t>
  </si>
  <si>
    <t>Regional Dist.#11</t>
  </si>
  <si>
    <t>Regional Dist.#14</t>
  </si>
  <si>
    <t>Regional Dist.#16</t>
  </si>
  <si>
    <t>Regional Dist.#17</t>
  </si>
  <si>
    <t>Regional Dist.#19</t>
  </si>
  <si>
    <t xml:space="preserve">Rocky Hill </t>
  </si>
  <si>
    <t xml:space="preserve">Southington </t>
  </si>
  <si>
    <t xml:space="preserve">Stamford </t>
  </si>
  <si>
    <t xml:space="preserve">Sterling </t>
  </si>
  <si>
    <t>Stonington</t>
  </si>
  <si>
    <t xml:space="preserve">Stratford </t>
  </si>
  <si>
    <t xml:space="preserve">Thomaston </t>
  </si>
  <si>
    <t xml:space="preserve">Thompson </t>
  </si>
  <si>
    <t xml:space="preserve">Tolland </t>
  </si>
  <si>
    <t xml:space="preserve">Torrington </t>
  </si>
  <si>
    <t xml:space="preserve">Vernon </t>
  </si>
  <si>
    <t xml:space="preserve">Wallingford </t>
  </si>
  <si>
    <t>Waterbury</t>
  </si>
  <si>
    <t xml:space="preserve">Waterford </t>
  </si>
  <si>
    <t>West Hartford</t>
  </si>
  <si>
    <t xml:space="preserve">West Haven </t>
  </si>
  <si>
    <t xml:space="preserve">Willington </t>
  </si>
  <si>
    <t xml:space="preserve">Wilton </t>
  </si>
  <si>
    <t>Winchester</t>
  </si>
  <si>
    <t xml:space="preserve">Windham </t>
  </si>
  <si>
    <t xml:space="preserve">Windsor </t>
  </si>
  <si>
    <t xml:space="preserve">Windsor Locks </t>
  </si>
  <si>
    <t xml:space="preserve">Wolcott </t>
  </si>
  <si>
    <t>Woodstock</t>
  </si>
  <si>
    <t>Regional Dist. #12</t>
  </si>
  <si>
    <t>Derby</t>
  </si>
  <si>
    <t>Colchester</t>
  </si>
  <si>
    <t>Portland</t>
  </si>
  <si>
    <t>Regional Dist.#13</t>
  </si>
  <si>
    <t>Hamden</t>
  </si>
  <si>
    <t>Scotland</t>
  </si>
  <si>
    <t>Wethersfield</t>
  </si>
  <si>
    <t>Hampton</t>
  </si>
  <si>
    <t>Watertown</t>
  </si>
  <si>
    <t>Sprague - new 2011</t>
  </si>
  <si>
    <t>Regional Dist.#6</t>
  </si>
  <si>
    <t>Regional Dist.#8</t>
  </si>
  <si>
    <t>Redding</t>
  </si>
  <si>
    <t>Ridgefield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</si>
  <si>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</si>
  <si>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</si>
  <si>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</si>
  <si>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</si>
  <si>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</si>
  <si>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</si>
  <si>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</si>
  <si>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</si>
  <si>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</si>
  <si>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</si>
  <si>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</si>
  <si>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</si>
  <si>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</si>
  <si>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</si>
  <si>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</si>
  <si>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</si>
  <si>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 xml:space="preserve">SFY 2003                       </t>
  </si>
  <si>
    <t xml:space="preserve">SFY 2004 </t>
  </si>
  <si>
    <t xml:space="preserve">SFY 2005 </t>
  </si>
  <si>
    <t xml:space="preserve">SFY 2006                     </t>
  </si>
  <si>
    <t xml:space="preserve">SFY 2007                      </t>
  </si>
  <si>
    <t xml:space="preserve">SFY 2008                      </t>
  </si>
  <si>
    <t xml:space="preserve">SFY 2009                      </t>
  </si>
  <si>
    <t xml:space="preserve">SFY 2010 </t>
  </si>
  <si>
    <t>SFY 2011</t>
  </si>
  <si>
    <t>SFY 2012</t>
  </si>
  <si>
    <t>Q</t>
  </si>
  <si>
    <t>R</t>
  </si>
  <si>
    <t>U</t>
  </si>
  <si>
    <t>W</t>
  </si>
  <si>
    <t>X</t>
  </si>
  <si>
    <t>Y</t>
  </si>
  <si>
    <t>Z</t>
  </si>
  <si>
    <t>By Date of Payment to School District</t>
  </si>
  <si>
    <t>Regular Payment Due to School District               (Col.A x 50% x 50%)</t>
  </si>
  <si>
    <t>Regional Dist.#7 (Shared Svcs)</t>
  </si>
  <si>
    <t>AA</t>
  </si>
  <si>
    <t>Check Date</t>
  </si>
  <si>
    <t>Payment Made during                                1999-2000                         from DSS                              for the                      1998-99                         School Year</t>
  </si>
  <si>
    <t>Payment Made                        during                      2000-01                   from DSS                   for the                    2000-01                      School Year</t>
  </si>
  <si>
    <t>Payment Made                   during                     1999-2000                 from DSS for the                 1999-2000             School Year</t>
  </si>
  <si>
    <t>Payment Made                             during                       2001-02 from DSS                    for the 2001-02              School Year</t>
  </si>
  <si>
    <t>AB</t>
  </si>
  <si>
    <t>AC</t>
  </si>
  <si>
    <t>AD</t>
  </si>
  <si>
    <t>AE</t>
  </si>
  <si>
    <t>AF</t>
  </si>
  <si>
    <r>
      <rPr>
        <u/>
        <sz val="8"/>
        <rFont val="Arial Narrow"/>
        <family val="2"/>
      </rPr>
      <t>TOTAL</t>
    </r>
    <r>
      <rPr>
        <sz val="8"/>
        <rFont val="Arial Narrow"/>
        <family val="2"/>
      </rPr>
      <t xml:space="preserve"> Payment Made            during 1999-2000              from DSS for the             1998-9  and                         1999-2000 School Years (Col. C + Col. D)</t>
    </r>
  </si>
  <si>
    <t>State Fiscal Year 2014 (July 2013 - June 2014)</t>
  </si>
  <si>
    <t>SFY 2013</t>
  </si>
  <si>
    <t>SFY 2014 TOTAL</t>
  </si>
  <si>
    <t>State Fiscal Year 2014 Payments from DSS to School District  -- by Date of Check Issuance</t>
  </si>
  <si>
    <t xml:space="preserve"> For Remittances processed in June 2013 as of 06-21-13</t>
  </si>
  <si>
    <t xml:space="preserve"> </t>
  </si>
  <si>
    <t>For Remittances processed in July 2013 as of 07-19-13</t>
  </si>
  <si>
    <t>Check Issued 07/30/2013</t>
  </si>
  <si>
    <t>For Remittances processed in August 2013 as of  08-23-13</t>
  </si>
  <si>
    <t xml:space="preserve">For Remittances processed in September 2013 as of 09-20-13  </t>
  </si>
  <si>
    <t>For Remittances processed in October 2013 as of 10-18-13</t>
  </si>
  <si>
    <t xml:space="preserve">Check Issued 08/22/2013 </t>
  </si>
  <si>
    <t>Check Issued 09/16/2013</t>
  </si>
  <si>
    <t>Check Issued 11/19/2013</t>
  </si>
  <si>
    <t>Check Issued 10/23/2013</t>
  </si>
  <si>
    <t xml:space="preserve">For Remittances processed in November 2013 as of 11-22-13 </t>
  </si>
  <si>
    <t xml:space="preserve">For Remittances processed in December 2013 as of 12-20-13 </t>
  </si>
  <si>
    <t>Check Issued 12/18/13</t>
  </si>
  <si>
    <t>Check Issued 01/28/14</t>
  </si>
  <si>
    <t xml:space="preserve">For Remittances processed in January 2014 as of 01-24-14  </t>
  </si>
  <si>
    <t>Shelton</t>
  </si>
  <si>
    <t>Adjustments</t>
  </si>
  <si>
    <t>Net Amount</t>
  </si>
  <si>
    <t>Due Facility</t>
  </si>
  <si>
    <t>AG</t>
  </si>
  <si>
    <t>AI</t>
  </si>
  <si>
    <t>2014 Adjustment due to facility for Interim Rate Adjustment eff. 7/1/13</t>
  </si>
  <si>
    <t>2010-2011 Revised Settlement Receivables</t>
  </si>
  <si>
    <t>Total Check Amount</t>
  </si>
  <si>
    <t>AH</t>
  </si>
  <si>
    <t>AK</t>
  </si>
  <si>
    <t xml:space="preserve"> Recoupment Made through Remittances processed in June 2013 as of 06-21-13</t>
  </si>
  <si>
    <t>Recoupment Made through Remittances processed in July 2013 as of 07-19-13</t>
  </si>
  <si>
    <t>Recoupment Made through Remittances processed in August 2013 as of  08-23-13</t>
  </si>
  <si>
    <t xml:space="preserve">Recoupment Made through Remittances processed in September 2013 as of 09-20-13  </t>
  </si>
  <si>
    <t>Recoupment Made through Remittances processed in October 2013 as of 10-18-13</t>
  </si>
  <si>
    <t xml:space="preserve">Recoupment Made through  Remittances processed in November 2013 as of 11-22-13 </t>
  </si>
  <si>
    <t xml:space="preserve">Recoupement Made through Remittances processed in December 2013 as of 12-20-13 </t>
  </si>
  <si>
    <t>Recoupment Made through Remittances processed in January 2014 as of 1-24-14</t>
  </si>
  <si>
    <t>SFY 2014 TOTAL RECOUPMENTS</t>
  </si>
  <si>
    <t>SBCH REGULAR MEDICAID PAYMENTS</t>
  </si>
  <si>
    <t>SFY 2013 Correction to Original Settlement Amount for 2010-2011</t>
  </si>
  <si>
    <t xml:space="preserve">SFY 2013 Original Settlement Payment/Receivable Amount for 2010-2011 </t>
  </si>
  <si>
    <t>Total Recoupments processed for SFY 2014 through 01/24/14 (prior to revised settlement)</t>
  </si>
  <si>
    <t>Check Issued 2/25/14</t>
  </si>
  <si>
    <t>2010-2011 Revised Settlement Payment (see Adj. &amp; Settlement Pymt Detail tab)</t>
  </si>
  <si>
    <t>Trumbull</t>
  </si>
  <si>
    <t xml:space="preserve">Sprague </t>
  </si>
  <si>
    <t>South Windsor</t>
  </si>
  <si>
    <t>Recoupement Made through Remittances processed in February 2014 as of 2-21-14</t>
  </si>
  <si>
    <t xml:space="preserve">Check Issued 3/28/14 </t>
  </si>
  <si>
    <t>For Remittances processed in February 2014 as of 2-21-14</t>
  </si>
  <si>
    <t>see 2010-2011 AdjSettlePymtDetail tab</t>
  </si>
  <si>
    <t xml:space="preserve">For Remittances processed in March 2014 as of 3-21-14  </t>
  </si>
  <si>
    <t>Recoupement Made through Remittances processed in March 2014 as of 3-21-14</t>
  </si>
  <si>
    <t>Check Issued 4/25/14</t>
  </si>
  <si>
    <r>
      <t xml:space="preserve">Recoupment Made / Check Issued </t>
    </r>
    <r>
      <rPr>
        <b/>
        <sz val="8"/>
        <color rgb="FFC00000"/>
        <rFont val="Arial Narrow"/>
        <family val="2"/>
      </rPr>
      <t>2/24/14</t>
    </r>
  </si>
  <si>
    <r>
      <t xml:space="preserve">Recoupment Made / Check Issued </t>
    </r>
    <r>
      <rPr>
        <b/>
        <sz val="8"/>
        <color rgb="FFC00000"/>
        <rFont val="Arial Narrow"/>
        <family val="2"/>
      </rPr>
      <t>4/25/14</t>
    </r>
  </si>
  <si>
    <r>
      <t xml:space="preserve">Recoupment Made / Check Issued </t>
    </r>
    <r>
      <rPr>
        <b/>
        <sz val="8"/>
        <color rgb="FFC00000"/>
        <rFont val="Arial Narrow"/>
        <family val="2"/>
      </rPr>
      <t>3/28/14</t>
    </r>
  </si>
  <si>
    <t>Check Issued  June 2013</t>
  </si>
  <si>
    <t xml:space="preserve">For Remittances processed in April 2014 as of 4-18-14  </t>
  </si>
  <si>
    <t>Check Issued 5/9/14</t>
  </si>
  <si>
    <t>(Based on Remittances processed in May 2014 as of 05/23/2014)</t>
  </si>
  <si>
    <r>
      <t xml:space="preserve">     Gross Claims Processed in </t>
    </r>
    <r>
      <rPr>
        <b/>
        <sz val="8"/>
        <color indexed="30"/>
        <rFont val="Arial Narrow"/>
        <family val="2"/>
      </rPr>
      <t>May  2014 as of 05/23/2014</t>
    </r>
    <r>
      <rPr>
        <sz val="8"/>
        <color indexed="8"/>
        <rFont val="Arial Narrow"/>
        <family val="2"/>
      </rPr>
      <t xml:space="preserve">                                  </t>
    </r>
  </si>
  <si>
    <r>
      <t xml:space="preserve">Check Issuance Date: </t>
    </r>
    <r>
      <rPr>
        <b/>
        <sz val="9"/>
        <color rgb="FFFF0000"/>
        <rFont val="Arial Narrow"/>
        <family val="2"/>
      </rPr>
      <t xml:space="preserve">DATE </t>
    </r>
  </si>
  <si>
    <t xml:space="preserve">For Remittances processed in May 2014 as of 5-23-14  </t>
  </si>
  <si>
    <t>Recoupment Made through Remittances processed in May 2014 as of 5-23-14</t>
  </si>
  <si>
    <t xml:space="preserve">S </t>
  </si>
  <si>
    <t>T</t>
  </si>
  <si>
    <t>v</t>
  </si>
  <si>
    <t xml:space="preserve"> SBCH ADJUSTMENT, RECOUPMENT &amp; SETTLEMENT DETAIL</t>
  </si>
  <si>
    <t>Settlements &amp; Adjustments Processed in State Fiscal Year 2013 &amp; 2014 for 2010-2011 &amp; 2011-2012 Settlements</t>
  </si>
  <si>
    <t xml:space="preserve">2011-2012 School Year Settlement Payment to District </t>
  </si>
  <si>
    <t>Total Recoupments processed for SFY 2014 through DATE (prior to 2011-2012 Settlement)</t>
  </si>
  <si>
    <t>Remaining Receivable balance for SFY 2014 (prior to 2011-2012 Settlement)</t>
  </si>
  <si>
    <t>Remaining Receivable balance for SFY 2014 (resulting from 2011-2012 Settlement-subject to future recoupment)</t>
  </si>
  <si>
    <t>S</t>
  </si>
  <si>
    <t>Check Issuance Date: 6/18/14</t>
  </si>
  <si>
    <t>Check Issued 6/18/14</t>
  </si>
  <si>
    <r>
      <t>Total Payments SFY 2000 through</t>
    </r>
    <r>
      <rPr>
        <b/>
        <sz val="8"/>
        <color rgb="FFFF0000"/>
        <rFont val="Arial Narrow"/>
        <family val="2"/>
      </rPr>
      <t xml:space="preserve"> </t>
    </r>
    <r>
      <rPr>
        <b/>
        <sz val="8"/>
        <color theme="4"/>
        <rFont val="Arial Narrow"/>
        <family val="2"/>
      </rPr>
      <t>6/18/14</t>
    </r>
    <r>
      <rPr>
        <b/>
        <sz val="8"/>
        <color rgb="FFFF0000"/>
        <rFont val="Arial Narrow"/>
        <family val="2"/>
      </rPr>
      <t xml:space="preserve"> </t>
    </r>
    <r>
      <rPr>
        <b/>
        <sz val="8"/>
        <color theme="4"/>
        <rFont val="Arial Narrow"/>
        <family val="2"/>
      </rPr>
      <t>(ex</t>
    </r>
    <r>
      <rPr>
        <sz val="8"/>
        <color theme="4"/>
        <rFont val="Arial Narrow"/>
        <family val="2"/>
      </rPr>
      <t>c</t>
    </r>
    <r>
      <rPr>
        <b/>
        <sz val="8"/>
        <color theme="4"/>
        <rFont val="Arial Narrow"/>
        <family val="2"/>
      </rPr>
      <t>luding settlement payments)</t>
    </r>
  </si>
  <si>
    <r>
      <t xml:space="preserve">SFY 2014 through </t>
    </r>
    <r>
      <rPr>
        <sz val="8"/>
        <color theme="4"/>
        <rFont val="Arial Narrow"/>
        <family val="2"/>
      </rPr>
      <t>6/18/14</t>
    </r>
  </si>
  <si>
    <r>
      <t xml:space="preserve">Check </t>
    </r>
    <r>
      <rPr>
        <b/>
        <sz val="9"/>
        <color theme="4"/>
        <rFont val="Arial Narrow"/>
        <family val="2"/>
      </rPr>
      <t>Issuance Date: 6/18/14</t>
    </r>
  </si>
  <si>
    <t>Check Issuance Dates:  2013, 2/24/14</t>
  </si>
  <si>
    <t>Recoupment processed DATE for SFY 2014 (resulting from 2011-2012 Settlement)</t>
  </si>
  <si>
    <r>
      <t xml:space="preserve">Recoupment Made / Check Issued </t>
    </r>
    <r>
      <rPr>
        <b/>
        <sz val="8"/>
        <color rgb="FFFF0000"/>
        <rFont val="Arial Narrow"/>
        <family val="2"/>
      </rPr>
      <t>6/18/14</t>
    </r>
  </si>
  <si>
    <t>Total Remittances processed for SFY 2014 through 5/23/14</t>
  </si>
  <si>
    <t>SFY 2014 Settlement Payment due to facility or Receivable due from facility (subjec to future recoupment)</t>
  </si>
  <si>
    <t>SFY 2014 Revised Settlement Payment/Receivable Amount for 2010-2011</t>
  </si>
  <si>
    <r>
      <t xml:space="preserve">Check Issuance Date: </t>
    </r>
    <r>
      <rPr>
        <b/>
        <sz val="9"/>
        <color rgb="FFFF0000"/>
        <rFont val="Arial Narrow"/>
        <family val="2"/>
      </rPr>
      <t>6-24-14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</si>
</sst>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&quot;$&quot;#,##0.00;\(&quot;$&quot;#,##0.00\)"/>
  </numFmts>
  <fonts count="3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 Narrow"/>
      <family val="2"/>
    </font>
    <font>
      <b/>
      <sz val="8"/>
      <color indexed="30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rgb="FF0070C0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sz val="8"/>
      <color rgb="FF000000"/>
      <name val="Arial Narrow"/>
      <family val="2"/>
    </font>
    <font>
      <sz val="9"/>
      <color indexed="81"/>
      <name val="Tahoma"/>
      <family val="2"/>
    </font>
    <font>
      <b/>
      <sz val="8"/>
      <color rgb="FFFF0000"/>
      <name val="Arial Narrow"/>
      <family val="2"/>
    </font>
    <font>
      <b/>
      <sz val="8"/>
      <color theme="4"/>
      <name val="Arial Narrow"/>
      <family val="2"/>
    </font>
    <font>
      <b/>
      <sz val="9"/>
      <color rgb="FF0070C0"/>
      <name val="Arial Narrow"/>
      <family val="2"/>
    </font>
    <font>
      <b/>
      <sz val="8"/>
      <color rgb="FFC00000"/>
      <name val="Arial Narrow"/>
      <family val="2"/>
    </font>
    <font>
      <b/>
      <sz val="9"/>
      <color rgb="FFFF0000"/>
      <name val="Arial Narrow"/>
      <family val="2"/>
    </font>
    <font>
      <sz val="8"/>
      <color theme="4"/>
      <name val="Arial Narrow"/>
      <family val="2"/>
    </font>
    <font>
      <b/>
      <sz val="9"/>
      <color theme="4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89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5" fillId="0" borderId="0" xfId="0" applyFont="1"/>
    <xf numFmtId="0" fontId="4" fillId="0" borderId="0" xfId="0" applyFont="1"/>
    <xf numFmtId="164" fontId="5" fillId="2" borderId="3" xfId="0" applyNumberFormat="1" applyFont="1" applyFill="1" applyBorder="1" applyAlignment="1">
      <alignment horizontal="center"/>
    </xf>
    <xf numFmtId="0" fontId="6" fillId="0" borderId="0" xfId="0" applyFont="1"/>
    <xf numFmtId="164" fontId="5" fillId="2" borderId="4" xfId="0" applyNumberFormat="1" applyFont="1" applyFill="1" applyBorder="1" applyAlignment="1">
      <alignment horizontal="center"/>
    </xf>
    <xf numFmtId="165" fontId="3" fillId="0" borderId="0" xfId="0" applyNumberFormat="1" applyFont="1"/>
    <xf numFmtId="164" fontId="5" fillId="0" borderId="1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/>
    <xf numFmtId="17" fontId="2" fillId="0" borderId="0" xfId="0" applyNumberFormat="1" applyFont="1"/>
    <xf numFmtId="0" fontId="5" fillId="2" borderId="5" xfId="0" applyFont="1" applyFill="1" applyBorder="1" applyAlignment="1">
      <alignment horizontal="center"/>
    </xf>
    <xf numFmtId="49" fontId="13" fillId="2" borderId="6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/>
    <xf numFmtId="0" fontId="7" fillId="0" borderId="0" xfId="0" applyFont="1" applyFill="1"/>
    <xf numFmtId="0" fontId="3" fillId="0" borderId="0" xfId="0" applyFont="1" applyFill="1"/>
    <xf numFmtId="164" fontId="3" fillId="0" borderId="0" xfId="0" applyNumberFormat="1" applyFont="1" applyFill="1"/>
    <xf numFmtId="164" fontId="5" fillId="2" borderId="9" xfId="0" applyNumberFormat="1" applyFont="1" applyFill="1" applyBorder="1" applyAlignment="1">
      <alignment horizontal="center"/>
    </xf>
    <xf numFmtId="165" fontId="7" fillId="0" borderId="10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left"/>
    </xf>
    <xf numFmtId="0" fontId="5" fillId="3" borderId="1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right"/>
    </xf>
    <xf numFmtId="0" fontId="7" fillId="4" borderId="8" xfId="0" applyFont="1" applyFill="1" applyBorder="1" applyAlignment="1">
      <alignment horizontal="center"/>
    </xf>
    <xf numFmtId="0" fontId="5" fillId="4" borderId="8" xfId="0" applyFont="1" applyFill="1" applyBorder="1"/>
    <xf numFmtId="0" fontId="5" fillId="4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164" fontId="7" fillId="5" borderId="10" xfId="0" applyNumberFormat="1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 vertical="center" wrapText="1"/>
    </xf>
    <xf numFmtId="164" fontId="5" fillId="5" borderId="14" xfId="0" applyNumberFormat="1" applyFont="1" applyFill="1" applyBorder="1" applyAlignment="1">
      <alignment horizontal="center"/>
    </xf>
    <xf numFmtId="164" fontId="7" fillId="5" borderId="15" xfId="0" applyNumberFormat="1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13" fillId="2" borderId="17" xfId="0" applyNumberFormat="1" applyFont="1" applyFill="1" applyBorder="1" applyAlignment="1">
      <alignment horizontal="center"/>
    </xf>
    <xf numFmtId="49" fontId="13" fillId="2" borderId="18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14" fontId="7" fillId="0" borderId="18" xfId="0" applyNumberFormat="1" applyFont="1" applyFill="1" applyBorder="1" applyAlignment="1">
      <alignment horizontal="center" vertical="center"/>
    </xf>
    <xf numFmtId="17" fontId="5" fillId="0" borderId="19" xfId="0" applyNumberFormat="1" applyFont="1" applyFill="1" applyBorder="1" applyAlignment="1">
      <alignment horizontal="center"/>
    </xf>
    <xf numFmtId="17" fontId="5" fillId="0" borderId="20" xfId="0" applyNumberFormat="1" applyFont="1" applyFill="1" applyBorder="1" applyAlignment="1">
      <alignment horizontal="center"/>
    </xf>
    <xf numFmtId="17" fontId="5" fillId="0" borderId="18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3" borderId="11" xfId="0" applyFont="1" applyFill="1" applyBorder="1"/>
    <xf numFmtId="0" fontId="5" fillId="4" borderId="11" xfId="0" applyFont="1" applyFill="1" applyBorder="1"/>
    <xf numFmtId="164" fontId="5" fillId="0" borderId="14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165" fontId="7" fillId="0" borderId="27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left"/>
    </xf>
    <xf numFmtId="0" fontId="6" fillId="4" borderId="7" xfId="0" applyFont="1" applyFill="1" applyBorder="1"/>
    <xf numFmtId="49" fontId="15" fillId="0" borderId="29" xfId="0" applyNumberFormat="1" applyFont="1" applyFill="1" applyBorder="1" applyAlignment="1">
      <alignment horizontal="center"/>
    </xf>
    <xf numFmtId="49" fontId="13" fillId="0" borderId="29" xfId="0" applyNumberFormat="1" applyFont="1" applyFill="1" applyBorder="1" applyAlignment="1">
      <alignment horizontal="center"/>
    </xf>
    <xf numFmtId="49" fontId="13" fillId="0" borderId="17" xfId="0" applyNumberFormat="1" applyFont="1" applyFill="1" applyBorder="1" applyAlignment="1">
      <alignment horizontal="center"/>
    </xf>
    <xf numFmtId="0" fontId="3" fillId="0" borderId="6" xfId="0" applyFont="1" applyBorder="1"/>
    <xf numFmtId="164" fontId="5" fillId="2" borderId="7" xfId="0" applyNumberFormat="1" applyFont="1" applyFill="1" applyBorder="1" applyAlignment="1">
      <alignment horizontal="left" wrapText="1"/>
    </xf>
    <xf numFmtId="0" fontId="5" fillId="0" borderId="8" xfId="0" applyFont="1" applyFill="1" applyBorder="1"/>
    <xf numFmtId="164" fontId="5" fillId="0" borderId="23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5" fontId="7" fillId="0" borderId="30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8" xfId="0" applyFont="1" applyFill="1" applyBorder="1"/>
    <xf numFmtId="164" fontId="5" fillId="6" borderId="32" xfId="0" applyNumberFormat="1" applyFont="1" applyFill="1" applyBorder="1" applyAlignment="1">
      <alignment horizontal="center"/>
    </xf>
    <xf numFmtId="165" fontId="7" fillId="6" borderId="10" xfId="0" applyNumberFormat="1" applyFont="1" applyFill="1" applyBorder="1" applyAlignment="1">
      <alignment horizontal="center"/>
    </xf>
    <xf numFmtId="0" fontId="5" fillId="7" borderId="8" xfId="0" applyFont="1" applyFill="1" applyBorder="1"/>
    <xf numFmtId="0" fontId="5" fillId="8" borderId="16" xfId="0" applyFont="1" applyFill="1" applyBorder="1" applyAlignment="1">
      <alignment horizontal="center" vertical="center" wrapText="1"/>
    </xf>
    <xf numFmtId="164" fontId="5" fillId="8" borderId="32" xfId="0" applyNumberFormat="1" applyFont="1" applyFill="1" applyBorder="1" applyAlignment="1">
      <alignment horizontal="center"/>
    </xf>
    <xf numFmtId="165" fontId="7" fillId="8" borderId="1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165" fontId="7" fillId="0" borderId="24" xfId="0" applyNumberFormat="1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14" fontId="7" fillId="0" borderId="29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9" fontId="13" fillId="2" borderId="37" xfId="0" applyNumberFormat="1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 wrapText="1"/>
    </xf>
    <xf numFmtId="0" fontId="5" fillId="3" borderId="3" xfId="0" applyFont="1" applyFill="1" applyBorder="1"/>
    <xf numFmtId="0" fontId="5" fillId="0" borderId="3" xfId="0" applyFont="1" applyFill="1" applyBorder="1"/>
    <xf numFmtId="165" fontId="7" fillId="0" borderId="28" xfId="0" applyNumberFormat="1" applyFont="1" applyFill="1" applyBorder="1" applyAlignment="1">
      <alignment horizontal="center"/>
    </xf>
    <xf numFmtId="0" fontId="6" fillId="0" borderId="39" xfId="0" applyFont="1" applyFill="1" applyBorder="1" applyAlignment="1">
      <alignment horizontal="left"/>
    </xf>
    <xf numFmtId="165" fontId="7" fillId="0" borderId="40" xfId="0" applyNumberFormat="1" applyFont="1" applyBorder="1" applyAlignment="1">
      <alignment horizontal="center"/>
    </xf>
    <xf numFmtId="165" fontId="7" fillId="0" borderId="41" xfId="0" applyNumberFormat="1" applyFont="1" applyBorder="1" applyAlignment="1">
      <alignment horizontal="center"/>
    </xf>
    <xf numFmtId="164" fontId="5" fillId="2" borderId="42" xfId="0" applyNumberFormat="1" applyFont="1" applyFill="1" applyBorder="1" applyAlignment="1">
      <alignment horizontal="left"/>
    </xf>
    <xf numFmtId="164" fontId="5" fillId="2" borderId="43" xfId="0" applyNumberFormat="1" applyFont="1" applyFill="1" applyBorder="1" applyAlignment="1">
      <alignment horizontal="left"/>
    </xf>
    <xf numFmtId="164" fontId="5" fillId="6" borderId="44" xfId="0" applyNumberFormat="1" applyFont="1" applyFill="1" applyBorder="1" applyAlignment="1">
      <alignment horizontal="center"/>
    </xf>
    <xf numFmtId="164" fontId="5" fillId="8" borderId="44" xfId="0" applyNumberFormat="1" applyFont="1" applyFill="1" applyBorder="1" applyAlignment="1">
      <alignment horizontal="center"/>
    </xf>
    <xf numFmtId="164" fontId="5" fillId="2" borderId="45" xfId="0" applyNumberFormat="1" applyFont="1" applyFill="1" applyBorder="1" applyAlignment="1">
      <alignment horizontal="center"/>
    </xf>
    <xf numFmtId="164" fontId="5" fillId="2" borderId="46" xfId="0" applyNumberFormat="1" applyFont="1" applyFill="1" applyBorder="1" applyAlignment="1">
      <alignment horizontal="center"/>
    </xf>
    <xf numFmtId="164" fontId="5" fillId="0" borderId="46" xfId="0" applyNumberFormat="1" applyFont="1" applyFill="1" applyBorder="1" applyAlignment="1">
      <alignment horizontal="center"/>
    </xf>
    <xf numFmtId="164" fontId="13" fillId="0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7" fillId="10" borderId="22" xfId="0" applyFont="1" applyFill="1" applyBorder="1" applyAlignment="1">
      <alignment horizontal="center" vertical="center" wrapText="1"/>
    </xf>
    <xf numFmtId="164" fontId="5" fillId="10" borderId="1" xfId="0" applyNumberFormat="1" applyFont="1" applyFill="1" applyBorder="1" applyAlignment="1">
      <alignment horizontal="center"/>
    </xf>
    <xf numFmtId="165" fontId="7" fillId="10" borderId="24" xfId="0" applyNumberFormat="1" applyFont="1" applyFill="1" applyBorder="1" applyAlignment="1">
      <alignment horizontal="center"/>
    </xf>
    <xf numFmtId="0" fontId="2" fillId="0" borderId="0" xfId="0" applyFont="1" applyFill="1"/>
    <xf numFmtId="165" fontId="3" fillId="0" borderId="0" xfId="0" applyNumberFormat="1" applyFont="1" applyFill="1"/>
    <xf numFmtId="0" fontId="5" fillId="11" borderId="22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 wrapText="1"/>
    </xf>
    <xf numFmtId="164" fontId="5" fillId="11" borderId="1" xfId="0" applyNumberFormat="1" applyFont="1" applyFill="1" applyBorder="1" applyAlignment="1">
      <alignment horizontal="center"/>
    </xf>
    <xf numFmtId="164" fontId="5" fillId="11" borderId="9" xfId="0" applyNumberFormat="1" applyFont="1" applyFill="1" applyBorder="1" applyAlignment="1">
      <alignment horizontal="center"/>
    </xf>
    <xf numFmtId="165" fontId="7" fillId="11" borderId="24" xfId="0" applyNumberFormat="1" applyFont="1" applyFill="1" applyBorder="1" applyAlignment="1">
      <alignment horizontal="center"/>
    </xf>
    <xf numFmtId="166" fontId="21" fillId="12" borderId="51" xfId="0" applyNumberFormat="1" applyFont="1" applyFill="1" applyBorder="1" applyAlignment="1" applyProtection="1">
      <alignment horizontal="center" wrapText="1"/>
    </xf>
    <xf numFmtId="164" fontId="5" fillId="12" borderId="1" xfId="0" applyNumberFormat="1" applyFont="1" applyFill="1" applyBorder="1" applyAlignment="1">
      <alignment horizontal="center"/>
    </xf>
    <xf numFmtId="166" fontId="21" fillId="12" borderId="1" xfId="0" applyNumberFormat="1" applyFont="1" applyFill="1" applyBorder="1" applyAlignment="1" applyProtection="1">
      <alignment horizontal="center" wrapText="1"/>
    </xf>
    <xf numFmtId="166" fontId="21" fillId="12" borderId="1" xfId="0" applyNumberFormat="1" applyFont="1" applyFill="1" applyBorder="1" applyAlignment="1" applyProtection="1">
      <alignment horizontal="center" vertical="center" wrapText="1"/>
    </xf>
    <xf numFmtId="166" fontId="21" fillId="12" borderId="52" xfId="0" applyNumberFormat="1" applyFont="1" applyFill="1" applyBorder="1" applyAlignment="1" applyProtection="1">
      <alignment horizontal="center" vertical="center" wrapText="1"/>
    </xf>
    <xf numFmtId="166" fontId="21" fillId="12" borderId="9" xfId="0" applyNumberFormat="1" applyFont="1" applyFill="1" applyBorder="1" applyAlignment="1" applyProtection="1">
      <alignment horizontal="center" wrapText="1"/>
    </xf>
    <xf numFmtId="165" fontId="7" fillId="12" borderId="24" xfId="0" applyNumberFormat="1" applyFont="1" applyFill="1" applyBorder="1" applyAlignment="1">
      <alignment horizontal="center"/>
    </xf>
    <xf numFmtId="164" fontId="5" fillId="10" borderId="9" xfId="0" applyNumberFormat="1" applyFont="1" applyFill="1" applyBorder="1" applyAlignment="1">
      <alignment horizontal="center"/>
    </xf>
    <xf numFmtId="164" fontId="5" fillId="13" borderId="1" xfId="0" applyNumberFormat="1" applyFont="1" applyFill="1" applyBorder="1" applyAlignment="1">
      <alignment horizontal="center"/>
    </xf>
    <xf numFmtId="164" fontId="5" fillId="13" borderId="9" xfId="0" applyNumberFormat="1" applyFont="1" applyFill="1" applyBorder="1" applyAlignment="1">
      <alignment horizontal="center"/>
    </xf>
    <xf numFmtId="0" fontId="7" fillId="14" borderId="22" xfId="0" applyFont="1" applyFill="1" applyBorder="1" applyAlignment="1">
      <alignment horizontal="center" vertical="center" wrapText="1"/>
    </xf>
    <xf numFmtId="164" fontId="5" fillId="14" borderId="1" xfId="0" applyNumberFormat="1" applyFont="1" applyFill="1" applyBorder="1" applyAlignment="1">
      <alignment horizontal="center"/>
    </xf>
    <xf numFmtId="164" fontId="5" fillId="14" borderId="9" xfId="0" applyNumberFormat="1" applyFont="1" applyFill="1" applyBorder="1" applyAlignment="1">
      <alignment horizontal="center"/>
    </xf>
    <xf numFmtId="164" fontId="5" fillId="13" borderId="10" xfId="0" applyNumberFormat="1" applyFont="1" applyFill="1" applyBorder="1" applyAlignment="1">
      <alignment horizontal="center"/>
    </xf>
    <xf numFmtId="164" fontId="5" fillId="14" borderId="1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5" fillId="3" borderId="7" xfId="0" applyFont="1" applyFill="1" applyBorder="1" applyAlignment="1">
      <alignment horizontal="center"/>
    </xf>
    <xf numFmtId="49" fontId="17" fillId="0" borderId="31" xfId="0" applyNumberFormat="1" applyFont="1" applyBorder="1" applyAlignment="1">
      <alignment vertical="center"/>
    </xf>
    <xf numFmtId="49" fontId="18" fillId="0" borderId="48" xfId="0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14" fontId="7" fillId="0" borderId="31" xfId="0" applyNumberFormat="1" applyFont="1" applyFill="1" applyBorder="1" applyAlignment="1">
      <alignment horizontal="center" vertical="center" wrapText="1"/>
    </xf>
    <xf numFmtId="17" fontId="5" fillId="0" borderId="3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left"/>
    </xf>
    <xf numFmtId="164" fontId="5" fillId="0" borderId="32" xfId="0" applyNumberFormat="1" applyFont="1" applyFill="1" applyBorder="1" applyAlignment="1">
      <alignment horizontal="center"/>
    </xf>
    <xf numFmtId="0" fontId="4" fillId="0" borderId="0" xfId="0" applyFont="1" applyFill="1"/>
    <xf numFmtId="0" fontId="5" fillId="9" borderId="38" xfId="0" applyFont="1" applyFill="1" applyBorder="1" applyAlignment="1">
      <alignment horizontal="center" vertical="center" wrapText="1"/>
    </xf>
    <xf numFmtId="164" fontId="5" fillId="9" borderId="3" xfId="0" applyNumberFormat="1" applyFont="1" applyFill="1" applyBorder="1" applyAlignment="1">
      <alignment horizontal="center"/>
    </xf>
    <xf numFmtId="164" fontId="5" fillId="9" borderId="46" xfId="0" applyNumberFormat="1" applyFont="1" applyFill="1" applyBorder="1" applyAlignment="1">
      <alignment horizontal="center"/>
    </xf>
    <xf numFmtId="14" fontId="7" fillId="0" borderId="53" xfId="0" applyNumberFormat="1" applyFont="1" applyFill="1" applyBorder="1" applyAlignment="1">
      <alignment horizontal="center" vertical="center" wrapText="1"/>
    </xf>
    <xf numFmtId="17" fontId="5" fillId="0" borderId="54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164" fontId="5" fillId="0" borderId="32" xfId="0" applyNumberFormat="1" applyFont="1" applyBorder="1" applyAlignment="1">
      <alignment horizontal="center"/>
    </xf>
    <xf numFmtId="164" fontId="5" fillId="0" borderId="55" xfId="0" applyNumberFormat="1" applyFont="1" applyFill="1" applyBorder="1" applyAlignment="1">
      <alignment horizontal="center"/>
    </xf>
    <xf numFmtId="0" fontId="3" fillId="0" borderId="36" xfId="0" applyFont="1" applyFill="1" applyBorder="1"/>
    <xf numFmtId="0" fontId="5" fillId="0" borderId="4" xfId="0" applyFont="1" applyFill="1" applyBorder="1"/>
    <xf numFmtId="164" fontId="5" fillId="0" borderId="4" xfId="0" applyNumberFormat="1" applyFont="1" applyFill="1" applyBorder="1" applyAlignment="1">
      <alignment horizontal="center"/>
    </xf>
    <xf numFmtId="14" fontId="7" fillId="0" borderId="37" xfId="0" applyNumberFormat="1" applyFont="1" applyFill="1" applyBorder="1" applyAlignment="1">
      <alignment horizontal="center" vertical="center" wrapText="1"/>
    </xf>
    <xf numFmtId="49" fontId="13" fillId="2" borderId="53" xfId="0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7" fillId="18" borderId="57" xfId="0" applyFont="1" applyFill="1" applyBorder="1" applyAlignment="1">
      <alignment horizontal="center" vertical="center" wrapText="1"/>
    </xf>
    <xf numFmtId="164" fontId="5" fillId="18" borderId="3" xfId="0" applyNumberFormat="1" applyFont="1" applyFill="1" applyBorder="1" applyAlignment="1">
      <alignment horizontal="center"/>
    </xf>
    <xf numFmtId="164" fontId="5" fillId="18" borderId="58" xfId="0" applyNumberFormat="1" applyFont="1" applyFill="1" applyBorder="1" applyAlignment="1">
      <alignment horizontal="center"/>
    </xf>
    <xf numFmtId="0" fontId="5" fillId="4" borderId="49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5" fillId="0" borderId="6" xfId="0" applyNumberFormat="1" applyFont="1" applyFill="1" applyBorder="1" applyAlignment="1">
      <alignment horizontal="center"/>
    </xf>
    <xf numFmtId="49" fontId="14" fillId="0" borderId="37" xfId="0" applyNumberFormat="1" applyFont="1" applyFill="1" applyBorder="1" applyAlignment="1">
      <alignment horizontal="center"/>
    </xf>
    <xf numFmtId="49" fontId="17" fillId="0" borderId="6" xfId="0" applyNumberFormat="1" applyFont="1" applyBorder="1" applyAlignment="1">
      <alignment vertical="center"/>
    </xf>
    <xf numFmtId="0" fontId="0" fillId="0" borderId="34" xfId="0" applyBorder="1" applyAlignment="1"/>
    <xf numFmtId="14" fontId="7" fillId="0" borderId="6" xfId="0" applyNumberFormat="1" applyFont="1" applyFill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5" fillId="4" borderId="47" xfId="0" applyFont="1" applyFill="1" applyBorder="1"/>
    <xf numFmtId="49" fontId="17" fillId="0" borderId="61" xfId="0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/>
    </xf>
    <xf numFmtId="14" fontId="7" fillId="15" borderId="31" xfId="0" applyNumberFormat="1" applyFont="1" applyFill="1" applyBorder="1" applyAlignment="1">
      <alignment horizontal="center" vertical="center" wrapText="1"/>
    </xf>
    <xf numFmtId="0" fontId="5" fillId="9" borderId="59" xfId="0" applyFont="1" applyFill="1" applyBorder="1" applyAlignment="1">
      <alignment horizontal="center" vertical="center" wrapText="1"/>
    </xf>
    <xf numFmtId="164" fontId="5" fillId="9" borderId="32" xfId="0" applyNumberFormat="1" applyFont="1" applyFill="1" applyBorder="1" applyAlignment="1">
      <alignment horizontal="center"/>
    </xf>
    <xf numFmtId="164" fontId="5" fillId="9" borderId="44" xfId="0" applyNumberFormat="1" applyFont="1" applyFill="1" applyBorder="1" applyAlignment="1">
      <alignment horizontal="center"/>
    </xf>
    <xf numFmtId="0" fontId="5" fillId="19" borderId="59" xfId="0" applyFont="1" applyFill="1" applyBorder="1" applyAlignment="1">
      <alignment horizontal="center" vertical="center" wrapText="1"/>
    </xf>
    <xf numFmtId="164" fontId="5" fillId="19" borderId="1" xfId="0" applyNumberFormat="1" applyFont="1" applyFill="1" applyBorder="1" applyAlignment="1">
      <alignment horizontal="center"/>
    </xf>
    <xf numFmtId="164" fontId="5" fillId="19" borderId="9" xfId="0" applyNumberFormat="1" applyFont="1" applyFill="1" applyBorder="1" applyAlignment="1">
      <alignment horizontal="center"/>
    </xf>
    <xf numFmtId="14" fontId="7" fillId="0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17" fontId="5" fillId="0" borderId="62" xfId="0" applyNumberFormat="1" applyFont="1" applyFill="1" applyBorder="1" applyAlignment="1">
      <alignment horizontal="center"/>
    </xf>
    <xf numFmtId="0" fontId="5" fillId="3" borderId="32" xfId="0" applyFont="1" applyFill="1" applyBorder="1"/>
    <xf numFmtId="0" fontId="7" fillId="20" borderId="63" xfId="0" applyFont="1" applyFill="1" applyBorder="1" applyAlignment="1">
      <alignment horizontal="center" vertical="center" wrapText="1"/>
    </xf>
    <xf numFmtId="164" fontId="5" fillId="20" borderId="1" xfId="0" applyNumberFormat="1" applyFont="1" applyFill="1" applyBorder="1" applyAlignment="1">
      <alignment horizontal="center"/>
    </xf>
    <xf numFmtId="166" fontId="8" fillId="5" borderId="14" xfId="0" applyNumberFormat="1" applyFont="1" applyFill="1" applyBorder="1" applyAlignment="1">
      <alignment horizontal="center"/>
    </xf>
    <xf numFmtId="166" fontId="8" fillId="5" borderId="1" xfId="0" applyNumberFormat="1" applyFont="1" applyFill="1" applyBorder="1" applyAlignment="1">
      <alignment horizontal="center"/>
    </xf>
    <xf numFmtId="166" fontId="8" fillId="5" borderId="64" xfId="0" applyNumberFormat="1" applyFont="1" applyFill="1" applyBorder="1" applyAlignment="1">
      <alignment horizontal="center"/>
    </xf>
    <xf numFmtId="166" fontId="8" fillId="5" borderId="65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166" fontId="8" fillId="0" borderId="20" xfId="0" applyNumberFormat="1" applyFont="1" applyFill="1" applyBorder="1" applyAlignment="1">
      <alignment horizontal="center"/>
    </xf>
    <xf numFmtId="166" fontId="8" fillId="5" borderId="66" xfId="0" applyNumberFormat="1" applyFont="1" applyFill="1" applyBorder="1" applyAlignment="1">
      <alignment horizontal="center"/>
    </xf>
    <xf numFmtId="166" fontId="8" fillId="5" borderId="67" xfId="0" applyNumberFormat="1" applyFont="1" applyFill="1" applyBorder="1" applyAlignment="1">
      <alignment horizontal="center"/>
    </xf>
    <xf numFmtId="166" fontId="8" fillId="5" borderId="68" xfId="0" applyNumberFormat="1" applyFont="1" applyFill="1" applyBorder="1" applyAlignment="1">
      <alignment horizontal="center"/>
    </xf>
    <xf numFmtId="166" fontId="8" fillId="5" borderId="69" xfId="0" applyNumberFormat="1" applyFont="1" applyFill="1" applyBorder="1" applyAlignment="1">
      <alignment horizontal="center"/>
    </xf>
    <xf numFmtId="166" fontId="8" fillId="5" borderId="21" xfId="0" applyNumberFormat="1" applyFont="1" applyFill="1" applyBorder="1" applyAlignment="1">
      <alignment horizontal="center"/>
    </xf>
    <xf numFmtId="166" fontId="8" fillId="5" borderId="22" xfId="0" applyNumberFormat="1" applyFont="1" applyFill="1" applyBorder="1" applyAlignment="1">
      <alignment horizontal="center"/>
    </xf>
    <xf numFmtId="166" fontId="8" fillId="5" borderId="70" xfId="0" applyNumberFormat="1" applyFont="1" applyFill="1" applyBorder="1" applyAlignment="1">
      <alignment horizontal="center"/>
    </xf>
    <xf numFmtId="166" fontId="8" fillId="5" borderId="45" xfId="0" applyNumberFormat="1" applyFont="1" applyFill="1" applyBorder="1" applyAlignment="1">
      <alignment horizontal="center"/>
    </xf>
    <xf numFmtId="166" fontId="8" fillId="5" borderId="71" xfId="0" applyNumberFormat="1" applyFont="1" applyFill="1" applyBorder="1" applyAlignment="1">
      <alignment horizontal="center"/>
    </xf>
    <xf numFmtId="166" fontId="8" fillId="5" borderId="72" xfId="0" applyNumberFormat="1" applyFont="1" applyFill="1" applyBorder="1" applyAlignment="1">
      <alignment horizontal="center"/>
    </xf>
    <xf numFmtId="166" fontId="8" fillId="5" borderId="19" xfId="0" applyNumberFormat="1" applyFont="1" applyFill="1" applyBorder="1" applyAlignment="1">
      <alignment horizontal="center"/>
    </xf>
    <xf numFmtId="164" fontId="5" fillId="0" borderId="39" xfId="0" applyNumberFormat="1" applyFont="1" applyBorder="1" applyAlignment="1">
      <alignment horizontal="center"/>
    </xf>
    <xf numFmtId="14" fontId="7" fillId="0" borderId="5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/>
    <xf numFmtId="17" fontId="5" fillId="0" borderId="73" xfId="0" applyNumberFormat="1" applyFont="1" applyFill="1" applyBorder="1" applyAlignment="1">
      <alignment horizontal="center"/>
    </xf>
    <xf numFmtId="0" fontId="5" fillId="4" borderId="0" xfId="0" applyFont="1" applyFill="1" applyBorder="1"/>
    <xf numFmtId="49" fontId="25" fillId="0" borderId="17" xfId="0" applyNumberFormat="1" applyFont="1" applyFill="1" applyBorder="1" applyAlignment="1">
      <alignment horizontal="center" wrapText="1"/>
    </xf>
    <xf numFmtId="164" fontId="5" fillId="2" borderId="4" xfId="0" applyNumberFormat="1" applyFont="1" applyFill="1" applyBorder="1" applyAlignment="1">
      <alignment horizontal="left"/>
    </xf>
    <xf numFmtId="166" fontId="8" fillId="5" borderId="0" xfId="0" applyNumberFormat="1" applyFont="1" applyFill="1" applyAlignment="1">
      <alignment horizontal="center"/>
    </xf>
    <xf numFmtId="14" fontId="7" fillId="0" borderId="5" xfId="0" applyNumberFormat="1" applyFont="1" applyFill="1" applyBorder="1" applyAlignment="1">
      <alignment horizontal="center" vertical="center" wrapText="1"/>
    </xf>
    <xf numFmtId="14" fontId="7" fillId="0" borderId="31" xfId="0" applyNumberFormat="1" applyFont="1" applyFill="1" applyBorder="1" applyAlignment="1">
      <alignment horizontal="center" vertical="center" wrapText="1"/>
    </xf>
    <xf numFmtId="17" fontId="5" fillId="0" borderId="31" xfId="0" applyNumberFormat="1" applyFont="1" applyFill="1" applyBorder="1" applyAlignment="1">
      <alignment horizontal="center"/>
    </xf>
    <xf numFmtId="17" fontId="5" fillId="0" borderId="53" xfId="0" applyNumberFormat="1" applyFont="1" applyFill="1" applyBorder="1" applyAlignment="1">
      <alignment horizontal="center"/>
    </xf>
    <xf numFmtId="0" fontId="3" fillId="2" borderId="48" xfId="0" applyFont="1" applyFill="1" applyBorder="1"/>
    <xf numFmtId="164" fontId="5" fillId="20" borderId="9" xfId="0" applyNumberFormat="1" applyFont="1" applyFill="1" applyBorder="1" applyAlignment="1">
      <alignment horizontal="center"/>
    </xf>
    <xf numFmtId="0" fontId="5" fillId="4" borderId="50" xfId="0" applyFont="1" applyFill="1" applyBorder="1"/>
    <xf numFmtId="0" fontId="5" fillId="9" borderId="16" xfId="0" applyFont="1" applyFill="1" applyBorder="1" applyAlignment="1">
      <alignment horizontal="center" vertical="center" wrapText="1"/>
    </xf>
    <xf numFmtId="164" fontId="5" fillId="0" borderId="61" xfId="0" applyNumberFormat="1" applyFont="1" applyFill="1" applyBorder="1" applyAlignment="1">
      <alignment horizontal="center"/>
    </xf>
    <xf numFmtId="165" fontId="7" fillId="0" borderId="6" xfId="0" applyNumberFormat="1" applyFont="1" applyFill="1" applyBorder="1" applyAlignment="1">
      <alignment horizontal="center"/>
    </xf>
    <xf numFmtId="164" fontId="5" fillId="9" borderId="8" xfId="0" applyNumberFormat="1" applyFont="1" applyFill="1" applyBorder="1" applyAlignment="1">
      <alignment horizontal="center"/>
    </xf>
    <xf numFmtId="165" fontId="7" fillId="0" borderId="74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3" fillId="0" borderId="0" xfId="0" applyFont="1" applyBorder="1"/>
    <xf numFmtId="164" fontId="3" fillId="0" borderId="0" xfId="0" applyNumberFormat="1" applyFont="1" applyFill="1" applyBorder="1"/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20" borderId="59" xfId="0" applyFont="1" applyFill="1" applyBorder="1" applyAlignment="1">
      <alignment horizontal="center" vertical="center" wrapText="1"/>
    </xf>
    <xf numFmtId="164" fontId="5" fillId="20" borderId="32" xfId="0" applyNumberFormat="1" applyFont="1" applyFill="1" applyBorder="1" applyAlignment="1">
      <alignment horizontal="center"/>
    </xf>
    <xf numFmtId="0" fontId="7" fillId="14" borderId="59" xfId="0" applyFont="1" applyFill="1" applyBorder="1" applyAlignment="1">
      <alignment horizontal="center" vertical="center" wrapText="1"/>
    </xf>
    <xf numFmtId="164" fontId="5" fillId="14" borderId="32" xfId="0" applyNumberFormat="1" applyFont="1" applyFill="1" applyBorder="1" applyAlignment="1">
      <alignment horizontal="center"/>
    </xf>
    <xf numFmtId="164" fontId="5" fillId="9" borderId="58" xfId="0" applyNumberFormat="1" applyFont="1" applyFill="1" applyBorder="1" applyAlignment="1">
      <alignment horizontal="center"/>
    </xf>
    <xf numFmtId="164" fontId="5" fillId="0" borderId="56" xfId="0" applyNumberFormat="1" applyFont="1" applyFill="1" applyBorder="1" applyAlignment="1">
      <alignment horizontal="center"/>
    </xf>
    <xf numFmtId="164" fontId="5" fillId="9" borderId="55" xfId="0" applyNumberFormat="1" applyFont="1" applyFill="1" applyBorder="1" applyAlignment="1">
      <alignment horizontal="center"/>
    </xf>
    <xf numFmtId="164" fontId="5" fillId="9" borderId="76" xfId="0" applyNumberFormat="1" applyFont="1" applyFill="1" applyBorder="1" applyAlignment="1">
      <alignment horizontal="center"/>
    </xf>
    <xf numFmtId="165" fontId="7" fillId="9" borderId="77" xfId="0" applyNumberFormat="1" applyFont="1" applyFill="1" applyBorder="1" applyAlignment="1">
      <alignment horizontal="center"/>
    </xf>
    <xf numFmtId="164" fontId="5" fillId="18" borderId="77" xfId="0" applyNumberFormat="1" applyFont="1" applyFill="1" applyBorder="1" applyAlignment="1">
      <alignment horizontal="center"/>
    </xf>
    <xf numFmtId="165" fontId="7" fillId="19" borderId="77" xfId="0" applyNumberFormat="1" applyFont="1" applyFill="1" applyBorder="1" applyAlignment="1">
      <alignment horizontal="center"/>
    </xf>
    <xf numFmtId="164" fontId="5" fillId="14" borderId="15" xfId="0" applyNumberFormat="1" applyFont="1" applyFill="1" applyBorder="1" applyAlignment="1">
      <alignment horizontal="center"/>
    </xf>
    <xf numFmtId="164" fontId="7" fillId="9" borderId="15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5" fillId="0" borderId="60" xfId="0" applyNumberFormat="1" applyFont="1" applyFill="1" applyBorder="1" applyAlignment="1">
      <alignment horizontal="center"/>
    </xf>
    <xf numFmtId="164" fontId="5" fillId="0" borderId="74" xfId="0" applyNumberFormat="1" applyFont="1" applyBorder="1" applyAlignment="1">
      <alignment horizontal="center"/>
    </xf>
    <xf numFmtId="0" fontId="6" fillId="0" borderId="45" xfId="0" applyFont="1" applyFill="1" applyBorder="1" applyAlignment="1">
      <alignment horizontal="left"/>
    </xf>
    <xf numFmtId="164" fontId="5" fillId="0" borderId="25" xfId="0" applyNumberFormat="1" applyFont="1" applyFill="1" applyBorder="1" applyAlignment="1">
      <alignment horizontal="left"/>
    </xf>
    <xf numFmtId="165" fontId="7" fillId="0" borderId="75" xfId="0" applyNumberFormat="1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165" fontId="7" fillId="9" borderId="75" xfId="0" applyNumberFormat="1" applyFont="1" applyFill="1" applyBorder="1" applyAlignment="1">
      <alignment horizontal="center"/>
    </xf>
    <xf numFmtId="164" fontId="5" fillId="20" borderId="77" xfId="0" applyNumberFormat="1" applyFont="1" applyFill="1" applyBorder="1" applyAlignment="1">
      <alignment horizontal="center"/>
    </xf>
    <xf numFmtId="164" fontId="5" fillId="20" borderId="30" xfId="0" applyNumberFormat="1" applyFont="1" applyFill="1" applyBorder="1" applyAlignment="1">
      <alignment horizontal="center"/>
    </xf>
    <xf numFmtId="0" fontId="5" fillId="9" borderId="23" xfId="0" applyFont="1" applyFill="1" applyBorder="1"/>
    <xf numFmtId="0" fontId="5" fillId="9" borderId="5" xfId="0" applyFont="1" applyFill="1" applyBorder="1" applyAlignment="1">
      <alignment horizontal="center"/>
    </xf>
    <xf numFmtId="0" fontId="5" fillId="9" borderId="48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8" xfId="0" applyBorder="1" applyAlignment="1"/>
    <xf numFmtId="0" fontId="2" fillId="17" borderId="49" xfId="0" applyFont="1" applyFill="1" applyBorder="1" applyAlignment="1">
      <alignment horizontal="center"/>
    </xf>
    <xf numFmtId="0" fontId="2" fillId="17" borderId="5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49" fontId="19" fillId="2" borderId="0" xfId="0" applyNumberFormat="1" applyFont="1" applyFill="1" applyBorder="1" applyAlignment="1">
      <alignment horizontal="center"/>
    </xf>
    <xf numFmtId="49" fontId="20" fillId="2" borderId="0" xfId="0" applyNumberFormat="1" applyFont="1" applyFill="1" applyBorder="1" applyAlignment="1">
      <alignment horizontal="center"/>
    </xf>
    <xf numFmtId="49" fontId="20" fillId="2" borderId="2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14" fontId="7" fillId="0" borderId="5" xfId="0" applyNumberFormat="1" applyFont="1" applyFill="1" applyBorder="1" applyAlignment="1">
      <alignment horizontal="center" vertical="center" wrapText="1"/>
    </xf>
    <xf numFmtId="14" fontId="7" fillId="0" borderId="31" xfId="0" applyNumberFormat="1" applyFont="1" applyFill="1" applyBorder="1" applyAlignment="1">
      <alignment horizontal="center" vertical="center" wrapText="1"/>
    </xf>
    <xf numFmtId="14" fontId="7" fillId="0" borderId="48" xfId="0" applyNumberFormat="1" applyFont="1" applyFill="1" applyBorder="1" applyAlignment="1">
      <alignment horizontal="center" vertical="center" wrapText="1"/>
    </xf>
    <xf numFmtId="17" fontId="5" fillId="0" borderId="37" xfId="0" applyNumberFormat="1" applyFont="1" applyFill="1" applyBorder="1" applyAlignment="1">
      <alignment horizontal="center"/>
    </xf>
    <xf numFmtId="17" fontId="5" fillId="0" borderId="31" xfId="0" applyNumberFormat="1" applyFont="1" applyFill="1" applyBorder="1" applyAlignment="1">
      <alignment horizontal="center"/>
    </xf>
    <xf numFmtId="17" fontId="5" fillId="0" borderId="53" xfId="0" applyNumberFormat="1" applyFont="1" applyFill="1" applyBorder="1" applyAlignment="1">
      <alignment horizontal="center"/>
    </xf>
    <xf numFmtId="17" fontId="5" fillId="0" borderId="5" xfId="0" applyNumberFormat="1" applyFont="1" applyFill="1" applyBorder="1" applyAlignment="1">
      <alignment horizontal="center"/>
    </xf>
    <xf numFmtId="17" fontId="5" fillId="0" borderId="48" xfId="0" applyNumberFormat="1" applyFont="1" applyFill="1" applyBorder="1" applyAlignment="1">
      <alignment horizontal="center"/>
    </xf>
    <xf numFmtId="17" fontId="7" fillId="0" borderId="5" xfId="0" applyNumberFormat="1" applyFont="1" applyFill="1" applyBorder="1" applyAlignment="1">
      <alignment horizontal="center"/>
    </xf>
    <xf numFmtId="17" fontId="7" fillId="0" borderId="48" xfId="0" applyNumberFormat="1" applyFont="1" applyFill="1" applyBorder="1" applyAlignment="1">
      <alignment horizontal="center"/>
    </xf>
    <xf numFmtId="0" fontId="2" fillId="16" borderId="49" xfId="0" applyFont="1" applyFill="1" applyBorder="1" applyAlignment="1">
      <alignment horizontal="center"/>
    </xf>
    <xf numFmtId="0" fontId="2" fillId="16" borderId="50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0" fillId="0" borderId="31" xfId="0" applyBorder="1" applyAlignment="1"/>
    <xf numFmtId="0" fontId="3" fillId="2" borderId="5" xfId="0" applyFont="1" applyFill="1" applyBorder="1"/>
    <xf numFmtId="0" fontId="3" fillId="2" borderId="31" xfId="0" applyFont="1" applyFill="1" applyBorder="1"/>
    <xf numFmtId="0" fontId="3" fillId="2" borderId="48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  <color rgb="FFFF505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O116"/>
  <sheetViews>
    <sheetView tabSelected="1" zoomScaleNormal="100" zoomScaleSheetLayoutView="100" workbookViewId="0">
      <selection activeCell="C10" sqref="C10"/>
    </sheetView>
  </sheetViews>
  <sheetFormatPr defaultColWidth="9.109375" defaultRowHeight="13.8" x14ac:dyDescent="0.3"/>
  <cols>
    <col min="1" max="1" width="13.109375" style="2" bestFit="1" customWidth="1"/>
    <col min="2" max="2" width="13.6640625" style="14" bestFit="1" customWidth="1"/>
    <col min="3" max="3" width="15.33203125" style="2" customWidth="1"/>
    <col min="4" max="7" width="15.33203125" style="2" hidden="1" customWidth="1"/>
    <col min="8" max="8" width="9.44140625" style="2" hidden="1" customWidth="1"/>
    <col min="9" max="9" width="16.6640625" style="2" hidden="1" customWidth="1"/>
    <col min="10" max="16" width="9.44140625" style="2" hidden="1" customWidth="1"/>
    <col min="17" max="19" width="8.33203125" style="2" hidden="1" customWidth="1"/>
    <col min="20" max="20" width="11.33203125" style="2" bestFit="1" customWidth="1"/>
    <col min="21" max="21" width="13" style="2" bestFit="1" customWidth="1"/>
    <col min="22" max="22" width="8.88671875" style="2" bestFit="1" customWidth="1"/>
    <col min="23" max="23" width="8.6640625" style="2" bestFit="1" customWidth="1"/>
    <col min="24" max="24" width="13.6640625" style="2" bestFit="1" customWidth="1"/>
    <col min="25" max="25" width="11.109375" style="2" bestFit="1" customWidth="1"/>
    <col min="26" max="26" width="10.5546875" style="2" customWidth="1"/>
    <col min="27" max="27" width="12.5546875" style="2" customWidth="1"/>
    <col min="28" max="28" width="14.33203125" style="2" customWidth="1"/>
    <col min="29" max="29" width="12.6640625" style="2" customWidth="1"/>
    <col min="30" max="30" width="11.5546875" style="2" customWidth="1"/>
    <col min="31" max="31" width="14.33203125" style="2" customWidth="1"/>
    <col min="32" max="35" width="12.44140625" style="22" customWidth="1"/>
    <col min="36" max="36" width="14.33203125" style="22" customWidth="1"/>
    <col min="37" max="37" width="13" style="2" customWidth="1"/>
    <col min="38" max="38" width="11.5546875" style="2" customWidth="1"/>
    <col min="39" max="39" width="10.5546875" style="2" customWidth="1"/>
    <col min="40" max="40" width="10.6640625" style="2" customWidth="1"/>
    <col min="41" max="41" width="15.6640625" style="2" customWidth="1"/>
    <col min="42" max="16384" width="9.109375" style="2"/>
  </cols>
  <sheetData>
    <row r="1" spans="1:41" s="1" customFormat="1" ht="15.75" customHeight="1" x14ac:dyDescent="0.3">
      <c r="A1" s="262" t="s">
        <v>184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3"/>
      <c r="AF1" s="108"/>
      <c r="AG1" s="108"/>
      <c r="AH1" s="108"/>
      <c r="AI1" s="108"/>
      <c r="AJ1" s="108"/>
    </row>
    <row r="2" spans="1:41" s="1" customFormat="1" ht="15.75" customHeight="1" x14ac:dyDescent="0.3">
      <c r="A2" s="264" t="s">
        <v>144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5"/>
      <c r="AF2" s="108"/>
      <c r="AG2" s="108"/>
      <c r="AH2" s="108"/>
      <c r="AI2" s="108"/>
      <c r="AJ2" s="108"/>
    </row>
    <row r="3" spans="1:41" s="1" customFormat="1" ht="15.75" customHeight="1" x14ac:dyDescent="0.3">
      <c r="A3" s="264" t="s">
        <v>129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5"/>
      <c r="AF3" s="108"/>
      <c r="AG3" s="108"/>
      <c r="AH3" s="108"/>
      <c r="AI3" s="108"/>
      <c r="AJ3" s="108"/>
    </row>
    <row r="4" spans="1:41" s="1" customFormat="1" ht="15.75" customHeight="1" x14ac:dyDescent="0.3">
      <c r="A4" s="266" t="s">
        <v>221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8"/>
      <c r="Y4" s="16"/>
      <c r="AF4" s="108"/>
      <c r="AG4" s="108"/>
      <c r="AH4" s="108"/>
      <c r="AI4" s="108"/>
      <c r="AJ4" s="108"/>
    </row>
    <row r="5" spans="1:41" s="1" customFormat="1" ht="15.75" customHeight="1" thickBot="1" x14ac:dyDescent="0.35">
      <c r="A5" s="269" t="s">
        <v>206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1"/>
      <c r="AF5" s="108"/>
      <c r="AG5" s="108"/>
      <c r="AH5" s="108"/>
      <c r="AI5" s="108"/>
      <c r="AJ5" s="108"/>
    </row>
    <row r="6" spans="1:41" ht="14.4" thickBot="1" x14ac:dyDescent="0.35">
      <c r="A6" s="3"/>
      <c r="B6" s="1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X6" s="63"/>
      <c r="Y6" s="259" t="s">
        <v>147</v>
      </c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1"/>
    </row>
    <row r="7" spans="1:41" ht="44.25" customHeight="1" thickBot="1" x14ac:dyDescent="0.35">
      <c r="A7" s="39"/>
      <c r="B7" s="60"/>
      <c r="C7" s="208" t="s">
        <v>225</v>
      </c>
      <c r="D7" s="208" t="s">
        <v>208</v>
      </c>
      <c r="E7" s="208" t="s">
        <v>208</v>
      </c>
      <c r="F7" s="208" t="s">
        <v>208</v>
      </c>
      <c r="G7" s="208" t="s">
        <v>208</v>
      </c>
      <c r="H7" s="208" t="s">
        <v>208</v>
      </c>
      <c r="I7" s="208" t="s">
        <v>208</v>
      </c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6"/>
      <c r="W7" s="6"/>
      <c r="X7" s="70" t="s">
        <v>133</v>
      </c>
      <c r="Y7" s="84" t="s">
        <v>151</v>
      </c>
      <c r="Z7" s="84" t="s">
        <v>155</v>
      </c>
      <c r="AA7" s="84" t="s">
        <v>156</v>
      </c>
      <c r="AB7" s="84" t="s">
        <v>158</v>
      </c>
      <c r="AC7" s="84" t="s">
        <v>157</v>
      </c>
      <c r="AD7" s="84" t="s">
        <v>161</v>
      </c>
      <c r="AE7" s="84" t="s">
        <v>162</v>
      </c>
      <c r="AF7" s="272" t="s">
        <v>188</v>
      </c>
      <c r="AG7" s="273"/>
      <c r="AH7" s="273"/>
      <c r="AI7" s="274"/>
      <c r="AJ7" s="172" t="s">
        <v>196</v>
      </c>
      <c r="AK7" s="84" t="s">
        <v>194</v>
      </c>
      <c r="AL7" s="84" t="s">
        <v>199</v>
      </c>
      <c r="AM7" s="84" t="s">
        <v>205</v>
      </c>
      <c r="AN7" s="84" t="s">
        <v>222</v>
      </c>
      <c r="AO7" s="43" t="s">
        <v>146</v>
      </c>
    </row>
    <row r="8" spans="1:41" ht="13.5" customHeight="1" thickBot="1" x14ac:dyDescent="0.35">
      <c r="A8" s="17"/>
      <c r="B8" s="61" t="s">
        <v>96</v>
      </c>
      <c r="C8" s="62" t="s">
        <v>97</v>
      </c>
      <c r="D8" s="40" t="s">
        <v>99</v>
      </c>
      <c r="E8" s="40" t="s">
        <v>100</v>
      </c>
      <c r="F8" s="40" t="s">
        <v>101</v>
      </c>
      <c r="G8" s="40" t="s">
        <v>102</v>
      </c>
      <c r="H8" s="40" t="s">
        <v>103</v>
      </c>
      <c r="I8" s="40" t="s">
        <v>104</v>
      </c>
      <c r="J8" s="40" t="s">
        <v>105</v>
      </c>
      <c r="K8" s="40" t="s">
        <v>106</v>
      </c>
      <c r="L8" s="40" t="s">
        <v>107</v>
      </c>
      <c r="M8" s="40" t="s">
        <v>108</v>
      </c>
      <c r="N8" s="40" t="s">
        <v>109</v>
      </c>
      <c r="O8" s="40" t="s">
        <v>110</v>
      </c>
      <c r="P8" s="40" t="s">
        <v>111</v>
      </c>
      <c r="Q8" s="40" t="s">
        <v>122</v>
      </c>
      <c r="R8" s="40" t="s">
        <v>123</v>
      </c>
      <c r="S8" s="87" t="s">
        <v>211</v>
      </c>
      <c r="T8" s="41" t="s">
        <v>212</v>
      </c>
      <c r="U8" s="18" t="s">
        <v>124</v>
      </c>
      <c r="V8" s="255" t="s">
        <v>165</v>
      </c>
      <c r="W8" s="256"/>
      <c r="X8" s="17"/>
      <c r="Y8" s="44" t="s">
        <v>213</v>
      </c>
      <c r="Z8" s="45" t="s">
        <v>125</v>
      </c>
      <c r="AA8" s="45" t="s">
        <v>126</v>
      </c>
      <c r="AB8" s="45" t="s">
        <v>127</v>
      </c>
      <c r="AC8" s="45" t="s">
        <v>128</v>
      </c>
      <c r="AD8" s="45" t="s">
        <v>132</v>
      </c>
      <c r="AE8" s="45" t="s">
        <v>138</v>
      </c>
      <c r="AF8" s="275" t="s">
        <v>139</v>
      </c>
      <c r="AG8" s="276"/>
      <c r="AH8" s="277"/>
      <c r="AI8" s="45" t="s">
        <v>140</v>
      </c>
      <c r="AJ8" s="45" t="s">
        <v>141</v>
      </c>
      <c r="AK8" s="45" t="s">
        <v>142</v>
      </c>
      <c r="AL8" s="45" t="s">
        <v>168</v>
      </c>
      <c r="AM8" s="45" t="s">
        <v>173</v>
      </c>
      <c r="AN8" s="46" t="s">
        <v>169</v>
      </c>
      <c r="AO8" s="46" t="s">
        <v>174</v>
      </c>
    </row>
    <row r="9" spans="1:41" ht="61.2" x14ac:dyDescent="0.3">
      <c r="A9" s="32" t="s">
        <v>149</v>
      </c>
      <c r="B9" s="34" t="s">
        <v>207</v>
      </c>
      <c r="C9" s="37" t="s">
        <v>130</v>
      </c>
      <c r="D9" s="71" t="s">
        <v>134</v>
      </c>
      <c r="E9" s="71" t="s">
        <v>136</v>
      </c>
      <c r="F9" s="76" t="s">
        <v>143</v>
      </c>
      <c r="G9" s="71" t="s">
        <v>135</v>
      </c>
      <c r="H9" s="71" t="s">
        <v>137</v>
      </c>
      <c r="I9" s="71" t="s">
        <v>112</v>
      </c>
      <c r="J9" s="42" t="s">
        <v>113</v>
      </c>
      <c r="K9" s="42" t="s">
        <v>114</v>
      </c>
      <c r="L9" s="42" t="s">
        <v>115</v>
      </c>
      <c r="M9" s="42" t="s">
        <v>116</v>
      </c>
      <c r="N9" s="42" t="s">
        <v>117</v>
      </c>
      <c r="O9" s="42" t="s">
        <v>118</v>
      </c>
      <c r="P9" s="42" t="s">
        <v>119</v>
      </c>
      <c r="Q9" s="42" t="s">
        <v>120</v>
      </c>
      <c r="R9" s="42" t="s">
        <v>121</v>
      </c>
      <c r="S9" s="88" t="s">
        <v>145</v>
      </c>
      <c r="T9" s="82" t="s">
        <v>224</v>
      </c>
      <c r="U9" s="83" t="s">
        <v>223</v>
      </c>
      <c r="V9" s="104" t="s">
        <v>166</v>
      </c>
      <c r="W9" s="104" t="s">
        <v>167</v>
      </c>
      <c r="X9" s="32"/>
      <c r="Y9" s="47" t="s">
        <v>148</v>
      </c>
      <c r="Z9" s="48" t="s">
        <v>150</v>
      </c>
      <c r="AA9" s="48" t="s">
        <v>152</v>
      </c>
      <c r="AB9" s="48" t="s">
        <v>153</v>
      </c>
      <c r="AC9" s="48" t="s">
        <v>154</v>
      </c>
      <c r="AD9" s="48" t="s">
        <v>159</v>
      </c>
      <c r="AE9" s="48" t="s">
        <v>160</v>
      </c>
      <c r="AF9" s="110" t="s">
        <v>163</v>
      </c>
      <c r="AG9" s="111" t="s">
        <v>170</v>
      </c>
      <c r="AH9" s="105" t="s">
        <v>171</v>
      </c>
      <c r="AI9" s="112" t="s">
        <v>172</v>
      </c>
      <c r="AJ9" s="126" t="s">
        <v>189</v>
      </c>
      <c r="AK9" s="48" t="s">
        <v>195</v>
      </c>
      <c r="AL9" s="48" t="s">
        <v>197</v>
      </c>
      <c r="AM9" s="48" t="s">
        <v>204</v>
      </c>
      <c r="AN9" s="85" t="s">
        <v>209</v>
      </c>
      <c r="AO9" s="86" t="s">
        <v>229</v>
      </c>
    </row>
    <row r="10" spans="1:41" ht="15" customHeight="1" x14ac:dyDescent="0.3">
      <c r="A10" s="19"/>
      <c r="B10" s="20"/>
      <c r="C10" s="20"/>
      <c r="D10" s="75"/>
      <c r="E10" s="75"/>
      <c r="F10" s="75"/>
      <c r="G10" s="75"/>
      <c r="H10" s="75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89"/>
      <c r="U10" s="27"/>
      <c r="V10" s="257"/>
      <c r="W10" s="258"/>
      <c r="X10" s="19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49"/>
    </row>
    <row r="11" spans="1:41" ht="41.25" customHeight="1" x14ac:dyDescent="0.3">
      <c r="A11" s="59" t="s">
        <v>0</v>
      </c>
      <c r="B11" s="28"/>
      <c r="C11" s="29"/>
      <c r="D11" s="72"/>
      <c r="E11" s="72"/>
      <c r="F11" s="72"/>
      <c r="G11" s="72"/>
      <c r="H11" s="72"/>
      <c r="I11" s="72"/>
      <c r="J11" s="30"/>
      <c r="K11" s="30"/>
      <c r="L11" s="30"/>
      <c r="M11" s="30"/>
      <c r="N11" s="30"/>
      <c r="O11" s="30"/>
      <c r="P11" s="30"/>
      <c r="Q11" s="30"/>
      <c r="R11" s="30"/>
      <c r="S11" s="65"/>
      <c r="T11" s="90"/>
      <c r="U11" s="31"/>
      <c r="V11" s="6"/>
      <c r="W11" s="6"/>
      <c r="X11" s="59" t="s">
        <v>0</v>
      </c>
      <c r="Y11" s="30"/>
      <c r="Z11" s="30"/>
      <c r="AA11" s="30"/>
      <c r="AB11" s="30"/>
      <c r="AC11" s="30"/>
      <c r="AD11" s="65"/>
      <c r="AE11" s="30"/>
      <c r="AF11" s="65"/>
      <c r="AG11" s="65"/>
      <c r="AH11" s="65"/>
      <c r="AI11" s="65"/>
      <c r="AK11" s="30"/>
      <c r="AL11" s="30"/>
      <c r="AM11" s="30"/>
      <c r="AN11" s="30"/>
      <c r="AO11" s="50"/>
    </row>
    <row r="12" spans="1:41" s="7" customFormat="1" ht="21.75" customHeight="1" x14ac:dyDescent="0.3">
      <c r="A12" s="26" t="s">
        <v>2</v>
      </c>
      <c r="B12" s="185">
        <v>17223.310000000001</v>
      </c>
      <c r="C12" s="186">
        <v>4305.83</v>
      </c>
      <c r="D12" s="73">
        <v>0</v>
      </c>
      <c r="E12" s="73">
        <v>0</v>
      </c>
      <c r="F12" s="77">
        <f t="shared" ref="F12:F43" si="0">SUM(D12:E12)</f>
        <v>0</v>
      </c>
      <c r="G12" s="73">
        <v>0</v>
      </c>
      <c r="H12" s="73">
        <v>39812</v>
      </c>
      <c r="I12" s="73">
        <v>56367</v>
      </c>
      <c r="J12" s="4">
        <v>68200.89</v>
      </c>
      <c r="K12" s="4">
        <v>76205.67</v>
      </c>
      <c r="L12" s="4">
        <v>54956.25</v>
      </c>
      <c r="M12" s="4">
        <v>74100</v>
      </c>
      <c r="N12" s="4">
        <v>70787.5</v>
      </c>
      <c r="O12" s="4">
        <v>81931.25</v>
      </c>
      <c r="P12" s="8">
        <v>71362.5</v>
      </c>
      <c r="Q12" s="8">
        <v>36100.612499999996</v>
      </c>
      <c r="R12" s="4">
        <v>26750.154999999999</v>
      </c>
      <c r="S12" s="67">
        <v>30693.409999999996</v>
      </c>
      <c r="T12" s="66">
        <f>AO12</f>
        <v>48306.47</v>
      </c>
      <c r="U12" s="10">
        <f>SUM(F12:T12)</f>
        <v>735573.70750000014</v>
      </c>
      <c r="V12" s="6"/>
      <c r="W12" s="6"/>
      <c r="X12" s="26" t="s">
        <v>2</v>
      </c>
      <c r="Y12" s="51">
        <v>2900.7</v>
      </c>
      <c r="Z12" s="12">
        <v>7480.09</v>
      </c>
      <c r="AA12" s="12">
        <v>1380.3</v>
      </c>
      <c r="AB12" s="12">
        <v>978.11</v>
      </c>
      <c r="AC12" s="12">
        <v>67.5</v>
      </c>
      <c r="AD12" s="79">
        <v>1486.09</v>
      </c>
      <c r="AE12" s="79">
        <v>1230.5999999999999</v>
      </c>
      <c r="AF12" s="113">
        <v>2570.92</v>
      </c>
      <c r="AG12" s="116">
        <v>2330.84</v>
      </c>
      <c r="AH12" s="106"/>
      <c r="AI12" s="124">
        <f>AF12+AG12+AH12</f>
        <v>4901.76</v>
      </c>
      <c r="AJ12" s="127">
        <v>16747.97</v>
      </c>
      <c r="AK12" s="189">
        <v>679.18</v>
      </c>
      <c r="AL12" s="4">
        <v>3703.39</v>
      </c>
      <c r="AM12" s="12">
        <v>2444.9499999999998</v>
      </c>
      <c r="AN12" s="52">
        <v>4305.83</v>
      </c>
      <c r="AO12" s="52">
        <f t="shared" ref="AO12:AO43" si="1">SUM(Y12:AE12)+ SUM(AI12:AN12)</f>
        <v>48306.47</v>
      </c>
    </row>
    <row r="13" spans="1:41" s="7" customFormat="1" ht="21.75" customHeight="1" x14ac:dyDescent="0.3">
      <c r="A13" s="69" t="s">
        <v>3</v>
      </c>
      <c r="B13" s="35">
        <v>0</v>
      </c>
      <c r="C13" s="38">
        <v>0</v>
      </c>
      <c r="D13" s="73">
        <v>0</v>
      </c>
      <c r="E13" s="73">
        <v>0</v>
      </c>
      <c r="F13" s="77">
        <f t="shared" si="0"/>
        <v>0</v>
      </c>
      <c r="G13" s="73">
        <v>5856</v>
      </c>
      <c r="H13" s="73">
        <v>10974</v>
      </c>
      <c r="I13" s="73">
        <v>11349</v>
      </c>
      <c r="J13" s="4">
        <v>5431.25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67">
        <v>0</v>
      </c>
      <c r="T13" s="66">
        <f t="shared" ref="T13:T76" si="2">AO13</f>
        <v>0</v>
      </c>
      <c r="U13" s="10">
        <f t="shared" ref="U13:U76" si="3">SUM(F13:T13)</f>
        <v>33610.25</v>
      </c>
      <c r="V13" s="6"/>
      <c r="W13" s="6"/>
      <c r="X13" s="26" t="s">
        <v>3</v>
      </c>
      <c r="Y13" s="51">
        <v>0</v>
      </c>
      <c r="Z13" s="12">
        <v>0</v>
      </c>
      <c r="AA13" s="12">
        <v>0</v>
      </c>
      <c r="AB13" s="12">
        <v>0</v>
      </c>
      <c r="AC13" s="12">
        <v>0</v>
      </c>
      <c r="AD13" s="79">
        <v>0</v>
      </c>
      <c r="AE13" s="79">
        <v>0</v>
      </c>
      <c r="AF13" s="113">
        <v>0</v>
      </c>
      <c r="AG13" s="117"/>
      <c r="AH13" s="106"/>
      <c r="AI13" s="124">
        <f t="shared" ref="AI13:AI76" si="4">AF13+AG13+AH13</f>
        <v>0</v>
      </c>
      <c r="AJ13" s="127">
        <v>0</v>
      </c>
      <c r="AK13" s="79">
        <v>0</v>
      </c>
      <c r="AL13" s="4">
        <v>0</v>
      </c>
      <c r="AM13" s="12">
        <v>0</v>
      </c>
      <c r="AN13" s="52">
        <v>0</v>
      </c>
      <c r="AO13" s="52">
        <f t="shared" si="1"/>
        <v>0</v>
      </c>
    </row>
    <row r="14" spans="1:41" s="7" customFormat="1" ht="21.75" customHeight="1" x14ac:dyDescent="0.3">
      <c r="A14" s="26" t="s">
        <v>4</v>
      </c>
      <c r="B14" s="185">
        <v>64563.25</v>
      </c>
      <c r="C14" s="186">
        <v>16140.81</v>
      </c>
      <c r="D14" s="73">
        <v>0</v>
      </c>
      <c r="E14" s="73">
        <v>0</v>
      </c>
      <c r="F14" s="77">
        <f t="shared" si="0"/>
        <v>0</v>
      </c>
      <c r="G14" s="73">
        <v>55836</v>
      </c>
      <c r="H14" s="73">
        <v>48454</v>
      </c>
      <c r="I14" s="73">
        <v>47517</v>
      </c>
      <c r="J14" s="4">
        <v>25171.29</v>
      </c>
      <c r="K14" s="4">
        <v>33102.93</v>
      </c>
      <c r="L14" s="4">
        <v>42800</v>
      </c>
      <c r="M14" s="4">
        <v>32575</v>
      </c>
      <c r="N14" s="4">
        <v>33650</v>
      </c>
      <c r="O14" s="4">
        <v>43343.75</v>
      </c>
      <c r="P14" s="8">
        <v>40406.25</v>
      </c>
      <c r="Q14" s="8">
        <v>15490.187500000002</v>
      </c>
      <c r="R14" s="4">
        <v>15542.820000000002</v>
      </c>
      <c r="S14" s="67">
        <v>23139.079999999998</v>
      </c>
      <c r="T14" s="66">
        <f t="shared" si="2"/>
        <v>42207.64</v>
      </c>
      <c r="U14" s="10">
        <f t="shared" si="3"/>
        <v>499235.94750000001</v>
      </c>
      <c r="V14" s="6"/>
      <c r="W14" s="6"/>
      <c r="X14" s="26" t="s">
        <v>4</v>
      </c>
      <c r="Y14" s="51">
        <v>2132.06</v>
      </c>
      <c r="Z14" s="12">
        <v>3929.29</v>
      </c>
      <c r="AA14" s="12">
        <v>337.5</v>
      </c>
      <c r="AB14" s="12">
        <v>493.2</v>
      </c>
      <c r="AC14" s="12">
        <v>37.119999999999997</v>
      </c>
      <c r="AD14" s="79">
        <v>108</v>
      </c>
      <c r="AE14" s="79">
        <v>75.94</v>
      </c>
      <c r="AF14" s="113">
        <v>530.29</v>
      </c>
      <c r="AG14" s="118">
        <v>162</v>
      </c>
      <c r="AH14" s="106"/>
      <c r="AI14" s="124">
        <f t="shared" si="4"/>
        <v>692.29</v>
      </c>
      <c r="AJ14" s="127">
        <v>17712.21</v>
      </c>
      <c r="AK14" s="189">
        <v>337.5</v>
      </c>
      <c r="AL14" s="4">
        <v>152.63999999999999</v>
      </c>
      <c r="AM14" s="12">
        <v>59.08</v>
      </c>
      <c r="AN14" s="52">
        <v>16140.81</v>
      </c>
      <c r="AO14" s="52">
        <f t="shared" si="1"/>
        <v>42207.64</v>
      </c>
    </row>
    <row r="15" spans="1:41" s="7" customFormat="1" ht="21.75" customHeight="1" x14ac:dyDescent="0.3">
      <c r="A15" s="26" t="s">
        <v>5</v>
      </c>
      <c r="B15" s="185">
        <v>1762.58</v>
      </c>
      <c r="C15" s="186">
        <v>440.64</v>
      </c>
      <c r="D15" s="73">
        <v>0</v>
      </c>
      <c r="E15" s="73">
        <v>0</v>
      </c>
      <c r="F15" s="77">
        <f t="shared" si="0"/>
        <v>0</v>
      </c>
      <c r="G15" s="73">
        <v>0</v>
      </c>
      <c r="H15" s="73">
        <v>0</v>
      </c>
      <c r="I15" s="73">
        <v>2557.5</v>
      </c>
      <c r="J15" s="4">
        <v>4198.55</v>
      </c>
      <c r="K15" s="4">
        <v>5125</v>
      </c>
      <c r="L15" s="4">
        <v>5606.25</v>
      </c>
      <c r="M15" s="4">
        <v>6487.5</v>
      </c>
      <c r="N15" s="4">
        <v>6331.25</v>
      </c>
      <c r="O15" s="4">
        <v>1375</v>
      </c>
      <c r="P15" s="8">
        <v>4537.5</v>
      </c>
      <c r="Q15" s="8">
        <v>3392.4375</v>
      </c>
      <c r="R15" s="4">
        <v>3222.0725000000002</v>
      </c>
      <c r="S15" s="67">
        <v>4884.119999999999</v>
      </c>
      <c r="T15" s="66">
        <f t="shared" si="2"/>
        <v>11840.6</v>
      </c>
      <c r="U15" s="10">
        <f t="shared" si="3"/>
        <v>59557.780000000006</v>
      </c>
      <c r="V15" s="6"/>
      <c r="W15" s="6"/>
      <c r="X15" s="26" t="s">
        <v>5</v>
      </c>
      <c r="Y15" s="51">
        <v>515.89</v>
      </c>
      <c r="Z15" s="12">
        <v>522</v>
      </c>
      <c r="AA15" s="12">
        <v>0</v>
      </c>
      <c r="AB15" s="12">
        <v>20.25</v>
      </c>
      <c r="AC15" s="12">
        <v>0</v>
      </c>
      <c r="AD15" s="79">
        <v>652.76</v>
      </c>
      <c r="AE15" s="79">
        <v>514.70000000000005</v>
      </c>
      <c r="AF15" s="113">
        <v>438.05</v>
      </c>
      <c r="AG15" s="118">
        <v>1009.69</v>
      </c>
      <c r="AH15" s="106"/>
      <c r="AI15" s="124">
        <f t="shared" si="4"/>
        <v>1447.74</v>
      </c>
      <c r="AJ15" s="127">
        <v>5446.64</v>
      </c>
      <c r="AK15" s="189">
        <v>527.95000000000005</v>
      </c>
      <c r="AL15" s="4">
        <v>1105.9100000000001</v>
      </c>
      <c r="AM15" s="12">
        <v>646.12</v>
      </c>
      <c r="AN15" s="52">
        <v>440.64</v>
      </c>
      <c r="AO15" s="52">
        <f t="shared" si="1"/>
        <v>11840.6</v>
      </c>
    </row>
    <row r="16" spans="1:41" s="7" customFormat="1" ht="21.75" customHeight="1" x14ac:dyDescent="0.3">
      <c r="A16" s="26" t="s">
        <v>6</v>
      </c>
      <c r="B16" s="185">
        <v>57693.98</v>
      </c>
      <c r="C16" s="186">
        <v>14423.5</v>
      </c>
      <c r="D16" s="73">
        <v>0</v>
      </c>
      <c r="E16" s="73">
        <v>17910</v>
      </c>
      <c r="F16" s="77">
        <f t="shared" si="0"/>
        <v>17910</v>
      </c>
      <c r="G16" s="73">
        <v>33462</v>
      </c>
      <c r="H16" s="73">
        <v>47223</v>
      </c>
      <c r="I16" s="73">
        <v>29133.5</v>
      </c>
      <c r="J16" s="4">
        <v>17013.84</v>
      </c>
      <c r="K16" s="4">
        <v>36530.26</v>
      </c>
      <c r="L16" s="4">
        <v>30831.25</v>
      </c>
      <c r="M16" s="4">
        <v>21993.75</v>
      </c>
      <c r="N16" s="4">
        <v>40293.75</v>
      </c>
      <c r="O16" s="4">
        <v>17300</v>
      </c>
      <c r="P16" s="8">
        <v>27125</v>
      </c>
      <c r="Q16" s="8">
        <v>9929.7874999999985</v>
      </c>
      <c r="R16" s="4">
        <v>9065.5149999999994</v>
      </c>
      <c r="S16" s="67">
        <v>14225.539999999999</v>
      </c>
      <c r="T16" s="66">
        <f t="shared" si="2"/>
        <v>40692.33</v>
      </c>
      <c r="U16" s="10">
        <f t="shared" si="3"/>
        <v>392729.52249999996</v>
      </c>
      <c r="V16" s="6"/>
      <c r="W16" s="6"/>
      <c r="X16" s="26" t="s">
        <v>6</v>
      </c>
      <c r="Y16" s="51">
        <v>610.88</v>
      </c>
      <c r="Z16" s="12">
        <v>2214.41</v>
      </c>
      <c r="AA16" s="12">
        <v>0</v>
      </c>
      <c r="AB16" s="12">
        <v>0</v>
      </c>
      <c r="AC16" s="12">
        <v>223.2</v>
      </c>
      <c r="AD16" s="79">
        <v>0</v>
      </c>
      <c r="AE16" s="79">
        <v>2151.9499999999998</v>
      </c>
      <c r="AF16" s="113">
        <v>6330.04</v>
      </c>
      <c r="AG16" s="117">
        <v>0</v>
      </c>
      <c r="AH16" s="106">
        <v>-1881.19</v>
      </c>
      <c r="AI16" s="124">
        <f t="shared" si="4"/>
        <v>4448.8500000000004</v>
      </c>
      <c r="AJ16" s="127">
        <v>0</v>
      </c>
      <c r="AK16" s="189">
        <v>1807.4</v>
      </c>
      <c r="AL16" s="4">
        <v>4912.75</v>
      </c>
      <c r="AM16" s="12">
        <v>9899.39</v>
      </c>
      <c r="AN16" s="52">
        <v>14423.5</v>
      </c>
      <c r="AO16" s="52">
        <f t="shared" si="1"/>
        <v>40692.33</v>
      </c>
    </row>
    <row r="17" spans="1:41" s="7" customFormat="1" ht="21.75" customHeight="1" x14ac:dyDescent="0.3">
      <c r="A17" s="26" t="s">
        <v>7</v>
      </c>
      <c r="B17" s="185">
        <v>97791.39</v>
      </c>
      <c r="C17" s="186">
        <v>24447.85</v>
      </c>
      <c r="D17" s="73">
        <v>223657</v>
      </c>
      <c r="E17" s="73">
        <v>607512</v>
      </c>
      <c r="F17" s="77">
        <f t="shared" si="0"/>
        <v>831169</v>
      </c>
      <c r="G17" s="73">
        <v>895050</v>
      </c>
      <c r="H17" s="73">
        <v>1701159</v>
      </c>
      <c r="I17" s="73">
        <v>889477.5</v>
      </c>
      <c r="J17" s="4">
        <v>676540.52</v>
      </c>
      <c r="K17" s="4">
        <v>593993.04</v>
      </c>
      <c r="L17" s="4">
        <v>925593.75</v>
      </c>
      <c r="M17" s="4">
        <v>670850</v>
      </c>
      <c r="N17" s="4">
        <v>609900</v>
      </c>
      <c r="O17" s="4">
        <v>836937.5</v>
      </c>
      <c r="P17" s="8">
        <v>815018.75</v>
      </c>
      <c r="Q17" s="8">
        <v>480540.57499999995</v>
      </c>
      <c r="R17" s="4">
        <v>293071.13500000001</v>
      </c>
      <c r="S17" s="67">
        <v>315050.54000000004</v>
      </c>
      <c r="T17" s="66">
        <f t="shared" si="2"/>
        <v>387508.29000000004</v>
      </c>
      <c r="U17" s="10">
        <f t="shared" si="3"/>
        <v>10921859.599999998</v>
      </c>
      <c r="V17" s="6"/>
      <c r="W17" s="6"/>
      <c r="X17" s="26" t="s">
        <v>7</v>
      </c>
      <c r="Y17" s="51">
        <v>48496.15</v>
      </c>
      <c r="Z17" s="12">
        <v>10108.049999999999</v>
      </c>
      <c r="AA17" s="12">
        <v>22893.9</v>
      </c>
      <c r="AB17" s="12">
        <v>24396.41</v>
      </c>
      <c r="AC17" s="12">
        <v>3130.61</v>
      </c>
      <c r="AD17" s="79">
        <v>16169.06</v>
      </c>
      <c r="AE17" s="79">
        <v>80098.67</v>
      </c>
      <c r="AF17" s="113">
        <v>9025.01</v>
      </c>
      <c r="AG17" s="118">
        <v>25115.3</v>
      </c>
      <c r="AH17" s="106"/>
      <c r="AI17" s="124">
        <f t="shared" si="4"/>
        <v>34140.31</v>
      </c>
      <c r="AJ17" s="127">
        <v>57775.839999999997</v>
      </c>
      <c r="AK17" s="189">
        <v>22207.97</v>
      </c>
      <c r="AL17" s="4">
        <v>3766.45</v>
      </c>
      <c r="AM17" s="12">
        <v>39877.019999999997</v>
      </c>
      <c r="AN17" s="52">
        <v>24447.85</v>
      </c>
      <c r="AO17" s="52">
        <f t="shared" si="1"/>
        <v>387508.29000000004</v>
      </c>
    </row>
    <row r="18" spans="1:41" s="7" customFormat="1" ht="21.75" customHeight="1" x14ac:dyDescent="0.3">
      <c r="A18" s="26" t="s">
        <v>8</v>
      </c>
      <c r="B18" s="185">
        <v>76992.740000000005</v>
      </c>
      <c r="C18" s="186">
        <v>19248.189999999999</v>
      </c>
      <c r="D18" s="73">
        <v>57498</v>
      </c>
      <c r="E18" s="73">
        <v>149478</v>
      </c>
      <c r="F18" s="77">
        <f t="shared" si="0"/>
        <v>206976</v>
      </c>
      <c r="G18" s="73">
        <v>256437</v>
      </c>
      <c r="H18" s="73">
        <v>531014</v>
      </c>
      <c r="I18" s="73">
        <v>257384</v>
      </c>
      <c r="J18" s="4">
        <v>302300.38</v>
      </c>
      <c r="K18" s="4">
        <v>267806.49</v>
      </c>
      <c r="L18" s="4">
        <v>345000</v>
      </c>
      <c r="M18" s="4">
        <v>253000</v>
      </c>
      <c r="N18" s="4">
        <v>260618.75</v>
      </c>
      <c r="O18" s="4">
        <v>320800</v>
      </c>
      <c r="P18" s="8">
        <v>372256.25</v>
      </c>
      <c r="Q18" s="8">
        <v>206004.55</v>
      </c>
      <c r="R18" s="4">
        <v>101052.7775</v>
      </c>
      <c r="S18" s="67">
        <v>158389.31</v>
      </c>
      <c r="T18" s="66">
        <f t="shared" si="2"/>
        <v>284388.86</v>
      </c>
      <c r="U18" s="10">
        <f t="shared" si="3"/>
        <v>4123428.3674999997</v>
      </c>
      <c r="V18" s="6"/>
      <c r="W18" s="6"/>
      <c r="X18" s="26" t="s">
        <v>8</v>
      </c>
      <c r="Y18" s="51">
        <v>2383.0500000000002</v>
      </c>
      <c r="Z18" s="12">
        <v>39226.76</v>
      </c>
      <c r="AA18" s="12">
        <v>18733.05</v>
      </c>
      <c r="AB18" s="12">
        <v>3901.84</v>
      </c>
      <c r="AC18" s="12">
        <v>1438.2</v>
      </c>
      <c r="AD18" s="79">
        <v>18820.2</v>
      </c>
      <c r="AE18" s="79">
        <v>44024.47</v>
      </c>
      <c r="AF18" s="113">
        <v>22087.16</v>
      </c>
      <c r="AG18" s="118">
        <v>26914.799999999999</v>
      </c>
      <c r="AH18" s="106"/>
      <c r="AI18" s="124">
        <f t="shared" si="4"/>
        <v>49001.96</v>
      </c>
      <c r="AJ18" s="127">
        <v>31360.560000000001</v>
      </c>
      <c r="AK18" s="189">
        <v>792</v>
      </c>
      <c r="AL18" s="4">
        <v>33570.720000000001</v>
      </c>
      <c r="AM18" s="12">
        <v>21887.86</v>
      </c>
      <c r="AN18" s="52">
        <v>19248.189999999999</v>
      </c>
      <c r="AO18" s="52">
        <f t="shared" si="1"/>
        <v>284388.86</v>
      </c>
    </row>
    <row r="19" spans="1:41" s="7" customFormat="1" ht="21.75" customHeight="1" x14ac:dyDescent="0.3">
      <c r="A19" s="69" t="s">
        <v>9</v>
      </c>
      <c r="B19" s="185">
        <v>0</v>
      </c>
      <c r="C19" s="186">
        <v>0</v>
      </c>
      <c r="D19" s="73">
        <v>0</v>
      </c>
      <c r="E19" s="73">
        <v>0</v>
      </c>
      <c r="F19" s="77">
        <f t="shared" si="0"/>
        <v>0</v>
      </c>
      <c r="G19" s="73">
        <v>0</v>
      </c>
      <c r="H19" s="73">
        <v>0</v>
      </c>
      <c r="I19" s="73">
        <v>581.25</v>
      </c>
      <c r="J19" s="4">
        <v>8168.75</v>
      </c>
      <c r="K19" s="4">
        <v>1168.75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67">
        <v>0</v>
      </c>
      <c r="T19" s="66">
        <f t="shared" si="2"/>
        <v>0</v>
      </c>
      <c r="U19" s="10">
        <f t="shared" si="3"/>
        <v>9918.75</v>
      </c>
      <c r="V19" s="6"/>
      <c r="W19" s="6"/>
      <c r="X19" s="26" t="s">
        <v>9</v>
      </c>
      <c r="Y19" s="51">
        <v>0</v>
      </c>
      <c r="Z19" s="12">
        <v>0</v>
      </c>
      <c r="AA19" s="12">
        <v>0</v>
      </c>
      <c r="AB19" s="12">
        <v>0</v>
      </c>
      <c r="AC19" s="12">
        <v>0</v>
      </c>
      <c r="AD19" s="79">
        <v>0</v>
      </c>
      <c r="AE19" s="79">
        <v>0</v>
      </c>
      <c r="AF19" s="113">
        <v>0</v>
      </c>
      <c r="AG19" s="117"/>
      <c r="AH19" s="106"/>
      <c r="AI19" s="124">
        <f t="shared" si="4"/>
        <v>0</v>
      </c>
      <c r="AJ19" s="127">
        <v>0</v>
      </c>
      <c r="AK19" s="189">
        <v>0</v>
      </c>
      <c r="AL19" s="4">
        <v>0</v>
      </c>
      <c r="AM19" s="12">
        <v>0</v>
      </c>
      <c r="AN19" s="52">
        <v>0</v>
      </c>
      <c r="AO19" s="52">
        <f t="shared" si="1"/>
        <v>0</v>
      </c>
    </row>
    <row r="20" spans="1:41" s="7" customFormat="1" ht="21.75" customHeight="1" x14ac:dyDescent="0.3">
      <c r="A20" s="26" t="s">
        <v>83</v>
      </c>
      <c r="B20" s="185">
        <v>23218.41</v>
      </c>
      <c r="C20" s="186">
        <v>5804.6</v>
      </c>
      <c r="D20" s="73"/>
      <c r="E20" s="73"/>
      <c r="F20" s="77">
        <f t="shared" si="0"/>
        <v>0</v>
      </c>
      <c r="G20" s="73">
        <v>0</v>
      </c>
      <c r="H20" s="73">
        <v>0</v>
      </c>
      <c r="I20" s="73">
        <v>0</v>
      </c>
      <c r="J20" s="4">
        <v>0</v>
      </c>
      <c r="K20" s="4">
        <v>0</v>
      </c>
      <c r="L20" s="4">
        <v>0</v>
      </c>
      <c r="M20" s="4">
        <v>94962.5</v>
      </c>
      <c r="N20" s="4">
        <v>38956.25</v>
      </c>
      <c r="O20" s="4">
        <v>50943.75</v>
      </c>
      <c r="P20" s="8">
        <v>57000</v>
      </c>
      <c r="Q20" s="8">
        <v>39956.362500000003</v>
      </c>
      <c r="R20" s="4">
        <v>26408.457499999997</v>
      </c>
      <c r="S20" s="67">
        <v>32666.94</v>
      </c>
      <c r="T20" s="66">
        <f t="shared" si="2"/>
        <v>46868.63</v>
      </c>
      <c r="U20" s="10">
        <f t="shared" si="3"/>
        <v>387762.89</v>
      </c>
      <c r="V20" s="6"/>
      <c r="W20" s="6"/>
      <c r="X20" s="26" t="s">
        <v>83</v>
      </c>
      <c r="Y20" s="51">
        <v>290.10000000000002</v>
      </c>
      <c r="Z20" s="12">
        <v>2821.58</v>
      </c>
      <c r="AA20" s="12">
        <v>5603.29</v>
      </c>
      <c r="AB20" s="12">
        <v>6066.8</v>
      </c>
      <c r="AC20" s="12">
        <v>1112.55</v>
      </c>
      <c r="AD20" s="79">
        <v>0</v>
      </c>
      <c r="AE20" s="79">
        <v>2170.61</v>
      </c>
      <c r="AF20" s="113">
        <v>11402.51</v>
      </c>
      <c r="AG20" s="119">
        <v>3972.22</v>
      </c>
      <c r="AH20" s="106">
        <v>-1554.84</v>
      </c>
      <c r="AI20" s="124">
        <v>13819.88</v>
      </c>
      <c r="AJ20" s="127">
        <v>0</v>
      </c>
      <c r="AK20" s="189">
        <v>3324</v>
      </c>
      <c r="AL20" s="4">
        <v>5855.22</v>
      </c>
      <c r="AM20" s="12">
        <v>0</v>
      </c>
      <c r="AN20" s="52">
        <v>5804.6</v>
      </c>
      <c r="AO20" s="52">
        <f t="shared" si="1"/>
        <v>46868.63</v>
      </c>
    </row>
    <row r="21" spans="1:41" s="7" customFormat="1" ht="21.75" customHeight="1" x14ac:dyDescent="0.3">
      <c r="A21" s="26" t="s">
        <v>10</v>
      </c>
      <c r="B21" s="185">
        <v>15147.33</v>
      </c>
      <c r="C21" s="186">
        <v>3786.83</v>
      </c>
      <c r="D21" s="73">
        <v>0</v>
      </c>
      <c r="E21" s="73">
        <v>0</v>
      </c>
      <c r="F21" s="77">
        <f t="shared" si="0"/>
        <v>0</v>
      </c>
      <c r="G21" s="73">
        <v>0</v>
      </c>
      <c r="H21" s="73">
        <v>21738</v>
      </c>
      <c r="I21" s="73">
        <v>28989</v>
      </c>
      <c r="J21" s="4">
        <v>29748.400000000001</v>
      </c>
      <c r="K21" s="4">
        <v>37207.230000000003</v>
      </c>
      <c r="L21" s="4">
        <v>33306.25</v>
      </c>
      <c r="M21" s="4">
        <v>29312.5</v>
      </c>
      <c r="N21" s="4">
        <v>37600</v>
      </c>
      <c r="O21" s="4">
        <v>19606.25</v>
      </c>
      <c r="P21" s="8">
        <v>38556.25</v>
      </c>
      <c r="Q21" s="8">
        <v>15315.674999999999</v>
      </c>
      <c r="R21" s="4">
        <v>11559.94</v>
      </c>
      <c r="S21" s="67">
        <v>19222.400000000001</v>
      </c>
      <c r="T21" s="66">
        <f t="shared" si="2"/>
        <v>61955.12</v>
      </c>
      <c r="U21" s="10">
        <f t="shared" si="3"/>
        <v>384117.01500000001</v>
      </c>
      <c r="V21" s="6"/>
      <c r="W21" s="6"/>
      <c r="X21" s="26" t="s">
        <v>10</v>
      </c>
      <c r="Y21" s="51">
        <v>2835.82</v>
      </c>
      <c r="Z21" s="12">
        <v>2514.15</v>
      </c>
      <c r="AA21" s="12">
        <v>20.25</v>
      </c>
      <c r="AB21" s="12">
        <v>1065.26</v>
      </c>
      <c r="AC21" s="12">
        <v>6.75</v>
      </c>
      <c r="AD21" s="79">
        <v>135.15</v>
      </c>
      <c r="AE21" s="79">
        <v>3202.9</v>
      </c>
      <c r="AF21" s="113">
        <v>13540.18</v>
      </c>
      <c r="AG21" s="119">
        <v>202.73</v>
      </c>
      <c r="AH21" s="106"/>
      <c r="AI21" s="124">
        <v>13742.9</v>
      </c>
      <c r="AJ21" s="127">
        <v>19333.64</v>
      </c>
      <c r="AK21" s="189">
        <v>2144.0700000000002</v>
      </c>
      <c r="AL21" s="4">
        <v>8460.2800000000007</v>
      </c>
      <c r="AM21" s="12">
        <v>4707.12</v>
      </c>
      <c r="AN21" s="52">
        <v>3786.83</v>
      </c>
      <c r="AO21" s="52">
        <f t="shared" si="1"/>
        <v>61955.12</v>
      </c>
    </row>
    <row r="22" spans="1:41" s="7" customFormat="1" ht="21.75" customHeight="1" x14ac:dyDescent="0.3">
      <c r="A22" s="26" t="s">
        <v>11</v>
      </c>
      <c r="B22" s="185">
        <v>0</v>
      </c>
      <c r="C22" s="186">
        <v>0</v>
      </c>
      <c r="D22" s="73">
        <v>0</v>
      </c>
      <c r="E22" s="73">
        <v>8814</v>
      </c>
      <c r="F22" s="77">
        <f t="shared" si="0"/>
        <v>8814</v>
      </c>
      <c r="G22" s="73">
        <v>9720</v>
      </c>
      <c r="H22" s="73">
        <v>15014</v>
      </c>
      <c r="I22" s="73">
        <v>0</v>
      </c>
      <c r="J22" s="4">
        <v>14102.66</v>
      </c>
      <c r="K22" s="4">
        <v>14711.73</v>
      </c>
      <c r="L22" s="4">
        <v>15493.75</v>
      </c>
      <c r="M22" s="4">
        <v>10900</v>
      </c>
      <c r="N22" s="4">
        <v>12125</v>
      </c>
      <c r="O22" s="4">
        <v>8837.5</v>
      </c>
      <c r="P22" s="8">
        <v>10437.5</v>
      </c>
      <c r="Q22" s="8">
        <v>6905.8374999999996</v>
      </c>
      <c r="R22" s="4">
        <v>12945.575000000003</v>
      </c>
      <c r="S22" s="67">
        <v>10055.18</v>
      </c>
      <c r="T22" s="66">
        <f t="shared" si="2"/>
        <v>15406.769999999999</v>
      </c>
      <c r="U22" s="10">
        <f t="shared" si="3"/>
        <v>165469.50249999997</v>
      </c>
      <c r="V22" s="6"/>
      <c r="W22" s="6"/>
      <c r="X22" s="26" t="s">
        <v>11</v>
      </c>
      <c r="Y22" s="51">
        <v>0</v>
      </c>
      <c r="Z22" s="12">
        <v>685.46</v>
      </c>
      <c r="AA22" s="12">
        <v>479.78</v>
      </c>
      <c r="AB22" s="12">
        <v>677.14</v>
      </c>
      <c r="AC22" s="12">
        <v>131.62</v>
      </c>
      <c r="AD22" s="79">
        <v>981.04</v>
      </c>
      <c r="AE22" s="79">
        <v>2097.1799999999998</v>
      </c>
      <c r="AF22" s="113">
        <v>1185.23</v>
      </c>
      <c r="AG22" s="119">
        <v>1357.97</v>
      </c>
      <c r="AH22" s="106"/>
      <c r="AI22" s="124">
        <f t="shared" si="4"/>
        <v>2543.1999999999998</v>
      </c>
      <c r="AJ22" s="127">
        <v>3716.86</v>
      </c>
      <c r="AK22" s="189">
        <v>742.65</v>
      </c>
      <c r="AL22" s="4">
        <v>3351.84</v>
      </c>
      <c r="AM22" s="12">
        <v>0</v>
      </c>
      <c r="AN22" s="52">
        <v>0</v>
      </c>
      <c r="AO22" s="52">
        <f t="shared" si="1"/>
        <v>15406.769999999999</v>
      </c>
    </row>
    <row r="23" spans="1:41" s="7" customFormat="1" ht="21.75" customHeight="1" x14ac:dyDescent="0.3">
      <c r="A23" s="26" t="s">
        <v>12</v>
      </c>
      <c r="B23" s="185">
        <v>63359.17</v>
      </c>
      <c r="C23" s="186">
        <v>15839.79</v>
      </c>
      <c r="D23" s="73">
        <v>0</v>
      </c>
      <c r="E23" s="73">
        <v>80994</v>
      </c>
      <c r="F23" s="77">
        <f t="shared" si="0"/>
        <v>80994</v>
      </c>
      <c r="G23" s="73">
        <v>191574</v>
      </c>
      <c r="H23" s="73">
        <v>227783</v>
      </c>
      <c r="I23" s="73">
        <v>92624.5</v>
      </c>
      <c r="J23" s="4">
        <v>185816.83</v>
      </c>
      <c r="K23" s="4">
        <v>175937.78</v>
      </c>
      <c r="L23" s="4">
        <v>171131.25</v>
      </c>
      <c r="M23" s="4">
        <v>134143.75</v>
      </c>
      <c r="N23" s="4">
        <v>154087.5</v>
      </c>
      <c r="O23" s="4">
        <v>237212.5</v>
      </c>
      <c r="P23" s="8">
        <v>336512.5</v>
      </c>
      <c r="Q23" s="8">
        <v>187765.23749999999</v>
      </c>
      <c r="R23" s="4">
        <v>101722.56249999999</v>
      </c>
      <c r="S23" s="67">
        <v>103781.72</v>
      </c>
      <c r="T23" s="66">
        <f t="shared" si="2"/>
        <v>152720.82999999999</v>
      </c>
      <c r="U23" s="10">
        <f t="shared" si="3"/>
        <v>2533807.96</v>
      </c>
      <c r="V23" s="6"/>
      <c r="W23" s="6"/>
      <c r="X23" s="26" t="s">
        <v>12</v>
      </c>
      <c r="Y23" s="51">
        <v>1508.06</v>
      </c>
      <c r="Z23" s="12">
        <v>19173.560000000001</v>
      </c>
      <c r="AA23" s="12">
        <v>11817.3</v>
      </c>
      <c r="AB23" s="12">
        <v>15207.82</v>
      </c>
      <c r="AC23" s="12">
        <v>27</v>
      </c>
      <c r="AD23" s="79">
        <v>4200.79</v>
      </c>
      <c r="AE23" s="79">
        <v>0</v>
      </c>
      <c r="AF23" s="113">
        <v>25789.119999999999</v>
      </c>
      <c r="AG23" s="119">
        <v>6117.58</v>
      </c>
      <c r="AH23" s="106"/>
      <c r="AI23" s="124">
        <v>31906.69</v>
      </c>
      <c r="AJ23" s="127">
        <v>19818.919999999998</v>
      </c>
      <c r="AK23" s="189">
        <v>8393.9</v>
      </c>
      <c r="AL23" s="4">
        <v>9477.8799999999992</v>
      </c>
      <c r="AM23" s="12">
        <v>15349.12</v>
      </c>
      <c r="AN23" s="52">
        <v>15839.79</v>
      </c>
      <c r="AO23" s="52">
        <f t="shared" si="1"/>
        <v>152720.82999999999</v>
      </c>
    </row>
    <row r="24" spans="1:41" s="7" customFormat="1" ht="21.75" customHeight="1" x14ac:dyDescent="0.3">
      <c r="A24" s="26" t="s">
        <v>82</v>
      </c>
      <c r="B24" s="185">
        <v>0</v>
      </c>
      <c r="C24" s="186">
        <v>0</v>
      </c>
      <c r="D24" s="73"/>
      <c r="E24" s="73"/>
      <c r="F24" s="77">
        <f t="shared" si="0"/>
        <v>0</v>
      </c>
      <c r="G24" s="73">
        <v>0</v>
      </c>
      <c r="H24" s="73">
        <v>0</v>
      </c>
      <c r="I24" s="73">
        <v>0</v>
      </c>
      <c r="J24" s="4">
        <v>0</v>
      </c>
      <c r="K24" s="4">
        <v>0</v>
      </c>
      <c r="L24" s="4">
        <v>18193.75</v>
      </c>
      <c r="M24" s="4">
        <v>29687.5</v>
      </c>
      <c r="N24" s="4">
        <v>29643.75</v>
      </c>
      <c r="O24" s="4">
        <v>25768.75</v>
      </c>
      <c r="P24" s="8">
        <v>30468.75</v>
      </c>
      <c r="Q24" s="8">
        <v>4506.75</v>
      </c>
      <c r="R24" s="4">
        <v>0</v>
      </c>
      <c r="S24" s="67">
        <v>0</v>
      </c>
      <c r="T24" s="66">
        <f t="shared" si="2"/>
        <v>0</v>
      </c>
      <c r="U24" s="10">
        <f t="shared" si="3"/>
        <v>138269.25</v>
      </c>
      <c r="V24" s="6"/>
      <c r="W24" s="6"/>
      <c r="X24" s="26" t="s">
        <v>82</v>
      </c>
      <c r="Y24" s="51">
        <v>0</v>
      </c>
      <c r="Z24" s="12">
        <v>0</v>
      </c>
      <c r="AA24" s="12">
        <v>0</v>
      </c>
      <c r="AB24" s="12">
        <v>0</v>
      </c>
      <c r="AC24" s="12">
        <v>0</v>
      </c>
      <c r="AD24" s="79">
        <v>0</v>
      </c>
      <c r="AE24" s="79">
        <v>0</v>
      </c>
      <c r="AF24" s="113">
        <v>0</v>
      </c>
      <c r="AG24" s="117"/>
      <c r="AH24" s="106"/>
      <c r="AI24" s="124">
        <f t="shared" si="4"/>
        <v>0</v>
      </c>
      <c r="AJ24" s="127">
        <v>0</v>
      </c>
      <c r="AK24" s="189">
        <v>0</v>
      </c>
      <c r="AL24" s="4">
        <v>0</v>
      </c>
      <c r="AM24" s="12">
        <v>0</v>
      </c>
      <c r="AN24" s="52">
        <v>0</v>
      </c>
      <c r="AO24" s="52">
        <f t="shared" si="1"/>
        <v>0</v>
      </c>
    </row>
    <row r="25" spans="1:41" s="7" customFormat="1" ht="21.75" customHeight="1" x14ac:dyDescent="0.3">
      <c r="A25" s="26" t="s">
        <v>13</v>
      </c>
      <c r="B25" s="185">
        <v>4618.4399999999996</v>
      </c>
      <c r="C25" s="186">
        <v>1154.6099999999999</v>
      </c>
      <c r="D25" s="73">
        <v>0</v>
      </c>
      <c r="E25" s="73">
        <v>0</v>
      </c>
      <c r="F25" s="77">
        <f t="shared" si="0"/>
        <v>0</v>
      </c>
      <c r="G25" s="73">
        <v>0</v>
      </c>
      <c r="H25" s="73">
        <v>0</v>
      </c>
      <c r="I25" s="73">
        <v>15598.5</v>
      </c>
      <c r="J25" s="4">
        <v>15441.01</v>
      </c>
      <c r="K25" s="4">
        <v>21285.63</v>
      </c>
      <c r="L25" s="4">
        <v>15687.5</v>
      </c>
      <c r="M25" s="4">
        <v>14118.75</v>
      </c>
      <c r="N25" s="4">
        <v>13537.5</v>
      </c>
      <c r="O25" s="4">
        <v>9887.5</v>
      </c>
      <c r="P25" s="8">
        <v>9937.5</v>
      </c>
      <c r="Q25" s="8">
        <v>5156.5124999999998</v>
      </c>
      <c r="R25" s="4">
        <v>4998.2350000000006</v>
      </c>
      <c r="S25" s="67">
        <v>6557.58</v>
      </c>
      <c r="T25" s="66">
        <f t="shared" si="2"/>
        <v>21047.43</v>
      </c>
      <c r="U25" s="10">
        <f t="shared" si="3"/>
        <v>153253.64749999999</v>
      </c>
      <c r="V25" s="6"/>
      <c r="W25" s="6"/>
      <c r="X25" s="26" t="s">
        <v>13</v>
      </c>
      <c r="Y25" s="51">
        <v>446.18</v>
      </c>
      <c r="Z25" s="12">
        <v>2420.6999999999998</v>
      </c>
      <c r="AA25" s="12">
        <v>10.119999999999999</v>
      </c>
      <c r="AB25" s="12">
        <v>203.02</v>
      </c>
      <c r="AC25" s="12">
        <v>0</v>
      </c>
      <c r="AD25" s="79">
        <v>0</v>
      </c>
      <c r="AE25" s="79">
        <v>0</v>
      </c>
      <c r="AF25" s="113">
        <v>0</v>
      </c>
      <c r="AG25" s="117"/>
      <c r="AH25" s="106"/>
      <c r="AI25" s="124">
        <f t="shared" si="4"/>
        <v>0</v>
      </c>
      <c r="AJ25" s="127">
        <v>6234.39</v>
      </c>
      <c r="AK25" s="189">
        <v>7067.34</v>
      </c>
      <c r="AL25" s="4">
        <v>1439.25</v>
      </c>
      <c r="AM25" s="12">
        <v>2071.8200000000002</v>
      </c>
      <c r="AN25" s="52">
        <v>1154.6099999999999</v>
      </c>
      <c r="AO25" s="52">
        <f t="shared" si="1"/>
        <v>21047.43</v>
      </c>
    </row>
    <row r="26" spans="1:41" s="7" customFormat="1" ht="21.75" customHeight="1" x14ac:dyDescent="0.3">
      <c r="A26" s="26" t="s">
        <v>14</v>
      </c>
      <c r="B26" s="185">
        <v>12234.35</v>
      </c>
      <c r="C26" s="186">
        <v>3058.59</v>
      </c>
      <c r="D26" s="73">
        <v>0</v>
      </c>
      <c r="E26" s="73">
        <v>0</v>
      </c>
      <c r="F26" s="77">
        <f t="shared" si="0"/>
        <v>0</v>
      </c>
      <c r="G26" s="73">
        <v>7350</v>
      </c>
      <c r="H26" s="73">
        <v>24434</v>
      </c>
      <c r="I26" s="73">
        <v>15112.5</v>
      </c>
      <c r="J26" s="4">
        <v>23897.040000000001</v>
      </c>
      <c r="K26" s="4">
        <v>30226.81</v>
      </c>
      <c r="L26" s="4">
        <v>15868.75</v>
      </c>
      <c r="M26" s="4">
        <v>15150</v>
      </c>
      <c r="N26" s="4">
        <v>13275</v>
      </c>
      <c r="O26" s="4">
        <v>10800</v>
      </c>
      <c r="P26" s="8">
        <v>11918.75</v>
      </c>
      <c r="Q26" s="8">
        <v>5828.9875000000002</v>
      </c>
      <c r="R26" s="4">
        <v>3424.6749999999997</v>
      </c>
      <c r="S26" s="67">
        <v>2040.88</v>
      </c>
      <c r="T26" s="66">
        <f t="shared" si="2"/>
        <v>40411.06</v>
      </c>
      <c r="U26" s="10">
        <f t="shared" si="3"/>
        <v>219738.45249999998</v>
      </c>
      <c r="V26" s="6"/>
      <c r="W26" s="6"/>
      <c r="X26" s="26" t="s">
        <v>14</v>
      </c>
      <c r="Y26" s="51">
        <v>8683.58</v>
      </c>
      <c r="Z26" s="12">
        <v>742.5</v>
      </c>
      <c r="AA26" s="12">
        <v>176.92</v>
      </c>
      <c r="AB26" s="12">
        <v>494.21</v>
      </c>
      <c r="AC26" s="12">
        <v>1032.6400000000001</v>
      </c>
      <c r="AD26" s="79">
        <v>259.88</v>
      </c>
      <c r="AE26" s="79">
        <v>4009.8</v>
      </c>
      <c r="AF26" s="113">
        <v>3889.94</v>
      </c>
      <c r="AG26" s="119">
        <v>833.65</v>
      </c>
      <c r="AH26" s="106"/>
      <c r="AI26" s="124">
        <f t="shared" si="4"/>
        <v>4723.59</v>
      </c>
      <c r="AJ26" s="127">
        <v>10241.93</v>
      </c>
      <c r="AK26" s="189">
        <v>638.58000000000004</v>
      </c>
      <c r="AL26" s="4">
        <v>3833.94</v>
      </c>
      <c r="AM26" s="12">
        <v>2514.9</v>
      </c>
      <c r="AN26" s="52">
        <v>3058.59</v>
      </c>
      <c r="AO26" s="52">
        <f t="shared" si="1"/>
        <v>40411.06</v>
      </c>
    </row>
    <row r="27" spans="1:41" s="7" customFormat="1" ht="21.75" customHeight="1" x14ac:dyDescent="0.3">
      <c r="A27" s="26" t="s">
        <v>15</v>
      </c>
      <c r="B27" s="185">
        <v>553583.37</v>
      </c>
      <c r="C27" s="186">
        <v>138395.84</v>
      </c>
      <c r="D27" s="73">
        <v>0</v>
      </c>
      <c r="E27" s="73">
        <v>54072</v>
      </c>
      <c r="F27" s="77">
        <f t="shared" si="0"/>
        <v>54072</v>
      </c>
      <c r="G27" s="73">
        <v>202458</v>
      </c>
      <c r="H27" s="73">
        <v>264154</v>
      </c>
      <c r="I27" s="73">
        <v>185926.5</v>
      </c>
      <c r="J27" s="4">
        <v>173939.81</v>
      </c>
      <c r="K27" s="4">
        <v>307899.58</v>
      </c>
      <c r="L27" s="4">
        <v>323475</v>
      </c>
      <c r="M27" s="4">
        <v>287081.25</v>
      </c>
      <c r="N27" s="4">
        <v>300200</v>
      </c>
      <c r="O27" s="4">
        <v>344850</v>
      </c>
      <c r="P27" s="8">
        <v>404800</v>
      </c>
      <c r="Q27" s="8">
        <v>217724.97500000001</v>
      </c>
      <c r="R27" s="4">
        <v>151969.12750000003</v>
      </c>
      <c r="S27" s="67">
        <v>178955.7</v>
      </c>
      <c r="T27" s="66">
        <f t="shared" si="2"/>
        <v>341910.08999999997</v>
      </c>
      <c r="U27" s="10">
        <f t="shared" si="3"/>
        <v>3739416.0325000002</v>
      </c>
      <c r="V27" s="6"/>
      <c r="W27" s="6"/>
      <c r="X27" s="26" t="s">
        <v>15</v>
      </c>
      <c r="Y27" s="51">
        <v>3071.51</v>
      </c>
      <c r="Z27" s="12">
        <v>25290.3</v>
      </c>
      <c r="AA27" s="12">
        <v>25416.98</v>
      </c>
      <c r="AB27" s="12">
        <v>19407.599999999999</v>
      </c>
      <c r="AC27" s="12">
        <v>690.15</v>
      </c>
      <c r="AD27" s="79">
        <v>2886.86</v>
      </c>
      <c r="AE27" s="79">
        <v>5468.23</v>
      </c>
      <c r="AF27" s="113">
        <v>7937.54</v>
      </c>
      <c r="AG27" s="119">
        <v>7101.99</v>
      </c>
      <c r="AH27" s="106"/>
      <c r="AI27" s="124">
        <f t="shared" si="4"/>
        <v>15039.529999999999</v>
      </c>
      <c r="AJ27" s="127">
        <v>23939.09</v>
      </c>
      <c r="AK27" s="189">
        <v>9541.2199999999993</v>
      </c>
      <c r="AL27" s="4">
        <v>19983.96</v>
      </c>
      <c r="AM27" s="12">
        <v>52778.82</v>
      </c>
      <c r="AN27" s="52">
        <v>138395.84</v>
      </c>
      <c r="AO27" s="52">
        <f t="shared" si="1"/>
        <v>341910.08999999997</v>
      </c>
    </row>
    <row r="28" spans="1:41" s="7" customFormat="1" ht="21.75" customHeight="1" x14ac:dyDescent="0.3">
      <c r="A28" s="26" t="s">
        <v>16</v>
      </c>
      <c r="B28" s="185">
        <v>27139.7</v>
      </c>
      <c r="C28" s="186">
        <v>6784.92</v>
      </c>
      <c r="D28" s="73">
        <v>0</v>
      </c>
      <c r="E28" s="73">
        <v>0</v>
      </c>
      <c r="F28" s="77">
        <f t="shared" si="0"/>
        <v>0</v>
      </c>
      <c r="G28" s="73">
        <v>0</v>
      </c>
      <c r="H28" s="73">
        <v>0</v>
      </c>
      <c r="I28" s="73">
        <v>40633.5</v>
      </c>
      <c r="J28" s="4">
        <v>37589.21</v>
      </c>
      <c r="K28" s="4">
        <v>47641.29</v>
      </c>
      <c r="L28" s="4">
        <v>56531.25</v>
      </c>
      <c r="M28" s="4">
        <v>34506.25</v>
      </c>
      <c r="N28" s="4">
        <v>34062.5</v>
      </c>
      <c r="O28" s="4">
        <v>79956.25</v>
      </c>
      <c r="P28" s="8">
        <v>70568.75</v>
      </c>
      <c r="Q28" s="8">
        <v>23749.087500000001</v>
      </c>
      <c r="R28" s="4">
        <v>13684.205</v>
      </c>
      <c r="S28" s="67">
        <v>18479.030000000002</v>
      </c>
      <c r="T28" s="66">
        <f t="shared" si="2"/>
        <v>41650.06</v>
      </c>
      <c r="U28" s="10">
        <f t="shared" si="3"/>
        <v>499051.38250000007</v>
      </c>
      <c r="V28" s="6"/>
      <c r="W28" s="6"/>
      <c r="X28" s="26" t="s">
        <v>16</v>
      </c>
      <c r="Y28" s="51">
        <v>2415.38</v>
      </c>
      <c r="Z28" s="12">
        <v>6636.6</v>
      </c>
      <c r="AA28" s="12">
        <v>1231.2</v>
      </c>
      <c r="AB28" s="12">
        <v>1313.02</v>
      </c>
      <c r="AC28" s="12">
        <v>334.8</v>
      </c>
      <c r="AD28" s="79">
        <v>1562.81</v>
      </c>
      <c r="AE28" s="79">
        <v>1504.76</v>
      </c>
      <c r="AF28" s="113">
        <v>5956.11</v>
      </c>
      <c r="AG28" s="119">
        <v>2344.7399999999998</v>
      </c>
      <c r="AH28" s="106">
        <v>-7600.1900000000005</v>
      </c>
      <c r="AI28" s="124">
        <v>700.67</v>
      </c>
      <c r="AJ28" s="127">
        <v>0</v>
      </c>
      <c r="AK28" s="189">
        <v>3092.86</v>
      </c>
      <c r="AL28" s="4">
        <v>10633.44</v>
      </c>
      <c r="AM28" s="12">
        <v>5439.6</v>
      </c>
      <c r="AN28" s="52">
        <v>6784.92</v>
      </c>
      <c r="AO28" s="52">
        <f t="shared" si="1"/>
        <v>41650.06</v>
      </c>
    </row>
    <row r="29" spans="1:41" s="7" customFormat="1" ht="21.75" customHeight="1" x14ac:dyDescent="0.3">
      <c r="A29" s="26" t="s">
        <v>17</v>
      </c>
      <c r="B29" s="185">
        <v>270.08</v>
      </c>
      <c r="C29" s="186">
        <v>67.52</v>
      </c>
      <c r="D29" s="73">
        <v>0</v>
      </c>
      <c r="E29" s="73">
        <v>0</v>
      </c>
      <c r="F29" s="77">
        <f t="shared" si="0"/>
        <v>0</v>
      </c>
      <c r="G29" s="73">
        <v>0</v>
      </c>
      <c r="H29" s="73">
        <v>12941</v>
      </c>
      <c r="I29" s="73">
        <v>12406.5</v>
      </c>
      <c r="J29" s="4">
        <v>10406.799999999999</v>
      </c>
      <c r="K29" s="4">
        <v>19785.39</v>
      </c>
      <c r="L29" s="4">
        <v>15575</v>
      </c>
      <c r="M29" s="4">
        <v>8343.75</v>
      </c>
      <c r="N29" s="4">
        <v>12056.25</v>
      </c>
      <c r="O29" s="4">
        <v>9143.75</v>
      </c>
      <c r="P29" s="8">
        <v>17937.5</v>
      </c>
      <c r="Q29" s="8">
        <v>2874.0250000000001</v>
      </c>
      <c r="R29" s="4">
        <v>3194.1724999999997</v>
      </c>
      <c r="S29" s="67">
        <v>3305.66</v>
      </c>
      <c r="T29" s="66">
        <f t="shared" si="2"/>
        <v>34231.64</v>
      </c>
      <c r="U29" s="10">
        <f t="shared" si="3"/>
        <v>162201.4375</v>
      </c>
      <c r="V29" s="6"/>
      <c r="W29" s="6"/>
      <c r="X29" s="26" t="s">
        <v>17</v>
      </c>
      <c r="Y29" s="51">
        <v>354.38</v>
      </c>
      <c r="Z29" s="12">
        <v>578.80999999999995</v>
      </c>
      <c r="AA29" s="12">
        <v>0</v>
      </c>
      <c r="AB29" s="12">
        <v>0</v>
      </c>
      <c r="AC29" s="12">
        <v>0</v>
      </c>
      <c r="AD29" s="79">
        <v>0</v>
      </c>
      <c r="AE29" s="79">
        <v>0</v>
      </c>
      <c r="AF29" s="113">
        <v>0</v>
      </c>
      <c r="AG29" s="117"/>
      <c r="AH29" s="106"/>
      <c r="AI29" s="124">
        <f t="shared" si="4"/>
        <v>0</v>
      </c>
      <c r="AJ29" s="127">
        <v>31343.05</v>
      </c>
      <c r="AK29" s="189">
        <v>1063.92</v>
      </c>
      <c r="AL29" s="4">
        <v>267</v>
      </c>
      <c r="AM29" s="12">
        <v>556.96</v>
      </c>
      <c r="AN29" s="52">
        <v>67.52</v>
      </c>
      <c r="AO29" s="52">
        <f t="shared" si="1"/>
        <v>34231.64</v>
      </c>
    </row>
    <row r="30" spans="1:41" s="7" customFormat="1" ht="21.75" customHeight="1" x14ac:dyDescent="0.3">
      <c r="A30" s="26" t="s">
        <v>18</v>
      </c>
      <c r="B30" s="185">
        <v>1652.46</v>
      </c>
      <c r="C30" s="186">
        <v>413.12</v>
      </c>
      <c r="D30" s="73">
        <v>0</v>
      </c>
      <c r="E30" s="73">
        <v>0</v>
      </c>
      <c r="F30" s="77">
        <f t="shared" si="0"/>
        <v>0</v>
      </c>
      <c r="G30" s="73">
        <v>4278</v>
      </c>
      <c r="H30" s="73">
        <v>10134</v>
      </c>
      <c r="I30" s="73">
        <v>12045</v>
      </c>
      <c r="J30" s="4">
        <v>14562.65</v>
      </c>
      <c r="K30" s="4">
        <v>18503.919999999998</v>
      </c>
      <c r="L30" s="4">
        <v>20962.5</v>
      </c>
      <c r="M30" s="4">
        <v>25218.75</v>
      </c>
      <c r="N30" s="4">
        <v>26162.5</v>
      </c>
      <c r="O30" s="4">
        <v>23737.5</v>
      </c>
      <c r="P30" s="8">
        <v>30775</v>
      </c>
      <c r="Q30" s="8">
        <v>6309.55</v>
      </c>
      <c r="R30" s="4">
        <v>4534.3725000000004</v>
      </c>
      <c r="S30" s="67">
        <v>8630.3799999999992</v>
      </c>
      <c r="T30" s="66">
        <f t="shared" si="2"/>
        <v>10993.46</v>
      </c>
      <c r="U30" s="10">
        <f t="shared" si="3"/>
        <v>216847.58249999999</v>
      </c>
      <c r="V30" s="6"/>
      <c r="W30" s="6"/>
      <c r="X30" s="26" t="s">
        <v>18</v>
      </c>
      <c r="Y30" s="51">
        <v>748.28</v>
      </c>
      <c r="Z30" s="12">
        <v>0</v>
      </c>
      <c r="AA30" s="12">
        <v>3220.46</v>
      </c>
      <c r="AB30" s="12">
        <v>6.75</v>
      </c>
      <c r="AC30" s="12">
        <v>0</v>
      </c>
      <c r="AD30" s="79">
        <v>0</v>
      </c>
      <c r="AE30" s="79">
        <v>199.65</v>
      </c>
      <c r="AF30" s="113">
        <v>571.5</v>
      </c>
      <c r="AG30" s="119">
        <v>299.49</v>
      </c>
      <c r="AH30" s="106"/>
      <c r="AI30" s="124">
        <f t="shared" si="4"/>
        <v>870.99</v>
      </c>
      <c r="AJ30" s="127">
        <v>3409.99</v>
      </c>
      <c r="AK30" s="189">
        <v>808.16</v>
      </c>
      <c r="AL30" s="4">
        <v>837.32</v>
      </c>
      <c r="AM30" s="12">
        <v>478.74</v>
      </c>
      <c r="AN30" s="52">
        <v>413.12</v>
      </c>
      <c r="AO30" s="52">
        <f t="shared" si="1"/>
        <v>10993.46</v>
      </c>
    </row>
    <row r="31" spans="1:41" s="7" customFormat="1" ht="21.75" customHeight="1" x14ac:dyDescent="0.3">
      <c r="A31" s="26" t="s">
        <v>19</v>
      </c>
      <c r="B31" s="185">
        <v>107328.39</v>
      </c>
      <c r="C31" s="186">
        <v>26832.1</v>
      </c>
      <c r="D31" s="73">
        <v>0</v>
      </c>
      <c r="E31" s="73">
        <v>0</v>
      </c>
      <c r="F31" s="77">
        <f t="shared" si="0"/>
        <v>0</v>
      </c>
      <c r="G31" s="73">
        <v>0</v>
      </c>
      <c r="H31" s="73">
        <v>114534</v>
      </c>
      <c r="I31" s="73">
        <v>152458</v>
      </c>
      <c r="J31" s="4">
        <v>197323.3</v>
      </c>
      <c r="K31" s="4">
        <v>153904.5</v>
      </c>
      <c r="L31" s="4">
        <v>174343.75</v>
      </c>
      <c r="M31" s="4">
        <v>147737.5</v>
      </c>
      <c r="N31" s="4">
        <v>173218.75</v>
      </c>
      <c r="O31" s="4">
        <v>162762.5</v>
      </c>
      <c r="P31" s="8">
        <v>207187.5</v>
      </c>
      <c r="Q31" s="8">
        <v>111401.1375</v>
      </c>
      <c r="R31" s="4">
        <v>70410.179999999993</v>
      </c>
      <c r="S31" s="67">
        <v>75140.929999999993</v>
      </c>
      <c r="T31" s="66">
        <f t="shared" si="2"/>
        <v>140593.85</v>
      </c>
      <c r="U31" s="10">
        <f t="shared" si="3"/>
        <v>1881015.8975</v>
      </c>
      <c r="V31" s="6"/>
      <c r="W31" s="6"/>
      <c r="X31" s="26" t="s">
        <v>19</v>
      </c>
      <c r="Y31" s="51">
        <v>1962.56</v>
      </c>
      <c r="Z31" s="12">
        <v>7192.8</v>
      </c>
      <c r="AA31" s="12">
        <v>7953.26</v>
      </c>
      <c r="AB31" s="12">
        <v>20788.16</v>
      </c>
      <c r="AC31" s="12">
        <v>344.21</v>
      </c>
      <c r="AD31" s="79">
        <v>5910.98</v>
      </c>
      <c r="AE31" s="79">
        <v>3692.51</v>
      </c>
      <c r="AF31" s="113">
        <v>11841.29</v>
      </c>
      <c r="AG31" s="119">
        <v>13701.45</v>
      </c>
      <c r="AH31" s="106"/>
      <c r="AI31" s="124">
        <f t="shared" si="4"/>
        <v>25542.74</v>
      </c>
      <c r="AJ31" s="127">
        <v>15283.18</v>
      </c>
      <c r="AK31" s="189">
        <v>10660.76</v>
      </c>
      <c r="AL31" s="4">
        <v>14195.99</v>
      </c>
      <c r="AM31" s="12">
        <v>234.6</v>
      </c>
      <c r="AN31" s="52">
        <v>26832.1</v>
      </c>
      <c r="AO31" s="52">
        <f t="shared" si="1"/>
        <v>140593.85</v>
      </c>
    </row>
    <row r="32" spans="1:41" s="7" customFormat="1" ht="21.75" customHeight="1" x14ac:dyDescent="0.3">
      <c r="A32" s="26" t="s">
        <v>20</v>
      </c>
      <c r="B32" s="35">
        <v>12465.54</v>
      </c>
      <c r="C32" s="38">
        <v>3116.38</v>
      </c>
      <c r="D32" s="73">
        <v>0</v>
      </c>
      <c r="E32" s="73">
        <v>7776</v>
      </c>
      <c r="F32" s="77">
        <f t="shared" si="0"/>
        <v>7776</v>
      </c>
      <c r="G32" s="73">
        <v>17604</v>
      </c>
      <c r="H32" s="73">
        <v>30220</v>
      </c>
      <c r="I32" s="73">
        <v>16779</v>
      </c>
      <c r="J32" s="4">
        <v>19910.13</v>
      </c>
      <c r="K32" s="4">
        <v>36937.49</v>
      </c>
      <c r="L32" s="4">
        <v>36075</v>
      </c>
      <c r="M32" s="4">
        <v>30300</v>
      </c>
      <c r="N32" s="4">
        <v>24925</v>
      </c>
      <c r="O32" s="4">
        <v>37018.75</v>
      </c>
      <c r="P32" s="8">
        <v>22031.25</v>
      </c>
      <c r="Q32" s="8">
        <v>21342.475000000002</v>
      </c>
      <c r="R32" s="4">
        <v>10840.164999999997</v>
      </c>
      <c r="S32" s="67">
        <v>17279.18</v>
      </c>
      <c r="T32" s="66">
        <f t="shared" si="2"/>
        <v>50756.91</v>
      </c>
      <c r="U32" s="10">
        <f t="shared" si="3"/>
        <v>379795.35</v>
      </c>
      <c r="V32" s="6"/>
      <c r="W32" s="6"/>
      <c r="X32" s="26" t="s">
        <v>20</v>
      </c>
      <c r="Y32" s="51">
        <v>0</v>
      </c>
      <c r="Z32" s="12">
        <v>7359.86</v>
      </c>
      <c r="AA32" s="12">
        <v>101.4</v>
      </c>
      <c r="AB32" s="12">
        <v>729</v>
      </c>
      <c r="AC32" s="12">
        <v>40.5</v>
      </c>
      <c r="AD32" s="79">
        <v>20.25</v>
      </c>
      <c r="AE32" s="79">
        <v>0</v>
      </c>
      <c r="AF32" s="113">
        <v>0</v>
      </c>
      <c r="AG32" s="117"/>
      <c r="AH32" s="106"/>
      <c r="AI32" s="124">
        <f t="shared" si="4"/>
        <v>0</v>
      </c>
      <c r="AJ32" s="127">
        <v>17985.16</v>
      </c>
      <c r="AK32" s="79">
        <v>0</v>
      </c>
      <c r="AL32" s="4">
        <v>0</v>
      </c>
      <c r="AM32" s="12">
        <v>21404.36</v>
      </c>
      <c r="AN32" s="52">
        <v>3116.38</v>
      </c>
      <c r="AO32" s="52">
        <f t="shared" si="1"/>
        <v>50756.91</v>
      </c>
    </row>
    <row r="33" spans="1:41" s="7" customFormat="1" ht="21.75" customHeight="1" x14ac:dyDescent="0.3">
      <c r="A33" s="26" t="s">
        <v>21</v>
      </c>
      <c r="B33" s="35">
        <v>0</v>
      </c>
      <c r="C33" s="38">
        <v>0</v>
      </c>
      <c r="D33" s="73">
        <v>0</v>
      </c>
      <c r="E33" s="73">
        <v>0</v>
      </c>
      <c r="F33" s="77">
        <f t="shared" si="0"/>
        <v>0</v>
      </c>
      <c r="G33" s="73">
        <v>0</v>
      </c>
      <c r="H33" s="73">
        <v>5504</v>
      </c>
      <c r="I33" s="73">
        <v>1425</v>
      </c>
      <c r="J33" s="4">
        <v>1145.51</v>
      </c>
      <c r="K33" s="4">
        <v>3368.75</v>
      </c>
      <c r="L33" s="4">
        <v>1943.75</v>
      </c>
      <c r="M33" s="4">
        <v>5712.5</v>
      </c>
      <c r="N33" s="4">
        <v>4025</v>
      </c>
      <c r="O33" s="4">
        <v>3506.25</v>
      </c>
      <c r="P33" s="8">
        <v>6225</v>
      </c>
      <c r="Q33" s="8">
        <v>1706.1624999999999</v>
      </c>
      <c r="R33" s="4">
        <v>1280.8125</v>
      </c>
      <c r="S33" s="67">
        <v>695.26</v>
      </c>
      <c r="T33" s="66">
        <f t="shared" si="2"/>
        <v>1909.3600000000001</v>
      </c>
      <c r="U33" s="10">
        <f t="shared" si="3"/>
        <v>38447.355000000003</v>
      </c>
      <c r="V33" s="6"/>
      <c r="W33" s="6"/>
      <c r="X33" s="26" t="s">
        <v>21</v>
      </c>
      <c r="Y33" s="51">
        <v>0</v>
      </c>
      <c r="Z33" s="12">
        <v>0</v>
      </c>
      <c r="AA33" s="12">
        <v>0</v>
      </c>
      <c r="AB33" s="12">
        <v>0</v>
      </c>
      <c r="AC33" s="12">
        <v>0</v>
      </c>
      <c r="AD33" s="79">
        <v>0</v>
      </c>
      <c r="AE33" s="79">
        <v>0</v>
      </c>
      <c r="AF33" s="113">
        <v>554.39</v>
      </c>
      <c r="AG33" s="117">
        <v>0</v>
      </c>
      <c r="AH33" s="106"/>
      <c r="AI33" s="124">
        <v>554.38</v>
      </c>
      <c r="AJ33" s="127">
        <v>1354.98</v>
      </c>
      <c r="AK33" s="79">
        <v>0</v>
      </c>
      <c r="AL33" s="4">
        <v>0</v>
      </c>
      <c r="AM33" s="12">
        <v>0</v>
      </c>
      <c r="AN33" s="52">
        <v>0</v>
      </c>
      <c r="AO33" s="52">
        <f t="shared" si="1"/>
        <v>1909.3600000000001</v>
      </c>
    </row>
    <row r="34" spans="1:41" s="7" customFormat="1" ht="21.75" customHeight="1" x14ac:dyDescent="0.3">
      <c r="A34" s="26" t="s">
        <v>22</v>
      </c>
      <c r="B34" s="35">
        <v>0</v>
      </c>
      <c r="C34" s="38">
        <v>0</v>
      </c>
      <c r="D34" s="73">
        <v>0</v>
      </c>
      <c r="E34" s="73">
        <v>0</v>
      </c>
      <c r="F34" s="77">
        <f t="shared" si="0"/>
        <v>0</v>
      </c>
      <c r="G34" s="73">
        <v>34440</v>
      </c>
      <c r="H34" s="73">
        <v>51552</v>
      </c>
      <c r="I34" s="73">
        <v>25771.5</v>
      </c>
      <c r="J34" s="4">
        <v>25608.33</v>
      </c>
      <c r="K34" s="4">
        <v>30857.11</v>
      </c>
      <c r="L34" s="4">
        <v>35612.75</v>
      </c>
      <c r="M34" s="4">
        <v>29356.25</v>
      </c>
      <c r="N34" s="4">
        <v>39050</v>
      </c>
      <c r="O34" s="4">
        <v>34556.25</v>
      </c>
      <c r="P34" s="8">
        <v>48768.75</v>
      </c>
      <c r="Q34" s="8">
        <v>17611.862499999999</v>
      </c>
      <c r="R34" s="4">
        <v>13782.385000000002</v>
      </c>
      <c r="S34" s="67">
        <v>18760.96</v>
      </c>
      <c r="T34" s="66">
        <f t="shared" si="2"/>
        <v>48732.990000000005</v>
      </c>
      <c r="U34" s="10">
        <f t="shared" si="3"/>
        <v>454461.13750000001</v>
      </c>
      <c r="V34" s="6"/>
      <c r="W34" s="6"/>
      <c r="X34" s="26" t="s">
        <v>22</v>
      </c>
      <c r="Y34" s="51">
        <v>991.35</v>
      </c>
      <c r="Z34" s="12">
        <v>6818.1</v>
      </c>
      <c r="AA34" s="12">
        <v>0</v>
      </c>
      <c r="AB34" s="12">
        <v>168.75</v>
      </c>
      <c r="AC34" s="12">
        <v>0</v>
      </c>
      <c r="AD34" s="79">
        <v>20.25</v>
      </c>
      <c r="AE34" s="79">
        <v>0</v>
      </c>
      <c r="AF34" s="113">
        <v>0</v>
      </c>
      <c r="AG34" s="117"/>
      <c r="AH34" s="106"/>
      <c r="AI34" s="124">
        <f t="shared" si="4"/>
        <v>0</v>
      </c>
      <c r="AJ34" s="127">
        <v>40734.54</v>
      </c>
      <c r="AK34" s="79">
        <v>0</v>
      </c>
      <c r="AL34" s="4">
        <v>0</v>
      </c>
      <c r="AM34" s="12">
        <v>0</v>
      </c>
      <c r="AN34" s="52">
        <v>0</v>
      </c>
      <c r="AO34" s="52">
        <f t="shared" si="1"/>
        <v>48732.990000000005</v>
      </c>
    </row>
    <row r="35" spans="1:41" s="7" customFormat="1" ht="21.75" customHeight="1" x14ac:dyDescent="0.3">
      <c r="A35" s="26" t="s">
        <v>23</v>
      </c>
      <c r="B35" s="194">
        <v>15902.5</v>
      </c>
      <c r="C35" s="200">
        <v>3975.62</v>
      </c>
      <c r="D35" s="73"/>
      <c r="E35" s="73"/>
      <c r="F35" s="77">
        <f t="shared" si="0"/>
        <v>0</v>
      </c>
      <c r="G35" s="73">
        <v>0</v>
      </c>
      <c r="H35" s="73">
        <v>0</v>
      </c>
      <c r="I35" s="73">
        <v>0</v>
      </c>
      <c r="J35" s="4">
        <v>0</v>
      </c>
      <c r="K35" s="4">
        <v>61943.75</v>
      </c>
      <c r="L35" s="4">
        <v>73331.25</v>
      </c>
      <c r="M35" s="4">
        <v>59081.25</v>
      </c>
      <c r="N35" s="4">
        <v>61668.75</v>
      </c>
      <c r="O35" s="4">
        <v>84968.75</v>
      </c>
      <c r="P35" s="8">
        <v>115156.25</v>
      </c>
      <c r="Q35" s="8">
        <v>52507.35</v>
      </c>
      <c r="R35" s="4">
        <v>52239.357499999998</v>
      </c>
      <c r="S35" s="67">
        <v>59567.880000000005</v>
      </c>
      <c r="T35" s="66">
        <f t="shared" si="2"/>
        <v>89652.709999999992</v>
      </c>
      <c r="U35" s="10">
        <f t="shared" si="3"/>
        <v>710117.29749999999</v>
      </c>
      <c r="V35" s="6"/>
      <c r="W35" s="6"/>
      <c r="X35" s="26" t="s">
        <v>23</v>
      </c>
      <c r="Y35" s="51">
        <v>5090.25</v>
      </c>
      <c r="Z35" s="12">
        <v>9278.25</v>
      </c>
      <c r="AA35" s="12">
        <v>624.45000000000005</v>
      </c>
      <c r="AB35" s="12">
        <v>1040.78</v>
      </c>
      <c r="AC35" s="12">
        <v>570.66999999999996</v>
      </c>
      <c r="AD35" s="79">
        <v>2511.6799999999998</v>
      </c>
      <c r="AE35" s="79">
        <v>3766.16</v>
      </c>
      <c r="AF35" s="113">
        <v>2000.45</v>
      </c>
      <c r="AG35" s="119">
        <v>3129.37</v>
      </c>
      <c r="AH35" s="106"/>
      <c r="AI35" s="124">
        <f t="shared" si="4"/>
        <v>5129.82</v>
      </c>
      <c r="AJ35" s="127">
        <v>42869.74</v>
      </c>
      <c r="AK35" s="189">
        <v>3869.24</v>
      </c>
      <c r="AL35" s="4">
        <v>5818.32</v>
      </c>
      <c r="AM35" s="12">
        <v>5107.7299999999996</v>
      </c>
      <c r="AN35" s="52">
        <v>3975.62</v>
      </c>
      <c r="AO35" s="52">
        <f t="shared" si="1"/>
        <v>89652.709999999992</v>
      </c>
    </row>
    <row r="36" spans="1:41" s="7" customFormat="1" ht="21.75" customHeight="1" x14ac:dyDescent="0.3">
      <c r="A36" s="26" t="s">
        <v>24</v>
      </c>
      <c r="B36" s="185">
        <v>20384.75</v>
      </c>
      <c r="C36" s="186">
        <v>5096.1899999999996</v>
      </c>
      <c r="D36" s="73">
        <v>0</v>
      </c>
      <c r="E36" s="73">
        <v>0</v>
      </c>
      <c r="F36" s="77">
        <f t="shared" si="0"/>
        <v>0</v>
      </c>
      <c r="G36" s="73">
        <v>0</v>
      </c>
      <c r="H36" s="73">
        <v>0</v>
      </c>
      <c r="I36" s="73">
        <v>33453</v>
      </c>
      <c r="J36" s="4">
        <v>19318.689999999999</v>
      </c>
      <c r="K36" s="4">
        <v>22807.9</v>
      </c>
      <c r="L36" s="4">
        <v>17356.25</v>
      </c>
      <c r="M36" s="4">
        <v>16137.5</v>
      </c>
      <c r="N36" s="4">
        <v>12637.5</v>
      </c>
      <c r="O36" s="4">
        <v>10537.5</v>
      </c>
      <c r="P36" s="8">
        <v>27668.75</v>
      </c>
      <c r="Q36" s="8">
        <v>28590.562499999996</v>
      </c>
      <c r="R36" s="4">
        <v>23280.670000000002</v>
      </c>
      <c r="S36" s="67">
        <v>28546.42</v>
      </c>
      <c r="T36" s="66">
        <f t="shared" si="2"/>
        <v>33916</v>
      </c>
      <c r="U36" s="10">
        <f t="shared" si="3"/>
        <v>274250.74249999999</v>
      </c>
      <c r="V36" s="6"/>
      <c r="W36" s="6"/>
      <c r="X36" s="26" t="s">
        <v>24</v>
      </c>
      <c r="Y36" s="51">
        <v>364.5</v>
      </c>
      <c r="Z36" s="12">
        <v>1957.5</v>
      </c>
      <c r="AA36" s="12">
        <v>3894.15</v>
      </c>
      <c r="AB36" s="12">
        <v>4270.54</v>
      </c>
      <c r="AC36" s="12">
        <v>1336.28</v>
      </c>
      <c r="AD36" s="79">
        <v>18.600000000000001</v>
      </c>
      <c r="AE36" s="79">
        <v>1512.41</v>
      </c>
      <c r="AF36" s="113">
        <v>3204.09</v>
      </c>
      <c r="AG36" s="119">
        <v>2268.8200000000002</v>
      </c>
      <c r="AH36" s="106"/>
      <c r="AI36" s="124">
        <f t="shared" si="4"/>
        <v>5472.91</v>
      </c>
      <c r="AJ36" s="127">
        <v>3669.52</v>
      </c>
      <c r="AK36" s="189">
        <v>2745.41</v>
      </c>
      <c r="AL36" s="4">
        <v>0</v>
      </c>
      <c r="AM36" s="12">
        <v>3577.99</v>
      </c>
      <c r="AN36" s="52">
        <v>5096.1899999999996</v>
      </c>
      <c r="AO36" s="52">
        <f t="shared" si="1"/>
        <v>33916</v>
      </c>
    </row>
    <row r="37" spans="1:41" s="7" customFormat="1" ht="21.75" customHeight="1" x14ac:dyDescent="0.3">
      <c r="A37" s="26" t="s">
        <v>86</v>
      </c>
      <c r="B37" s="192">
        <v>84015.82</v>
      </c>
      <c r="C37" s="193">
        <v>21003.96</v>
      </c>
      <c r="D37" s="73"/>
      <c r="E37" s="73"/>
      <c r="F37" s="77">
        <f t="shared" si="0"/>
        <v>0</v>
      </c>
      <c r="G37" s="73">
        <v>0</v>
      </c>
      <c r="H37" s="73">
        <v>0</v>
      </c>
      <c r="I37" s="73">
        <v>0</v>
      </c>
      <c r="J37" s="4">
        <v>0</v>
      </c>
      <c r="K37" s="4">
        <v>0</v>
      </c>
      <c r="L37" s="4">
        <v>0</v>
      </c>
      <c r="M37" s="4">
        <v>60206.25</v>
      </c>
      <c r="N37" s="4">
        <v>63418.75</v>
      </c>
      <c r="O37" s="4">
        <v>147106.25</v>
      </c>
      <c r="P37" s="8">
        <v>112100</v>
      </c>
      <c r="Q37" s="8">
        <v>74656.262499999997</v>
      </c>
      <c r="R37" s="4">
        <v>38576.425000000003</v>
      </c>
      <c r="S37" s="67">
        <v>41749.729999999996</v>
      </c>
      <c r="T37" s="66">
        <f t="shared" si="2"/>
        <v>125734.61999999998</v>
      </c>
      <c r="U37" s="10">
        <f t="shared" si="3"/>
        <v>663548.28749999998</v>
      </c>
      <c r="V37" s="6"/>
      <c r="W37" s="6"/>
      <c r="X37" s="26" t="s">
        <v>86</v>
      </c>
      <c r="Y37" s="51">
        <v>5692.09</v>
      </c>
      <c r="Z37" s="12">
        <v>6070.42</v>
      </c>
      <c r="AA37" s="12">
        <v>0</v>
      </c>
      <c r="AB37" s="12">
        <v>1463.06</v>
      </c>
      <c r="AC37" s="12">
        <v>823.5</v>
      </c>
      <c r="AD37" s="79">
        <v>848.81</v>
      </c>
      <c r="AE37" s="79">
        <v>4422.17</v>
      </c>
      <c r="AF37" s="113">
        <v>27198.28</v>
      </c>
      <c r="AG37" s="119">
        <v>1529.14</v>
      </c>
      <c r="AH37" s="106"/>
      <c r="AI37" s="124">
        <f t="shared" si="4"/>
        <v>28727.42</v>
      </c>
      <c r="AJ37" s="127">
        <v>25091.41</v>
      </c>
      <c r="AK37" s="189">
        <v>1857.02</v>
      </c>
      <c r="AL37" s="4">
        <v>17772.939999999999</v>
      </c>
      <c r="AM37" s="12">
        <v>11961.82</v>
      </c>
      <c r="AN37" s="52">
        <v>21003.96</v>
      </c>
      <c r="AO37" s="52">
        <f t="shared" si="1"/>
        <v>125734.61999999998</v>
      </c>
    </row>
    <row r="38" spans="1:41" s="7" customFormat="1" ht="21.75" customHeight="1" x14ac:dyDescent="0.3">
      <c r="A38" s="26" t="s">
        <v>89</v>
      </c>
      <c r="B38" s="35">
        <v>0</v>
      </c>
      <c r="C38" s="38">
        <v>0</v>
      </c>
      <c r="D38" s="73"/>
      <c r="E38" s="73"/>
      <c r="F38" s="77">
        <f t="shared" si="0"/>
        <v>0</v>
      </c>
      <c r="G38" s="73">
        <v>0</v>
      </c>
      <c r="H38" s="73">
        <v>0</v>
      </c>
      <c r="I38" s="73">
        <v>0</v>
      </c>
      <c r="J38" s="4">
        <v>0</v>
      </c>
      <c r="K38" s="4">
        <v>0</v>
      </c>
      <c r="L38" s="4">
        <v>0</v>
      </c>
      <c r="M38" s="4">
        <v>0</v>
      </c>
      <c r="N38" s="4">
        <v>3300</v>
      </c>
      <c r="O38" s="4">
        <v>1512.5</v>
      </c>
      <c r="P38" s="8">
        <v>1581.25</v>
      </c>
      <c r="Q38" s="8">
        <v>1718.75</v>
      </c>
      <c r="R38" s="4">
        <v>2956.8175000000001</v>
      </c>
      <c r="S38" s="67">
        <v>2914.13</v>
      </c>
      <c r="T38" s="66">
        <f t="shared" si="2"/>
        <v>3159.98</v>
      </c>
      <c r="U38" s="10">
        <f t="shared" si="3"/>
        <v>17143.427500000002</v>
      </c>
      <c r="V38" s="6"/>
      <c r="W38" s="6"/>
      <c r="X38" s="26" t="s">
        <v>89</v>
      </c>
      <c r="Y38" s="51">
        <v>0</v>
      </c>
      <c r="Z38" s="12">
        <v>0</v>
      </c>
      <c r="AA38" s="12">
        <v>0</v>
      </c>
      <c r="AB38" s="12">
        <v>0</v>
      </c>
      <c r="AC38" s="12">
        <v>0</v>
      </c>
      <c r="AD38" s="79">
        <v>0</v>
      </c>
      <c r="AE38" s="79">
        <v>0</v>
      </c>
      <c r="AF38" s="113">
        <v>0</v>
      </c>
      <c r="AG38" s="117"/>
      <c r="AH38" s="106"/>
      <c r="AI38" s="124">
        <f t="shared" si="4"/>
        <v>0</v>
      </c>
      <c r="AJ38" s="127">
        <v>3159.98</v>
      </c>
      <c r="AK38" s="79">
        <v>0</v>
      </c>
      <c r="AL38" s="4">
        <v>0</v>
      </c>
      <c r="AM38" s="12">
        <v>0</v>
      </c>
      <c r="AN38" s="52">
        <v>0</v>
      </c>
      <c r="AO38" s="52">
        <f t="shared" si="1"/>
        <v>3159.98</v>
      </c>
    </row>
    <row r="39" spans="1:41" s="7" customFormat="1" ht="21.75" customHeight="1" x14ac:dyDescent="0.3">
      <c r="A39" s="26" t="s">
        <v>25</v>
      </c>
      <c r="B39" s="185">
        <v>153404.99</v>
      </c>
      <c r="C39" s="186">
        <v>38351.25</v>
      </c>
      <c r="D39" s="73">
        <v>396965</v>
      </c>
      <c r="E39" s="73">
        <v>1658820</v>
      </c>
      <c r="F39" s="77">
        <f t="shared" si="0"/>
        <v>2055785</v>
      </c>
      <c r="G39" s="73">
        <v>2465617</v>
      </c>
      <c r="H39" s="73">
        <v>4929475</v>
      </c>
      <c r="I39" s="73">
        <v>1793817.5</v>
      </c>
      <c r="J39" s="4">
        <v>2195744.81</v>
      </c>
      <c r="K39" s="4">
        <v>1810380.86</v>
      </c>
      <c r="L39" s="4">
        <v>2052362.5</v>
      </c>
      <c r="M39" s="4">
        <v>1502656.25</v>
      </c>
      <c r="N39" s="4">
        <v>1475443.75</v>
      </c>
      <c r="O39" s="4">
        <v>1564112.5</v>
      </c>
      <c r="P39" s="8">
        <v>1815831.25</v>
      </c>
      <c r="Q39" s="8">
        <v>520734.72500000003</v>
      </c>
      <c r="R39" s="4">
        <v>562545.33999999985</v>
      </c>
      <c r="S39" s="67">
        <v>511109.36000000004</v>
      </c>
      <c r="T39" s="66">
        <f t="shared" si="2"/>
        <v>701010.32000000007</v>
      </c>
      <c r="U39" s="10">
        <f t="shared" si="3"/>
        <v>25956626.165000003</v>
      </c>
      <c r="V39" s="6"/>
      <c r="W39" s="6"/>
      <c r="X39" s="26" t="s">
        <v>25</v>
      </c>
      <c r="Y39" s="51">
        <v>29213.24</v>
      </c>
      <c r="Z39" s="12">
        <v>15842.14</v>
      </c>
      <c r="AA39" s="12">
        <v>708.75</v>
      </c>
      <c r="AB39" s="12">
        <v>81939.19</v>
      </c>
      <c r="AC39" s="12">
        <v>2444.81</v>
      </c>
      <c r="AD39" s="79">
        <v>26227.69</v>
      </c>
      <c r="AE39" s="79">
        <v>37990.379999999997</v>
      </c>
      <c r="AF39" s="113">
        <v>4900.88</v>
      </c>
      <c r="AG39" s="119">
        <v>67264.13</v>
      </c>
      <c r="AH39" s="106"/>
      <c r="AI39" s="124">
        <v>72165.02</v>
      </c>
      <c r="AJ39" s="127">
        <v>290113.3</v>
      </c>
      <c r="AK39" s="189">
        <v>57327.48</v>
      </c>
      <c r="AL39" s="4">
        <v>354.38</v>
      </c>
      <c r="AM39" s="12">
        <v>48332.69</v>
      </c>
      <c r="AN39" s="52">
        <v>38351.25</v>
      </c>
      <c r="AO39" s="52">
        <f t="shared" si="1"/>
        <v>701010.32000000007</v>
      </c>
    </row>
    <row r="40" spans="1:41" s="7" customFormat="1" ht="21.75" customHeight="1" x14ac:dyDescent="0.3">
      <c r="A40" s="26" t="s">
        <v>26</v>
      </c>
      <c r="B40" s="192">
        <v>7220.39</v>
      </c>
      <c r="C40" s="193">
        <v>1805.1</v>
      </c>
      <c r="D40" s="73">
        <v>0</v>
      </c>
      <c r="E40" s="73">
        <v>0</v>
      </c>
      <c r="F40" s="77">
        <f t="shared" si="0"/>
        <v>0</v>
      </c>
      <c r="G40" s="73">
        <v>86124</v>
      </c>
      <c r="H40" s="73">
        <v>102294</v>
      </c>
      <c r="I40" s="73">
        <v>59386.5</v>
      </c>
      <c r="J40" s="4">
        <v>102269.6</v>
      </c>
      <c r="K40" s="4">
        <v>97864.25</v>
      </c>
      <c r="L40" s="4">
        <v>24156.25</v>
      </c>
      <c r="M40" s="4">
        <v>58837.5</v>
      </c>
      <c r="N40" s="4">
        <v>48831.25</v>
      </c>
      <c r="O40" s="4">
        <v>88900</v>
      </c>
      <c r="P40" s="8">
        <v>71718.75</v>
      </c>
      <c r="Q40" s="8">
        <v>32706.237500000003</v>
      </c>
      <c r="R40" s="4">
        <v>28596.06</v>
      </c>
      <c r="S40" s="67">
        <v>25686.130000000005</v>
      </c>
      <c r="T40" s="66">
        <f t="shared" si="2"/>
        <v>30778.16</v>
      </c>
      <c r="U40" s="10">
        <f t="shared" si="3"/>
        <v>858148.68750000012</v>
      </c>
      <c r="V40" s="6"/>
      <c r="W40" s="6"/>
      <c r="X40" s="26" t="s">
        <v>26</v>
      </c>
      <c r="Y40" s="51">
        <v>61.2</v>
      </c>
      <c r="Z40" s="12">
        <v>5267.7</v>
      </c>
      <c r="AA40" s="12">
        <v>13.5</v>
      </c>
      <c r="AB40" s="12">
        <v>2587.09</v>
      </c>
      <c r="AC40" s="12">
        <v>0</v>
      </c>
      <c r="AD40" s="79">
        <v>809.62</v>
      </c>
      <c r="AE40" s="79">
        <v>0</v>
      </c>
      <c r="AF40" s="113">
        <v>1788.22</v>
      </c>
      <c r="AG40" s="119">
        <v>1174.05</v>
      </c>
      <c r="AH40" s="106"/>
      <c r="AI40" s="124">
        <f t="shared" si="4"/>
        <v>2962.27</v>
      </c>
      <c r="AJ40" s="127">
        <v>10404.879999999999</v>
      </c>
      <c r="AK40" s="189">
        <v>459.04</v>
      </c>
      <c r="AL40" s="4">
        <v>4688.8900000000003</v>
      </c>
      <c r="AM40" s="12">
        <v>1718.87</v>
      </c>
      <c r="AN40" s="52">
        <v>1805.1</v>
      </c>
      <c r="AO40" s="52">
        <f t="shared" si="1"/>
        <v>30778.16</v>
      </c>
    </row>
    <row r="41" spans="1:41" s="7" customFormat="1" ht="21.75" customHeight="1" x14ac:dyDescent="0.3">
      <c r="A41" s="26" t="s">
        <v>27</v>
      </c>
      <c r="B41" s="35">
        <v>16872.939999999999</v>
      </c>
      <c r="C41" s="38">
        <v>4218.24</v>
      </c>
      <c r="D41" s="73"/>
      <c r="E41" s="73"/>
      <c r="F41" s="77">
        <f t="shared" si="0"/>
        <v>0</v>
      </c>
      <c r="G41" s="73">
        <v>0</v>
      </c>
      <c r="H41" s="73">
        <v>0</v>
      </c>
      <c r="I41" s="73">
        <v>0</v>
      </c>
      <c r="J41" s="4">
        <v>0</v>
      </c>
      <c r="K41" s="4">
        <v>23250</v>
      </c>
      <c r="L41" s="4">
        <v>20733.75</v>
      </c>
      <c r="M41" s="4">
        <v>18762.5</v>
      </c>
      <c r="N41" s="4">
        <v>15918.75</v>
      </c>
      <c r="O41" s="4">
        <v>20706.25</v>
      </c>
      <c r="P41" s="8">
        <v>12462.5</v>
      </c>
      <c r="Q41" s="8">
        <v>12800.487500000001</v>
      </c>
      <c r="R41" s="4">
        <v>18028.875</v>
      </c>
      <c r="S41" s="67">
        <v>19480.13</v>
      </c>
      <c r="T41" s="66">
        <f t="shared" si="2"/>
        <v>34934.74</v>
      </c>
      <c r="U41" s="10">
        <f t="shared" si="3"/>
        <v>197077.98249999998</v>
      </c>
      <c r="V41" s="6"/>
      <c r="W41" s="6"/>
      <c r="X41" s="26" t="s">
        <v>27</v>
      </c>
      <c r="Y41" s="51">
        <v>128.25</v>
      </c>
      <c r="Z41" s="12">
        <v>3770.55</v>
      </c>
      <c r="AA41" s="12">
        <v>0</v>
      </c>
      <c r="AB41" s="12">
        <v>933.19</v>
      </c>
      <c r="AC41" s="12">
        <v>0</v>
      </c>
      <c r="AD41" s="79">
        <v>0</v>
      </c>
      <c r="AE41" s="79">
        <v>0</v>
      </c>
      <c r="AF41" s="113">
        <v>0</v>
      </c>
      <c r="AG41" s="117"/>
      <c r="AH41" s="106"/>
      <c r="AI41" s="124">
        <f t="shared" si="4"/>
        <v>0</v>
      </c>
      <c r="AJ41" s="127">
        <v>10303.18</v>
      </c>
      <c r="AK41" s="79">
        <v>0</v>
      </c>
      <c r="AL41" s="4">
        <v>7484.57</v>
      </c>
      <c r="AM41" s="12">
        <v>8096.76</v>
      </c>
      <c r="AN41" s="52">
        <v>4218.24</v>
      </c>
      <c r="AO41" s="52">
        <f t="shared" si="1"/>
        <v>34934.74</v>
      </c>
    </row>
    <row r="42" spans="1:41" s="7" customFormat="1" ht="21.75" customHeight="1" x14ac:dyDescent="0.3">
      <c r="A42" s="26" t="s">
        <v>28</v>
      </c>
      <c r="B42" s="194">
        <v>64373.120000000003</v>
      </c>
      <c r="C42" s="195">
        <v>16093.28</v>
      </c>
      <c r="D42" s="73">
        <v>0</v>
      </c>
      <c r="E42" s="73">
        <v>0</v>
      </c>
      <c r="F42" s="77">
        <f t="shared" si="0"/>
        <v>0</v>
      </c>
      <c r="G42" s="73">
        <v>20286</v>
      </c>
      <c r="H42" s="73">
        <v>160862</v>
      </c>
      <c r="I42" s="73">
        <v>150189</v>
      </c>
      <c r="J42" s="4">
        <v>200950.39999999999</v>
      </c>
      <c r="K42" s="4">
        <v>192851.28</v>
      </c>
      <c r="L42" s="4">
        <v>204068.75</v>
      </c>
      <c r="M42" s="4">
        <v>190193.75</v>
      </c>
      <c r="N42" s="4">
        <v>186387.5</v>
      </c>
      <c r="O42" s="4">
        <v>340875</v>
      </c>
      <c r="P42" s="8">
        <v>346918.75</v>
      </c>
      <c r="Q42" s="8">
        <v>156119.47500000001</v>
      </c>
      <c r="R42" s="4">
        <v>135562.08499999999</v>
      </c>
      <c r="S42" s="67">
        <v>138766.49</v>
      </c>
      <c r="T42" s="66">
        <f t="shared" si="2"/>
        <v>283375.46999999997</v>
      </c>
      <c r="U42" s="10">
        <f t="shared" si="3"/>
        <v>2707405.95</v>
      </c>
      <c r="V42" s="6"/>
      <c r="W42" s="6"/>
      <c r="X42" s="26" t="s">
        <v>28</v>
      </c>
      <c r="Y42" s="51">
        <v>16527.419999999998</v>
      </c>
      <c r="Z42" s="12">
        <v>10763.06</v>
      </c>
      <c r="AA42" s="12">
        <v>2435.25</v>
      </c>
      <c r="AB42" s="12">
        <v>9647.25</v>
      </c>
      <c r="AC42" s="12">
        <v>5552.89</v>
      </c>
      <c r="AD42" s="79">
        <v>108.15</v>
      </c>
      <c r="AE42" s="79">
        <v>45007.519999999997</v>
      </c>
      <c r="AF42" s="113">
        <v>382</v>
      </c>
      <c r="AG42" s="119">
        <v>8423.06</v>
      </c>
      <c r="AH42" s="106"/>
      <c r="AI42" s="124">
        <f t="shared" si="4"/>
        <v>8805.06</v>
      </c>
      <c r="AJ42" s="127">
        <v>61148.58</v>
      </c>
      <c r="AK42" s="189">
        <v>17257.919999999998</v>
      </c>
      <c r="AL42" s="4">
        <v>38813.120000000003</v>
      </c>
      <c r="AM42" s="12">
        <v>51215.97</v>
      </c>
      <c r="AN42" s="52">
        <v>16093.28</v>
      </c>
      <c r="AO42" s="52">
        <f t="shared" si="1"/>
        <v>283375.46999999997</v>
      </c>
    </row>
    <row r="43" spans="1:41" s="7" customFormat="1" ht="21.75" customHeight="1" x14ac:dyDescent="0.3">
      <c r="A43" s="26" t="s">
        <v>29</v>
      </c>
      <c r="B43" s="185">
        <v>25841.38</v>
      </c>
      <c r="C43" s="186">
        <v>6460.34</v>
      </c>
      <c r="D43" s="73">
        <v>0</v>
      </c>
      <c r="E43" s="73">
        <v>0</v>
      </c>
      <c r="F43" s="77">
        <f t="shared" si="0"/>
        <v>0</v>
      </c>
      <c r="G43" s="73">
        <v>8352</v>
      </c>
      <c r="H43" s="73">
        <v>23783</v>
      </c>
      <c r="I43" s="73">
        <v>19200</v>
      </c>
      <c r="J43" s="4">
        <v>19768.650000000001</v>
      </c>
      <c r="K43" s="4">
        <v>12868.29</v>
      </c>
      <c r="L43" s="4">
        <v>7631.25</v>
      </c>
      <c r="M43" s="4">
        <v>22362.5</v>
      </c>
      <c r="N43" s="4">
        <v>17225</v>
      </c>
      <c r="O43" s="4">
        <v>13550</v>
      </c>
      <c r="P43" s="8">
        <v>17625</v>
      </c>
      <c r="Q43" s="8">
        <v>18667.462500000001</v>
      </c>
      <c r="R43" s="4">
        <v>15446.665000000001</v>
      </c>
      <c r="S43" s="67">
        <v>18317.940000000002</v>
      </c>
      <c r="T43" s="66">
        <f t="shared" si="2"/>
        <v>49306.960000000006</v>
      </c>
      <c r="U43" s="10">
        <f t="shared" si="3"/>
        <v>264104.71750000003</v>
      </c>
      <c r="V43" s="6"/>
      <c r="W43" s="6"/>
      <c r="X43" s="26" t="s">
        <v>29</v>
      </c>
      <c r="Y43" s="51">
        <v>0</v>
      </c>
      <c r="Z43" s="12">
        <v>1848.68</v>
      </c>
      <c r="AA43" s="12">
        <v>2005.84</v>
      </c>
      <c r="AB43" s="12">
        <v>3222.19</v>
      </c>
      <c r="AC43" s="12">
        <v>0</v>
      </c>
      <c r="AD43" s="79">
        <v>1702.31</v>
      </c>
      <c r="AE43" s="79">
        <v>1899.11</v>
      </c>
      <c r="AF43" s="113">
        <v>3696.01</v>
      </c>
      <c r="AG43" s="119">
        <v>5402.88</v>
      </c>
      <c r="AH43" s="106"/>
      <c r="AI43" s="124">
        <v>9098.8799999999992</v>
      </c>
      <c r="AJ43" s="127">
        <v>10179.42</v>
      </c>
      <c r="AK43" s="189">
        <v>4267.13</v>
      </c>
      <c r="AL43" s="4">
        <v>4693.24</v>
      </c>
      <c r="AM43" s="12">
        <v>3929.82</v>
      </c>
      <c r="AN43" s="52">
        <v>6460.34</v>
      </c>
      <c r="AO43" s="52">
        <f t="shared" si="1"/>
        <v>49306.960000000006</v>
      </c>
    </row>
    <row r="44" spans="1:41" s="7" customFormat="1" ht="21.75" customHeight="1" x14ac:dyDescent="0.3">
      <c r="A44" s="26" t="s">
        <v>30</v>
      </c>
      <c r="B44" s="192">
        <v>4560.26</v>
      </c>
      <c r="C44" s="193">
        <v>1140.06</v>
      </c>
      <c r="D44" s="73">
        <v>0</v>
      </c>
      <c r="E44" s="73">
        <v>0</v>
      </c>
      <c r="F44" s="77">
        <f t="shared" ref="F44:F75" si="5">SUM(D44:E44)</f>
        <v>0</v>
      </c>
      <c r="G44" s="73">
        <v>4000</v>
      </c>
      <c r="H44" s="73">
        <v>7570</v>
      </c>
      <c r="I44" s="73">
        <v>5301</v>
      </c>
      <c r="J44" s="4">
        <v>3873.29</v>
      </c>
      <c r="K44" s="4">
        <v>2543.75</v>
      </c>
      <c r="L44" s="4">
        <v>5243.75</v>
      </c>
      <c r="M44" s="4">
        <v>5468.75</v>
      </c>
      <c r="N44" s="4">
        <v>6068.75</v>
      </c>
      <c r="O44" s="4">
        <v>4400</v>
      </c>
      <c r="P44" s="8">
        <v>4125</v>
      </c>
      <c r="Q44" s="8">
        <v>11731.4625</v>
      </c>
      <c r="R44" s="4">
        <v>2462.2925</v>
      </c>
      <c r="S44" s="67">
        <v>5592.08</v>
      </c>
      <c r="T44" s="66">
        <f t="shared" si="2"/>
        <v>2098.4499999999998</v>
      </c>
      <c r="U44" s="10">
        <f t="shared" si="3"/>
        <v>70478.574999999997</v>
      </c>
      <c r="V44" s="6"/>
      <c r="W44" s="6"/>
      <c r="X44" s="26" t="s">
        <v>30</v>
      </c>
      <c r="Y44" s="51">
        <v>0</v>
      </c>
      <c r="Z44" s="12">
        <v>548.4</v>
      </c>
      <c r="AA44" s="12">
        <v>0</v>
      </c>
      <c r="AB44" s="12">
        <v>0</v>
      </c>
      <c r="AC44" s="12">
        <v>0</v>
      </c>
      <c r="AD44" s="79">
        <v>0</v>
      </c>
      <c r="AE44" s="79">
        <v>1079.21</v>
      </c>
      <c r="AF44" s="113">
        <v>0</v>
      </c>
      <c r="AG44" s="119">
        <v>156.27000000000001</v>
      </c>
      <c r="AH44" s="106">
        <v>-156.27000000000001</v>
      </c>
      <c r="AI44" s="124">
        <f t="shared" si="4"/>
        <v>0</v>
      </c>
      <c r="AJ44" s="127">
        <v>-1053.42</v>
      </c>
      <c r="AK44" s="189">
        <v>244.7</v>
      </c>
      <c r="AL44" s="4">
        <v>139.5</v>
      </c>
      <c r="AM44" s="12">
        <v>0</v>
      </c>
      <c r="AN44" s="52">
        <v>1140.06</v>
      </c>
      <c r="AO44" s="52">
        <f t="shared" ref="AO44:AO75" si="6">SUM(Y44:AE44)+ SUM(AI44:AN44)</f>
        <v>2098.4499999999998</v>
      </c>
    </row>
    <row r="45" spans="1:41" s="7" customFormat="1" ht="21.75" customHeight="1" x14ac:dyDescent="0.3">
      <c r="A45" s="26" t="s">
        <v>31</v>
      </c>
      <c r="B45" s="35">
        <v>50787.74</v>
      </c>
      <c r="C45" s="38">
        <v>12696.94</v>
      </c>
      <c r="D45" s="73">
        <v>81256</v>
      </c>
      <c r="E45" s="73">
        <v>290784</v>
      </c>
      <c r="F45" s="77">
        <f t="shared" si="5"/>
        <v>372040</v>
      </c>
      <c r="G45" s="73">
        <v>463645</v>
      </c>
      <c r="H45" s="73">
        <v>756111</v>
      </c>
      <c r="I45" s="73">
        <v>393094</v>
      </c>
      <c r="J45" s="4">
        <v>446500.1</v>
      </c>
      <c r="K45" s="4">
        <v>382859.66</v>
      </c>
      <c r="L45" s="4">
        <v>503356.25</v>
      </c>
      <c r="M45" s="4">
        <v>421362.5</v>
      </c>
      <c r="N45" s="4">
        <v>487006.25</v>
      </c>
      <c r="O45" s="4">
        <v>344362.5</v>
      </c>
      <c r="P45" s="8">
        <v>406293.75</v>
      </c>
      <c r="Q45" s="8">
        <v>204402.3</v>
      </c>
      <c r="R45" s="4">
        <v>103782.86499999999</v>
      </c>
      <c r="S45" s="67">
        <v>126714.62000000004</v>
      </c>
      <c r="T45" s="66">
        <f t="shared" si="2"/>
        <v>297581.08</v>
      </c>
      <c r="U45" s="10">
        <f t="shared" si="3"/>
        <v>5709111.875</v>
      </c>
      <c r="V45" s="6"/>
      <c r="W45" s="6"/>
      <c r="X45" s="26" t="s">
        <v>31</v>
      </c>
      <c r="Y45" s="51">
        <v>210.98</v>
      </c>
      <c r="Z45" s="12">
        <v>18989.849999999999</v>
      </c>
      <c r="AA45" s="12">
        <v>1219.8800000000001</v>
      </c>
      <c r="AB45" s="12">
        <v>1199.8499999999999</v>
      </c>
      <c r="AC45" s="12">
        <v>0</v>
      </c>
      <c r="AD45" s="79">
        <v>18982.05</v>
      </c>
      <c r="AE45" s="79">
        <v>19940.060000000001</v>
      </c>
      <c r="AF45" s="113">
        <v>18672.79</v>
      </c>
      <c r="AG45" s="119">
        <v>27729.84</v>
      </c>
      <c r="AH45" s="106"/>
      <c r="AI45" s="124">
        <f t="shared" si="4"/>
        <v>46402.630000000005</v>
      </c>
      <c r="AJ45" s="127">
        <v>149918.82</v>
      </c>
      <c r="AK45" s="79">
        <v>0</v>
      </c>
      <c r="AL45" s="4">
        <v>11907.28</v>
      </c>
      <c r="AM45" s="12">
        <v>16112.74</v>
      </c>
      <c r="AN45" s="52">
        <v>12696.94</v>
      </c>
      <c r="AO45" s="52">
        <f t="shared" si="6"/>
        <v>297581.08</v>
      </c>
    </row>
    <row r="46" spans="1:41" s="7" customFormat="1" ht="21.75" customHeight="1" x14ac:dyDescent="0.3">
      <c r="A46" s="26" t="s">
        <v>32</v>
      </c>
      <c r="B46" s="194">
        <v>34508.86</v>
      </c>
      <c r="C46" s="195">
        <v>8627.2199999999993</v>
      </c>
      <c r="D46" s="73">
        <v>0</v>
      </c>
      <c r="E46" s="73">
        <v>0</v>
      </c>
      <c r="F46" s="77">
        <f t="shared" si="5"/>
        <v>0</v>
      </c>
      <c r="G46" s="73">
        <v>136764</v>
      </c>
      <c r="H46" s="73">
        <v>170770</v>
      </c>
      <c r="I46" s="73">
        <v>67798.5</v>
      </c>
      <c r="J46" s="4">
        <v>94741.41</v>
      </c>
      <c r="K46" s="4">
        <v>109685.23</v>
      </c>
      <c r="L46" s="4">
        <v>86168.75</v>
      </c>
      <c r="M46" s="4">
        <v>85556.25</v>
      </c>
      <c r="N46" s="4">
        <v>99006.25</v>
      </c>
      <c r="O46" s="4">
        <v>104343.75</v>
      </c>
      <c r="P46" s="8">
        <v>175325</v>
      </c>
      <c r="Q46" s="8">
        <v>63594.55</v>
      </c>
      <c r="R46" s="4">
        <v>41651.884999999995</v>
      </c>
      <c r="S46" s="67">
        <v>39669.160000000003</v>
      </c>
      <c r="T46" s="66">
        <f t="shared" si="2"/>
        <v>135830.85</v>
      </c>
      <c r="U46" s="10">
        <f t="shared" si="3"/>
        <v>1410905.5850000002</v>
      </c>
      <c r="V46" s="6"/>
      <c r="W46" s="6"/>
      <c r="X46" s="26" t="s">
        <v>32</v>
      </c>
      <c r="Y46" s="51">
        <v>4260.8599999999997</v>
      </c>
      <c r="Z46" s="12">
        <v>11054.85</v>
      </c>
      <c r="AA46" s="12">
        <v>1774.8</v>
      </c>
      <c r="AB46" s="12">
        <v>2098.5700000000002</v>
      </c>
      <c r="AC46" s="12">
        <v>1437.15</v>
      </c>
      <c r="AD46" s="79">
        <v>1062.9000000000001</v>
      </c>
      <c r="AE46" s="79">
        <v>4932.9799999999996</v>
      </c>
      <c r="AF46" s="113">
        <v>381.8</v>
      </c>
      <c r="AG46" s="119">
        <v>1637.53</v>
      </c>
      <c r="AH46" s="106"/>
      <c r="AI46" s="124">
        <v>2019.34</v>
      </c>
      <c r="AJ46" s="127">
        <v>55751.83</v>
      </c>
      <c r="AK46" s="189">
        <v>15212.74</v>
      </c>
      <c r="AL46" s="4">
        <v>17510.689999999999</v>
      </c>
      <c r="AM46" s="12">
        <v>10086.92</v>
      </c>
      <c r="AN46" s="52">
        <v>8627.2199999999993</v>
      </c>
      <c r="AO46" s="52">
        <f t="shared" si="6"/>
        <v>135830.85</v>
      </c>
    </row>
    <row r="47" spans="1:41" s="7" customFormat="1" ht="21.75" customHeight="1" x14ac:dyDescent="0.3">
      <c r="A47" s="26" t="s">
        <v>33</v>
      </c>
      <c r="B47" s="185">
        <v>68027</v>
      </c>
      <c r="C47" s="186">
        <v>17006.75</v>
      </c>
      <c r="D47" s="73">
        <v>0</v>
      </c>
      <c r="E47" s="73">
        <v>61746</v>
      </c>
      <c r="F47" s="77">
        <f t="shared" si="5"/>
        <v>61746</v>
      </c>
      <c r="G47" s="73">
        <v>89298</v>
      </c>
      <c r="H47" s="73">
        <v>126710</v>
      </c>
      <c r="I47" s="73">
        <v>90699</v>
      </c>
      <c r="J47" s="4">
        <v>87529.21</v>
      </c>
      <c r="K47" s="4">
        <v>102463.86</v>
      </c>
      <c r="L47" s="4">
        <v>100237.5</v>
      </c>
      <c r="M47" s="4">
        <v>97243.75</v>
      </c>
      <c r="N47" s="4">
        <v>97237.5</v>
      </c>
      <c r="O47" s="4">
        <v>112237.5</v>
      </c>
      <c r="P47" s="8">
        <v>126337.5</v>
      </c>
      <c r="Q47" s="8">
        <v>66894.925000000003</v>
      </c>
      <c r="R47" s="4">
        <v>44947.907499999994</v>
      </c>
      <c r="S47" s="67">
        <v>53332.79</v>
      </c>
      <c r="T47" s="66">
        <f t="shared" si="2"/>
        <v>171698.79</v>
      </c>
      <c r="U47" s="10">
        <f t="shared" si="3"/>
        <v>1428614.2325000002</v>
      </c>
      <c r="V47" s="6"/>
      <c r="W47" s="6"/>
      <c r="X47" s="26" t="s">
        <v>33</v>
      </c>
      <c r="Y47" s="51">
        <v>2314.0100000000002</v>
      </c>
      <c r="Z47" s="12">
        <v>17710.84</v>
      </c>
      <c r="AA47" s="12">
        <v>439.72</v>
      </c>
      <c r="AB47" s="12">
        <v>4250.96</v>
      </c>
      <c r="AC47" s="12">
        <v>1536.6</v>
      </c>
      <c r="AD47" s="79">
        <v>951.79</v>
      </c>
      <c r="AE47" s="79">
        <v>8466.08</v>
      </c>
      <c r="AF47" s="113">
        <v>29271.18</v>
      </c>
      <c r="AG47" s="119">
        <v>2269.96</v>
      </c>
      <c r="AH47" s="106"/>
      <c r="AI47" s="124">
        <f t="shared" si="4"/>
        <v>31541.14</v>
      </c>
      <c r="AJ47" s="127">
        <v>51813.24</v>
      </c>
      <c r="AK47" s="189">
        <v>4672.43</v>
      </c>
      <c r="AL47" s="4">
        <v>23309.54</v>
      </c>
      <c r="AM47" s="12">
        <v>7685.69</v>
      </c>
      <c r="AN47" s="52">
        <v>17006.75</v>
      </c>
      <c r="AO47" s="52">
        <f t="shared" si="6"/>
        <v>171698.79</v>
      </c>
    </row>
    <row r="48" spans="1:41" s="7" customFormat="1" ht="21.75" customHeight="1" x14ac:dyDescent="0.3">
      <c r="A48" s="26" t="s">
        <v>34</v>
      </c>
      <c r="B48" s="198">
        <v>17344.77</v>
      </c>
      <c r="C48" s="199">
        <v>4336.1899999999996</v>
      </c>
      <c r="D48" s="73">
        <v>0</v>
      </c>
      <c r="E48" s="73">
        <v>0</v>
      </c>
      <c r="F48" s="77">
        <f t="shared" si="5"/>
        <v>0</v>
      </c>
      <c r="G48" s="73">
        <v>0</v>
      </c>
      <c r="H48" s="73">
        <v>55947</v>
      </c>
      <c r="I48" s="73">
        <v>53797.5</v>
      </c>
      <c r="J48" s="4">
        <v>56893.81</v>
      </c>
      <c r="K48" s="4">
        <v>31962.5</v>
      </c>
      <c r="L48" s="4">
        <v>47050</v>
      </c>
      <c r="M48" s="4">
        <v>51412.5</v>
      </c>
      <c r="N48" s="4">
        <v>42931.25</v>
      </c>
      <c r="O48" s="4">
        <v>53375</v>
      </c>
      <c r="P48" s="8">
        <v>52050</v>
      </c>
      <c r="Q48" s="8">
        <v>37736.962500000001</v>
      </c>
      <c r="R48" s="4">
        <v>25973.58</v>
      </c>
      <c r="S48" s="67">
        <v>28021.670000000002</v>
      </c>
      <c r="T48" s="66">
        <f t="shared" si="2"/>
        <v>36483.599999999999</v>
      </c>
      <c r="U48" s="10">
        <f t="shared" si="3"/>
        <v>573635.37250000006</v>
      </c>
      <c r="V48" s="6"/>
      <c r="W48" s="6"/>
      <c r="X48" s="26" t="s">
        <v>34</v>
      </c>
      <c r="Y48" s="51">
        <v>0</v>
      </c>
      <c r="Z48" s="12">
        <v>2495.6999999999998</v>
      </c>
      <c r="AA48" s="12">
        <v>0</v>
      </c>
      <c r="AB48" s="12">
        <v>7228.8</v>
      </c>
      <c r="AC48" s="12">
        <v>304.54000000000002</v>
      </c>
      <c r="AD48" s="79">
        <v>1569.64</v>
      </c>
      <c r="AE48" s="79">
        <v>1800.11</v>
      </c>
      <c r="AF48" s="113">
        <v>3158.94</v>
      </c>
      <c r="AG48" s="119">
        <v>5512.19</v>
      </c>
      <c r="AH48" s="106">
        <v>-423.28</v>
      </c>
      <c r="AI48" s="124">
        <f t="shared" si="4"/>
        <v>8247.8499999999985</v>
      </c>
      <c r="AJ48" s="127">
        <v>0</v>
      </c>
      <c r="AK48" s="189">
        <v>3186.28</v>
      </c>
      <c r="AL48" s="4">
        <v>4066.57</v>
      </c>
      <c r="AM48" s="12">
        <v>3247.92</v>
      </c>
      <c r="AN48" s="52">
        <v>4336.1899999999996</v>
      </c>
      <c r="AO48" s="52">
        <f t="shared" si="6"/>
        <v>36483.599999999999</v>
      </c>
    </row>
    <row r="49" spans="1:41" s="7" customFormat="1" ht="21.75" customHeight="1" x14ac:dyDescent="0.3">
      <c r="A49" s="26" t="s">
        <v>35</v>
      </c>
      <c r="B49" s="196">
        <v>50023.44</v>
      </c>
      <c r="C49" s="197">
        <v>12505.86</v>
      </c>
      <c r="D49" s="73">
        <v>0</v>
      </c>
      <c r="E49" s="73">
        <v>0</v>
      </c>
      <c r="F49" s="77">
        <f t="shared" si="5"/>
        <v>0</v>
      </c>
      <c r="G49" s="73">
        <v>22000</v>
      </c>
      <c r="H49" s="73">
        <v>80530</v>
      </c>
      <c r="I49" s="73">
        <v>63822</v>
      </c>
      <c r="J49" s="4">
        <v>75673.95</v>
      </c>
      <c r="K49" s="4">
        <v>89674.96</v>
      </c>
      <c r="L49" s="4">
        <v>115531.25</v>
      </c>
      <c r="M49" s="4">
        <v>96993.75</v>
      </c>
      <c r="N49" s="4">
        <v>112937.5</v>
      </c>
      <c r="O49" s="4">
        <v>97068.75</v>
      </c>
      <c r="P49" s="8">
        <v>131468.75</v>
      </c>
      <c r="Q49" s="8">
        <v>66235.362500000003</v>
      </c>
      <c r="R49" s="4">
        <v>33957.377500000002</v>
      </c>
      <c r="S49" s="67">
        <v>49417.789999999994</v>
      </c>
      <c r="T49" s="66">
        <f t="shared" si="2"/>
        <v>85797.53</v>
      </c>
      <c r="U49" s="10">
        <f t="shared" si="3"/>
        <v>1121108.9700000002</v>
      </c>
      <c r="V49" s="6"/>
      <c r="W49" s="6"/>
      <c r="X49" s="26" t="s">
        <v>35</v>
      </c>
      <c r="Y49" s="51">
        <v>72.680000000000007</v>
      </c>
      <c r="Z49" s="12">
        <v>4955.3999999999996</v>
      </c>
      <c r="AA49" s="12">
        <v>5299.29</v>
      </c>
      <c r="AB49" s="12">
        <v>10199.48</v>
      </c>
      <c r="AC49" s="12">
        <v>0</v>
      </c>
      <c r="AD49" s="79">
        <v>4475.1000000000004</v>
      </c>
      <c r="AE49" s="79">
        <v>17779.009999999998</v>
      </c>
      <c r="AF49" s="113">
        <v>9046.48</v>
      </c>
      <c r="AG49" s="119">
        <v>6180.9</v>
      </c>
      <c r="AH49" s="106">
        <v>-9082.01</v>
      </c>
      <c r="AI49" s="124">
        <f t="shared" si="4"/>
        <v>6145.369999999999</v>
      </c>
      <c r="AJ49" s="127">
        <v>0</v>
      </c>
      <c r="AK49" s="189">
        <v>1552.72</v>
      </c>
      <c r="AL49" s="4">
        <v>12774.54</v>
      </c>
      <c r="AM49" s="12">
        <v>10038.08</v>
      </c>
      <c r="AN49" s="52">
        <v>12505.86</v>
      </c>
      <c r="AO49" s="52">
        <f t="shared" si="6"/>
        <v>85797.53</v>
      </c>
    </row>
    <row r="50" spans="1:41" s="7" customFormat="1" ht="21.75" customHeight="1" x14ac:dyDescent="0.3">
      <c r="A50" s="26" t="s">
        <v>36</v>
      </c>
      <c r="B50" s="194">
        <v>144672.74</v>
      </c>
      <c r="C50" s="195">
        <v>36168.18</v>
      </c>
      <c r="D50" s="73">
        <v>241529</v>
      </c>
      <c r="E50" s="73">
        <v>540552</v>
      </c>
      <c r="F50" s="77">
        <f t="shared" si="5"/>
        <v>782081</v>
      </c>
      <c r="G50" s="73">
        <v>796430</v>
      </c>
      <c r="H50" s="73">
        <v>1626978</v>
      </c>
      <c r="I50" s="73">
        <v>728584</v>
      </c>
      <c r="J50" s="4">
        <v>723995.98</v>
      </c>
      <c r="K50" s="4">
        <v>595620.99</v>
      </c>
      <c r="L50" s="4">
        <v>612981.25</v>
      </c>
      <c r="M50" s="4">
        <v>486718.75</v>
      </c>
      <c r="N50" s="4">
        <v>540906.25</v>
      </c>
      <c r="O50" s="4">
        <v>610606.25</v>
      </c>
      <c r="P50" s="8">
        <v>582950</v>
      </c>
      <c r="Q50" s="8">
        <v>463251.27499999997</v>
      </c>
      <c r="R50" s="4">
        <v>185628.61</v>
      </c>
      <c r="S50" s="67">
        <v>203878.08000000002</v>
      </c>
      <c r="T50" s="66">
        <f t="shared" si="2"/>
        <v>367181.47</v>
      </c>
      <c r="U50" s="10">
        <f t="shared" si="3"/>
        <v>9307791.9050000012</v>
      </c>
      <c r="V50" s="6"/>
      <c r="W50" s="6"/>
      <c r="X50" s="26" t="s">
        <v>36</v>
      </c>
      <c r="Y50" s="51">
        <v>31812.82</v>
      </c>
      <c r="Z50" s="12">
        <v>32723.78</v>
      </c>
      <c r="AA50" s="12">
        <v>33348.26</v>
      </c>
      <c r="AB50" s="12">
        <v>19757.509999999998</v>
      </c>
      <c r="AC50" s="12">
        <v>304.95</v>
      </c>
      <c r="AD50" s="79">
        <v>12574.12</v>
      </c>
      <c r="AE50" s="79">
        <v>25496.05</v>
      </c>
      <c r="AF50" s="113">
        <v>19901.87</v>
      </c>
      <c r="AG50" s="119">
        <v>19055.39</v>
      </c>
      <c r="AH50" s="106"/>
      <c r="AI50" s="124">
        <f t="shared" si="4"/>
        <v>38957.259999999995</v>
      </c>
      <c r="AJ50" s="127">
        <v>64758</v>
      </c>
      <c r="AK50" s="189">
        <v>4048.38</v>
      </c>
      <c r="AL50" s="4">
        <v>34288.449999999997</v>
      </c>
      <c r="AM50" s="12">
        <v>32943.71</v>
      </c>
      <c r="AN50" s="52">
        <v>36168.18</v>
      </c>
      <c r="AO50" s="52">
        <f t="shared" si="6"/>
        <v>367181.47</v>
      </c>
    </row>
    <row r="51" spans="1:41" s="7" customFormat="1" ht="21.75" customHeight="1" x14ac:dyDescent="0.3">
      <c r="A51" s="26" t="s">
        <v>37</v>
      </c>
      <c r="B51" s="185">
        <v>168861.02</v>
      </c>
      <c r="C51" s="186">
        <v>42215.26</v>
      </c>
      <c r="D51" s="73">
        <v>316417</v>
      </c>
      <c r="E51" s="73">
        <v>860706</v>
      </c>
      <c r="F51" s="77">
        <f t="shared" si="5"/>
        <v>1177123</v>
      </c>
      <c r="G51" s="73">
        <v>1282192</v>
      </c>
      <c r="H51" s="73">
        <v>2344154</v>
      </c>
      <c r="I51" s="73">
        <v>1018641</v>
      </c>
      <c r="J51" s="4">
        <v>995316.73</v>
      </c>
      <c r="K51" s="4">
        <v>777559.77</v>
      </c>
      <c r="L51" s="4">
        <v>1028743.75</v>
      </c>
      <c r="M51" s="4">
        <v>725031.25</v>
      </c>
      <c r="N51" s="4">
        <v>792481.25</v>
      </c>
      <c r="O51" s="4">
        <v>911050</v>
      </c>
      <c r="P51" s="8">
        <v>939781.25</v>
      </c>
      <c r="Q51" s="8">
        <v>483002.625</v>
      </c>
      <c r="R51" s="4">
        <v>193167.15</v>
      </c>
      <c r="S51" s="67">
        <v>363511.7</v>
      </c>
      <c r="T51" s="66">
        <f t="shared" si="2"/>
        <v>337514.83</v>
      </c>
      <c r="U51" s="10">
        <f t="shared" si="3"/>
        <v>13369270.305</v>
      </c>
      <c r="V51" s="6"/>
      <c r="W51" s="6"/>
      <c r="X51" s="26" t="s">
        <v>37</v>
      </c>
      <c r="Y51" s="51">
        <v>30246.19</v>
      </c>
      <c r="Z51" s="12">
        <v>48253.58</v>
      </c>
      <c r="AA51" s="12">
        <v>5744.14</v>
      </c>
      <c r="AB51" s="12">
        <v>16194.45</v>
      </c>
      <c r="AC51" s="12">
        <v>1988.62</v>
      </c>
      <c r="AD51" s="79">
        <v>7381.42</v>
      </c>
      <c r="AE51" s="79">
        <v>10806.34</v>
      </c>
      <c r="AF51" s="113">
        <v>10965.8</v>
      </c>
      <c r="AG51" s="119">
        <v>7037.01</v>
      </c>
      <c r="AH51" s="106"/>
      <c r="AI51" s="124">
        <v>18002.8</v>
      </c>
      <c r="AJ51" s="127">
        <v>103617.2</v>
      </c>
      <c r="AK51" s="189">
        <v>11625.21</v>
      </c>
      <c r="AL51" s="4">
        <v>24444.26</v>
      </c>
      <c r="AM51" s="12">
        <v>16995.36</v>
      </c>
      <c r="AN51" s="52">
        <v>42215.26</v>
      </c>
      <c r="AO51" s="52">
        <f t="shared" si="6"/>
        <v>337514.83</v>
      </c>
    </row>
    <row r="52" spans="1:41" s="7" customFormat="1" ht="21.75" customHeight="1" x14ac:dyDescent="0.3">
      <c r="A52" s="26" t="s">
        <v>38</v>
      </c>
      <c r="B52" s="185">
        <v>45413.39</v>
      </c>
      <c r="C52" s="186">
        <v>11353.35</v>
      </c>
      <c r="D52" s="73">
        <v>0</v>
      </c>
      <c r="E52" s="73">
        <v>0</v>
      </c>
      <c r="F52" s="77">
        <f t="shared" si="5"/>
        <v>0</v>
      </c>
      <c r="G52" s="73">
        <v>184920</v>
      </c>
      <c r="H52" s="73">
        <v>211063</v>
      </c>
      <c r="I52" s="73">
        <v>126975</v>
      </c>
      <c r="J52" s="4">
        <v>203698.06</v>
      </c>
      <c r="K52" s="4">
        <v>129218.32</v>
      </c>
      <c r="L52" s="4">
        <v>102556.25</v>
      </c>
      <c r="M52" s="4">
        <v>68875</v>
      </c>
      <c r="N52" s="4">
        <v>89512.5</v>
      </c>
      <c r="O52" s="4">
        <v>149818.75</v>
      </c>
      <c r="P52" s="8">
        <v>134731.25</v>
      </c>
      <c r="Q52" s="8">
        <v>59072.375</v>
      </c>
      <c r="R52" s="4">
        <v>64659.94000000001</v>
      </c>
      <c r="S52" s="67">
        <v>55627.979999999996</v>
      </c>
      <c r="T52" s="66">
        <f t="shared" si="2"/>
        <v>214928.01</v>
      </c>
      <c r="U52" s="10">
        <f t="shared" si="3"/>
        <v>1795656.4350000001</v>
      </c>
      <c r="V52" s="6"/>
      <c r="W52" s="6"/>
      <c r="X52" s="26" t="s">
        <v>38</v>
      </c>
      <c r="Y52" s="51">
        <v>5829.94</v>
      </c>
      <c r="Z52" s="12">
        <v>5903.85</v>
      </c>
      <c r="AA52" s="12">
        <v>0</v>
      </c>
      <c r="AB52" s="12">
        <v>4719.34</v>
      </c>
      <c r="AC52" s="12">
        <v>253.2</v>
      </c>
      <c r="AD52" s="79">
        <v>3973.46</v>
      </c>
      <c r="AE52" s="79">
        <v>9071.5</v>
      </c>
      <c r="AF52" s="113">
        <v>6368.23</v>
      </c>
      <c r="AG52" s="119">
        <v>6325.91</v>
      </c>
      <c r="AH52" s="106"/>
      <c r="AI52" s="124">
        <f t="shared" si="4"/>
        <v>12694.14</v>
      </c>
      <c r="AJ52" s="127">
        <v>123559.25</v>
      </c>
      <c r="AK52" s="189">
        <v>5356.9</v>
      </c>
      <c r="AL52" s="4">
        <v>18992.810000000001</v>
      </c>
      <c r="AM52" s="12">
        <v>13220.27</v>
      </c>
      <c r="AN52" s="52">
        <v>11353.35</v>
      </c>
      <c r="AO52" s="52">
        <f t="shared" si="6"/>
        <v>214928.01</v>
      </c>
    </row>
    <row r="53" spans="1:41" s="7" customFormat="1" ht="21.75" customHeight="1" x14ac:dyDescent="0.3">
      <c r="A53" s="26" t="s">
        <v>39</v>
      </c>
      <c r="B53" s="198">
        <v>38522.120000000003</v>
      </c>
      <c r="C53" s="199">
        <v>9630.5300000000007</v>
      </c>
      <c r="D53" s="73">
        <v>0</v>
      </c>
      <c r="E53" s="73">
        <v>0</v>
      </c>
      <c r="F53" s="77">
        <f t="shared" si="5"/>
        <v>0</v>
      </c>
      <c r="G53" s="73">
        <v>23088</v>
      </c>
      <c r="H53" s="73">
        <v>35261</v>
      </c>
      <c r="I53" s="73">
        <v>35682</v>
      </c>
      <c r="J53" s="4">
        <v>34089.89</v>
      </c>
      <c r="K53" s="4">
        <v>32522.86</v>
      </c>
      <c r="L53" s="4">
        <v>24150</v>
      </c>
      <c r="M53" s="4">
        <v>43268.75</v>
      </c>
      <c r="N53" s="4">
        <v>36662.5</v>
      </c>
      <c r="O53" s="4">
        <v>49106.25</v>
      </c>
      <c r="P53" s="8">
        <v>107493.75</v>
      </c>
      <c r="Q53" s="8">
        <v>37787.212499999994</v>
      </c>
      <c r="R53" s="4">
        <v>29111.11</v>
      </c>
      <c r="S53" s="67">
        <v>37576.800000000003</v>
      </c>
      <c r="T53" s="66">
        <f t="shared" si="2"/>
        <v>167187.10999999999</v>
      </c>
      <c r="U53" s="10">
        <f t="shared" si="3"/>
        <v>692987.23250000004</v>
      </c>
      <c r="V53" s="6"/>
      <c r="W53" s="6"/>
      <c r="X53" s="26" t="s">
        <v>39</v>
      </c>
      <c r="Y53" s="51">
        <v>2251.0100000000002</v>
      </c>
      <c r="Z53" s="12">
        <v>5767.09</v>
      </c>
      <c r="AA53" s="12">
        <v>84.38</v>
      </c>
      <c r="AB53" s="12">
        <v>1950.94</v>
      </c>
      <c r="AC53" s="12">
        <v>806.74</v>
      </c>
      <c r="AD53" s="79">
        <v>482.4</v>
      </c>
      <c r="AE53" s="79">
        <v>2588.62</v>
      </c>
      <c r="AF53" s="113">
        <v>18679.66</v>
      </c>
      <c r="AG53" s="119">
        <v>952.31</v>
      </c>
      <c r="AH53" s="106"/>
      <c r="AI53" s="124">
        <f t="shared" si="4"/>
        <v>19631.97</v>
      </c>
      <c r="AJ53" s="127">
        <v>89933.61</v>
      </c>
      <c r="AK53" s="189">
        <v>7068.51</v>
      </c>
      <c r="AL53" s="4">
        <v>22035.16</v>
      </c>
      <c r="AM53" s="12">
        <v>4956.1499999999996</v>
      </c>
      <c r="AN53" s="52">
        <v>9630.5300000000007</v>
      </c>
      <c r="AO53" s="52">
        <f t="shared" si="6"/>
        <v>167187.10999999999</v>
      </c>
    </row>
    <row r="54" spans="1:41" s="7" customFormat="1" ht="21.75" customHeight="1" x14ac:dyDescent="0.3">
      <c r="A54" s="26" t="s">
        <v>40</v>
      </c>
      <c r="B54" s="192">
        <v>25112.63</v>
      </c>
      <c r="C54" s="193">
        <v>6278.16</v>
      </c>
      <c r="D54" s="73"/>
      <c r="E54" s="73"/>
      <c r="F54" s="77">
        <f t="shared" si="5"/>
        <v>0</v>
      </c>
      <c r="G54" s="73">
        <v>0</v>
      </c>
      <c r="H54" s="73">
        <v>0</v>
      </c>
      <c r="I54" s="73">
        <v>0</v>
      </c>
      <c r="J54" s="4">
        <v>0</v>
      </c>
      <c r="K54" s="4">
        <v>24481.25</v>
      </c>
      <c r="L54" s="4">
        <v>14237.5</v>
      </c>
      <c r="M54" s="4">
        <v>8800</v>
      </c>
      <c r="N54" s="4">
        <v>7218.75</v>
      </c>
      <c r="O54" s="4">
        <v>7100</v>
      </c>
      <c r="P54" s="8">
        <v>8525</v>
      </c>
      <c r="Q54" s="8">
        <v>13072.3125</v>
      </c>
      <c r="R54" s="4">
        <v>7042.3125</v>
      </c>
      <c r="S54" s="67">
        <v>21454.36</v>
      </c>
      <c r="T54" s="66">
        <f t="shared" si="2"/>
        <v>58511.14</v>
      </c>
      <c r="U54" s="10">
        <f t="shared" si="3"/>
        <v>170442.625</v>
      </c>
      <c r="V54" s="6"/>
      <c r="W54" s="6"/>
      <c r="X54" s="26" t="s">
        <v>40</v>
      </c>
      <c r="Y54" s="51">
        <v>2702.1</v>
      </c>
      <c r="Z54" s="12">
        <v>3072.38</v>
      </c>
      <c r="AA54" s="12">
        <v>3661.12</v>
      </c>
      <c r="AB54" s="12">
        <v>8468.4</v>
      </c>
      <c r="AC54" s="12">
        <v>0</v>
      </c>
      <c r="AD54" s="79">
        <v>0</v>
      </c>
      <c r="AE54" s="79">
        <v>10228.459999999999</v>
      </c>
      <c r="AF54" s="113">
        <v>11978.46</v>
      </c>
      <c r="AG54" s="117">
        <v>0</v>
      </c>
      <c r="AH54" s="106"/>
      <c r="AI54" s="124">
        <f t="shared" si="4"/>
        <v>11978.46</v>
      </c>
      <c r="AJ54" s="127">
        <v>2727.76</v>
      </c>
      <c r="AK54" s="189">
        <v>8.44</v>
      </c>
      <c r="AL54" s="4">
        <v>5814.46</v>
      </c>
      <c r="AM54" s="12">
        <v>3571.4</v>
      </c>
      <c r="AN54" s="52">
        <v>6278.16</v>
      </c>
      <c r="AO54" s="52">
        <f t="shared" si="6"/>
        <v>58511.14</v>
      </c>
    </row>
    <row r="55" spans="1:41" s="7" customFormat="1" ht="21.75" customHeight="1" x14ac:dyDescent="0.3">
      <c r="A55" s="26" t="s">
        <v>41</v>
      </c>
      <c r="B55" s="35">
        <v>0</v>
      </c>
      <c r="C55" s="38">
        <v>0</v>
      </c>
      <c r="D55" s="73">
        <v>0</v>
      </c>
      <c r="E55" s="73">
        <v>0</v>
      </c>
      <c r="F55" s="77">
        <f t="shared" si="5"/>
        <v>0</v>
      </c>
      <c r="G55" s="73">
        <v>9600</v>
      </c>
      <c r="H55" s="73">
        <v>9308</v>
      </c>
      <c r="I55" s="73">
        <v>10311</v>
      </c>
      <c r="J55" s="4">
        <v>4812.5</v>
      </c>
      <c r="K55" s="4">
        <v>10709.19</v>
      </c>
      <c r="L55" s="4">
        <v>6187.5</v>
      </c>
      <c r="M55" s="4">
        <v>5500</v>
      </c>
      <c r="N55" s="4">
        <v>5606.25</v>
      </c>
      <c r="O55" s="4">
        <v>0</v>
      </c>
      <c r="P55" s="8">
        <v>275</v>
      </c>
      <c r="Q55" s="8">
        <v>623.29999999999995</v>
      </c>
      <c r="R55" s="4">
        <v>68.75</v>
      </c>
      <c r="S55" s="67">
        <v>0</v>
      </c>
      <c r="T55" s="66">
        <f t="shared" si="2"/>
        <v>2205.77</v>
      </c>
      <c r="U55" s="10">
        <f t="shared" si="3"/>
        <v>65207.26</v>
      </c>
      <c r="V55" s="6"/>
      <c r="W55" s="6"/>
      <c r="X55" s="26" t="s">
        <v>41</v>
      </c>
      <c r="Y55" s="51">
        <v>0</v>
      </c>
      <c r="Z55" s="12">
        <v>0</v>
      </c>
      <c r="AA55" s="12">
        <v>0</v>
      </c>
      <c r="AB55" s="12">
        <v>0</v>
      </c>
      <c r="AC55" s="12">
        <v>0</v>
      </c>
      <c r="AD55" s="79">
        <v>0</v>
      </c>
      <c r="AE55" s="79">
        <v>0</v>
      </c>
      <c r="AF55" s="113">
        <v>0</v>
      </c>
      <c r="AG55" s="117"/>
      <c r="AH55" s="106"/>
      <c r="AI55" s="124">
        <f t="shared" si="4"/>
        <v>0</v>
      </c>
      <c r="AJ55" s="127">
        <v>2205.77</v>
      </c>
      <c r="AK55" s="79">
        <v>0</v>
      </c>
      <c r="AL55" s="4">
        <v>0</v>
      </c>
      <c r="AM55" s="12">
        <v>0</v>
      </c>
      <c r="AN55" s="52">
        <v>0</v>
      </c>
      <c r="AO55" s="52">
        <f t="shared" si="6"/>
        <v>2205.77</v>
      </c>
    </row>
    <row r="56" spans="1:41" s="7" customFormat="1" ht="21.75" customHeight="1" x14ac:dyDescent="0.3">
      <c r="A56" s="26" t="s">
        <v>42</v>
      </c>
      <c r="B56" s="194">
        <v>122798.6</v>
      </c>
      <c r="C56" s="195">
        <v>30699.65</v>
      </c>
      <c r="D56" s="73">
        <v>0</v>
      </c>
      <c r="E56" s="73">
        <v>0</v>
      </c>
      <c r="F56" s="77">
        <f t="shared" si="5"/>
        <v>0</v>
      </c>
      <c r="G56" s="73">
        <v>179964</v>
      </c>
      <c r="H56" s="73">
        <v>353978</v>
      </c>
      <c r="I56" s="73">
        <v>283235</v>
      </c>
      <c r="J56" s="4">
        <v>393179.64</v>
      </c>
      <c r="K56" s="4">
        <v>230109.23</v>
      </c>
      <c r="L56" s="4">
        <v>474356.25</v>
      </c>
      <c r="M56" s="4">
        <v>355906.25</v>
      </c>
      <c r="N56" s="4">
        <v>232200</v>
      </c>
      <c r="O56" s="4">
        <v>403631.25</v>
      </c>
      <c r="P56" s="8">
        <v>417475</v>
      </c>
      <c r="Q56" s="8">
        <v>225994.125</v>
      </c>
      <c r="R56" s="4">
        <v>157593.25749999998</v>
      </c>
      <c r="S56" s="67">
        <v>274678.96000000002</v>
      </c>
      <c r="T56" s="66">
        <f t="shared" si="2"/>
        <v>271016.74</v>
      </c>
      <c r="U56" s="10">
        <f t="shared" si="3"/>
        <v>4253317.7024999997</v>
      </c>
      <c r="V56" s="6"/>
      <c r="W56" s="6"/>
      <c r="X56" s="26" t="s">
        <v>42</v>
      </c>
      <c r="Y56" s="51">
        <v>17047.88</v>
      </c>
      <c r="Z56" s="12">
        <v>20084.96</v>
      </c>
      <c r="AA56" s="12">
        <v>1964.89</v>
      </c>
      <c r="AB56" s="12">
        <v>2865.15</v>
      </c>
      <c r="AC56" s="12">
        <v>1559.96</v>
      </c>
      <c r="AD56" s="79">
        <v>15247.24</v>
      </c>
      <c r="AE56" s="79">
        <v>13903.78</v>
      </c>
      <c r="AF56" s="113">
        <v>19055.5</v>
      </c>
      <c r="AG56" s="120">
        <v>23740.720000000001</v>
      </c>
      <c r="AH56" s="106"/>
      <c r="AI56" s="124">
        <v>42796.23</v>
      </c>
      <c r="AJ56" s="127">
        <v>57541.41</v>
      </c>
      <c r="AK56" s="189">
        <v>7919.42</v>
      </c>
      <c r="AL56" s="4">
        <v>35086.71</v>
      </c>
      <c r="AM56" s="12">
        <v>24299.46</v>
      </c>
      <c r="AN56" s="52">
        <v>30699.65</v>
      </c>
      <c r="AO56" s="52">
        <f t="shared" si="6"/>
        <v>271016.74</v>
      </c>
    </row>
    <row r="57" spans="1:41" s="7" customFormat="1" ht="21.75" customHeight="1" x14ac:dyDescent="0.3">
      <c r="A57" s="26" t="s">
        <v>43</v>
      </c>
      <c r="B57" s="185">
        <v>84706.29</v>
      </c>
      <c r="C57" s="186">
        <v>21176.57</v>
      </c>
      <c r="D57" s="73">
        <v>0</v>
      </c>
      <c r="E57" s="73">
        <v>58428</v>
      </c>
      <c r="F57" s="77">
        <f t="shared" si="5"/>
        <v>58428</v>
      </c>
      <c r="G57" s="73">
        <v>173316</v>
      </c>
      <c r="H57" s="73">
        <v>221959</v>
      </c>
      <c r="I57" s="73">
        <v>137694</v>
      </c>
      <c r="J57" s="4">
        <v>178488.66</v>
      </c>
      <c r="K57" s="4">
        <v>185754.61</v>
      </c>
      <c r="L57" s="4">
        <v>135350</v>
      </c>
      <c r="M57" s="4">
        <v>113231.25</v>
      </c>
      <c r="N57" s="4">
        <v>112706.25</v>
      </c>
      <c r="O57" s="4">
        <v>220425</v>
      </c>
      <c r="P57" s="8">
        <v>205387.5</v>
      </c>
      <c r="Q57" s="8">
        <v>98331.5</v>
      </c>
      <c r="R57" s="4">
        <v>83624.584999999992</v>
      </c>
      <c r="S57" s="67">
        <v>96959.389999999985</v>
      </c>
      <c r="T57" s="66">
        <f t="shared" si="2"/>
        <v>254350.39</v>
      </c>
      <c r="U57" s="10">
        <f t="shared" si="3"/>
        <v>2276006.1349999998</v>
      </c>
      <c r="V57" s="6"/>
      <c r="W57" s="6"/>
      <c r="X57" s="26" t="s">
        <v>43</v>
      </c>
      <c r="Y57" s="51">
        <v>12174.98</v>
      </c>
      <c r="Z57" s="12">
        <v>3823.91</v>
      </c>
      <c r="AA57" s="12">
        <v>7180.69</v>
      </c>
      <c r="AB57" s="12">
        <v>2563.4299999999998</v>
      </c>
      <c r="AC57" s="12">
        <v>1355.89</v>
      </c>
      <c r="AD57" s="79">
        <v>6519.15</v>
      </c>
      <c r="AE57" s="79">
        <v>10318.84</v>
      </c>
      <c r="AF57" s="113">
        <v>8323.94</v>
      </c>
      <c r="AG57" s="118">
        <v>9787.1299999999992</v>
      </c>
      <c r="AH57" s="106"/>
      <c r="AI57" s="124">
        <v>18111.060000000001</v>
      </c>
      <c r="AJ57" s="127">
        <v>143089.28</v>
      </c>
      <c r="AK57" s="189">
        <v>1976.97</v>
      </c>
      <c r="AL57" s="4">
        <v>16551.689999999999</v>
      </c>
      <c r="AM57" s="12">
        <v>9507.93</v>
      </c>
      <c r="AN57" s="52">
        <v>21176.57</v>
      </c>
      <c r="AO57" s="52">
        <f t="shared" si="6"/>
        <v>254350.39</v>
      </c>
    </row>
    <row r="58" spans="1:41" s="7" customFormat="1" ht="21.75" customHeight="1" x14ac:dyDescent="0.3">
      <c r="A58" s="26" t="s">
        <v>44</v>
      </c>
      <c r="B58" s="35">
        <v>0</v>
      </c>
      <c r="C58" s="38">
        <v>0</v>
      </c>
      <c r="D58" s="73"/>
      <c r="E58" s="73"/>
      <c r="F58" s="77">
        <f t="shared" si="5"/>
        <v>0</v>
      </c>
      <c r="G58" s="73">
        <v>0</v>
      </c>
      <c r="H58" s="73">
        <v>0</v>
      </c>
      <c r="I58" s="73">
        <v>0</v>
      </c>
      <c r="J58" s="4">
        <v>0</v>
      </c>
      <c r="K58" s="4">
        <v>8031.46</v>
      </c>
      <c r="L58" s="4">
        <v>1443.75</v>
      </c>
      <c r="M58" s="4">
        <v>1393.75</v>
      </c>
      <c r="N58" s="4">
        <v>6006.25</v>
      </c>
      <c r="O58" s="4">
        <v>68.75</v>
      </c>
      <c r="P58" s="8">
        <v>14268.75</v>
      </c>
      <c r="Q58" s="8">
        <v>7220.6625000000004</v>
      </c>
      <c r="R58" s="4">
        <v>5658.1174999999994</v>
      </c>
      <c r="S58" s="67">
        <v>4168.5</v>
      </c>
      <c r="T58" s="66">
        <f t="shared" si="2"/>
        <v>2205.8200000000002</v>
      </c>
      <c r="U58" s="10">
        <f t="shared" si="3"/>
        <v>50465.81</v>
      </c>
      <c r="V58" s="6"/>
      <c r="W58" s="6"/>
      <c r="X58" s="26" t="s">
        <v>44</v>
      </c>
      <c r="Y58" s="51">
        <v>0</v>
      </c>
      <c r="Z58" s="12">
        <v>0</v>
      </c>
      <c r="AA58" s="12">
        <v>3145.46</v>
      </c>
      <c r="AB58" s="12">
        <v>0</v>
      </c>
      <c r="AC58" s="12">
        <v>0</v>
      </c>
      <c r="AD58" s="79">
        <v>0</v>
      </c>
      <c r="AE58" s="79">
        <v>0</v>
      </c>
      <c r="AF58" s="113">
        <v>0</v>
      </c>
      <c r="AG58" s="117"/>
      <c r="AH58" s="106"/>
      <c r="AI58" s="124">
        <f t="shared" si="4"/>
        <v>0</v>
      </c>
      <c r="AJ58" s="127">
        <v>-939.64</v>
      </c>
      <c r="AK58" s="79">
        <v>0</v>
      </c>
      <c r="AL58" s="4">
        <v>0</v>
      </c>
      <c r="AM58" s="12">
        <v>0</v>
      </c>
      <c r="AN58" s="52">
        <v>0</v>
      </c>
      <c r="AO58" s="52">
        <f t="shared" si="6"/>
        <v>2205.8200000000002</v>
      </c>
    </row>
    <row r="59" spans="1:41" s="7" customFormat="1" ht="21.75" customHeight="1" x14ac:dyDescent="0.3">
      <c r="A59" s="26" t="s">
        <v>45</v>
      </c>
      <c r="B59" s="194">
        <v>0</v>
      </c>
      <c r="C59" s="195">
        <v>0</v>
      </c>
      <c r="D59" s="73">
        <v>0</v>
      </c>
      <c r="E59" s="73">
        <v>0</v>
      </c>
      <c r="F59" s="77">
        <f t="shared" si="5"/>
        <v>0</v>
      </c>
      <c r="G59" s="73">
        <v>0</v>
      </c>
      <c r="H59" s="73">
        <v>7188</v>
      </c>
      <c r="I59" s="73">
        <v>22693.5</v>
      </c>
      <c r="J59" s="4">
        <v>36699.46</v>
      </c>
      <c r="K59" s="4">
        <v>32793.910000000003</v>
      </c>
      <c r="L59" s="4">
        <v>27587.5</v>
      </c>
      <c r="M59" s="4">
        <v>19450</v>
      </c>
      <c r="N59" s="4">
        <v>17750</v>
      </c>
      <c r="O59" s="4">
        <v>13650</v>
      </c>
      <c r="P59" s="8">
        <v>13512.5</v>
      </c>
      <c r="Q59" s="8">
        <v>6062.3875000000007</v>
      </c>
      <c r="R59" s="4">
        <v>7355.5399999999991</v>
      </c>
      <c r="S59" s="67">
        <v>15673.17</v>
      </c>
      <c r="T59" s="66">
        <f t="shared" si="2"/>
        <v>74571.12</v>
      </c>
      <c r="U59" s="10">
        <f t="shared" si="3"/>
        <v>294987.08750000002</v>
      </c>
      <c r="V59" s="6"/>
      <c r="W59" s="6"/>
      <c r="X59" s="26" t="s">
        <v>45</v>
      </c>
      <c r="Y59" s="51">
        <v>1110.82</v>
      </c>
      <c r="Z59" s="12">
        <v>4480.24</v>
      </c>
      <c r="AA59" s="12">
        <v>0</v>
      </c>
      <c r="AB59" s="12">
        <v>1300.28</v>
      </c>
      <c r="AC59" s="12">
        <v>0</v>
      </c>
      <c r="AD59" s="79">
        <v>0</v>
      </c>
      <c r="AE59" s="79">
        <v>0</v>
      </c>
      <c r="AF59" s="113">
        <v>0</v>
      </c>
      <c r="AG59" s="117"/>
      <c r="AH59" s="106"/>
      <c r="AI59" s="124">
        <f t="shared" si="4"/>
        <v>0</v>
      </c>
      <c r="AJ59" s="127">
        <v>63156.03</v>
      </c>
      <c r="AK59" s="189">
        <v>3441.26</v>
      </c>
      <c r="AL59" s="4">
        <v>744.94</v>
      </c>
      <c r="AM59" s="12">
        <v>337.55</v>
      </c>
      <c r="AN59" s="52">
        <v>0</v>
      </c>
      <c r="AO59" s="52">
        <f t="shared" si="6"/>
        <v>74571.12</v>
      </c>
    </row>
    <row r="60" spans="1:41" s="7" customFormat="1" ht="21.75" customHeight="1" x14ac:dyDescent="0.3">
      <c r="A60" s="26" t="s">
        <v>46</v>
      </c>
      <c r="B60" s="185">
        <v>19534.54</v>
      </c>
      <c r="C60" s="186">
        <v>4883.6400000000003</v>
      </c>
      <c r="D60" s="73">
        <v>0</v>
      </c>
      <c r="E60" s="73">
        <v>0</v>
      </c>
      <c r="F60" s="77">
        <f t="shared" si="5"/>
        <v>0</v>
      </c>
      <c r="G60" s="73">
        <v>0</v>
      </c>
      <c r="H60" s="73">
        <v>22572</v>
      </c>
      <c r="I60" s="73">
        <v>27787</v>
      </c>
      <c r="J60" s="4">
        <v>27343.23</v>
      </c>
      <c r="K60" s="4">
        <v>44670.13</v>
      </c>
      <c r="L60" s="4">
        <v>47731.25</v>
      </c>
      <c r="M60" s="4">
        <v>33775</v>
      </c>
      <c r="N60" s="4">
        <v>48831.25</v>
      </c>
      <c r="O60" s="4">
        <v>48962.5</v>
      </c>
      <c r="P60" s="8">
        <v>64337.5</v>
      </c>
      <c r="Q60" s="8">
        <v>25354.6875</v>
      </c>
      <c r="R60" s="4">
        <v>13413.722499999998</v>
      </c>
      <c r="S60" s="67">
        <v>20862.52</v>
      </c>
      <c r="T60" s="66">
        <f t="shared" si="2"/>
        <v>44427.61</v>
      </c>
      <c r="U60" s="10">
        <f t="shared" si="3"/>
        <v>470068.39999999997</v>
      </c>
      <c r="V60" s="6"/>
      <c r="W60" s="6"/>
      <c r="X60" s="26" t="s">
        <v>46</v>
      </c>
      <c r="Y60" s="51">
        <v>542.16999999999996</v>
      </c>
      <c r="Z60" s="12">
        <v>5066.66</v>
      </c>
      <c r="AA60" s="12">
        <v>0</v>
      </c>
      <c r="AB60" s="12">
        <v>528.38</v>
      </c>
      <c r="AC60" s="12">
        <v>879.34</v>
      </c>
      <c r="AD60" s="79">
        <v>226.12</v>
      </c>
      <c r="AE60" s="79">
        <v>3176.31</v>
      </c>
      <c r="AF60" s="113">
        <v>4943.08</v>
      </c>
      <c r="AG60" s="118">
        <v>555.99</v>
      </c>
      <c r="AH60" s="106"/>
      <c r="AI60" s="124">
        <f t="shared" si="4"/>
        <v>5499.07</v>
      </c>
      <c r="AJ60" s="127">
        <v>18110.349999999999</v>
      </c>
      <c r="AK60" s="189">
        <v>830.39</v>
      </c>
      <c r="AL60" s="4">
        <v>2762.8</v>
      </c>
      <c r="AM60" s="12">
        <v>1922.38</v>
      </c>
      <c r="AN60" s="52">
        <v>4883.6400000000003</v>
      </c>
      <c r="AO60" s="52">
        <f t="shared" si="6"/>
        <v>44427.61</v>
      </c>
    </row>
    <row r="61" spans="1:41" s="7" customFormat="1" ht="21.75" customHeight="1" x14ac:dyDescent="0.3">
      <c r="A61" s="26" t="s">
        <v>47</v>
      </c>
      <c r="B61" s="192">
        <v>11657.08</v>
      </c>
      <c r="C61" s="193">
        <v>2914.27</v>
      </c>
      <c r="D61" s="73">
        <v>0</v>
      </c>
      <c r="E61" s="73">
        <v>0</v>
      </c>
      <c r="F61" s="77">
        <f t="shared" si="5"/>
        <v>0</v>
      </c>
      <c r="G61" s="73">
        <v>9408</v>
      </c>
      <c r="H61" s="73">
        <v>18227</v>
      </c>
      <c r="I61" s="73">
        <v>28271.75</v>
      </c>
      <c r="J61" s="4">
        <v>19051.04</v>
      </c>
      <c r="K61" s="4">
        <v>34997.79</v>
      </c>
      <c r="L61" s="4">
        <v>23350</v>
      </c>
      <c r="M61" s="4">
        <v>21856.25</v>
      </c>
      <c r="N61" s="4">
        <v>19662.5</v>
      </c>
      <c r="O61" s="4">
        <v>20318.75</v>
      </c>
      <c r="P61" s="8">
        <v>31975</v>
      </c>
      <c r="Q61" s="8">
        <v>3319.35</v>
      </c>
      <c r="R61" s="4">
        <v>2911.53</v>
      </c>
      <c r="S61" s="67">
        <v>11559.84</v>
      </c>
      <c r="T61" s="66">
        <f t="shared" si="2"/>
        <v>38619.78</v>
      </c>
      <c r="U61" s="10">
        <f t="shared" si="3"/>
        <v>283528.58</v>
      </c>
      <c r="V61" s="6"/>
      <c r="W61" s="6"/>
      <c r="X61" s="26" t="s">
        <v>47</v>
      </c>
      <c r="Y61" s="51">
        <v>1438.05</v>
      </c>
      <c r="Z61" s="12">
        <v>1346.25</v>
      </c>
      <c r="AA61" s="12">
        <v>67.5</v>
      </c>
      <c r="AB61" s="12">
        <v>0</v>
      </c>
      <c r="AC61" s="12">
        <v>3.82</v>
      </c>
      <c r="AD61" s="79">
        <v>856.95</v>
      </c>
      <c r="AE61" s="79">
        <v>246.88</v>
      </c>
      <c r="AF61" s="113">
        <v>2740.36</v>
      </c>
      <c r="AG61" s="118">
        <v>1291.43</v>
      </c>
      <c r="AH61" s="106"/>
      <c r="AI61" s="124">
        <f t="shared" si="4"/>
        <v>4031.79</v>
      </c>
      <c r="AJ61" s="127">
        <v>21926.46</v>
      </c>
      <c r="AK61" s="189">
        <v>114.75</v>
      </c>
      <c r="AL61" s="4">
        <v>3583.78</v>
      </c>
      <c r="AM61" s="12">
        <v>2089.2800000000002</v>
      </c>
      <c r="AN61" s="52">
        <v>2914.27</v>
      </c>
      <c r="AO61" s="52">
        <f t="shared" si="6"/>
        <v>38619.78</v>
      </c>
    </row>
    <row r="62" spans="1:41" s="7" customFormat="1" ht="21.75" customHeight="1" x14ac:dyDescent="0.3">
      <c r="A62" s="26" t="s">
        <v>48</v>
      </c>
      <c r="B62" s="35">
        <v>0</v>
      </c>
      <c r="C62" s="38">
        <v>0</v>
      </c>
      <c r="D62" s="73">
        <v>0</v>
      </c>
      <c r="E62" s="73">
        <v>0</v>
      </c>
      <c r="F62" s="77">
        <f t="shared" si="5"/>
        <v>0</v>
      </c>
      <c r="G62" s="73">
        <v>5526</v>
      </c>
      <c r="H62" s="73">
        <v>9153</v>
      </c>
      <c r="I62" s="73">
        <v>9645</v>
      </c>
      <c r="J62" s="4">
        <v>8608.5499999999993</v>
      </c>
      <c r="K62" s="4">
        <v>7687.5</v>
      </c>
      <c r="L62" s="4">
        <v>11781.25</v>
      </c>
      <c r="M62" s="4">
        <v>13343.75</v>
      </c>
      <c r="N62" s="4">
        <v>10368.75</v>
      </c>
      <c r="O62" s="4">
        <v>8612.5</v>
      </c>
      <c r="P62" s="8">
        <v>4056.25</v>
      </c>
      <c r="Q62" s="8">
        <v>9493.75</v>
      </c>
      <c r="R62" s="4">
        <v>2422.2749999999996</v>
      </c>
      <c r="S62" s="67">
        <v>22.95</v>
      </c>
      <c r="T62" s="66">
        <f t="shared" si="2"/>
        <v>4072.16</v>
      </c>
      <c r="U62" s="10">
        <f t="shared" si="3"/>
        <v>104793.685</v>
      </c>
      <c r="V62" s="6"/>
      <c r="W62" s="6"/>
      <c r="X62" s="26" t="s">
        <v>48</v>
      </c>
      <c r="Y62" s="51">
        <v>0</v>
      </c>
      <c r="Z62" s="12">
        <v>0</v>
      </c>
      <c r="AA62" s="12">
        <v>0</v>
      </c>
      <c r="AB62" s="12">
        <v>0</v>
      </c>
      <c r="AC62" s="12">
        <v>0</v>
      </c>
      <c r="AD62" s="79">
        <v>0</v>
      </c>
      <c r="AE62" s="79">
        <v>0</v>
      </c>
      <c r="AF62" s="113">
        <v>0</v>
      </c>
      <c r="AG62" s="117"/>
      <c r="AH62" s="106"/>
      <c r="AI62" s="124">
        <f t="shared" si="4"/>
        <v>0</v>
      </c>
      <c r="AJ62" s="127">
        <v>4072.16</v>
      </c>
      <c r="AK62" s="79">
        <v>0</v>
      </c>
      <c r="AL62" s="4">
        <v>0</v>
      </c>
      <c r="AM62" s="12">
        <v>0</v>
      </c>
      <c r="AN62" s="52">
        <v>0</v>
      </c>
      <c r="AO62" s="52">
        <f t="shared" si="6"/>
        <v>4072.16</v>
      </c>
    </row>
    <row r="63" spans="1:41" s="7" customFormat="1" ht="21.75" customHeight="1" x14ac:dyDescent="0.3">
      <c r="A63" s="26" t="s">
        <v>84</v>
      </c>
      <c r="B63" s="185">
        <v>5238.0600000000004</v>
      </c>
      <c r="C63" s="186">
        <v>1309.52</v>
      </c>
      <c r="D63" s="73"/>
      <c r="E63" s="73"/>
      <c r="F63" s="77">
        <f t="shared" si="5"/>
        <v>0</v>
      </c>
      <c r="G63" s="73">
        <v>0</v>
      </c>
      <c r="H63" s="73">
        <v>0</v>
      </c>
      <c r="I63" s="73">
        <v>0</v>
      </c>
      <c r="J63" s="4">
        <v>0</v>
      </c>
      <c r="K63" s="4">
        <v>0</v>
      </c>
      <c r="L63" s="4">
        <v>0</v>
      </c>
      <c r="M63" s="4">
        <v>15318.75</v>
      </c>
      <c r="N63" s="4">
        <v>10287.5</v>
      </c>
      <c r="O63" s="4">
        <v>25875</v>
      </c>
      <c r="P63" s="8">
        <v>17325</v>
      </c>
      <c r="Q63" s="8">
        <v>9718.75</v>
      </c>
      <c r="R63" s="4">
        <v>9079.0800000000017</v>
      </c>
      <c r="S63" s="67">
        <v>3369.9</v>
      </c>
      <c r="T63" s="66">
        <f t="shared" si="2"/>
        <v>7124.2800000000007</v>
      </c>
      <c r="U63" s="10">
        <f t="shared" si="3"/>
        <v>98098.26</v>
      </c>
      <c r="V63" s="6"/>
      <c r="W63" s="6"/>
      <c r="X63" s="26" t="s">
        <v>84</v>
      </c>
      <c r="Y63" s="51">
        <v>0</v>
      </c>
      <c r="Z63" s="12">
        <v>108</v>
      </c>
      <c r="AA63" s="12">
        <v>258.45</v>
      </c>
      <c r="AB63" s="12">
        <v>560.54999999999995</v>
      </c>
      <c r="AC63" s="12">
        <v>0</v>
      </c>
      <c r="AD63" s="79">
        <v>0</v>
      </c>
      <c r="AE63" s="79">
        <v>0</v>
      </c>
      <c r="AF63" s="113">
        <v>278.66000000000003</v>
      </c>
      <c r="AG63" s="117">
        <v>0</v>
      </c>
      <c r="AH63" s="106"/>
      <c r="AI63" s="124">
        <f t="shared" si="4"/>
        <v>278.66000000000003</v>
      </c>
      <c r="AJ63" s="127">
        <v>1217.5999999999999</v>
      </c>
      <c r="AK63" s="189">
        <v>486.02</v>
      </c>
      <c r="AL63" s="4">
        <v>1923.06</v>
      </c>
      <c r="AM63" s="12">
        <v>982.42</v>
      </c>
      <c r="AN63" s="52">
        <v>1309.52</v>
      </c>
      <c r="AO63" s="52">
        <f t="shared" si="6"/>
        <v>7124.2800000000007</v>
      </c>
    </row>
    <row r="64" spans="1:41" s="7" customFormat="1" ht="21.75" customHeight="1" x14ac:dyDescent="0.3">
      <c r="A64" s="26" t="s">
        <v>49</v>
      </c>
      <c r="B64" s="198">
        <v>0</v>
      </c>
      <c r="C64" s="199">
        <v>0</v>
      </c>
      <c r="D64" s="73"/>
      <c r="E64" s="73"/>
      <c r="F64" s="77">
        <f t="shared" si="5"/>
        <v>0</v>
      </c>
      <c r="G64" s="73">
        <v>0</v>
      </c>
      <c r="H64" s="73">
        <v>0</v>
      </c>
      <c r="I64" s="73">
        <v>0</v>
      </c>
      <c r="J64" s="4">
        <v>0</v>
      </c>
      <c r="K64" s="4">
        <v>15118.75</v>
      </c>
      <c r="L64" s="4">
        <v>9750</v>
      </c>
      <c r="M64" s="4">
        <v>9043.75</v>
      </c>
      <c r="N64" s="4">
        <v>10506.25</v>
      </c>
      <c r="O64" s="4">
        <v>10993.75</v>
      </c>
      <c r="P64" s="8">
        <v>14393.75</v>
      </c>
      <c r="Q64" s="8">
        <v>4968.8999999999996</v>
      </c>
      <c r="R64" s="4">
        <v>4336.0150000000003</v>
      </c>
      <c r="S64" s="67">
        <v>4858.58</v>
      </c>
      <c r="T64" s="66">
        <f t="shared" si="2"/>
        <v>7716.619999999999</v>
      </c>
      <c r="U64" s="10">
        <f t="shared" si="3"/>
        <v>91686.364999999991</v>
      </c>
      <c r="V64" s="6"/>
      <c r="W64" s="6"/>
      <c r="X64" s="26" t="s">
        <v>49</v>
      </c>
      <c r="Y64" s="51">
        <v>0</v>
      </c>
      <c r="Z64" s="12">
        <v>145.19999999999999</v>
      </c>
      <c r="AA64" s="12">
        <v>0</v>
      </c>
      <c r="AB64" s="12">
        <v>178.88</v>
      </c>
      <c r="AC64" s="12">
        <v>0</v>
      </c>
      <c r="AD64" s="79">
        <v>0</v>
      </c>
      <c r="AE64" s="79">
        <v>0</v>
      </c>
      <c r="AF64" s="113">
        <v>3265.84</v>
      </c>
      <c r="AG64" s="117">
        <v>0</v>
      </c>
      <c r="AH64" s="106"/>
      <c r="AI64" s="124">
        <f t="shared" si="4"/>
        <v>3265.84</v>
      </c>
      <c r="AJ64" s="127">
        <v>2658.4</v>
      </c>
      <c r="AK64" s="189">
        <v>632.9</v>
      </c>
      <c r="AL64" s="4">
        <v>835.4</v>
      </c>
      <c r="AM64" s="12">
        <v>0</v>
      </c>
      <c r="AN64" s="52">
        <v>0</v>
      </c>
      <c r="AO64" s="52">
        <f t="shared" si="6"/>
        <v>7716.619999999999</v>
      </c>
    </row>
    <row r="65" spans="1:41" s="7" customFormat="1" ht="21.75" customHeight="1" x14ac:dyDescent="0.3">
      <c r="A65" s="26" t="s">
        <v>50</v>
      </c>
      <c r="B65" s="185">
        <v>39325.339999999997</v>
      </c>
      <c r="C65" s="186">
        <v>9831.34</v>
      </c>
      <c r="D65" s="73">
        <v>0</v>
      </c>
      <c r="E65" s="73">
        <v>25062</v>
      </c>
      <c r="F65" s="77">
        <f t="shared" si="5"/>
        <v>25062</v>
      </c>
      <c r="G65" s="73">
        <v>46776</v>
      </c>
      <c r="H65" s="73">
        <v>68665</v>
      </c>
      <c r="I65" s="73">
        <v>35053.5</v>
      </c>
      <c r="J65" s="4">
        <v>62225.87</v>
      </c>
      <c r="K65" s="4">
        <v>61126.29</v>
      </c>
      <c r="L65" s="4">
        <v>73950</v>
      </c>
      <c r="M65" s="4">
        <v>46812.5</v>
      </c>
      <c r="N65" s="4">
        <v>55481.25</v>
      </c>
      <c r="O65" s="4">
        <v>62406.25</v>
      </c>
      <c r="P65" s="8">
        <v>64831.25</v>
      </c>
      <c r="Q65" s="8">
        <v>29720.5625</v>
      </c>
      <c r="R65" s="4">
        <v>23021.002500000002</v>
      </c>
      <c r="S65" s="67">
        <v>26899.260000000002</v>
      </c>
      <c r="T65" s="66">
        <f t="shared" si="2"/>
        <v>42889.78</v>
      </c>
      <c r="U65" s="10">
        <f t="shared" si="3"/>
        <v>724920.5149999999</v>
      </c>
      <c r="V65" s="6"/>
      <c r="W65" s="6"/>
      <c r="X65" s="26" t="s">
        <v>50</v>
      </c>
      <c r="Y65" s="51">
        <v>730.35</v>
      </c>
      <c r="Z65" s="12">
        <v>4178.62</v>
      </c>
      <c r="AA65" s="12">
        <v>0</v>
      </c>
      <c r="AB65" s="12">
        <v>424.35</v>
      </c>
      <c r="AC65" s="12">
        <v>0</v>
      </c>
      <c r="AD65" s="79">
        <v>0</v>
      </c>
      <c r="AE65" s="79">
        <v>0</v>
      </c>
      <c r="AF65" s="113">
        <v>0</v>
      </c>
      <c r="AG65" s="117"/>
      <c r="AH65" s="106"/>
      <c r="AI65" s="124">
        <f t="shared" si="4"/>
        <v>0</v>
      </c>
      <c r="AJ65" s="127">
        <v>10479.290000000001</v>
      </c>
      <c r="AK65" s="189">
        <v>10936.49</v>
      </c>
      <c r="AL65" s="4">
        <v>4362.9399999999996</v>
      </c>
      <c r="AM65" s="12">
        <v>1946.4</v>
      </c>
      <c r="AN65" s="52">
        <v>9831.34</v>
      </c>
      <c r="AO65" s="52">
        <f t="shared" si="6"/>
        <v>42889.78</v>
      </c>
    </row>
    <row r="66" spans="1:41" s="7" customFormat="1" ht="21.75" customHeight="1" x14ac:dyDescent="0.3">
      <c r="A66" s="26" t="s">
        <v>94</v>
      </c>
      <c r="B66" s="198">
        <v>7399.37</v>
      </c>
      <c r="C66" s="199">
        <v>1849.84</v>
      </c>
      <c r="D66" s="73"/>
      <c r="E66" s="73"/>
      <c r="F66" s="77">
        <f t="shared" si="5"/>
        <v>0</v>
      </c>
      <c r="G66" s="73"/>
      <c r="H66" s="73"/>
      <c r="I66" s="73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8">
        <v>0</v>
      </c>
      <c r="Q66" s="8">
        <v>3097.8</v>
      </c>
      <c r="R66" s="4">
        <v>5630.4400000000005</v>
      </c>
      <c r="S66" s="67">
        <v>9532.48</v>
      </c>
      <c r="T66" s="66">
        <f t="shared" si="2"/>
        <v>16981.39</v>
      </c>
      <c r="U66" s="10">
        <f t="shared" si="3"/>
        <v>35242.11</v>
      </c>
      <c r="V66" s="6"/>
      <c r="W66" s="6"/>
      <c r="X66" s="26" t="s">
        <v>94</v>
      </c>
      <c r="Y66" s="51">
        <v>0</v>
      </c>
      <c r="Z66" s="12">
        <v>2066.29</v>
      </c>
      <c r="AA66" s="12">
        <v>707.02</v>
      </c>
      <c r="AB66" s="12">
        <v>1017.26</v>
      </c>
      <c r="AC66" s="12">
        <v>0</v>
      </c>
      <c r="AD66" s="79">
        <v>602.62</v>
      </c>
      <c r="AE66" s="79">
        <v>1015.72</v>
      </c>
      <c r="AF66" s="113">
        <v>0</v>
      </c>
      <c r="AG66" s="118">
        <v>2428.0500000000002</v>
      </c>
      <c r="AH66" s="106"/>
      <c r="AI66" s="124">
        <v>2428.04</v>
      </c>
      <c r="AJ66" s="127">
        <v>994.29</v>
      </c>
      <c r="AK66" s="189">
        <v>3061.34</v>
      </c>
      <c r="AL66" s="4">
        <v>1784.15</v>
      </c>
      <c r="AM66" s="12">
        <v>1454.82</v>
      </c>
      <c r="AN66" s="52">
        <v>1849.84</v>
      </c>
      <c r="AO66" s="52">
        <f t="shared" si="6"/>
        <v>16981.39</v>
      </c>
    </row>
    <row r="67" spans="1:41" s="7" customFormat="1" ht="21.75" customHeight="1" x14ac:dyDescent="0.3">
      <c r="A67" s="26" t="s">
        <v>51</v>
      </c>
      <c r="B67" s="35">
        <v>0</v>
      </c>
      <c r="C67" s="38">
        <v>0</v>
      </c>
      <c r="D67" s="73">
        <v>0</v>
      </c>
      <c r="E67" s="73">
        <v>0</v>
      </c>
      <c r="F67" s="77">
        <f t="shared" si="5"/>
        <v>0</v>
      </c>
      <c r="G67" s="73">
        <v>39312</v>
      </c>
      <c r="H67" s="73">
        <v>54563</v>
      </c>
      <c r="I67" s="73">
        <v>33742.5</v>
      </c>
      <c r="J67" s="4">
        <v>35945.910000000003</v>
      </c>
      <c r="K67" s="4">
        <v>28143.75</v>
      </c>
      <c r="L67" s="4">
        <v>44876.25</v>
      </c>
      <c r="M67" s="4">
        <v>22068.75</v>
      </c>
      <c r="N67" s="4">
        <v>36112.5</v>
      </c>
      <c r="O67" s="4">
        <v>18725</v>
      </c>
      <c r="P67" s="8">
        <v>39456.25</v>
      </c>
      <c r="Q67" s="8">
        <v>25529.662499999999</v>
      </c>
      <c r="R67" s="4">
        <v>10600.305</v>
      </c>
      <c r="S67" s="67">
        <v>12621.47</v>
      </c>
      <c r="T67" s="66">
        <f t="shared" si="2"/>
        <v>53108.82</v>
      </c>
      <c r="U67" s="10">
        <f t="shared" si="3"/>
        <v>454806.16749999998</v>
      </c>
      <c r="V67" s="6"/>
      <c r="W67" s="6"/>
      <c r="X67" s="26" t="s">
        <v>51</v>
      </c>
      <c r="Y67" s="51">
        <v>1546.84</v>
      </c>
      <c r="Z67" s="12">
        <v>1489.39</v>
      </c>
      <c r="AA67" s="12">
        <v>0</v>
      </c>
      <c r="AB67" s="12">
        <v>23.62</v>
      </c>
      <c r="AC67" s="12">
        <v>0</v>
      </c>
      <c r="AD67" s="79">
        <v>0</v>
      </c>
      <c r="AE67" s="79">
        <v>0</v>
      </c>
      <c r="AF67" s="113">
        <v>0</v>
      </c>
      <c r="AG67" s="117"/>
      <c r="AH67" s="106"/>
      <c r="AI67" s="124">
        <f t="shared" si="4"/>
        <v>0</v>
      </c>
      <c r="AJ67" s="127">
        <v>50048.97</v>
      </c>
      <c r="AK67" s="79">
        <v>0</v>
      </c>
      <c r="AL67" s="4">
        <v>0</v>
      </c>
      <c r="AM67" s="12">
        <v>0</v>
      </c>
      <c r="AN67" s="52">
        <v>0</v>
      </c>
      <c r="AO67" s="52">
        <f t="shared" si="6"/>
        <v>53108.82</v>
      </c>
    </row>
    <row r="68" spans="1:41" s="7" customFormat="1" ht="21.75" customHeight="1" x14ac:dyDescent="0.3">
      <c r="A68" s="26" t="s">
        <v>92</v>
      </c>
      <c r="B68" s="188">
        <v>6403.21</v>
      </c>
      <c r="C68" s="187">
        <v>1600.8</v>
      </c>
      <c r="D68" s="73">
        <v>0</v>
      </c>
      <c r="E68" s="73">
        <v>0</v>
      </c>
      <c r="F68" s="77">
        <f t="shared" si="5"/>
        <v>0</v>
      </c>
      <c r="G68" s="73">
        <v>0</v>
      </c>
      <c r="H68" s="73">
        <v>0</v>
      </c>
      <c r="I68" s="73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8">
        <v>0</v>
      </c>
      <c r="Q68" s="8">
        <v>16503.174999999999</v>
      </c>
      <c r="R68" s="4">
        <v>11205.452499999999</v>
      </c>
      <c r="S68" s="67">
        <v>8312</v>
      </c>
      <c r="T68" s="66">
        <f t="shared" si="2"/>
        <v>29026.47</v>
      </c>
      <c r="U68" s="10">
        <f t="shared" si="3"/>
        <v>65047.097500000003</v>
      </c>
      <c r="V68" s="6"/>
      <c r="W68" s="6"/>
      <c r="X68" s="26" t="s">
        <v>92</v>
      </c>
      <c r="Y68" s="51">
        <v>3160.35</v>
      </c>
      <c r="Z68" s="12">
        <v>63.45</v>
      </c>
      <c r="AA68" s="12">
        <v>171.08</v>
      </c>
      <c r="AB68" s="12">
        <v>0</v>
      </c>
      <c r="AC68" s="12">
        <v>0</v>
      </c>
      <c r="AD68" s="79">
        <v>2859.04</v>
      </c>
      <c r="AE68" s="79">
        <v>1278.03</v>
      </c>
      <c r="AF68" s="113">
        <v>334.88</v>
      </c>
      <c r="AG68" s="118">
        <v>1478.01</v>
      </c>
      <c r="AH68" s="106"/>
      <c r="AI68" s="124">
        <f t="shared" si="4"/>
        <v>1812.8899999999999</v>
      </c>
      <c r="AJ68" s="127">
        <v>14938.81</v>
      </c>
      <c r="AK68" s="189">
        <v>153</v>
      </c>
      <c r="AL68" s="4">
        <v>1995.07</v>
      </c>
      <c r="AM68" s="12">
        <v>993.95</v>
      </c>
      <c r="AN68" s="52">
        <v>1600.8</v>
      </c>
      <c r="AO68" s="52">
        <f t="shared" si="6"/>
        <v>29026.47</v>
      </c>
    </row>
    <row r="69" spans="1:41" s="7" customFormat="1" ht="21.6" x14ac:dyDescent="0.3">
      <c r="A69" s="64" t="s">
        <v>131</v>
      </c>
      <c r="B69" s="35">
        <v>0</v>
      </c>
      <c r="C69" s="38">
        <v>0</v>
      </c>
      <c r="D69" s="73">
        <v>0</v>
      </c>
      <c r="E69" s="73">
        <v>0</v>
      </c>
      <c r="F69" s="77">
        <f t="shared" si="5"/>
        <v>0</v>
      </c>
      <c r="G69" s="73">
        <v>4000</v>
      </c>
      <c r="H69" s="73">
        <v>24334</v>
      </c>
      <c r="I69" s="73">
        <v>19294.5</v>
      </c>
      <c r="J69" s="4">
        <v>18584.2</v>
      </c>
      <c r="K69" s="4">
        <v>23931.24</v>
      </c>
      <c r="L69" s="4">
        <v>33362.5</v>
      </c>
      <c r="M69" s="4">
        <v>29125</v>
      </c>
      <c r="N69" s="4">
        <v>38468.75</v>
      </c>
      <c r="O69" s="4">
        <v>31875</v>
      </c>
      <c r="P69" s="8">
        <v>32768.75</v>
      </c>
      <c r="Q69" s="8">
        <v>0</v>
      </c>
      <c r="R69" s="4">
        <v>14884.050000000001</v>
      </c>
      <c r="S69" s="67">
        <v>21530.7</v>
      </c>
      <c r="T69" s="66">
        <f t="shared" si="2"/>
        <v>10978.31</v>
      </c>
      <c r="U69" s="10">
        <f t="shared" si="3"/>
        <v>303137</v>
      </c>
      <c r="V69" s="6"/>
      <c r="W69" s="6"/>
      <c r="X69" s="64" t="s">
        <v>131</v>
      </c>
      <c r="Y69" s="51">
        <v>0</v>
      </c>
      <c r="Z69" s="12">
        <v>0</v>
      </c>
      <c r="AA69" s="12">
        <v>4701.1099999999997</v>
      </c>
      <c r="AB69" s="12">
        <v>1896.98</v>
      </c>
      <c r="AC69" s="12">
        <v>0</v>
      </c>
      <c r="AD69" s="79">
        <v>337.58</v>
      </c>
      <c r="AE69" s="79">
        <v>0</v>
      </c>
      <c r="AF69" s="113">
        <v>0</v>
      </c>
      <c r="AG69" s="117"/>
      <c r="AH69" s="106"/>
      <c r="AI69" s="124">
        <f t="shared" si="4"/>
        <v>0</v>
      </c>
      <c r="AJ69" s="127">
        <v>4042.64</v>
      </c>
      <c r="AK69" s="79">
        <v>0</v>
      </c>
      <c r="AL69" s="4">
        <v>0</v>
      </c>
      <c r="AM69" s="12">
        <v>0</v>
      </c>
      <c r="AN69" s="52">
        <v>0</v>
      </c>
      <c r="AO69" s="52">
        <f t="shared" si="6"/>
        <v>10978.31</v>
      </c>
    </row>
    <row r="70" spans="1:41" s="7" customFormat="1" ht="21.75" customHeight="1" x14ac:dyDescent="0.3">
      <c r="A70" s="26" t="s">
        <v>93</v>
      </c>
      <c r="B70" s="35">
        <v>0</v>
      </c>
      <c r="C70" s="38">
        <v>0</v>
      </c>
      <c r="D70" s="73"/>
      <c r="E70" s="73"/>
      <c r="F70" s="77">
        <f t="shared" si="5"/>
        <v>0</v>
      </c>
      <c r="G70" s="73">
        <v>0</v>
      </c>
      <c r="H70" s="73">
        <v>0</v>
      </c>
      <c r="I70" s="73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8">
        <v>4712.5</v>
      </c>
      <c r="Q70" s="8">
        <v>9657.1</v>
      </c>
      <c r="R70" s="4">
        <v>6375.2675000000008</v>
      </c>
      <c r="S70" s="67">
        <v>4005.67</v>
      </c>
      <c r="T70" s="66">
        <f t="shared" si="2"/>
        <v>14140.52</v>
      </c>
      <c r="U70" s="10">
        <f t="shared" si="3"/>
        <v>38891.057499999995</v>
      </c>
      <c r="V70" s="6"/>
      <c r="W70" s="6"/>
      <c r="X70" s="26" t="s">
        <v>93</v>
      </c>
      <c r="Y70" s="51">
        <v>3016.5</v>
      </c>
      <c r="Z70" s="12">
        <v>0</v>
      </c>
      <c r="AA70" s="12">
        <v>1902.22</v>
      </c>
      <c r="AB70" s="12">
        <v>1354.24</v>
      </c>
      <c r="AC70" s="12">
        <v>0</v>
      </c>
      <c r="AD70" s="79">
        <v>0</v>
      </c>
      <c r="AE70" s="79">
        <v>2370.9299999999998</v>
      </c>
      <c r="AF70" s="113">
        <v>0</v>
      </c>
      <c r="AG70" s="117"/>
      <c r="AH70" s="106"/>
      <c r="AI70" s="124">
        <f t="shared" si="4"/>
        <v>0</v>
      </c>
      <c r="AJ70" s="127">
        <v>5496.63</v>
      </c>
      <c r="AK70" s="79">
        <v>0</v>
      </c>
      <c r="AL70" s="4">
        <v>0</v>
      </c>
      <c r="AM70" s="12">
        <v>0</v>
      </c>
      <c r="AN70" s="52">
        <v>0</v>
      </c>
      <c r="AO70" s="52">
        <f t="shared" si="6"/>
        <v>14140.52</v>
      </c>
    </row>
    <row r="71" spans="1:41" s="7" customFormat="1" ht="21.75" customHeight="1" x14ac:dyDescent="0.3">
      <c r="A71" s="26" t="s">
        <v>52</v>
      </c>
      <c r="B71" s="35">
        <v>0</v>
      </c>
      <c r="C71" s="38">
        <v>0</v>
      </c>
      <c r="D71" s="73">
        <v>0</v>
      </c>
      <c r="E71" s="73">
        <v>0</v>
      </c>
      <c r="F71" s="77">
        <f t="shared" si="5"/>
        <v>0</v>
      </c>
      <c r="G71" s="73">
        <v>3222</v>
      </c>
      <c r="H71" s="73">
        <v>22577</v>
      </c>
      <c r="I71" s="73">
        <v>7066.5</v>
      </c>
      <c r="J71" s="4">
        <v>16164.58</v>
      </c>
      <c r="K71" s="4">
        <v>12639.03</v>
      </c>
      <c r="L71" s="4">
        <v>2768.75</v>
      </c>
      <c r="M71" s="4">
        <v>13206.25</v>
      </c>
      <c r="N71" s="4">
        <v>137.5</v>
      </c>
      <c r="O71" s="4">
        <v>1993.75</v>
      </c>
      <c r="P71" s="8">
        <v>9712.5</v>
      </c>
      <c r="Q71" s="8">
        <v>1050</v>
      </c>
      <c r="R71" s="4">
        <v>0</v>
      </c>
      <c r="S71" s="67">
        <v>0</v>
      </c>
      <c r="T71" s="66">
        <f t="shared" si="2"/>
        <v>0</v>
      </c>
      <c r="U71" s="10">
        <f t="shared" si="3"/>
        <v>90537.86</v>
      </c>
      <c r="V71" s="6"/>
      <c r="W71" s="6"/>
      <c r="X71" s="26" t="s">
        <v>52</v>
      </c>
      <c r="Y71" s="51">
        <v>0</v>
      </c>
      <c r="Z71" s="12">
        <v>0</v>
      </c>
      <c r="AA71" s="12">
        <v>0</v>
      </c>
      <c r="AB71" s="12">
        <v>0</v>
      </c>
      <c r="AC71" s="12">
        <v>0</v>
      </c>
      <c r="AD71" s="79">
        <v>0</v>
      </c>
      <c r="AE71" s="79">
        <v>0</v>
      </c>
      <c r="AF71" s="113">
        <v>0</v>
      </c>
      <c r="AG71" s="117"/>
      <c r="AH71" s="106"/>
      <c r="AI71" s="124">
        <f t="shared" si="4"/>
        <v>0</v>
      </c>
      <c r="AJ71" s="127">
        <v>0</v>
      </c>
      <c r="AK71" s="79">
        <v>0</v>
      </c>
      <c r="AL71" s="4">
        <v>0</v>
      </c>
      <c r="AM71" s="12">
        <v>0</v>
      </c>
      <c r="AN71" s="52">
        <v>0</v>
      </c>
      <c r="AO71" s="52">
        <f t="shared" si="6"/>
        <v>0</v>
      </c>
    </row>
    <row r="72" spans="1:41" s="7" customFormat="1" ht="21.75" customHeight="1" x14ac:dyDescent="0.3">
      <c r="A72" s="69" t="s">
        <v>81</v>
      </c>
      <c r="B72" s="35">
        <v>0</v>
      </c>
      <c r="C72" s="38">
        <v>0</v>
      </c>
      <c r="D72" s="73"/>
      <c r="E72" s="73"/>
      <c r="F72" s="77">
        <f t="shared" si="5"/>
        <v>0</v>
      </c>
      <c r="G72" s="73">
        <v>0</v>
      </c>
      <c r="H72" s="73">
        <v>0</v>
      </c>
      <c r="I72" s="73">
        <v>0</v>
      </c>
      <c r="J72" s="4">
        <v>0</v>
      </c>
      <c r="K72" s="4">
        <v>0</v>
      </c>
      <c r="L72" s="4">
        <v>962.5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67">
        <v>0</v>
      </c>
      <c r="T72" s="66">
        <f t="shared" si="2"/>
        <v>0</v>
      </c>
      <c r="U72" s="10">
        <f t="shared" si="3"/>
        <v>962.5</v>
      </c>
      <c r="V72" s="6"/>
      <c r="W72" s="6"/>
      <c r="X72" s="26" t="s">
        <v>81</v>
      </c>
      <c r="Y72" s="51">
        <v>0</v>
      </c>
      <c r="Z72" s="12">
        <v>0</v>
      </c>
      <c r="AA72" s="12">
        <v>0</v>
      </c>
      <c r="AB72" s="12">
        <v>0</v>
      </c>
      <c r="AC72" s="12">
        <v>0</v>
      </c>
      <c r="AD72" s="79">
        <v>0</v>
      </c>
      <c r="AE72" s="79">
        <v>0</v>
      </c>
      <c r="AF72" s="113">
        <v>0</v>
      </c>
      <c r="AG72" s="117"/>
      <c r="AH72" s="106"/>
      <c r="AI72" s="124">
        <f t="shared" si="4"/>
        <v>0</v>
      </c>
      <c r="AJ72" s="127">
        <v>0</v>
      </c>
      <c r="AK72" s="79">
        <v>0</v>
      </c>
      <c r="AL72" s="4">
        <v>0</v>
      </c>
      <c r="AM72" s="12">
        <v>0</v>
      </c>
      <c r="AN72" s="52">
        <v>0</v>
      </c>
      <c r="AO72" s="52">
        <f t="shared" si="6"/>
        <v>0</v>
      </c>
    </row>
    <row r="73" spans="1:41" s="7" customFormat="1" ht="21.75" customHeight="1" x14ac:dyDescent="0.3">
      <c r="A73" s="96" t="s">
        <v>85</v>
      </c>
      <c r="B73" s="35">
        <v>8879.2999999999993</v>
      </c>
      <c r="C73" s="38">
        <v>2219.8200000000002</v>
      </c>
      <c r="D73" s="97"/>
      <c r="E73" s="97"/>
      <c r="F73" s="98">
        <f t="shared" si="5"/>
        <v>0</v>
      </c>
      <c r="G73" s="97">
        <v>0</v>
      </c>
      <c r="H73" s="97">
        <v>0</v>
      </c>
      <c r="I73" s="97">
        <v>0</v>
      </c>
      <c r="J73" s="99">
        <v>0</v>
      </c>
      <c r="K73" s="99">
        <v>0</v>
      </c>
      <c r="L73" s="99">
        <v>0</v>
      </c>
      <c r="M73" s="99">
        <v>4625</v>
      </c>
      <c r="N73" s="99">
        <v>11218.75</v>
      </c>
      <c r="O73" s="99">
        <v>16831.25</v>
      </c>
      <c r="P73" s="100">
        <v>10575</v>
      </c>
      <c r="Q73" s="100">
        <v>9226.2000000000007</v>
      </c>
      <c r="R73" s="99">
        <v>9814.9850000000006</v>
      </c>
      <c r="S73" s="101">
        <v>8232.44</v>
      </c>
      <c r="T73" s="66">
        <f t="shared" si="2"/>
        <v>21732.68</v>
      </c>
      <c r="U73" s="10">
        <f t="shared" si="3"/>
        <v>92256.304999999993</v>
      </c>
      <c r="V73" s="6"/>
      <c r="W73" s="6"/>
      <c r="X73" s="26" t="s">
        <v>85</v>
      </c>
      <c r="Y73" s="51">
        <v>1394.59</v>
      </c>
      <c r="Z73" s="12">
        <v>455.92</v>
      </c>
      <c r="AA73" s="12">
        <v>0</v>
      </c>
      <c r="AB73" s="12">
        <v>1070.4000000000001</v>
      </c>
      <c r="AC73" s="12">
        <v>0</v>
      </c>
      <c r="AD73" s="79">
        <v>0</v>
      </c>
      <c r="AE73" s="79">
        <v>0</v>
      </c>
      <c r="AF73" s="113">
        <v>0</v>
      </c>
      <c r="AG73" s="117"/>
      <c r="AH73" s="106"/>
      <c r="AI73" s="124">
        <f t="shared" si="4"/>
        <v>0</v>
      </c>
      <c r="AJ73" s="127">
        <v>12658.15</v>
      </c>
      <c r="AK73" s="79">
        <v>0</v>
      </c>
      <c r="AL73" s="4">
        <v>3933.8</v>
      </c>
      <c r="AM73" s="12">
        <v>0</v>
      </c>
      <c r="AN73" s="52">
        <v>2219.8200000000002</v>
      </c>
      <c r="AO73" s="52">
        <f t="shared" si="6"/>
        <v>21732.68</v>
      </c>
    </row>
    <row r="74" spans="1:41" s="7" customFormat="1" ht="21.75" customHeight="1" x14ac:dyDescent="0.3">
      <c r="A74" s="26" t="s">
        <v>53</v>
      </c>
      <c r="B74" s="35">
        <v>0</v>
      </c>
      <c r="C74" s="38">
        <v>0</v>
      </c>
      <c r="D74" s="73"/>
      <c r="E74" s="73"/>
      <c r="F74" s="77">
        <f t="shared" si="5"/>
        <v>0</v>
      </c>
      <c r="G74" s="73">
        <v>0</v>
      </c>
      <c r="H74" s="73">
        <v>0</v>
      </c>
      <c r="I74" s="73">
        <v>0</v>
      </c>
      <c r="J74" s="4">
        <v>0</v>
      </c>
      <c r="K74" s="4">
        <v>0</v>
      </c>
      <c r="L74" s="4">
        <v>15556.25</v>
      </c>
      <c r="M74" s="4">
        <v>3987.5</v>
      </c>
      <c r="N74" s="4">
        <v>2200</v>
      </c>
      <c r="O74" s="4">
        <v>8031.25</v>
      </c>
      <c r="P74" s="8">
        <v>12281.25</v>
      </c>
      <c r="Q74" s="8">
        <v>7138.2749999999987</v>
      </c>
      <c r="R74" s="4">
        <v>4649.8924999999999</v>
      </c>
      <c r="S74" s="67">
        <v>12053.18</v>
      </c>
      <c r="T74" s="66">
        <f t="shared" si="2"/>
        <v>5364.41</v>
      </c>
      <c r="U74" s="10">
        <f t="shared" si="3"/>
        <v>71262.007500000007</v>
      </c>
      <c r="V74" s="6"/>
      <c r="W74" s="6"/>
      <c r="X74" s="26" t="s">
        <v>53</v>
      </c>
      <c r="Y74" s="51">
        <v>10.119999999999999</v>
      </c>
      <c r="Z74" s="12">
        <v>0</v>
      </c>
      <c r="AA74" s="12">
        <v>0</v>
      </c>
      <c r="AB74" s="12">
        <v>0</v>
      </c>
      <c r="AC74" s="12">
        <v>0</v>
      </c>
      <c r="AD74" s="79">
        <v>0</v>
      </c>
      <c r="AE74" s="79">
        <v>0</v>
      </c>
      <c r="AF74" s="113">
        <v>0</v>
      </c>
      <c r="AG74" s="117"/>
      <c r="AH74" s="106"/>
      <c r="AI74" s="124">
        <f t="shared" si="4"/>
        <v>0</v>
      </c>
      <c r="AJ74" s="127">
        <v>5354.29</v>
      </c>
      <c r="AK74" s="79">
        <v>0</v>
      </c>
      <c r="AL74" s="4">
        <v>0</v>
      </c>
      <c r="AM74" s="12">
        <v>0</v>
      </c>
      <c r="AN74" s="52">
        <v>0</v>
      </c>
      <c r="AO74" s="52">
        <f t="shared" si="6"/>
        <v>5364.41</v>
      </c>
    </row>
    <row r="75" spans="1:41" s="7" customFormat="1" ht="21.75" customHeight="1" x14ac:dyDescent="0.3">
      <c r="A75" s="26" t="s">
        <v>54</v>
      </c>
      <c r="B75" s="188">
        <v>13416.06</v>
      </c>
      <c r="C75" s="187">
        <v>3354.02</v>
      </c>
      <c r="D75" s="73"/>
      <c r="E75" s="73"/>
      <c r="F75" s="77">
        <f t="shared" si="5"/>
        <v>0</v>
      </c>
      <c r="G75" s="73">
        <v>0</v>
      </c>
      <c r="H75" s="73">
        <v>0</v>
      </c>
      <c r="I75" s="73">
        <v>0</v>
      </c>
      <c r="J75" s="4">
        <v>0</v>
      </c>
      <c r="K75" s="4">
        <v>28537.5</v>
      </c>
      <c r="L75" s="4">
        <v>21150</v>
      </c>
      <c r="M75" s="4">
        <v>23612.5</v>
      </c>
      <c r="N75" s="4">
        <v>30900</v>
      </c>
      <c r="O75" s="4">
        <v>24681.25</v>
      </c>
      <c r="P75" s="8">
        <v>36743.75</v>
      </c>
      <c r="Q75" s="8">
        <v>13393.337499999998</v>
      </c>
      <c r="R75" s="4">
        <v>10857.697499999998</v>
      </c>
      <c r="S75" s="67">
        <v>15062.28</v>
      </c>
      <c r="T75" s="66">
        <f t="shared" si="2"/>
        <v>34690.17</v>
      </c>
      <c r="U75" s="10">
        <f t="shared" si="3"/>
        <v>239628.48499999999</v>
      </c>
      <c r="V75" s="6"/>
      <c r="W75" s="6"/>
      <c r="X75" s="26" t="s">
        <v>54</v>
      </c>
      <c r="Y75" s="51">
        <v>3119.1</v>
      </c>
      <c r="Z75" s="12">
        <v>0</v>
      </c>
      <c r="AA75" s="12">
        <v>1525.84</v>
      </c>
      <c r="AB75" s="12">
        <v>2523.04</v>
      </c>
      <c r="AC75" s="12">
        <v>0</v>
      </c>
      <c r="AD75" s="79">
        <v>0</v>
      </c>
      <c r="AE75" s="79">
        <v>2604.15</v>
      </c>
      <c r="AF75" s="113">
        <v>3516.69</v>
      </c>
      <c r="AG75" s="118">
        <v>2966.66</v>
      </c>
      <c r="AH75" s="106"/>
      <c r="AI75" s="124">
        <f t="shared" si="4"/>
        <v>6483.35</v>
      </c>
      <c r="AJ75" s="127">
        <v>7170.51</v>
      </c>
      <c r="AK75" s="189">
        <v>2138.6</v>
      </c>
      <c r="AL75" s="4">
        <v>3136.72</v>
      </c>
      <c r="AM75" s="12">
        <v>2634.84</v>
      </c>
      <c r="AN75" s="52">
        <v>3354.02</v>
      </c>
      <c r="AO75" s="52">
        <f t="shared" si="6"/>
        <v>34690.17</v>
      </c>
    </row>
    <row r="76" spans="1:41" s="7" customFormat="1" ht="21.75" customHeight="1" x14ac:dyDescent="0.3">
      <c r="A76" s="26" t="s">
        <v>55</v>
      </c>
      <c r="B76" s="35">
        <v>0</v>
      </c>
      <c r="C76" s="38">
        <v>0</v>
      </c>
      <c r="D76" s="73">
        <v>0</v>
      </c>
      <c r="E76" s="73">
        <v>0</v>
      </c>
      <c r="F76" s="77">
        <f t="shared" ref="F76:F80" si="7">SUM(D76:E76)</f>
        <v>0</v>
      </c>
      <c r="G76" s="73">
        <v>0</v>
      </c>
      <c r="H76" s="73">
        <v>42956</v>
      </c>
      <c r="I76" s="73">
        <v>19927</v>
      </c>
      <c r="J76" s="4">
        <v>28999.63</v>
      </c>
      <c r="K76" s="4">
        <v>17499.66</v>
      </c>
      <c r="L76" s="4">
        <v>14275</v>
      </c>
      <c r="M76" s="4">
        <v>27762.5</v>
      </c>
      <c r="N76" s="4">
        <v>26337.5</v>
      </c>
      <c r="O76" s="4">
        <v>22081.25</v>
      </c>
      <c r="P76" s="8">
        <v>19743.75</v>
      </c>
      <c r="Q76" s="8">
        <v>18461.087500000001</v>
      </c>
      <c r="R76" s="4">
        <v>9239.86</v>
      </c>
      <c r="S76" s="67">
        <v>13086.22</v>
      </c>
      <c r="T76" s="66">
        <f t="shared" si="2"/>
        <v>14367.69</v>
      </c>
      <c r="U76" s="10">
        <f t="shared" si="3"/>
        <v>274737.14749999996</v>
      </c>
      <c r="V76" s="6"/>
      <c r="W76" s="6"/>
      <c r="X76" s="26" t="s">
        <v>55</v>
      </c>
      <c r="Y76" s="51">
        <v>0</v>
      </c>
      <c r="Z76" s="12">
        <v>0</v>
      </c>
      <c r="AA76" s="12">
        <v>0</v>
      </c>
      <c r="AB76" s="12">
        <v>0</v>
      </c>
      <c r="AC76" s="12">
        <v>0</v>
      </c>
      <c r="AD76" s="79">
        <v>0</v>
      </c>
      <c r="AE76" s="79">
        <v>680.1</v>
      </c>
      <c r="AF76" s="113">
        <v>51</v>
      </c>
      <c r="AG76" s="117"/>
      <c r="AH76" s="106"/>
      <c r="AI76" s="124">
        <f t="shared" si="4"/>
        <v>51</v>
      </c>
      <c r="AJ76" s="127">
        <v>13521.84</v>
      </c>
      <c r="AK76" s="79">
        <v>0</v>
      </c>
      <c r="AL76" s="4">
        <v>0</v>
      </c>
      <c r="AM76" s="12">
        <v>114.75</v>
      </c>
      <c r="AN76" s="52">
        <v>0</v>
      </c>
      <c r="AO76" s="52">
        <f t="shared" ref="AO76:AO107" si="8">SUM(Y76:AE76)+ SUM(AI76:AN76)</f>
        <v>14367.69</v>
      </c>
    </row>
    <row r="77" spans="1:41" s="7" customFormat="1" ht="21.75" customHeight="1" x14ac:dyDescent="0.3">
      <c r="A77" s="26" t="s">
        <v>56</v>
      </c>
      <c r="B77" s="35">
        <v>0</v>
      </c>
      <c r="C77" s="38">
        <v>0</v>
      </c>
      <c r="D77" s="73">
        <v>0</v>
      </c>
      <c r="E77" s="73">
        <v>0</v>
      </c>
      <c r="F77" s="77">
        <f t="shared" si="7"/>
        <v>0</v>
      </c>
      <c r="G77" s="73">
        <v>0</v>
      </c>
      <c r="H77" s="73">
        <v>10261</v>
      </c>
      <c r="I77" s="73">
        <v>7005</v>
      </c>
      <c r="J77" s="4">
        <v>12480.9</v>
      </c>
      <c r="K77" s="4">
        <v>9075</v>
      </c>
      <c r="L77" s="4">
        <v>11243.75</v>
      </c>
      <c r="M77" s="4">
        <v>7106.25</v>
      </c>
      <c r="N77" s="4">
        <v>0</v>
      </c>
      <c r="O77" s="4">
        <v>7993.75</v>
      </c>
      <c r="P77" s="8">
        <v>16612.5</v>
      </c>
      <c r="Q77" s="8">
        <v>10582.75</v>
      </c>
      <c r="R77" s="4">
        <v>12287.0625</v>
      </c>
      <c r="S77" s="67">
        <v>5795.29</v>
      </c>
      <c r="T77" s="66">
        <f t="shared" ref="T77:T109" si="9">AO77</f>
        <v>12688.7</v>
      </c>
      <c r="U77" s="10">
        <f t="shared" ref="U77:U109" si="10">SUM(F77:T77)</f>
        <v>123131.95249999998</v>
      </c>
      <c r="V77" s="6"/>
      <c r="W77" s="6"/>
      <c r="X77" s="26" t="s">
        <v>56</v>
      </c>
      <c r="Y77" s="51">
        <v>0</v>
      </c>
      <c r="Z77" s="12">
        <v>0</v>
      </c>
      <c r="AA77" s="12">
        <v>0</v>
      </c>
      <c r="AB77" s="12">
        <v>0</v>
      </c>
      <c r="AC77" s="12">
        <v>0</v>
      </c>
      <c r="AD77" s="79">
        <v>0</v>
      </c>
      <c r="AE77" s="79">
        <v>0</v>
      </c>
      <c r="AF77" s="113">
        <v>0</v>
      </c>
      <c r="AG77" s="117"/>
      <c r="AH77" s="106"/>
      <c r="AI77" s="124">
        <f t="shared" ref="AI77:AI109" si="11">AF77+AG77+AH77</f>
        <v>0</v>
      </c>
      <c r="AJ77" s="127">
        <v>12688.7</v>
      </c>
      <c r="AK77" s="79">
        <v>0</v>
      </c>
      <c r="AL77" s="4">
        <v>0</v>
      </c>
      <c r="AM77" s="12">
        <v>0</v>
      </c>
      <c r="AN77" s="52">
        <v>0</v>
      </c>
      <c r="AO77" s="52">
        <f t="shared" si="8"/>
        <v>12688.7</v>
      </c>
    </row>
    <row r="78" spans="1:41" s="7" customFormat="1" ht="21.75" customHeight="1" x14ac:dyDescent="0.3">
      <c r="A78" s="26" t="s">
        <v>95</v>
      </c>
      <c r="B78" s="35">
        <v>0</v>
      </c>
      <c r="C78" s="38">
        <v>0</v>
      </c>
      <c r="D78" s="73"/>
      <c r="E78" s="73"/>
      <c r="F78" s="77">
        <f t="shared" si="7"/>
        <v>0</v>
      </c>
      <c r="G78" s="73"/>
      <c r="H78" s="73"/>
      <c r="I78" s="73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8">
        <v>0</v>
      </c>
      <c r="Q78" s="8">
        <v>5747.7875000000004</v>
      </c>
      <c r="R78" s="4">
        <v>1682.8174999999999</v>
      </c>
      <c r="S78" s="67">
        <v>27</v>
      </c>
      <c r="T78" s="66">
        <f t="shared" si="9"/>
        <v>540.64</v>
      </c>
      <c r="U78" s="10">
        <f t="shared" si="10"/>
        <v>7998.2450000000008</v>
      </c>
      <c r="V78" s="6"/>
      <c r="W78" s="6"/>
      <c r="X78" s="26" t="s">
        <v>95</v>
      </c>
      <c r="Y78" s="51">
        <v>0</v>
      </c>
      <c r="Z78" s="12">
        <v>0</v>
      </c>
      <c r="AA78" s="12">
        <v>0</v>
      </c>
      <c r="AB78" s="12">
        <v>0</v>
      </c>
      <c r="AC78" s="12">
        <v>0</v>
      </c>
      <c r="AD78" s="79">
        <v>0</v>
      </c>
      <c r="AE78" s="79">
        <v>0</v>
      </c>
      <c r="AF78" s="113">
        <v>0</v>
      </c>
      <c r="AG78" s="117"/>
      <c r="AH78" s="106"/>
      <c r="AI78" s="124">
        <f t="shared" si="11"/>
        <v>0</v>
      </c>
      <c r="AJ78" s="127">
        <v>540.64</v>
      </c>
      <c r="AK78" s="79">
        <v>0</v>
      </c>
      <c r="AL78" s="4">
        <v>0</v>
      </c>
      <c r="AM78" s="12">
        <v>0</v>
      </c>
      <c r="AN78" s="52">
        <v>0</v>
      </c>
      <c r="AO78" s="52">
        <f t="shared" si="8"/>
        <v>540.64</v>
      </c>
    </row>
    <row r="79" spans="1:41" s="7" customFormat="1" ht="21.75" customHeight="1" x14ac:dyDescent="0.3">
      <c r="A79" s="26" t="s">
        <v>57</v>
      </c>
      <c r="B79" s="188">
        <v>5035.05</v>
      </c>
      <c r="C79" s="187">
        <v>1258.76</v>
      </c>
      <c r="D79" s="73">
        <v>0</v>
      </c>
      <c r="E79" s="73">
        <v>0</v>
      </c>
      <c r="F79" s="77">
        <f t="shared" si="7"/>
        <v>0</v>
      </c>
      <c r="G79" s="73">
        <v>3702</v>
      </c>
      <c r="H79" s="73">
        <v>10649</v>
      </c>
      <c r="I79" s="73">
        <v>9534</v>
      </c>
      <c r="J79" s="4">
        <v>4989.8100000000004</v>
      </c>
      <c r="K79" s="4">
        <v>8632.4500000000007</v>
      </c>
      <c r="L79" s="4">
        <v>11537.5</v>
      </c>
      <c r="M79" s="4">
        <v>9025</v>
      </c>
      <c r="N79" s="4">
        <v>12650</v>
      </c>
      <c r="O79" s="4">
        <v>15418.75</v>
      </c>
      <c r="P79" s="8">
        <v>22125</v>
      </c>
      <c r="Q79" s="8">
        <v>19596.637500000001</v>
      </c>
      <c r="R79" s="4">
        <v>23966.917499999996</v>
      </c>
      <c r="S79" s="67">
        <v>31553.559999999998</v>
      </c>
      <c r="T79" s="66">
        <f t="shared" si="9"/>
        <v>47686.83</v>
      </c>
      <c r="U79" s="10">
        <f t="shared" si="10"/>
        <v>231067.45500000002</v>
      </c>
      <c r="V79" s="6"/>
      <c r="W79" s="6"/>
      <c r="X79" s="26" t="s">
        <v>57</v>
      </c>
      <c r="Y79" s="51">
        <v>3141.45</v>
      </c>
      <c r="Z79" s="12">
        <v>2845.5</v>
      </c>
      <c r="AA79" s="12">
        <v>1588.76</v>
      </c>
      <c r="AB79" s="12">
        <v>3490.24</v>
      </c>
      <c r="AC79" s="12">
        <v>0</v>
      </c>
      <c r="AD79" s="79">
        <v>1587.9</v>
      </c>
      <c r="AE79" s="79">
        <v>1608.9</v>
      </c>
      <c r="AF79" s="113">
        <v>3405.66</v>
      </c>
      <c r="AG79" s="118">
        <v>4796.1499999999996</v>
      </c>
      <c r="AH79" s="106"/>
      <c r="AI79" s="124">
        <f t="shared" si="11"/>
        <v>8201.81</v>
      </c>
      <c r="AJ79" s="127">
        <v>11526.12</v>
      </c>
      <c r="AK79" s="189">
        <v>2991.26</v>
      </c>
      <c r="AL79" s="4">
        <v>5647.88</v>
      </c>
      <c r="AM79" s="12">
        <v>3798.25</v>
      </c>
      <c r="AN79" s="52">
        <v>1258.76</v>
      </c>
      <c r="AO79" s="52">
        <f t="shared" si="8"/>
        <v>47686.83</v>
      </c>
    </row>
    <row r="80" spans="1:41" s="7" customFormat="1" ht="21.75" customHeight="1" x14ac:dyDescent="0.3">
      <c r="A80" s="26" t="s">
        <v>87</v>
      </c>
      <c r="B80" s="35">
        <v>0</v>
      </c>
      <c r="C80" s="38">
        <v>0</v>
      </c>
      <c r="D80" s="73"/>
      <c r="E80" s="73"/>
      <c r="F80" s="77">
        <f t="shared" si="7"/>
        <v>0</v>
      </c>
      <c r="G80" s="73">
        <v>0</v>
      </c>
      <c r="H80" s="73">
        <v>0</v>
      </c>
      <c r="I80" s="73">
        <v>0</v>
      </c>
      <c r="J80" s="4">
        <v>0</v>
      </c>
      <c r="K80" s="4">
        <v>0</v>
      </c>
      <c r="L80" s="4">
        <v>0</v>
      </c>
      <c r="M80" s="4">
        <v>0</v>
      </c>
      <c r="N80" s="4">
        <v>1375</v>
      </c>
      <c r="O80" s="4">
        <v>2543.75</v>
      </c>
      <c r="P80" s="8">
        <v>1512.5</v>
      </c>
      <c r="Q80" s="8">
        <v>1442.7249999999999</v>
      </c>
      <c r="R80" s="4">
        <v>3968.6374999999998</v>
      </c>
      <c r="S80" s="67">
        <v>3950.14</v>
      </c>
      <c r="T80" s="66">
        <f t="shared" si="9"/>
        <v>10269.959999999999</v>
      </c>
      <c r="U80" s="10">
        <f t="shared" si="10"/>
        <v>25062.712499999998</v>
      </c>
      <c r="V80" s="6"/>
      <c r="W80" s="6"/>
      <c r="X80" s="26" t="s">
        <v>87</v>
      </c>
      <c r="Y80" s="51">
        <v>0</v>
      </c>
      <c r="Z80" s="12">
        <v>2070.75</v>
      </c>
      <c r="AA80" s="12">
        <v>0</v>
      </c>
      <c r="AB80" s="12">
        <v>0</v>
      </c>
      <c r="AC80" s="12">
        <v>0</v>
      </c>
      <c r="AD80" s="79">
        <v>0</v>
      </c>
      <c r="AE80" s="79">
        <v>0</v>
      </c>
      <c r="AF80" s="113">
        <v>3964.96</v>
      </c>
      <c r="AG80" s="117">
        <v>0</v>
      </c>
      <c r="AH80" s="106"/>
      <c r="AI80" s="124">
        <f t="shared" si="11"/>
        <v>3964.96</v>
      </c>
      <c r="AJ80" s="127">
        <v>1438.32</v>
      </c>
      <c r="AK80" s="79">
        <v>0</v>
      </c>
      <c r="AL80" s="4">
        <v>0</v>
      </c>
      <c r="AM80" s="12">
        <v>2795.93</v>
      </c>
      <c r="AN80" s="52">
        <v>0</v>
      </c>
      <c r="AO80" s="52">
        <f t="shared" si="8"/>
        <v>10269.959999999999</v>
      </c>
    </row>
    <row r="81" spans="1:41" s="7" customFormat="1" ht="21.75" customHeight="1" x14ac:dyDescent="0.3">
      <c r="A81" s="26" t="s">
        <v>164</v>
      </c>
      <c r="B81" s="185">
        <v>14342.67</v>
      </c>
      <c r="C81" s="186">
        <v>3585.67</v>
      </c>
      <c r="D81" s="73"/>
      <c r="E81" s="73"/>
      <c r="F81" s="77"/>
      <c r="G81" s="73"/>
      <c r="H81" s="73"/>
      <c r="I81" s="73"/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8">
        <v>0</v>
      </c>
      <c r="Q81" s="8">
        <v>0</v>
      </c>
      <c r="R81" s="4">
        <v>0</v>
      </c>
      <c r="S81" s="67">
        <v>0</v>
      </c>
      <c r="T81" s="66">
        <f t="shared" si="9"/>
        <v>48782.14</v>
      </c>
      <c r="U81" s="10">
        <f t="shared" si="10"/>
        <v>48782.14</v>
      </c>
      <c r="V81" s="6"/>
      <c r="W81" s="6"/>
      <c r="X81" s="26" t="s">
        <v>164</v>
      </c>
      <c r="Y81" s="51">
        <v>0</v>
      </c>
      <c r="Z81" s="12">
        <v>0</v>
      </c>
      <c r="AA81" s="12">
        <v>0</v>
      </c>
      <c r="AB81" s="12">
        <v>0</v>
      </c>
      <c r="AC81" s="12">
        <v>0</v>
      </c>
      <c r="AD81" s="79">
        <v>0</v>
      </c>
      <c r="AE81" s="79">
        <v>0</v>
      </c>
      <c r="AF81" s="113">
        <v>33759.300000000003</v>
      </c>
      <c r="AG81" s="117">
        <v>0</v>
      </c>
      <c r="AH81" s="106"/>
      <c r="AI81" s="124">
        <f t="shared" si="11"/>
        <v>33759.300000000003</v>
      </c>
      <c r="AJ81" s="127">
        <v>0</v>
      </c>
      <c r="AK81" s="189">
        <v>5549.57</v>
      </c>
      <c r="AL81" s="4">
        <v>3702.94</v>
      </c>
      <c r="AM81" s="12">
        <v>2184.66</v>
      </c>
      <c r="AN81" s="52">
        <v>3585.67</v>
      </c>
      <c r="AO81" s="52">
        <f t="shared" si="8"/>
        <v>48782.14</v>
      </c>
    </row>
    <row r="82" spans="1:41" s="7" customFormat="1" ht="21.75" customHeight="1" x14ac:dyDescent="0.3">
      <c r="A82" s="26" t="s">
        <v>192</v>
      </c>
      <c r="B82" s="185">
        <v>23406.44</v>
      </c>
      <c r="C82" s="186">
        <v>5851.61</v>
      </c>
      <c r="D82" s="73"/>
      <c r="E82" s="73"/>
      <c r="F82" s="77"/>
      <c r="G82" s="73"/>
      <c r="H82" s="73"/>
      <c r="I82" s="73"/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8">
        <v>0</v>
      </c>
      <c r="Q82" s="8">
        <v>0</v>
      </c>
      <c r="R82" s="4">
        <v>0</v>
      </c>
      <c r="S82" s="67">
        <v>0</v>
      </c>
      <c r="T82" s="66">
        <f t="shared" si="9"/>
        <v>31983.32</v>
      </c>
      <c r="U82" s="10">
        <f t="shared" si="10"/>
        <v>31983.32</v>
      </c>
      <c r="V82" s="6"/>
      <c r="W82" s="6"/>
      <c r="X82" s="26" t="s">
        <v>192</v>
      </c>
      <c r="Y82" s="51">
        <v>0</v>
      </c>
      <c r="Z82" s="12">
        <v>0</v>
      </c>
      <c r="AA82" s="12">
        <v>0</v>
      </c>
      <c r="AB82" s="12">
        <v>0</v>
      </c>
      <c r="AC82" s="12">
        <v>0</v>
      </c>
      <c r="AD82" s="79">
        <v>0</v>
      </c>
      <c r="AE82" s="79">
        <v>0</v>
      </c>
      <c r="AF82" s="113">
        <v>0</v>
      </c>
      <c r="AG82" s="118">
        <v>0</v>
      </c>
      <c r="AH82" s="106">
        <v>0</v>
      </c>
      <c r="AI82" s="124">
        <v>0</v>
      </c>
      <c r="AJ82" s="127">
        <v>0</v>
      </c>
      <c r="AK82" s="189">
        <v>2465.46</v>
      </c>
      <c r="AL82" s="4">
        <v>18023.060000000001</v>
      </c>
      <c r="AM82" s="12">
        <v>5643.19</v>
      </c>
      <c r="AN82" s="52">
        <v>5851.61</v>
      </c>
      <c r="AO82" s="52">
        <f t="shared" si="8"/>
        <v>31983.32</v>
      </c>
    </row>
    <row r="83" spans="1:41" s="7" customFormat="1" ht="21.75" customHeight="1" x14ac:dyDescent="0.3">
      <c r="A83" s="209" t="s">
        <v>58</v>
      </c>
      <c r="B83" s="185">
        <v>23600.34</v>
      </c>
      <c r="C83" s="210">
        <v>5900.08</v>
      </c>
      <c r="D83" s="73">
        <v>0</v>
      </c>
      <c r="E83" s="73">
        <v>0</v>
      </c>
      <c r="F83" s="77">
        <f t="shared" ref="F83:F92" si="12">SUM(D83:E83)</f>
        <v>0</v>
      </c>
      <c r="G83" s="73">
        <v>82458</v>
      </c>
      <c r="H83" s="73">
        <v>88126</v>
      </c>
      <c r="I83" s="73">
        <v>71017.5</v>
      </c>
      <c r="J83" s="4">
        <v>76659.759999999995</v>
      </c>
      <c r="K83" s="4">
        <v>99863.29</v>
      </c>
      <c r="L83" s="4">
        <v>91275</v>
      </c>
      <c r="M83" s="4">
        <v>75506.25</v>
      </c>
      <c r="N83" s="4">
        <v>92637.5</v>
      </c>
      <c r="O83" s="4">
        <v>74175</v>
      </c>
      <c r="P83" s="8">
        <v>86150</v>
      </c>
      <c r="Q83" s="8">
        <v>36562.975000000006</v>
      </c>
      <c r="R83" s="4">
        <v>29412.042500000003</v>
      </c>
      <c r="S83" s="67">
        <v>39114.31</v>
      </c>
      <c r="T83" s="66">
        <f t="shared" si="9"/>
        <v>102673.36</v>
      </c>
      <c r="U83" s="10">
        <f t="shared" si="10"/>
        <v>1045630.9874999999</v>
      </c>
      <c r="V83" s="6"/>
      <c r="W83" s="6"/>
      <c r="X83" s="26" t="s">
        <v>58</v>
      </c>
      <c r="Y83" s="51">
        <v>2980.65</v>
      </c>
      <c r="Z83" s="12">
        <v>14127.34</v>
      </c>
      <c r="AA83" s="12">
        <v>195.94</v>
      </c>
      <c r="AB83" s="12">
        <v>1964.55</v>
      </c>
      <c r="AC83" s="12">
        <v>178.88</v>
      </c>
      <c r="AD83" s="79">
        <v>192.38</v>
      </c>
      <c r="AE83" s="79">
        <v>6725.76</v>
      </c>
      <c r="AF83" s="113">
        <v>19664.240000000002</v>
      </c>
      <c r="AG83" s="118">
        <v>288.64999999999998</v>
      </c>
      <c r="AH83" s="106"/>
      <c r="AI83" s="124">
        <v>19952.88</v>
      </c>
      <c r="AJ83" s="127">
        <v>31171.07</v>
      </c>
      <c r="AK83" s="189">
        <v>2341.9499999999998</v>
      </c>
      <c r="AL83" s="4">
        <v>11384.53</v>
      </c>
      <c r="AM83" s="12">
        <v>5557.35</v>
      </c>
      <c r="AN83" s="52">
        <v>5900.08</v>
      </c>
      <c r="AO83" s="52">
        <f t="shared" si="8"/>
        <v>102673.36</v>
      </c>
    </row>
    <row r="84" spans="1:41" s="7" customFormat="1" ht="21.75" customHeight="1" x14ac:dyDescent="0.3">
      <c r="A84" s="26" t="s">
        <v>191</v>
      </c>
      <c r="B84" s="185">
        <v>5773.06</v>
      </c>
      <c r="C84" s="186">
        <v>1443.26</v>
      </c>
      <c r="D84" s="73"/>
      <c r="E84" s="73"/>
      <c r="F84" s="77">
        <f t="shared" si="12"/>
        <v>0</v>
      </c>
      <c r="G84" s="73"/>
      <c r="H84" s="73"/>
      <c r="I84" s="73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8">
        <v>0</v>
      </c>
      <c r="Q84" s="8">
        <v>0</v>
      </c>
      <c r="R84" s="4">
        <v>847.08749999999998</v>
      </c>
      <c r="S84" s="67">
        <v>3065.85</v>
      </c>
      <c r="T84" s="66">
        <f t="shared" si="9"/>
        <v>5184.3900000000003</v>
      </c>
      <c r="U84" s="10">
        <f t="shared" si="10"/>
        <v>9097.3274999999994</v>
      </c>
      <c r="V84" s="6"/>
      <c r="W84" s="6"/>
      <c r="X84" s="26" t="s">
        <v>91</v>
      </c>
      <c r="Y84" s="51">
        <v>0</v>
      </c>
      <c r="Z84" s="12">
        <v>1308.71</v>
      </c>
      <c r="AA84" s="12">
        <v>1148.5899999999999</v>
      </c>
      <c r="AB84" s="12">
        <v>0</v>
      </c>
      <c r="AC84" s="12">
        <v>0</v>
      </c>
      <c r="AD84" s="79">
        <v>0</v>
      </c>
      <c r="AE84" s="79">
        <v>0</v>
      </c>
      <c r="AF84" s="113">
        <v>1165.71</v>
      </c>
      <c r="AG84" s="117">
        <v>0</v>
      </c>
      <c r="AH84" s="106"/>
      <c r="AI84" s="124">
        <f t="shared" si="11"/>
        <v>1165.71</v>
      </c>
      <c r="AJ84" s="127">
        <v>0</v>
      </c>
      <c r="AK84" s="189">
        <v>118.12</v>
      </c>
      <c r="AL84" s="4">
        <v>0</v>
      </c>
      <c r="AM84" s="12">
        <v>0</v>
      </c>
      <c r="AN84" s="52">
        <v>1443.26</v>
      </c>
      <c r="AO84" s="52">
        <f t="shared" si="8"/>
        <v>5184.3900000000003</v>
      </c>
    </row>
    <row r="85" spans="1:41" s="7" customFormat="1" ht="21.75" customHeight="1" x14ac:dyDescent="0.3">
      <c r="A85" s="26" t="s">
        <v>59</v>
      </c>
      <c r="B85" s="185">
        <v>56559.43</v>
      </c>
      <c r="C85" s="186">
        <v>14139.86</v>
      </c>
      <c r="D85" s="73">
        <v>0</v>
      </c>
      <c r="E85" s="73">
        <v>131166</v>
      </c>
      <c r="F85" s="77">
        <f t="shared" si="12"/>
        <v>131166</v>
      </c>
      <c r="G85" s="73">
        <v>269094</v>
      </c>
      <c r="H85" s="73">
        <v>312193</v>
      </c>
      <c r="I85" s="73">
        <v>222463</v>
      </c>
      <c r="J85" s="4">
        <v>264187.78999999998</v>
      </c>
      <c r="K85" s="4">
        <v>292482.78000000003</v>
      </c>
      <c r="L85" s="4">
        <v>289075</v>
      </c>
      <c r="M85" s="4">
        <v>190956.25</v>
      </c>
      <c r="N85" s="4">
        <v>287406.25</v>
      </c>
      <c r="O85" s="4">
        <v>330218.75</v>
      </c>
      <c r="P85" s="8">
        <v>413943.75</v>
      </c>
      <c r="Q85" s="8">
        <v>130967.15</v>
      </c>
      <c r="R85" s="4">
        <v>79846.232500000013</v>
      </c>
      <c r="S85" s="67">
        <v>107607.23999999999</v>
      </c>
      <c r="T85" s="66">
        <f t="shared" si="9"/>
        <v>182746.02000000002</v>
      </c>
      <c r="U85" s="10">
        <f t="shared" si="10"/>
        <v>3504353.2124999999</v>
      </c>
      <c r="V85" s="6"/>
      <c r="W85" s="6"/>
      <c r="X85" s="26" t="s">
        <v>59</v>
      </c>
      <c r="Y85" s="51">
        <v>11233.28</v>
      </c>
      <c r="Z85" s="12">
        <v>10792.01</v>
      </c>
      <c r="AA85" s="12">
        <v>273.38</v>
      </c>
      <c r="AB85" s="12">
        <v>8986.1200000000008</v>
      </c>
      <c r="AC85" s="12">
        <v>247.2</v>
      </c>
      <c r="AD85" s="79">
        <v>0</v>
      </c>
      <c r="AE85" s="79">
        <v>0</v>
      </c>
      <c r="AF85" s="113">
        <v>14541.05</v>
      </c>
      <c r="AG85" s="118">
        <v>55.72</v>
      </c>
      <c r="AH85" s="106"/>
      <c r="AI85" s="124">
        <v>14596.76</v>
      </c>
      <c r="AJ85" s="127">
        <v>27988.1</v>
      </c>
      <c r="AK85" s="189">
        <v>5937.27</v>
      </c>
      <c r="AL85" s="4">
        <v>73790.38</v>
      </c>
      <c r="AM85" s="12">
        <v>14761.66</v>
      </c>
      <c r="AN85" s="52">
        <v>14139.86</v>
      </c>
      <c r="AO85" s="52">
        <f t="shared" si="8"/>
        <v>182746.02000000002</v>
      </c>
    </row>
    <row r="86" spans="1:41" s="7" customFormat="1" ht="21.75" customHeight="1" x14ac:dyDescent="0.3">
      <c r="A86" s="26" t="s">
        <v>60</v>
      </c>
      <c r="B86" s="192">
        <v>2565.87</v>
      </c>
      <c r="C86" s="193">
        <v>641.47</v>
      </c>
      <c r="D86" s="73">
        <v>0</v>
      </c>
      <c r="E86" s="73">
        <v>0</v>
      </c>
      <c r="F86" s="77">
        <f t="shared" si="12"/>
        <v>0</v>
      </c>
      <c r="G86" s="73">
        <v>0</v>
      </c>
      <c r="H86" s="73">
        <v>16391</v>
      </c>
      <c r="I86" s="73">
        <v>7180.5</v>
      </c>
      <c r="J86" s="4">
        <v>17176.21</v>
      </c>
      <c r="K86" s="4">
        <v>13704.06</v>
      </c>
      <c r="L86" s="4">
        <v>1481.25</v>
      </c>
      <c r="M86" s="4">
        <v>3906.25</v>
      </c>
      <c r="N86" s="4">
        <v>2500</v>
      </c>
      <c r="O86" s="4">
        <v>2000</v>
      </c>
      <c r="P86" s="8">
        <v>5812.5</v>
      </c>
      <c r="Q86" s="8">
        <v>2499.0250000000001</v>
      </c>
      <c r="R86" s="4">
        <v>2459.4250000000002</v>
      </c>
      <c r="S86" s="67">
        <v>3006.52</v>
      </c>
      <c r="T86" s="66">
        <f t="shared" si="9"/>
        <v>13142.89</v>
      </c>
      <c r="U86" s="10">
        <f t="shared" si="10"/>
        <v>91259.62999999999</v>
      </c>
      <c r="V86" s="6"/>
      <c r="W86" s="6"/>
      <c r="X86" s="26" t="s">
        <v>60</v>
      </c>
      <c r="Y86" s="51">
        <v>0</v>
      </c>
      <c r="Z86" s="12">
        <v>1333.58</v>
      </c>
      <c r="AA86" s="12">
        <v>636.45000000000005</v>
      </c>
      <c r="AB86" s="12">
        <v>0</v>
      </c>
      <c r="AC86" s="12">
        <v>0</v>
      </c>
      <c r="AD86" s="79">
        <v>0</v>
      </c>
      <c r="AE86" s="79">
        <v>376.69</v>
      </c>
      <c r="AF86" s="113">
        <v>1431</v>
      </c>
      <c r="AG86" s="117">
        <v>0</v>
      </c>
      <c r="AH86" s="106"/>
      <c r="AI86" s="124">
        <f t="shared" si="11"/>
        <v>1431</v>
      </c>
      <c r="AJ86" s="127">
        <v>5533.04</v>
      </c>
      <c r="AK86" s="189">
        <v>25.5</v>
      </c>
      <c r="AL86" s="4">
        <v>2653.72</v>
      </c>
      <c r="AM86" s="12">
        <v>511.44</v>
      </c>
      <c r="AN86" s="52">
        <v>641.47</v>
      </c>
      <c r="AO86" s="52">
        <f t="shared" si="8"/>
        <v>13142.89</v>
      </c>
    </row>
    <row r="87" spans="1:41" s="7" customFormat="1" ht="21.75" customHeight="1" x14ac:dyDescent="0.3">
      <c r="A87" s="26" t="s">
        <v>61</v>
      </c>
      <c r="B87" s="35">
        <v>0</v>
      </c>
      <c r="C87" s="38">
        <v>0</v>
      </c>
      <c r="D87" s="73">
        <v>0</v>
      </c>
      <c r="E87" s="73">
        <v>672</v>
      </c>
      <c r="F87" s="77">
        <f t="shared" si="12"/>
        <v>672</v>
      </c>
      <c r="G87" s="73">
        <v>9558</v>
      </c>
      <c r="H87" s="73">
        <v>18054</v>
      </c>
      <c r="I87" s="73">
        <v>17916</v>
      </c>
      <c r="J87" s="4">
        <v>14525.91</v>
      </c>
      <c r="K87" s="4">
        <v>18069.95</v>
      </c>
      <c r="L87" s="4">
        <v>18362.5</v>
      </c>
      <c r="M87" s="4">
        <v>18518.75</v>
      </c>
      <c r="N87" s="4">
        <v>18275</v>
      </c>
      <c r="O87" s="4">
        <v>21987.5</v>
      </c>
      <c r="P87" s="8">
        <v>28375</v>
      </c>
      <c r="Q87" s="8">
        <v>11939.85</v>
      </c>
      <c r="R87" s="4">
        <v>3625.4625000000001</v>
      </c>
      <c r="S87" s="67">
        <v>64.12</v>
      </c>
      <c r="T87" s="66">
        <f t="shared" si="9"/>
        <v>7.65</v>
      </c>
      <c r="U87" s="10">
        <f t="shared" si="10"/>
        <v>199951.69249999998</v>
      </c>
      <c r="V87" s="6"/>
      <c r="W87" s="6"/>
      <c r="X87" s="26" t="s">
        <v>61</v>
      </c>
      <c r="Y87" s="51">
        <v>0</v>
      </c>
      <c r="Z87" s="12">
        <v>0</v>
      </c>
      <c r="AA87" s="12">
        <v>0</v>
      </c>
      <c r="AB87" s="12">
        <v>7.65</v>
      </c>
      <c r="AC87" s="12">
        <v>0</v>
      </c>
      <c r="AD87" s="79">
        <v>0</v>
      </c>
      <c r="AE87" s="79">
        <v>0</v>
      </c>
      <c r="AF87" s="113">
        <v>0</v>
      </c>
      <c r="AG87" s="117"/>
      <c r="AH87" s="106"/>
      <c r="AI87" s="124">
        <f t="shared" si="11"/>
        <v>0</v>
      </c>
      <c r="AJ87" s="127">
        <v>0</v>
      </c>
      <c r="AK87" s="79">
        <v>0</v>
      </c>
      <c r="AL87" s="4">
        <v>0</v>
      </c>
      <c r="AM87" s="12">
        <v>0</v>
      </c>
      <c r="AN87" s="52">
        <v>0</v>
      </c>
      <c r="AO87" s="52">
        <f t="shared" si="8"/>
        <v>7.65</v>
      </c>
    </row>
    <row r="88" spans="1:41" s="7" customFormat="1" ht="21.75" customHeight="1" x14ac:dyDescent="0.3">
      <c r="A88" s="26" t="s">
        <v>62</v>
      </c>
      <c r="B88" s="185">
        <v>55688.38</v>
      </c>
      <c r="C88" s="186">
        <v>13922.1</v>
      </c>
      <c r="D88" s="73">
        <v>0</v>
      </c>
      <c r="E88" s="73">
        <v>0</v>
      </c>
      <c r="F88" s="77">
        <f t="shared" si="12"/>
        <v>0</v>
      </c>
      <c r="G88" s="73">
        <v>0</v>
      </c>
      <c r="H88" s="73">
        <v>70974</v>
      </c>
      <c r="I88" s="73">
        <v>73530</v>
      </c>
      <c r="J88" s="4">
        <v>73658.990000000005</v>
      </c>
      <c r="K88" s="4">
        <v>82264.53</v>
      </c>
      <c r="L88" s="4">
        <v>70700</v>
      </c>
      <c r="M88" s="4">
        <v>70293.75</v>
      </c>
      <c r="N88" s="4">
        <v>67081.25</v>
      </c>
      <c r="O88" s="4">
        <v>101962.5</v>
      </c>
      <c r="P88" s="8">
        <v>106537.5</v>
      </c>
      <c r="Q88" s="8">
        <v>71670.05</v>
      </c>
      <c r="R88" s="4">
        <v>53792.467499999999</v>
      </c>
      <c r="S88" s="67">
        <v>75051.33</v>
      </c>
      <c r="T88" s="66">
        <f t="shared" si="9"/>
        <v>180506.27000000002</v>
      </c>
      <c r="U88" s="10">
        <f t="shared" si="10"/>
        <v>1098022.6375000002</v>
      </c>
      <c r="V88" s="6"/>
      <c r="W88" s="6"/>
      <c r="X88" s="26" t="s">
        <v>62</v>
      </c>
      <c r="Y88" s="51">
        <v>0</v>
      </c>
      <c r="Z88" s="12">
        <v>11000.66</v>
      </c>
      <c r="AA88" s="12">
        <v>10652.36</v>
      </c>
      <c r="AB88" s="12">
        <v>19498.05</v>
      </c>
      <c r="AC88" s="12">
        <v>40.5</v>
      </c>
      <c r="AD88" s="79">
        <v>3422.85</v>
      </c>
      <c r="AE88" s="79">
        <v>4572.8999999999996</v>
      </c>
      <c r="AF88" s="113">
        <v>12461.1</v>
      </c>
      <c r="AG88" s="118">
        <v>11672.14</v>
      </c>
      <c r="AH88" s="106"/>
      <c r="AI88" s="124">
        <f t="shared" si="11"/>
        <v>24133.239999999998</v>
      </c>
      <c r="AJ88" s="127">
        <v>62673.13</v>
      </c>
      <c r="AK88" s="189">
        <v>8335.8799999999992</v>
      </c>
      <c r="AL88" s="4">
        <v>12201.66</v>
      </c>
      <c r="AM88" s="12">
        <v>10052.94</v>
      </c>
      <c r="AN88" s="52">
        <v>13922.1</v>
      </c>
      <c r="AO88" s="52">
        <f t="shared" si="8"/>
        <v>180506.27000000002</v>
      </c>
    </row>
    <row r="89" spans="1:41" s="7" customFormat="1" ht="21.75" customHeight="1" x14ac:dyDescent="0.3">
      <c r="A89" s="26" t="s">
        <v>63</v>
      </c>
      <c r="B89" s="192">
        <v>6262.7</v>
      </c>
      <c r="C89" s="193">
        <v>1565.68</v>
      </c>
      <c r="D89" s="73">
        <v>0</v>
      </c>
      <c r="E89" s="73">
        <v>0</v>
      </c>
      <c r="F89" s="77">
        <f t="shared" si="12"/>
        <v>0</v>
      </c>
      <c r="G89" s="73">
        <v>9900</v>
      </c>
      <c r="H89" s="73">
        <v>21446</v>
      </c>
      <c r="I89" s="73">
        <v>8767.5</v>
      </c>
      <c r="J89" s="4">
        <v>13240.32</v>
      </c>
      <c r="K89" s="4">
        <v>12794.07</v>
      </c>
      <c r="L89" s="4">
        <v>14456.25</v>
      </c>
      <c r="M89" s="4">
        <v>12718.75</v>
      </c>
      <c r="N89" s="4">
        <v>9750</v>
      </c>
      <c r="O89" s="4">
        <v>15162.5</v>
      </c>
      <c r="P89" s="8">
        <v>14525</v>
      </c>
      <c r="Q89" s="8">
        <v>10816.887499999999</v>
      </c>
      <c r="R89" s="4">
        <v>7122.5375000000004</v>
      </c>
      <c r="S89" s="67">
        <v>7952.2400000000007</v>
      </c>
      <c r="T89" s="66">
        <f t="shared" si="9"/>
        <v>23300.95</v>
      </c>
      <c r="U89" s="10">
        <f t="shared" si="10"/>
        <v>181953.00500000003</v>
      </c>
      <c r="V89" s="6"/>
      <c r="W89" s="6"/>
      <c r="X89" s="26" t="s">
        <v>63</v>
      </c>
      <c r="Y89" s="51">
        <v>749.29</v>
      </c>
      <c r="Z89" s="12">
        <v>679.5</v>
      </c>
      <c r="AA89" s="12">
        <v>1290.45</v>
      </c>
      <c r="AB89" s="12">
        <v>624.64</v>
      </c>
      <c r="AC89" s="12">
        <v>0</v>
      </c>
      <c r="AD89" s="79">
        <v>0</v>
      </c>
      <c r="AE89" s="79">
        <v>2645.82</v>
      </c>
      <c r="AF89" s="113">
        <v>1810.78</v>
      </c>
      <c r="AG89" s="117">
        <v>0</v>
      </c>
      <c r="AH89" s="106"/>
      <c r="AI89" s="124">
        <f t="shared" si="11"/>
        <v>1810.78</v>
      </c>
      <c r="AJ89" s="127">
        <v>8425.81</v>
      </c>
      <c r="AK89" s="189">
        <v>1757.19</v>
      </c>
      <c r="AL89" s="4">
        <v>2099.5</v>
      </c>
      <c r="AM89" s="12">
        <v>1652.29</v>
      </c>
      <c r="AN89" s="52">
        <v>1565.68</v>
      </c>
      <c r="AO89" s="52">
        <f t="shared" si="8"/>
        <v>23300.95</v>
      </c>
    </row>
    <row r="90" spans="1:41" s="7" customFormat="1" ht="21.75" customHeight="1" x14ac:dyDescent="0.3">
      <c r="A90" s="26" t="s">
        <v>64</v>
      </c>
      <c r="B90" s="35">
        <v>2154.2399999999998</v>
      </c>
      <c r="C90" s="38">
        <v>538.55999999999995</v>
      </c>
      <c r="D90" s="73">
        <v>0</v>
      </c>
      <c r="E90" s="73">
        <v>0</v>
      </c>
      <c r="F90" s="77">
        <f t="shared" si="12"/>
        <v>0</v>
      </c>
      <c r="G90" s="73">
        <v>8856</v>
      </c>
      <c r="H90" s="73">
        <v>12858</v>
      </c>
      <c r="I90" s="73">
        <v>4402.5</v>
      </c>
      <c r="J90" s="4">
        <v>4606.3</v>
      </c>
      <c r="K90" s="4">
        <v>9437.5</v>
      </c>
      <c r="L90" s="4">
        <v>11568.75</v>
      </c>
      <c r="M90" s="4">
        <v>9918.75</v>
      </c>
      <c r="N90" s="4">
        <v>8731.25</v>
      </c>
      <c r="O90" s="4">
        <v>12637.5</v>
      </c>
      <c r="P90" s="8">
        <v>10356.25</v>
      </c>
      <c r="Q90" s="8">
        <v>7594.3125</v>
      </c>
      <c r="R90" s="4">
        <v>1721.905</v>
      </c>
      <c r="S90" s="67">
        <v>13.5</v>
      </c>
      <c r="T90" s="66">
        <f t="shared" si="9"/>
        <v>10507.949999999999</v>
      </c>
      <c r="U90" s="10">
        <f t="shared" si="10"/>
        <v>113210.4675</v>
      </c>
      <c r="V90" s="6"/>
      <c r="W90" s="6"/>
      <c r="X90" s="26" t="s">
        <v>64</v>
      </c>
      <c r="Y90" s="51">
        <v>0</v>
      </c>
      <c r="Z90" s="12">
        <v>0</v>
      </c>
      <c r="AA90" s="12">
        <v>0</v>
      </c>
      <c r="AB90" s="12">
        <v>0</v>
      </c>
      <c r="AC90" s="12">
        <v>0</v>
      </c>
      <c r="AD90" s="79">
        <v>0</v>
      </c>
      <c r="AE90" s="79">
        <v>0</v>
      </c>
      <c r="AF90" s="113">
        <v>0</v>
      </c>
      <c r="AG90" s="117"/>
      <c r="AH90" s="106"/>
      <c r="AI90" s="124">
        <f t="shared" si="11"/>
        <v>0</v>
      </c>
      <c r="AJ90" s="127">
        <v>9969.39</v>
      </c>
      <c r="AK90" s="79">
        <v>0</v>
      </c>
      <c r="AL90" s="4">
        <v>0</v>
      </c>
      <c r="AM90" s="12">
        <v>0</v>
      </c>
      <c r="AN90" s="52">
        <v>538.55999999999995</v>
      </c>
      <c r="AO90" s="52">
        <f t="shared" si="8"/>
        <v>10507.949999999999</v>
      </c>
    </row>
    <row r="91" spans="1:41" s="7" customFormat="1" ht="21.75" customHeight="1" x14ac:dyDescent="0.3">
      <c r="A91" s="26" t="s">
        <v>65</v>
      </c>
      <c r="B91" s="201">
        <v>13687.66</v>
      </c>
      <c r="C91" s="200">
        <v>3421.92</v>
      </c>
      <c r="D91" s="73">
        <v>0</v>
      </c>
      <c r="E91" s="73">
        <v>0</v>
      </c>
      <c r="F91" s="77">
        <f t="shared" si="12"/>
        <v>0</v>
      </c>
      <c r="G91" s="73">
        <v>3360</v>
      </c>
      <c r="H91" s="73">
        <v>11148</v>
      </c>
      <c r="I91" s="73">
        <v>10755</v>
      </c>
      <c r="J91" s="4">
        <v>10537.8</v>
      </c>
      <c r="K91" s="4">
        <v>8787.5</v>
      </c>
      <c r="L91" s="4">
        <v>17612.5</v>
      </c>
      <c r="M91" s="4">
        <v>13281.25</v>
      </c>
      <c r="N91" s="4">
        <v>21468.75</v>
      </c>
      <c r="O91" s="4">
        <v>19675</v>
      </c>
      <c r="P91" s="8">
        <v>19468.75</v>
      </c>
      <c r="Q91" s="8">
        <v>16622.087500000001</v>
      </c>
      <c r="R91" s="4">
        <v>7730.0349999999989</v>
      </c>
      <c r="S91" s="67">
        <v>7649.84</v>
      </c>
      <c r="T91" s="66">
        <f t="shared" si="9"/>
        <v>34586.33</v>
      </c>
      <c r="U91" s="10">
        <f t="shared" si="10"/>
        <v>202682.84249999997</v>
      </c>
      <c r="V91" s="6"/>
      <c r="W91" s="6"/>
      <c r="X91" s="26" t="s">
        <v>65</v>
      </c>
      <c r="Y91" s="51">
        <v>264</v>
      </c>
      <c r="Z91" s="12">
        <v>2126.5500000000002</v>
      </c>
      <c r="AA91" s="12">
        <v>2697.68</v>
      </c>
      <c r="AB91" s="12">
        <v>0</v>
      </c>
      <c r="AC91" s="12">
        <v>81</v>
      </c>
      <c r="AD91" s="79">
        <v>1025.47</v>
      </c>
      <c r="AE91" s="79">
        <v>945.45</v>
      </c>
      <c r="AF91" s="113">
        <v>2140.69</v>
      </c>
      <c r="AG91" s="118">
        <v>3048.1</v>
      </c>
      <c r="AH91" s="106"/>
      <c r="AI91" s="124">
        <f t="shared" si="11"/>
        <v>5188.79</v>
      </c>
      <c r="AJ91" s="127">
        <v>13027.53</v>
      </c>
      <c r="AK91" s="189">
        <v>1512.18</v>
      </c>
      <c r="AL91" s="4">
        <v>1478.86</v>
      </c>
      <c r="AM91" s="12">
        <v>2816.9</v>
      </c>
      <c r="AN91" s="52">
        <v>3421.92</v>
      </c>
      <c r="AO91" s="52">
        <f t="shared" si="8"/>
        <v>34586.33</v>
      </c>
    </row>
    <row r="92" spans="1:41" s="7" customFormat="1" ht="21.75" customHeight="1" x14ac:dyDescent="0.3">
      <c r="A92" s="26" t="s">
        <v>66</v>
      </c>
      <c r="B92" s="185">
        <v>94936.58</v>
      </c>
      <c r="C92" s="186">
        <v>23734.14</v>
      </c>
      <c r="D92" s="73">
        <v>0</v>
      </c>
      <c r="E92" s="73">
        <v>0</v>
      </c>
      <c r="F92" s="77">
        <f t="shared" si="12"/>
        <v>0</v>
      </c>
      <c r="G92" s="73">
        <v>27876</v>
      </c>
      <c r="H92" s="73">
        <v>113349</v>
      </c>
      <c r="I92" s="73">
        <v>91813.5</v>
      </c>
      <c r="J92" s="4">
        <v>71321.67</v>
      </c>
      <c r="K92" s="4">
        <v>65773.759999999995</v>
      </c>
      <c r="L92" s="4">
        <v>69831.25</v>
      </c>
      <c r="M92" s="4">
        <v>85687.5</v>
      </c>
      <c r="N92" s="4">
        <v>97475</v>
      </c>
      <c r="O92" s="4">
        <v>104618.75</v>
      </c>
      <c r="P92" s="8">
        <v>182937.5</v>
      </c>
      <c r="Q92" s="8">
        <v>67012.475000000006</v>
      </c>
      <c r="R92" s="4">
        <v>45366.912500000006</v>
      </c>
      <c r="S92" s="67">
        <v>48236.45</v>
      </c>
      <c r="T92" s="66">
        <f t="shared" si="9"/>
        <v>191581.37000000002</v>
      </c>
      <c r="U92" s="10">
        <f t="shared" si="10"/>
        <v>1262881.1375</v>
      </c>
      <c r="V92" s="6"/>
      <c r="W92" s="6"/>
      <c r="X92" s="26" t="s">
        <v>66</v>
      </c>
      <c r="Y92" s="51">
        <v>2139.4499999999998</v>
      </c>
      <c r="Z92" s="12">
        <v>2751.56</v>
      </c>
      <c r="AA92" s="12">
        <v>4200.49</v>
      </c>
      <c r="AB92" s="12">
        <v>8566.42</v>
      </c>
      <c r="AC92" s="12">
        <v>518.51</v>
      </c>
      <c r="AD92" s="79">
        <v>4843.16</v>
      </c>
      <c r="AE92" s="79">
        <v>7862.44</v>
      </c>
      <c r="AF92" s="113">
        <v>6631.12</v>
      </c>
      <c r="AG92" s="118">
        <v>13145.4</v>
      </c>
      <c r="AH92" s="106"/>
      <c r="AI92" s="124">
        <v>19776.509999999998</v>
      </c>
      <c r="AJ92" s="127">
        <v>94144.84</v>
      </c>
      <c r="AK92" s="189">
        <v>79.349999999999994</v>
      </c>
      <c r="AL92" s="4">
        <v>15003.1</v>
      </c>
      <c r="AM92" s="12">
        <v>7961.4</v>
      </c>
      <c r="AN92" s="52">
        <v>23734.14</v>
      </c>
      <c r="AO92" s="52">
        <f t="shared" si="8"/>
        <v>191581.37000000002</v>
      </c>
    </row>
    <row r="93" spans="1:41" s="7" customFormat="1" ht="21.75" customHeight="1" x14ac:dyDescent="0.3">
      <c r="A93" s="26" t="s">
        <v>190</v>
      </c>
      <c r="B93" s="185">
        <v>19230.13</v>
      </c>
      <c r="C93" s="186">
        <v>4807.53</v>
      </c>
      <c r="D93" s="73"/>
      <c r="E93" s="73"/>
      <c r="F93" s="77"/>
      <c r="G93" s="73"/>
      <c r="H93" s="73"/>
      <c r="I93" s="73"/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8">
        <v>0</v>
      </c>
      <c r="Q93" s="8">
        <v>0</v>
      </c>
      <c r="R93" s="4">
        <v>0</v>
      </c>
      <c r="S93" s="67">
        <v>0</v>
      </c>
      <c r="T93" s="66">
        <f t="shared" si="9"/>
        <v>23670.85</v>
      </c>
      <c r="U93" s="10">
        <f t="shared" si="10"/>
        <v>23670.85</v>
      </c>
      <c r="V93" s="6"/>
      <c r="W93" s="6"/>
      <c r="X93" s="26" t="s">
        <v>190</v>
      </c>
      <c r="Y93" s="51">
        <v>0</v>
      </c>
      <c r="Z93" s="12">
        <v>0</v>
      </c>
      <c r="AA93" s="12">
        <v>0</v>
      </c>
      <c r="AB93" s="12">
        <v>0</v>
      </c>
      <c r="AC93" s="12">
        <v>0</v>
      </c>
      <c r="AD93" s="79">
        <v>0</v>
      </c>
      <c r="AE93" s="79">
        <v>0</v>
      </c>
      <c r="AF93" s="113">
        <v>0</v>
      </c>
      <c r="AG93" s="118">
        <v>0</v>
      </c>
      <c r="AH93" s="106"/>
      <c r="AI93" s="124">
        <f t="shared" si="11"/>
        <v>0</v>
      </c>
      <c r="AJ93" s="127">
        <v>0</v>
      </c>
      <c r="AK93" s="189">
        <v>1230.6300000000001</v>
      </c>
      <c r="AL93" s="4">
        <v>12962.32</v>
      </c>
      <c r="AM93" s="12">
        <v>4670.37</v>
      </c>
      <c r="AN93" s="52">
        <v>4807.53</v>
      </c>
      <c r="AO93" s="52">
        <f t="shared" si="8"/>
        <v>23670.85</v>
      </c>
    </row>
    <row r="94" spans="1:41" s="7" customFormat="1" ht="21.75" customHeight="1" x14ac:dyDescent="0.3">
      <c r="A94" s="26" t="s">
        <v>67</v>
      </c>
      <c r="B94" s="185">
        <v>67435.990000000005</v>
      </c>
      <c r="C94" s="186">
        <v>16859</v>
      </c>
      <c r="D94" s="73">
        <v>0</v>
      </c>
      <c r="E94" s="73">
        <v>0</v>
      </c>
      <c r="F94" s="77">
        <f t="shared" ref="F94:F109" si="13">SUM(D94:E94)</f>
        <v>0</v>
      </c>
      <c r="G94" s="73">
        <v>0</v>
      </c>
      <c r="H94" s="73">
        <v>0</v>
      </c>
      <c r="I94" s="73">
        <v>0</v>
      </c>
      <c r="J94" s="4">
        <v>116900.36</v>
      </c>
      <c r="K94" s="4">
        <v>85187.44</v>
      </c>
      <c r="L94" s="4">
        <v>74993.75</v>
      </c>
      <c r="M94" s="4">
        <v>92250</v>
      </c>
      <c r="N94" s="4">
        <v>62125</v>
      </c>
      <c r="O94" s="4">
        <v>69150</v>
      </c>
      <c r="P94" s="8">
        <v>72331.25</v>
      </c>
      <c r="Q94" s="8">
        <v>31990.6875</v>
      </c>
      <c r="R94" s="4">
        <v>23476.137500000001</v>
      </c>
      <c r="S94" s="67">
        <v>45124.35</v>
      </c>
      <c r="T94" s="66">
        <f t="shared" si="9"/>
        <v>147181.87</v>
      </c>
      <c r="U94" s="10">
        <f t="shared" si="10"/>
        <v>820710.84499999997</v>
      </c>
      <c r="V94" s="6"/>
      <c r="W94" s="6"/>
      <c r="X94" s="26" t="s">
        <v>67</v>
      </c>
      <c r="Y94" s="51">
        <v>4042.39</v>
      </c>
      <c r="Z94" s="12">
        <v>9033.49</v>
      </c>
      <c r="AA94" s="12">
        <v>202.5</v>
      </c>
      <c r="AB94" s="12">
        <v>5.0999999999999996</v>
      </c>
      <c r="AC94" s="12">
        <v>145.54</v>
      </c>
      <c r="AD94" s="79">
        <v>3676.39</v>
      </c>
      <c r="AE94" s="79">
        <v>11169.38</v>
      </c>
      <c r="AF94" s="113">
        <v>5523.04</v>
      </c>
      <c r="AG94" s="118">
        <v>5733.79</v>
      </c>
      <c r="AH94" s="106"/>
      <c r="AI94" s="124">
        <f t="shared" si="11"/>
        <v>11256.83</v>
      </c>
      <c r="AJ94" s="127">
        <v>67010.78</v>
      </c>
      <c r="AK94" s="189">
        <v>2797.22</v>
      </c>
      <c r="AL94" s="4">
        <v>10971.03</v>
      </c>
      <c r="AM94" s="12">
        <v>10012.219999999999</v>
      </c>
      <c r="AN94" s="52">
        <v>16859</v>
      </c>
      <c r="AO94" s="52">
        <f t="shared" si="8"/>
        <v>147181.87</v>
      </c>
    </row>
    <row r="95" spans="1:41" s="7" customFormat="1" ht="21.75" customHeight="1" x14ac:dyDescent="0.3">
      <c r="A95" s="26" t="s">
        <v>68</v>
      </c>
      <c r="B95" s="185">
        <v>21109.51</v>
      </c>
      <c r="C95" s="186">
        <v>5277.38</v>
      </c>
      <c r="D95" s="73">
        <v>0</v>
      </c>
      <c r="E95" s="73">
        <v>0</v>
      </c>
      <c r="F95" s="77">
        <f t="shared" si="13"/>
        <v>0</v>
      </c>
      <c r="G95" s="73">
        <v>0</v>
      </c>
      <c r="H95" s="73">
        <v>0</v>
      </c>
      <c r="I95" s="73">
        <v>0</v>
      </c>
      <c r="J95" s="4">
        <v>29989.56</v>
      </c>
      <c r="K95" s="4">
        <v>104596.58</v>
      </c>
      <c r="L95" s="4">
        <v>105918.75</v>
      </c>
      <c r="M95" s="4">
        <v>141287.5</v>
      </c>
      <c r="N95" s="4">
        <v>137456.25</v>
      </c>
      <c r="O95" s="4">
        <v>134675</v>
      </c>
      <c r="P95" s="8">
        <v>184993.75</v>
      </c>
      <c r="Q95" s="8">
        <v>68694.774999999994</v>
      </c>
      <c r="R95" s="4">
        <v>70956.912499999991</v>
      </c>
      <c r="S95" s="67">
        <v>74942.330000000016</v>
      </c>
      <c r="T95" s="66">
        <f t="shared" si="9"/>
        <v>122035.76</v>
      </c>
      <c r="U95" s="10">
        <f t="shared" si="10"/>
        <v>1175547.1675</v>
      </c>
      <c r="V95" s="6"/>
      <c r="W95" s="6"/>
      <c r="X95" s="26" t="s">
        <v>68</v>
      </c>
      <c r="Y95" s="51">
        <v>8546.74</v>
      </c>
      <c r="Z95" s="12">
        <v>14360.78</v>
      </c>
      <c r="AA95" s="12">
        <v>125.18</v>
      </c>
      <c r="AB95" s="12">
        <v>40.5</v>
      </c>
      <c r="AC95" s="12">
        <v>0</v>
      </c>
      <c r="AD95" s="79">
        <v>0</v>
      </c>
      <c r="AE95" s="79">
        <v>12086.94</v>
      </c>
      <c r="AF95" s="113">
        <v>6581.71</v>
      </c>
      <c r="AG95" s="118">
        <v>1986.7</v>
      </c>
      <c r="AH95" s="106"/>
      <c r="AI95" s="124">
        <f t="shared" si="11"/>
        <v>8568.41</v>
      </c>
      <c r="AJ95" s="127">
        <v>56647.38</v>
      </c>
      <c r="AK95" s="189">
        <v>6508.14</v>
      </c>
      <c r="AL95" s="4">
        <v>5613.97</v>
      </c>
      <c r="AM95" s="12">
        <v>4260.34</v>
      </c>
      <c r="AN95" s="52">
        <v>5277.38</v>
      </c>
      <c r="AO95" s="52">
        <f t="shared" si="8"/>
        <v>122035.76</v>
      </c>
    </row>
    <row r="96" spans="1:41" s="7" customFormat="1" ht="21.75" customHeight="1" x14ac:dyDescent="0.3">
      <c r="A96" s="26" t="s">
        <v>69</v>
      </c>
      <c r="B96" s="192">
        <v>423256.31</v>
      </c>
      <c r="C96" s="193">
        <v>105814.08</v>
      </c>
      <c r="D96" s="73">
        <v>425911</v>
      </c>
      <c r="E96" s="73">
        <v>838614</v>
      </c>
      <c r="F96" s="77">
        <f t="shared" si="13"/>
        <v>1264525</v>
      </c>
      <c r="G96" s="73">
        <v>1389391</v>
      </c>
      <c r="H96" s="73">
        <v>2419145</v>
      </c>
      <c r="I96" s="73">
        <v>1002885</v>
      </c>
      <c r="J96" s="4">
        <v>1193723.8400000001</v>
      </c>
      <c r="K96" s="4">
        <v>1007561.21</v>
      </c>
      <c r="L96" s="4">
        <v>1359725</v>
      </c>
      <c r="M96" s="4">
        <v>966550</v>
      </c>
      <c r="N96" s="4">
        <v>1110675</v>
      </c>
      <c r="O96" s="4">
        <v>1116400</v>
      </c>
      <c r="P96" s="8">
        <v>1305762.5</v>
      </c>
      <c r="Q96" s="8">
        <v>980485.03750000009</v>
      </c>
      <c r="R96" s="4">
        <v>385960.05249999999</v>
      </c>
      <c r="S96" s="67">
        <v>452396.2699999999</v>
      </c>
      <c r="T96" s="66">
        <f t="shared" si="9"/>
        <v>961030.86999999988</v>
      </c>
      <c r="U96" s="10">
        <f t="shared" si="10"/>
        <v>16916215.780000001</v>
      </c>
      <c r="V96" s="6"/>
      <c r="W96" s="6"/>
      <c r="X96" s="26" t="s">
        <v>69</v>
      </c>
      <c r="Y96" s="51">
        <v>45069.75</v>
      </c>
      <c r="Z96" s="12">
        <v>59400.49</v>
      </c>
      <c r="AA96" s="12">
        <v>76750.8</v>
      </c>
      <c r="AB96" s="12">
        <v>36634.839999999997</v>
      </c>
      <c r="AC96" s="12">
        <v>13118.4</v>
      </c>
      <c r="AD96" s="79">
        <v>51356.74</v>
      </c>
      <c r="AE96" s="79">
        <v>56070.1</v>
      </c>
      <c r="AF96" s="113">
        <v>115227.31</v>
      </c>
      <c r="AG96" s="118">
        <v>116567.8</v>
      </c>
      <c r="AH96" s="106"/>
      <c r="AI96" s="124">
        <f t="shared" si="11"/>
        <v>231795.11</v>
      </c>
      <c r="AJ96" s="127">
        <v>24394.44</v>
      </c>
      <c r="AK96" s="189">
        <v>74792.600000000006</v>
      </c>
      <c r="AL96" s="4">
        <v>83795.05</v>
      </c>
      <c r="AM96" s="12">
        <v>102038.47</v>
      </c>
      <c r="AN96" s="52">
        <v>105814.08</v>
      </c>
      <c r="AO96" s="52">
        <f t="shared" si="8"/>
        <v>961030.86999999988</v>
      </c>
    </row>
    <row r="97" spans="1:41" s="7" customFormat="1" ht="21.75" customHeight="1" x14ac:dyDescent="0.3">
      <c r="A97" s="26" t="s">
        <v>70</v>
      </c>
      <c r="B97" s="35">
        <v>38951.440000000002</v>
      </c>
      <c r="C97" s="38">
        <v>9737.86</v>
      </c>
      <c r="D97" s="73">
        <v>0</v>
      </c>
      <c r="E97" s="73">
        <v>0</v>
      </c>
      <c r="F97" s="77">
        <f t="shared" si="13"/>
        <v>0</v>
      </c>
      <c r="G97" s="73">
        <v>35430</v>
      </c>
      <c r="H97" s="73">
        <v>51479</v>
      </c>
      <c r="I97" s="73">
        <v>40306.5</v>
      </c>
      <c r="J97" s="4">
        <v>35392.559999999998</v>
      </c>
      <c r="K97" s="4">
        <v>43464.1</v>
      </c>
      <c r="L97" s="4">
        <v>31281.25</v>
      </c>
      <c r="M97" s="4">
        <v>20200</v>
      </c>
      <c r="N97" s="4">
        <v>39725</v>
      </c>
      <c r="O97" s="4">
        <v>50106.25</v>
      </c>
      <c r="P97" s="8">
        <v>51162.5</v>
      </c>
      <c r="Q97" s="8">
        <v>16837.224999999999</v>
      </c>
      <c r="R97" s="4">
        <v>15326.2925</v>
      </c>
      <c r="S97" s="67">
        <v>18816.849999999999</v>
      </c>
      <c r="T97" s="66">
        <f t="shared" si="9"/>
        <v>48210.879999999997</v>
      </c>
      <c r="U97" s="10">
        <f t="shared" si="10"/>
        <v>497738.40749999997</v>
      </c>
      <c r="V97" s="6"/>
      <c r="W97" s="6"/>
      <c r="X97" s="26" t="s">
        <v>70</v>
      </c>
      <c r="Y97" s="51">
        <v>1872.9</v>
      </c>
      <c r="Z97" s="12">
        <v>2625.45</v>
      </c>
      <c r="AA97" s="12">
        <v>0</v>
      </c>
      <c r="AB97" s="12">
        <v>0</v>
      </c>
      <c r="AC97" s="12">
        <v>0</v>
      </c>
      <c r="AD97" s="79">
        <v>0</v>
      </c>
      <c r="AE97" s="79">
        <v>0</v>
      </c>
      <c r="AF97" s="113">
        <v>0</v>
      </c>
      <c r="AG97" s="117"/>
      <c r="AH97" s="106"/>
      <c r="AI97" s="124">
        <f t="shared" si="11"/>
        <v>0</v>
      </c>
      <c r="AJ97" s="127">
        <v>14498.37</v>
      </c>
      <c r="AK97" s="79">
        <v>0</v>
      </c>
      <c r="AL97" s="4">
        <v>12462.13</v>
      </c>
      <c r="AM97" s="12">
        <v>7014.17</v>
      </c>
      <c r="AN97" s="52">
        <v>9737.86</v>
      </c>
      <c r="AO97" s="52">
        <f t="shared" si="8"/>
        <v>48210.879999999997</v>
      </c>
    </row>
    <row r="98" spans="1:41" s="7" customFormat="1" ht="21.75" customHeight="1" x14ac:dyDescent="0.3">
      <c r="A98" s="26" t="s">
        <v>90</v>
      </c>
      <c r="B98" s="185">
        <v>2531.34</v>
      </c>
      <c r="C98" s="186">
        <v>632.84</v>
      </c>
      <c r="D98" s="73"/>
      <c r="E98" s="73"/>
      <c r="F98" s="77">
        <f t="shared" si="13"/>
        <v>0</v>
      </c>
      <c r="G98" s="73">
        <v>0</v>
      </c>
      <c r="H98" s="73">
        <v>0</v>
      </c>
      <c r="I98" s="73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8">
        <v>63050</v>
      </c>
      <c r="Q98" s="8">
        <v>20566.274999999998</v>
      </c>
      <c r="R98" s="4">
        <v>13489.294999999998</v>
      </c>
      <c r="S98" s="67">
        <v>12723.39</v>
      </c>
      <c r="T98" s="66">
        <f t="shared" si="9"/>
        <v>20379.920000000002</v>
      </c>
      <c r="U98" s="10">
        <f t="shared" si="10"/>
        <v>130208.87999999999</v>
      </c>
      <c r="V98" s="6"/>
      <c r="W98" s="6"/>
      <c r="X98" s="26" t="s">
        <v>90</v>
      </c>
      <c r="Y98" s="51">
        <v>1741.5</v>
      </c>
      <c r="Z98" s="12">
        <v>4387.09</v>
      </c>
      <c r="AA98" s="12">
        <v>148.5</v>
      </c>
      <c r="AB98" s="12">
        <v>69.3</v>
      </c>
      <c r="AC98" s="12">
        <v>65.849999999999994</v>
      </c>
      <c r="AD98" s="79">
        <v>0</v>
      </c>
      <c r="AE98" s="79">
        <v>0</v>
      </c>
      <c r="AF98" s="113">
        <v>139.5</v>
      </c>
      <c r="AG98" s="117">
        <v>0</v>
      </c>
      <c r="AH98" s="106"/>
      <c r="AI98" s="124">
        <f t="shared" si="11"/>
        <v>139.5</v>
      </c>
      <c r="AJ98" s="127">
        <v>9140.0400000000009</v>
      </c>
      <c r="AK98" s="189">
        <v>2376.09</v>
      </c>
      <c r="AL98" s="4">
        <v>1632.71</v>
      </c>
      <c r="AM98" s="12">
        <v>46.5</v>
      </c>
      <c r="AN98" s="52">
        <v>632.84</v>
      </c>
      <c r="AO98" s="52">
        <f t="shared" si="8"/>
        <v>20379.920000000002</v>
      </c>
    </row>
    <row r="99" spans="1:41" s="7" customFormat="1" ht="21.75" customHeight="1" x14ac:dyDescent="0.3">
      <c r="A99" s="26" t="s">
        <v>71</v>
      </c>
      <c r="B99" s="185">
        <v>13017.05</v>
      </c>
      <c r="C99" s="186">
        <v>3254.26</v>
      </c>
      <c r="D99" s="73">
        <v>0</v>
      </c>
      <c r="E99" s="73">
        <v>0</v>
      </c>
      <c r="F99" s="77">
        <f t="shared" si="13"/>
        <v>0</v>
      </c>
      <c r="G99" s="73">
        <v>80634</v>
      </c>
      <c r="H99" s="73">
        <v>110439</v>
      </c>
      <c r="I99" s="73">
        <v>88773</v>
      </c>
      <c r="J99" s="4">
        <v>114014.96</v>
      </c>
      <c r="K99" s="4">
        <v>142872.20000000001</v>
      </c>
      <c r="L99" s="4">
        <v>102406.25</v>
      </c>
      <c r="M99" s="4">
        <v>94293.75</v>
      </c>
      <c r="N99" s="4">
        <v>72075</v>
      </c>
      <c r="O99" s="4">
        <v>103862.5</v>
      </c>
      <c r="P99" s="8">
        <v>122506.25</v>
      </c>
      <c r="Q99" s="8">
        <v>48356.800000000003</v>
      </c>
      <c r="R99" s="4">
        <v>27314.612500000003</v>
      </c>
      <c r="S99" s="67">
        <v>34709.730000000003</v>
      </c>
      <c r="T99" s="66">
        <f t="shared" si="9"/>
        <v>66290.140000000014</v>
      </c>
      <c r="U99" s="10">
        <f t="shared" si="10"/>
        <v>1208548.1924999999</v>
      </c>
      <c r="V99" s="6"/>
      <c r="W99" s="6"/>
      <c r="X99" s="26" t="s">
        <v>71</v>
      </c>
      <c r="Y99" s="51">
        <v>12394.76</v>
      </c>
      <c r="Z99" s="12">
        <v>19635.64</v>
      </c>
      <c r="AA99" s="12">
        <v>226.58</v>
      </c>
      <c r="AB99" s="12">
        <v>28.8</v>
      </c>
      <c r="AC99" s="12">
        <v>981.3</v>
      </c>
      <c r="AD99" s="79">
        <v>78.150000000000006</v>
      </c>
      <c r="AE99" s="79">
        <v>1604.62</v>
      </c>
      <c r="AF99" s="113">
        <v>3755.18</v>
      </c>
      <c r="AG99" s="118">
        <v>107.1</v>
      </c>
      <c r="AH99" s="106"/>
      <c r="AI99" s="124">
        <f t="shared" si="11"/>
        <v>3862.2799999999997</v>
      </c>
      <c r="AJ99" s="127">
        <v>12970.23</v>
      </c>
      <c r="AK99" s="189">
        <v>1899.24</v>
      </c>
      <c r="AL99" s="4">
        <v>5438.82</v>
      </c>
      <c r="AM99" s="12">
        <v>3915.46</v>
      </c>
      <c r="AN99" s="52">
        <v>3254.26</v>
      </c>
      <c r="AO99" s="52">
        <f t="shared" si="8"/>
        <v>66290.140000000014</v>
      </c>
    </row>
    <row r="100" spans="1:41" s="7" customFormat="1" ht="21.75" customHeight="1" x14ac:dyDescent="0.3">
      <c r="A100" s="26" t="s">
        <v>72</v>
      </c>
      <c r="B100" s="192">
        <v>82269.16</v>
      </c>
      <c r="C100" s="193">
        <v>20567.29</v>
      </c>
      <c r="D100" s="73">
        <v>0</v>
      </c>
      <c r="E100" s="73">
        <v>0</v>
      </c>
      <c r="F100" s="77">
        <f t="shared" si="13"/>
        <v>0</v>
      </c>
      <c r="G100" s="73">
        <v>152166</v>
      </c>
      <c r="H100" s="73">
        <v>308702</v>
      </c>
      <c r="I100" s="73">
        <v>222020</v>
      </c>
      <c r="J100" s="4">
        <v>204602.23</v>
      </c>
      <c r="K100" s="4">
        <v>198879.13</v>
      </c>
      <c r="L100" s="4">
        <v>246956.5</v>
      </c>
      <c r="M100" s="4">
        <v>181487.5</v>
      </c>
      <c r="N100" s="4">
        <v>206681.25</v>
      </c>
      <c r="O100" s="4">
        <v>272975</v>
      </c>
      <c r="P100" s="8">
        <v>188768.75</v>
      </c>
      <c r="Q100" s="8">
        <v>120772.3</v>
      </c>
      <c r="R100" s="4">
        <v>68838.225000000006</v>
      </c>
      <c r="S100" s="67">
        <v>95293.11</v>
      </c>
      <c r="T100" s="66">
        <f t="shared" si="9"/>
        <v>191018.05000000002</v>
      </c>
      <c r="U100" s="10">
        <f t="shared" si="10"/>
        <v>2659160.0449999995</v>
      </c>
      <c r="V100" s="6"/>
      <c r="W100" s="6"/>
      <c r="X100" s="26" t="s">
        <v>72</v>
      </c>
      <c r="Y100" s="51">
        <v>18108</v>
      </c>
      <c r="Z100" s="12">
        <v>18613.8</v>
      </c>
      <c r="AA100" s="12">
        <v>1509.08</v>
      </c>
      <c r="AB100" s="12">
        <v>0</v>
      </c>
      <c r="AC100" s="12">
        <v>543.94000000000005</v>
      </c>
      <c r="AD100" s="79">
        <v>13006.16</v>
      </c>
      <c r="AE100" s="79">
        <v>16812.75</v>
      </c>
      <c r="AF100" s="113">
        <v>11346.05</v>
      </c>
      <c r="AG100" s="118">
        <v>19332.64</v>
      </c>
      <c r="AH100" s="106"/>
      <c r="AI100" s="124">
        <v>30678.68</v>
      </c>
      <c r="AJ100" s="127">
        <v>17881.46</v>
      </c>
      <c r="AK100" s="189">
        <v>7997.52</v>
      </c>
      <c r="AL100" s="4">
        <v>26594.37</v>
      </c>
      <c r="AM100" s="12">
        <v>18705</v>
      </c>
      <c r="AN100" s="52">
        <v>20567.29</v>
      </c>
      <c r="AO100" s="52">
        <f t="shared" si="8"/>
        <v>191018.05000000002</v>
      </c>
    </row>
    <row r="101" spans="1:41" s="7" customFormat="1" ht="21.75" customHeight="1" x14ac:dyDescent="0.3">
      <c r="A101" s="26" t="s">
        <v>88</v>
      </c>
      <c r="B101" s="35">
        <v>0</v>
      </c>
      <c r="C101" s="38">
        <v>0</v>
      </c>
      <c r="D101" s="73"/>
      <c r="E101" s="73"/>
      <c r="F101" s="77">
        <f t="shared" si="13"/>
        <v>0</v>
      </c>
      <c r="G101" s="73">
        <v>0</v>
      </c>
      <c r="H101" s="73">
        <v>0</v>
      </c>
      <c r="I101" s="73">
        <v>0</v>
      </c>
      <c r="J101" s="4">
        <v>0</v>
      </c>
      <c r="K101" s="4">
        <v>0</v>
      </c>
      <c r="L101" s="4">
        <v>0</v>
      </c>
      <c r="M101" s="4">
        <v>36181.25</v>
      </c>
      <c r="N101" s="4">
        <v>20100</v>
      </c>
      <c r="O101" s="4">
        <v>47456.25</v>
      </c>
      <c r="P101" s="8">
        <v>39050</v>
      </c>
      <c r="Q101" s="8">
        <v>26344.799999999999</v>
      </c>
      <c r="R101" s="4">
        <v>11332.842500000001</v>
      </c>
      <c r="S101" s="67">
        <v>5215.8099999999995</v>
      </c>
      <c r="T101" s="66">
        <f t="shared" si="9"/>
        <v>19550.43</v>
      </c>
      <c r="U101" s="10">
        <f t="shared" si="10"/>
        <v>205231.38249999998</v>
      </c>
      <c r="V101" s="6"/>
      <c r="W101" s="6"/>
      <c r="X101" s="26" t="s">
        <v>88</v>
      </c>
      <c r="Y101" s="51">
        <v>0</v>
      </c>
      <c r="Z101" s="12">
        <v>0</v>
      </c>
      <c r="AA101" s="12">
        <v>0</v>
      </c>
      <c r="AB101" s="12">
        <v>0</v>
      </c>
      <c r="AC101" s="12">
        <v>0</v>
      </c>
      <c r="AD101" s="79">
        <v>0</v>
      </c>
      <c r="AE101" s="79">
        <v>0</v>
      </c>
      <c r="AF101" s="113">
        <v>0</v>
      </c>
      <c r="AG101" s="117"/>
      <c r="AH101" s="106"/>
      <c r="AI101" s="124">
        <f t="shared" si="11"/>
        <v>0</v>
      </c>
      <c r="AJ101" s="127">
        <v>19550.43</v>
      </c>
      <c r="AK101" s="79">
        <v>0</v>
      </c>
      <c r="AL101" s="4">
        <v>0</v>
      </c>
      <c r="AM101" s="12">
        <v>0</v>
      </c>
      <c r="AN101" s="52">
        <v>0</v>
      </c>
      <c r="AO101" s="52">
        <f t="shared" si="8"/>
        <v>19550.43</v>
      </c>
    </row>
    <row r="102" spans="1:41" s="7" customFormat="1" ht="21.75" customHeight="1" x14ac:dyDescent="0.3">
      <c r="A102" s="26" t="s">
        <v>73</v>
      </c>
      <c r="B102" s="35">
        <v>0</v>
      </c>
      <c r="C102" s="38">
        <v>0</v>
      </c>
      <c r="D102" s="73">
        <v>0</v>
      </c>
      <c r="E102" s="73">
        <v>0</v>
      </c>
      <c r="F102" s="77">
        <f t="shared" si="13"/>
        <v>0</v>
      </c>
      <c r="G102" s="73">
        <v>0</v>
      </c>
      <c r="H102" s="73">
        <v>4284</v>
      </c>
      <c r="I102" s="73">
        <v>6069</v>
      </c>
      <c r="J102" s="4">
        <v>3775.85</v>
      </c>
      <c r="K102" s="4">
        <v>2150</v>
      </c>
      <c r="L102" s="4">
        <v>6050</v>
      </c>
      <c r="M102" s="4">
        <v>7493.75</v>
      </c>
      <c r="N102" s="4">
        <v>4468.75</v>
      </c>
      <c r="O102" s="4">
        <v>5018.75</v>
      </c>
      <c r="P102" s="8">
        <v>5018.75</v>
      </c>
      <c r="Q102" s="8">
        <v>9559.6750000000011</v>
      </c>
      <c r="R102" s="4">
        <v>3145.9875000000002</v>
      </c>
      <c r="S102" s="67">
        <v>5773.06</v>
      </c>
      <c r="T102" s="66">
        <f t="shared" si="9"/>
        <v>10661.37</v>
      </c>
      <c r="U102" s="10">
        <f t="shared" si="10"/>
        <v>73468.942500000005</v>
      </c>
      <c r="V102" s="6"/>
      <c r="W102" s="6"/>
      <c r="X102" s="26" t="s">
        <v>73</v>
      </c>
      <c r="Y102" s="51">
        <v>0</v>
      </c>
      <c r="Z102" s="12">
        <v>0</v>
      </c>
      <c r="AA102" s="12">
        <v>0</v>
      </c>
      <c r="AB102" s="12">
        <v>0</v>
      </c>
      <c r="AC102" s="12">
        <v>0</v>
      </c>
      <c r="AD102" s="79">
        <v>0</v>
      </c>
      <c r="AE102" s="79">
        <v>0</v>
      </c>
      <c r="AF102" s="113">
        <v>0</v>
      </c>
      <c r="AG102" s="117"/>
      <c r="AH102" s="106"/>
      <c r="AI102" s="124">
        <f t="shared" si="11"/>
        <v>0</v>
      </c>
      <c r="AJ102" s="127">
        <v>10661.37</v>
      </c>
      <c r="AK102" s="79">
        <v>0</v>
      </c>
      <c r="AL102" s="4">
        <v>0</v>
      </c>
      <c r="AM102" s="12">
        <v>0</v>
      </c>
      <c r="AN102" s="52">
        <v>0</v>
      </c>
      <c r="AO102" s="52">
        <f t="shared" si="8"/>
        <v>10661.37</v>
      </c>
    </row>
    <row r="103" spans="1:41" s="7" customFormat="1" ht="21.75" customHeight="1" x14ac:dyDescent="0.3">
      <c r="A103" s="26" t="s">
        <v>74</v>
      </c>
      <c r="B103" s="185">
        <v>2566.3000000000002</v>
      </c>
      <c r="C103" s="186">
        <v>641.58000000000004</v>
      </c>
      <c r="D103" s="73">
        <v>0</v>
      </c>
      <c r="E103" s="73">
        <v>0</v>
      </c>
      <c r="F103" s="77">
        <f t="shared" si="13"/>
        <v>0</v>
      </c>
      <c r="G103" s="73">
        <v>0</v>
      </c>
      <c r="H103" s="73">
        <v>0</v>
      </c>
      <c r="I103" s="73">
        <v>5265</v>
      </c>
      <c r="J103" s="4">
        <v>1058.18</v>
      </c>
      <c r="K103" s="4">
        <v>287.17</v>
      </c>
      <c r="L103" s="4">
        <v>2337.5</v>
      </c>
      <c r="M103" s="4">
        <v>3456.25</v>
      </c>
      <c r="N103" s="4">
        <v>2543.75</v>
      </c>
      <c r="O103" s="4">
        <v>1187.5</v>
      </c>
      <c r="P103" s="8">
        <v>1393.75</v>
      </c>
      <c r="Q103" s="8">
        <v>2406.0875000000001</v>
      </c>
      <c r="R103" s="4">
        <v>9024.4874999999993</v>
      </c>
      <c r="S103" s="67">
        <v>11993.029999999999</v>
      </c>
      <c r="T103" s="66">
        <f t="shared" si="9"/>
        <v>21414.5</v>
      </c>
      <c r="U103" s="10">
        <f t="shared" si="10"/>
        <v>62367.205000000002</v>
      </c>
      <c r="V103" s="6"/>
      <c r="W103" s="6"/>
      <c r="X103" s="26" t="s">
        <v>74</v>
      </c>
      <c r="Y103" s="51">
        <v>1294.3499999999999</v>
      </c>
      <c r="Z103" s="12">
        <v>1033.46</v>
      </c>
      <c r="AA103" s="12">
        <v>1198.3900000000001</v>
      </c>
      <c r="AB103" s="12">
        <v>795.71</v>
      </c>
      <c r="AC103" s="12">
        <v>46.42</v>
      </c>
      <c r="AD103" s="79">
        <v>1414.84</v>
      </c>
      <c r="AE103" s="79">
        <v>1304.95</v>
      </c>
      <c r="AF103" s="113">
        <v>842.72</v>
      </c>
      <c r="AG103" s="118">
        <v>2192.23</v>
      </c>
      <c r="AH103" s="106"/>
      <c r="AI103" s="124">
        <f t="shared" si="11"/>
        <v>3034.95</v>
      </c>
      <c r="AJ103" s="127">
        <v>6661.67</v>
      </c>
      <c r="AK103" s="189">
        <v>229.5</v>
      </c>
      <c r="AL103" s="4">
        <v>1558.22</v>
      </c>
      <c r="AM103" s="12">
        <v>2200.46</v>
      </c>
      <c r="AN103" s="52">
        <v>641.58000000000004</v>
      </c>
      <c r="AO103" s="52">
        <f t="shared" si="8"/>
        <v>21414.5</v>
      </c>
    </row>
    <row r="104" spans="1:41" s="7" customFormat="1" ht="21.75" customHeight="1" x14ac:dyDescent="0.3">
      <c r="A104" s="26" t="s">
        <v>75</v>
      </c>
      <c r="B104" s="185">
        <v>28202.58</v>
      </c>
      <c r="C104" s="186">
        <v>7050.64</v>
      </c>
      <c r="D104" s="73">
        <v>0</v>
      </c>
      <c r="E104" s="73">
        <v>0</v>
      </c>
      <c r="F104" s="77">
        <f t="shared" si="13"/>
        <v>0</v>
      </c>
      <c r="G104" s="73">
        <v>0</v>
      </c>
      <c r="H104" s="73">
        <v>0</v>
      </c>
      <c r="I104" s="73">
        <v>66642</v>
      </c>
      <c r="J104" s="4">
        <v>74467.66</v>
      </c>
      <c r="K104" s="4">
        <v>41898.11</v>
      </c>
      <c r="L104" s="4">
        <v>59643.75</v>
      </c>
      <c r="M104" s="4">
        <v>74962.5</v>
      </c>
      <c r="N104" s="4">
        <v>71625</v>
      </c>
      <c r="O104" s="4">
        <v>58525</v>
      </c>
      <c r="P104" s="8">
        <v>80993.75</v>
      </c>
      <c r="Q104" s="8">
        <v>27597.662499999999</v>
      </c>
      <c r="R104" s="4">
        <v>16578.217499999999</v>
      </c>
      <c r="S104" s="67">
        <v>21196.420000000002</v>
      </c>
      <c r="T104" s="66">
        <f t="shared" si="9"/>
        <v>46748.99</v>
      </c>
      <c r="U104" s="10">
        <f t="shared" si="10"/>
        <v>640879.06000000006</v>
      </c>
      <c r="V104" s="6"/>
      <c r="W104" s="6"/>
      <c r="X104" s="26" t="s">
        <v>75</v>
      </c>
      <c r="Y104" s="51">
        <v>2247.08</v>
      </c>
      <c r="Z104" s="12">
        <v>3329.38</v>
      </c>
      <c r="AA104" s="12">
        <v>2255.48</v>
      </c>
      <c r="AB104" s="12">
        <v>1152.53</v>
      </c>
      <c r="AC104" s="12">
        <v>0</v>
      </c>
      <c r="AD104" s="79">
        <v>1253.4000000000001</v>
      </c>
      <c r="AE104" s="79">
        <v>7240.36</v>
      </c>
      <c r="AF104" s="113">
        <v>0</v>
      </c>
      <c r="AG104" s="118">
        <v>15.2</v>
      </c>
      <c r="AH104" s="106"/>
      <c r="AI104" s="124">
        <f t="shared" si="11"/>
        <v>15.2</v>
      </c>
      <c r="AJ104" s="127">
        <v>12211.72</v>
      </c>
      <c r="AK104" s="189">
        <v>3764.45</v>
      </c>
      <c r="AL104" s="4">
        <v>1675.29</v>
      </c>
      <c r="AM104" s="12">
        <v>4553.46</v>
      </c>
      <c r="AN104" s="52">
        <v>7050.64</v>
      </c>
      <c r="AO104" s="52">
        <f t="shared" si="8"/>
        <v>46748.99</v>
      </c>
    </row>
    <row r="105" spans="1:41" s="7" customFormat="1" ht="21.75" customHeight="1" x14ac:dyDescent="0.3">
      <c r="A105" s="26" t="s">
        <v>76</v>
      </c>
      <c r="B105" s="192">
        <v>38707.5</v>
      </c>
      <c r="C105" s="193">
        <v>9676.8799999999992</v>
      </c>
      <c r="D105" s="73">
        <v>0</v>
      </c>
      <c r="E105" s="73">
        <v>118188</v>
      </c>
      <c r="F105" s="77">
        <f t="shared" si="13"/>
        <v>118188</v>
      </c>
      <c r="G105" s="73">
        <v>202290</v>
      </c>
      <c r="H105" s="73">
        <v>288941</v>
      </c>
      <c r="I105" s="73">
        <v>191583</v>
      </c>
      <c r="J105" s="4">
        <v>190729.1</v>
      </c>
      <c r="K105" s="4">
        <v>256893.21</v>
      </c>
      <c r="L105" s="4">
        <v>228575</v>
      </c>
      <c r="M105" s="4">
        <v>224931.25</v>
      </c>
      <c r="N105" s="4">
        <v>308068.75</v>
      </c>
      <c r="O105" s="4">
        <v>276156.25</v>
      </c>
      <c r="P105" s="8">
        <v>317456.25</v>
      </c>
      <c r="Q105" s="8">
        <v>178299.47500000003</v>
      </c>
      <c r="R105" s="4">
        <v>88063.227500000008</v>
      </c>
      <c r="S105" s="67">
        <v>74596.58</v>
      </c>
      <c r="T105" s="66">
        <f t="shared" si="9"/>
        <v>95353.069999999992</v>
      </c>
      <c r="U105" s="10">
        <f t="shared" si="10"/>
        <v>3040124.1625000001</v>
      </c>
      <c r="V105" s="6"/>
      <c r="W105" s="6"/>
      <c r="X105" s="26" t="s">
        <v>76</v>
      </c>
      <c r="Y105" s="51">
        <v>14126.59</v>
      </c>
      <c r="Z105" s="12">
        <v>1262.6199999999999</v>
      </c>
      <c r="AA105" s="12">
        <v>0</v>
      </c>
      <c r="AB105" s="12">
        <v>0</v>
      </c>
      <c r="AC105" s="12">
        <v>955.8</v>
      </c>
      <c r="AD105" s="79">
        <v>2121.8200000000002</v>
      </c>
      <c r="AE105" s="79">
        <v>8349.5400000000009</v>
      </c>
      <c r="AF105" s="113">
        <v>4568.3999999999996</v>
      </c>
      <c r="AG105" s="118">
        <v>5768.81</v>
      </c>
      <c r="AH105" s="106"/>
      <c r="AI105" s="124">
        <v>10337.200000000001</v>
      </c>
      <c r="AJ105" s="127">
        <v>17714.43</v>
      </c>
      <c r="AK105" s="189">
        <v>2298.44</v>
      </c>
      <c r="AL105" s="4">
        <v>8699.64</v>
      </c>
      <c r="AM105" s="12">
        <v>19810.11</v>
      </c>
      <c r="AN105" s="52">
        <v>9676.8799999999992</v>
      </c>
      <c r="AO105" s="52">
        <f t="shared" si="8"/>
        <v>95353.069999999992</v>
      </c>
    </row>
    <row r="106" spans="1:41" s="7" customFormat="1" ht="21.75" customHeight="1" x14ac:dyDescent="0.3">
      <c r="A106" s="26" t="s">
        <v>77</v>
      </c>
      <c r="B106" s="35">
        <v>6065.12</v>
      </c>
      <c r="C106" s="38">
        <v>1516.28</v>
      </c>
      <c r="D106" s="73">
        <v>0</v>
      </c>
      <c r="E106" s="73">
        <v>0</v>
      </c>
      <c r="F106" s="77">
        <f t="shared" si="13"/>
        <v>0</v>
      </c>
      <c r="G106" s="73">
        <v>0</v>
      </c>
      <c r="H106" s="73">
        <v>0</v>
      </c>
      <c r="I106" s="73">
        <v>0</v>
      </c>
      <c r="J106" s="4">
        <v>66611</v>
      </c>
      <c r="K106" s="4">
        <v>59234.71</v>
      </c>
      <c r="L106" s="4">
        <v>53056.25</v>
      </c>
      <c r="M106" s="4">
        <v>47418.75</v>
      </c>
      <c r="N106" s="4">
        <v>17187.5</v>
      </c>
      <c r="O106" s="4">
        <v>0</v>
      </c>
      <c r="P106" s="8">
        <v>61843.75</v>
      </c>
      <c r="Q106" s="8">
        <v>34872.800000000003</v>
      </c>
      <c r="R106" s="4">
        <v>17720.244999999999</v>
      </c>
      <c r="S106" s="67">
        <v>22852.63</v>
      </c>
      <c r="T106" s="66">
        <f t="shared" si="9"/>
        <v>62471.96</v>
      </c>
      <c r="U106" s="10">
        <f t="shared" si="10"/>
        <v>443269.59499999997</v>
      </c>
      <c r="V106" s="6"/>
      <c r="W106" s="6"/>
      <c r="X106" s="26" t="s">
        <v>77</v>
      </c>
      <c r="Y106" s="51">
        <v>937.46</v>
      </c>
      <c r="Z106" s="12">
        <v>9027.98</v>
      </c>
      <c r="AA106" s="12">
        <v>102.94</v>
      </c>
      <c r="AB106" s="12">
        <v>401.92</v>
      </c>
      <c r="AC106" s="12">
        <v>0</v>
      </c>
      <c r="AD106" s="79">
        <v>72.599999999999994</v>
      </c>
      <c r="AE106" s="79">
        <v>0</v>
      </c>
      <c r="AF106" s="113">
        <v>0</v>
      </c>
      <c r="AG106" s="117"/>
      <c r="AH106" s="106"/>
      <c r="AI106" s="124">
        <f t="shared" si="11"/>
        <v>0</v>
      </c>
      <c r="AJ106" s="127">
        <v>42552.41</v>
      </c>
      <c r="AK106" s="79">
        <v>0</v>
      </c>
      <c r="AL106" s="4">
        <v>5634.03</v>
      </c>
      <c r="AM106" s="12">
        <v>2226.34</v>
      </c>
      <c r="AN106" s="52">
        <v>1516.28</v>
      </c>
      <c r="AO106" s="52">
        <f t="shared" si="8"/>
        <v>62471.96</v>
      </c>
    </row>
    <row r="107" spans="1:41" s="7" customFormat="1" ht="21.75" customHeight="1" x14ac:dyDescent="0.3">
      <c r="A107" s="26" t="s">
        <v>78</v>
      </c>
      <c r="B107" s="35">
        <v>0</v>
      </c>
      <c r="C107" s="38">
        <v>0</v>
      </c>
      <c r="D107" s="73">
        <v>0</v>
      </c>
      <c r="E107" s="73">
        <v>0</v>
      </c>
      <c r="F107" s="77">
        <f t="shared" si="13"/>
        <v>0</v>
      </c>
      <c r="G107" s="73">
        <v>0</v>
      </c>
      <c r="H107" s="73">
        <v>34575</v>
      </c>
      <c r="I107" s="73">
        <v>32905.5</v>
      </c>
      <c r="J107" s="4">
        <v>22204.73</v>
      </c>
      <c r="K107" s="4">
        <v>23888.36</v>
      </c>
      <c r="L107" s="4">
        <v>20668.75</v>
      </c>
      <c r="M107" s="4">
        <v>18825</v>
      </c>
      <c r="N107" s="4">
        <v>12293.75</v>
      </c>
      <c r="O107" s="4">
        <v>21000</v>
      </c>
      <c r="P107" s="8">
        <v>32193.75</v>
      </c>
      <c r="Q107" s="8">
        <v>9788.6124999999993</v>
      </c>
      <c r="R107" s="4">
        <v>5622.4875000000002</v>
      </c>
      <c r="S107" s="67">
        <v>7861.2799999999988</v>
      </c>
      <c r="T107" s="66">
        <f t="shared" si="9"/>
        <v>7857.41</v>
      </c>
      <c r="U107" s="10">
        <f t="shared" si="10"/>
        <v>249684.62999999998</v>
      </c>
      <c r="V107" s="6"/>
      <c r="W107" s="6"/>
      <c r="X107" s="26" t="s">
        <v>78</v>
      </c>
      <c r="Y107" s="51">
        <v>0</v>
      </c>
      <c r="Z107" s="12">
        <v>0</v>
      </c>
      <c r="AA107" s="12">
        <v>6.75</v>
      </c>
      <c r="AB107" s="12">
        <v>6.75</v>
      </c>
      <c r="AC107" s="12">
        <v>6.75</v>
      </c>
      <c r="AD107" s="79">
        <v>0</v>
      </c>
      <c r="AE107" s="79">
        <v>0</v>
      </c>
      <c r="AF107" s="113">
        <v>0</v>
      </c>
      <c r="AG107" s="117"/>
      <c r="AH107" s="106"/>
      <c r="AI107" s="124">
        <f t="shared" si="11"/>
        <v>0</v>
      </c>
      <c r="AJ107" s="127">
        <v>7837.16</v>
      </c>
      <c r="AK107" s="79">
        <v>0</v>
      </c>
      <c r="AL107" s="4">
        <v>0</v>
      </c>
      <c r="AM107" s="12">
        <v>0</v>
      </c>
      <c r="AN107" s="52">
        <v>0</v>
      </c>
      <c r="AO107" s="52">
        <f t="shared" si="8"/>
        <v>7857.41</v>
      </c>
    </row>
    <row r="108" spans="1:41" s="7" customFormat="1" ht="21.75" customHeight="1" x14ac:dyDescent="0.3">
      <c r="A108" s="26" t="s">
        <v>79</v>
      </c>
      <c r="B108" s="185">
        <v>11477.25</v>
      </c>
      <c r="C108" s="186">
        <v>2869.31</v>
      </c>
      <c r="D108" s="73">
        <v>0</v>
      </c>
      <c r="E108" s="73">
        <v>0</v>
      </c>
      <c r="F108" s="77">
        <f t="shared" si="13"/>
        <v>0</v>
      </c>
      <c r="G108" s="73">
        <v>0</v>
      </c>
      <c r="H108" s="73">
        <v>4000</v>
      </c>
      <c r="I108" s="73">
        <v>12127.5</v>
      </c>
      <c r="J108" s="4">
        <v>20397.82</v>
      </c>
      <c r="K108" s="4">
        <v>16060.51</v>
      </c>
      <c r="L108" s="4">
        <v>20337.5</v>
      </c>
      <c r="M108" s="4">
        <v>18431.25</v>
      </c>
      <c r="N108" s="4">
        <v>15350</v>
      </c>
      <c r="O108" s="4">
        <v>16181.25</v>
      </c>
      <c r="P108" s="4">
        <v>25418.75</v>
      </c>
      <c r="Q108" s="4">
        <v>15463.412499999999</v>
      </c>
      <c r="R108" s="4">
        <v>11958.34</v>
      </c>
      <c r="S108" s="67">
        <v>14057.03</v>
      </c>
      <c r="T108" s="66">
        <f t="shared" si="9"/>
        <v>44460.44</v>
      </c>
      <c r="U108" s="10">
        <f t="shared" si="10"/>
        <v>234243.80250000002</v>
      </c>
      <c r="V108" s="6"/>
      <c r="W108" s="6"/>
      <c r="X108" s="26" t="s">
        <v>79</v>
      </c>
      <c r="Y108" s="51">
        <v>2745.94</v>
      </c>
      <c r="Z108" s="12">
        <v>1794.41</v>
      </c>
      <c r="AA108" s="12">
        <v>0</v>
      </c>
      <c r="AB108" s="12">
        <v>0</v>
      </c>
      <c r="AC108" s="12">
        <v>169.05</v>
      </c>
      <c r="AD108" s="79">
        <v>1993.88</v>
      </c>
      <c r="AE108" s="79">
        <v>2214.88</v>
      </c>
      <c r="AF108" s="113">
        <v>986.96</v>
      </c>
      <c r="AG108" s="118">
        <v>3244.8</v>
      </c>
      <c r="AH108" s="106"/>
      <c r="AI108" s="124">
        <v>4231.75</v>
      </c>
      <c r="AJ108" s="127">
        <v>13951.69</v>
      </c>
      <c r="AK108" s="189">
        <v>4413.55</v>
      </c>
      <c r="AL108" s="4">
        <v>5574.17</v>
      </c>
      <c r="AM108" s="12">
        <v>4501.8100000000004</v>
      </c>
      <c r="AN108" s="52">
        <v>2869.31</v>
      </c>
      <c r="AO108" s="52">
        <f t="shared" ref="AO108:AO109" si="14">SUM(Y108:AE108)+ SUM(AI108:AN108)</f>
        <v>44460.44</v>
      </c>
    </row>
    <row r="109" spans="1:41" s="7" customFormat="1" ht="21.75" customHeight="1" thickBot="1" x14ac:dyDescent="0.35">
      <c r="A109" s="26" t="s">
        <v>80</v>
      </c>
      <c r="B109" s="202">
        <v>3542.82</v>
      </c>
      <c r="C109" s="199">
        <v>885.7</v>
      </c>
      <c r="D109" s="73"/>
      <c r="E109" s="73"/>
      <c r="F109" s="77">
        <f t="shared" si="13"/>
        <v>0</v>
      </c>
      <c r="G109" s="73">
        <v>0</v>
      </c>
      <c r="H109" s="73">
        <v>0</v>
      </c>
      <c r="I109" s="73">
        <v>0</v>
      </c>
      <c r="J109" s="4">
        <v>0</v>
      </c>
      <c r="K109" s="4">
        <v>20000</v>
      </c>
      <c r="L109" s="4">
        <v>15687.5</v>
      </c>
      <c r="M109" s="4">
        <v>9956.25</v>
      </c>
      <c r="N109" s="4">
        <v>4743.75</v>
      </c>
      <c r="O109" s="4">
        <v>68.75</v>
      </c>
      <c r="P109" s="4">
        <v>0</v>
      </c>
      <c r="Q109" s="4">
        <v>10724.012500000001</v>
      </c>
      <c r="R109" s="4">
        <v>7441.880000000001</v>
      </c>
      <c r="S109" s="67">
        <v>18905.669999999998</v>
      </c>
      <c r="T109" s="66">
        <f t="shared" si="9"/>
        <v>8401</v>
      </c>
      <c r="U109" s="10">
        <f t="shared" si="10"/>
        <v>95928.8125</v>
      </c>
      <c r="V109" s="6"/>
      <c r="W109" s="6"/>
      <c r="X109" s="95" t="s">
        <v>80</v>
      </c>
      <c r="Y109" s="54">
        <v>1560.08</v>
      </c>
      <c r="Z109" s="55">
        <v>742.88</v>
      </c>
      <c r="AA109" s="55">
        <v>963.3</v>
      </c>
      <c r="AB109" s="55">
        <v>491.85</v>
      </c>
      <c r="AC109" s="55">
        <v>0</v>
      </c>
      <c r="AD109" s="80">
        <v>773.48</v>
      </c>
      <c r="AE109" s="80">
        <v>0</v>
      </c>
      <c r="AF109" s="114">
        <v>910.85</v>
      </c>
      <c r="AG109" s="121">
        <v>1160.27</v>
      </c>
      <c r="AH109" s="123">
        <v>-1673.59</v>
      </c>
      <c r="AI109" s="125">
        <f t="shared" si="11"/>
        <v>397.53</v>
      </c>
      <c r="AJ109" s="128">
        <v>0</v>
      </c>
      <c r="AK109" s="191">
        <v>739.45</v>
      </c>
      <c r="AL109" s="24">
        <v>1166.3399999999999</v>
      </c>
      <c r="AM109" s="55">
        <v>680.39</v>
      </c>
      <c r="AN109" s="56">
        <v>885.7</v>
      </c>
      <c r="AO109" s="155">
        <f t="shared" si="14"/>
        <v>8401</v>
      </c>
    </row>
    <row r="110" spans="1:41" s="9" customFormat="1" ht="21.75" customHeight="1" thickBot="1" x14ac:dyDescent="0.35">
      <c r="A110" s="58" t="s">
        <v>1</v>
      </c>
      <c r="B110" s="36">
        <f t="shared" ref="B110:U110" si="15">SUM(B12:B109)</f>
        <v>3554627.1199999996</v>
      </c>
      <c r="C110" s="33">
        <f t="shared" si="15"/>
        <v>888656.81000000017</v>
      </c>
      <c r="D110" s="74">
        <f t="shared" si="15"/>
        <v>1743233</v>
      </c>
      <c r="E110" s="74">
        <f t="shared" si="15"/>
        <v>5511294</v>
      </c>
      <c r="F110" s="78">
        <f t="shared" si="15"/>
        <v>7254527</v>
      </c>
      <c r="G110" s="74">
        <f t="shared" si="15"/>
        <v>10042620</v>
      </c>
      <c r="H110" s="74">
        <f t="shared" si="15"/>
        <v>18550646</v>
      </c>
      <c r="I110" s="74">
        <f t="shared" si="15"/>
        <v>9362258.5</v>
      </c>
      <c r="J110" s="25">
        <f t="shared" si="15"/>
        <v>10584238.310000004</v>
      </c>
      <c r="K110" s="25">
        <f t="shared" si="15"/>
        <v>9778366.4900000039</v>
      </c>
      <c r="L110" s="25">
        <f t="shared" si="15"/>
        <v>11258104.25</v>
      </c>
      <c r="M110" s="25">
        <f t="shared" si="15"/>
        <v>9169168.75</v>
      </c>
      <c r="N110" s="25">
        <f t="shared" si="15"/>
        <v>9510556.25</v>
      </c>
      <c r="O110" s="25">
        <f t="shared" si="15"/>
        <v>10896331.25</v>
      </c>
      <c r="P110" s="25">
        <f t="shared" si="15"/>
        <v>12298106.25</v>
      </c>
      <c r="Q110" s="25">
        <f t="shared" si="15"/>
        <v>6345574.424999998</v>
      </c>
      <c r="R110" s="25">
        <f t="shared" si="15"/>
        <v>3931897.2749999985</v>
      </c>
      <c r="S110" s="68">
        <f t="shared" si="15"/>
        <v>4685923.4800000004</v>
      </c>
      <c r="T110" s="91">
        <f t="shared" si="15"/>
        <v>8793331.0200000014</v>
      </c>
      <c r="U110" s="57">
        <f t="shared" si="15"/>
        <v>142461649.25000003</v>
      </c>
      <c r="V110" s="21"/>
      <c r="W110" s="21"/>
      <c r="X110" s="92" t="s">
        <v>1</v>
      </c>
      <c r="Y110" s="93">
        <f t="shared" ref="Y110:AN110" si="16">SUM(Y12:Y109)</f>
        <v>397610.88000000018</v>
      </c>
      <c r="Z110" s="53">
        <f t="shared" si="16"/>
        <v>589581.56000000006</v>
      </c>
      <c r="AA110" s="53">
        <f t="shared" si="16"/>
        <v>288427.09999999998</v>
      </c>
      <c r="AB110" s="53">
        <f t="shared" si="16"/>
        <v>376160.45999999996</v>
      </c>
      <c r="AC110" s="53">
        <f t="shared" si="16"/>
        <v>46874.950000000012</v>
      </c>
      <c r="AD110" s="81">
        <f t="shared" si="16"/>
        <v>250361.77999999997</v>
      </c>
      <c r="AE110" s="81">
        <f t="shared" si="16"/>
        <v>534414.3600000001</v>
      </c>
      <c r="AF110" s="115">
        <f t="shared" si="16"/>
        <v>588611.70000000007</v>
      </c>
      <c r="AG110" s="122">
        <f t="shared" ref="AG110:AL110" si="17">SUM(AG12:AG109)</f>
        <v>488876.69999999995</v>
      </c>
      <c r="AH110" s="107">
        <f t="shared" si="17"/>
        <v>-22371.370000000003</v>
      </c>
      <c r="AI110" s="129">
        <f t="shared" si="17"/>
        <v>1055116.9300000002</v>
      </c>
      <c r="AJ110" s="130">
        <f t="shared" si="17"/>
        <v>2470958.7600000002</v>
      </c>
      <c r="AK110" s="190">
        <f t="shared" si="17"/>
        <v>386440.71</v>
      </c>
      <c r="AL110" s="53">
        <f t="shared" si="17"/>
        <v>786921.4800000001</v>
      </c>
      <c r="AM110" s="53">
        <f t="shared" si="16"/>
        <v>721805.24</v>
      </c>
      <c r="AN110" s="94">
        <f t="shared" si="16"/>
        <v>888656.81000000017</v>
      </c>
      <c r="AO110" s="203">
        <f>SUM(AO12:AO109)</f>
        <v>8793331.0200000014</v>
      </c>
    </row>
    <row r="111" spans="1:41" ht="21.75" customHeight="1" thickTop="1" x14ac:dyDescent="0.3">
      <c r="A111" s="22"/>
      <c r="B111" s="102"/>
      <c r="C111" s="102"/>
      <c r="D111" s="23"/>
      <c r="E111" s="23"/>
      <c r="F111" s="23"/>
      <c r="G111" s="23"/>
      <c r="H111" s="23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23"/>
      <c r="T111" s="23"/>
      <c r="U111" s="23"/>
      <c r="V111" s="22"/>
      <c r="W111" s="22"/>
      <c r="X111" s="22"/>
      <c r="Y111" s="11"/>
      <c r="Z111" s="11"/>
      <c r="AA111" s="11"/>
      <c r="AB111" s="11"/>
      <c r="AC111" s="11"/>
      <c r="AD111" s="11"/>
      <c r="AE111" s="11"/>
      <c r="AF111" s="109"/>
      <c r="AG111" s="109"/>
      <c r="AH111" s="109"/>
      <c r="AI111" s="109"/>
      <c r="AJ111" s="109"/>
      <c r="AK111" s="11"/>
      <c r="AL111" s="11"/>
      <c r="AM111" s="11"/>
      <c r="AN111" s="11"/>
      <c r="AO111" s="103"/>
    </row>
    <row r="113" spans="18:21" x14ac:dyDescent="0.3">
      <c r="R113" s="15"/>
      <c r="T113" s="11"/>
      <c r="U113" s="15"/>
    </row>
    <row r="116" spans="18:21" x14ac:dyDescent="0.3">
      <c r="U116" s="15"/>
    </row>
  </sheetData>
  <sheetProtection password="FD6B" sheet="1" objects="1" scenarios="1" selectLockedCells="1" selectUnlockedCells="1"/>
  <mergeCells count="10">
    <mergeCell ref="V8:W8"/>
    <mergeCell ref="V10:W10"/>
    <mergeCell ref="Y6:AO6"/>
    <mergeCell ref="A1:U1"/>
    <mergeCell ref="A3:U3"/>
    <mergeCell ref="A4:U4"/>
    <mergeCell ref="A5:U5"/>
    <mergeCell ref="A2:U2"/>
    <mergeCell ref="AF7:AI7"/>
    <mergeCell ref="AF8:AH8"/>
  </mergeCells>
  <phoneticPr fontId="0" type="noConversion"/>
  <printOptions horizontalCentered="1" gridLines="1"/>
  <pageMargins left="0.2" right="0.2" top="0.18" bottom="0.18" header="0.16" footer="0.16"/>
  <pageSetup scale="44" fitToHeight="0" orientation="landscape" r:id="rId1"/>
  <headerFooter alignWithMargins="0">
    <oddFooter>&amp;L&amp;F&amp;C&amp;A&amp;R&amp;P of &amp;N</oddFooter>
  </headerFooter>
  <rowBreaks count="2" manualBreakCount="2">
    <brk id="57" max="16383" man="1"/>
    <brk id="98" max="16383" man="1"/>
  </rowBreaks>
  <ignoredErrors>
    <ignoredError sqref="AO93:AO109 AO84:AO92 AO83 AO13:AO8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13"/>
  <sheetViews>
    <sheetView workbookViewId="0">
      <selection sqref="A1:Y110"/>
    </sheetView>
  </sheetViews>
  <sheetFormatPr defaultColWidth="9.109375" defaultRowHeight="13.8" x14ac:dyDescent="0.3"/>
  <cols>
    <col min="1" max="1" width="13.33203125" style="2" customWidth="1"/>
    <col min="2" max="2" width="13.109375" style="22" customWidth="1"/>
    <col min="3" max="3" width="10.44140625" style="22" customWidth="1"/>
    <col min="4" max="4" width="11.109375" style="2" customWidth="1"/>
    <col min="5" max="5" width="10.5546875" style="2" customWidth="1"/>
    <col min="6" max="6" width="12.5546875" style="2" customWidth="1"/>
    <col min="7" max="7" width="14.33203125" style="2" customWidth="1"/>
    <col min="8" max="8" width="12.6640625" style="2" customWidth="1"/>
    <col min="9" max="9" width="11.5546875" style="2" customWidth="1"/>
    <col min="10" max="10" width="14.33203125" style="2" customWidth="1"/>
    <col min="11" max="11" width="15.6640625" style="2" customWidth="1"/>
    <col min="12" max="12" width="2.44140625" style="2" customWidth="1"/>
    <col min="13" max="13" width="13.44140625" style="2" customWidth="1"/>
    <col min="14" max="14" width="14.33203125" style="2" customWidth="1"/>
    <col min="15" max="15" width="14.109375" style="2" customWidth="1"/>
    <col min="16" max="16" width="17.33203125" style="161" customWidth="1"/>
    <col min="17" max="21" width="13.33203125" style="2" customWidth="1"/>
    <col min="22" max="22" width="2.33203125" style="22" customWidth="1"/>
    <col min="23" max="23" width="15.33203125" style="2" customWidth="1"/>
    <col min="24" max="24" width="20.6640625" style="2" customWidth="1"/>
    <col min="25" max="25" width="13.33203125" style="2" customWidth="1"/>
    <col min="26" max="16384" width="9.109375" style="2"/>
  </cols>
  <sheetData>
    <row r="1" spans="1:25" s="1" customFormat="1" ht="15.75" customHeight="1" x14ac:dyDescent="0.3">
      <c r="A1" s="282" t="s">
        <v>214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3"/>
      <c r="P1" s="160"/>
    </row>
    <row r="2" spans="1:25" s="1" customFormat="1" ht="15.75" customHeight="1" x14ac:dyDescent="0.3">
      <c r="A2" s="264" t="s">
        <v>215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5"/>
      <c r="P2" s="160"/>
    </row>
    <row r="3" spans="1:25" s="1" customFormat="1" ht="15.75" customHeight="1" x14ac:dyDescent="0.3">
      <c r="A3" s="264" t="s">
        <v>129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5"/>
      <c r="P3" s="160"/>
    </row>
    <row r="4" spans="1:25" s="1" customFormat="1" ht="15.75" customHeight="1" x14ac:dyDescent="0.3">
      <c r="A4" s="266" t="s">
        <v>226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8"/>
      <c r="P4" s="160"/>
    </row>
    <row r="5" spans="1:25" s="1" customFormat="1" ht="15.75" customHeight="1" thickBot="1" x14ac:dyDescent="0.35">
      <c r="A5" s="269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1"/>
      <c r="P5" s="160"/>
    </row>
    <row r="6" spans="1:25" ht="14.4" thickBot="1" x14ac:dyDescent="0.35">
      <c r="A6" s="3"/>
      <c r="B6" s="131"/>
      <c r="C6" s="149"/>
      <c r="D6" s="284"/>
      <c r="E6" s="260"/>
      <c r="F6" s="260"/>
      <c r="G6" s="260"/>
      <c r="H6" s="260"/>
      <c r="I6" s="260"/>
      <c r="J6" s="260"/>
      <c r="K6" s="285"/>
      <c r="L6" s="165"/>
      <c r="M6" s="286"/>
      <c r="N6" s="287"/>
      <c r="O6" s="287"/>
      <c r="P6" s="287"/>
      <c r="Q6" s="288"/>
      <c r="R6" s="205"/>
      <c r="S6" s="215"/>
      <c r="T6" s="180"/>
      <c r="U6" s="180"/>
      <c r="V6" s="149"/>
      <c r="W6" s="180"/>
      <c r="X6" s="215"/>
      <c r="Y6" s="180"/>
    </row>
    <row r="7" spans="1:25" ht="44.25" customHeight="1" thickBot="1" x14ac:dyDescent="0.35">
      <c r="A7" s="39"/>
      <c r="B7" s="144" t="s">
        <v>203</v>
      </c>
      <c r="C7" s="169"/>
      <c r="D7" s="144" t="s">
        <v>151</v>
      </c>
      <c r="E7" s="84" t="s">
        <v>155</v>
      </c>
      <c r="F7" s="84" t="s">
        <v>156</v>
      </c>
      <c r="G7" s="84" t="s">
        <v>158</v>
      </c>
      <c r="H7" s="84" t="s">
        <v>157</v>
      </c>
      <c r="I7" s="84" t="s">
        <v>161</v>
      </c>
      <c r="J7" s="84" t="s">
        <v>162</v>
      </c>
      <c r="K7" s="152" t="s">
        <v>183</v>
      </c>
      <c r="L7" s="166"/>
      <c r="M7" s="136"/>
      <c r="N7" s="164"/>
      <c r="O7" s="280" t="s">
        <v>200</v>
      </c>
      <c r="P7" s="281"/>
      <c r="Q7" s="179" t="s">
        <v>202</v>
      </c>
      <c r="R7" s="204" t="s">
        <v>201</v>
      </c>
      <c r="S7" s="211" t="s">
        <v>228</v>
      </c>
      <c r="T7" s="166"/>
      <c r="U7" s="212"/>
      <c r="V7" s="169"/>
      <c r="W7" s="208" t="s">
        <v>232</v>
      </c>
      <c r="X7" s="166" t="s">
        <v>228</v>
      </c>
      <c r="Y7" s="166"/>
    </row>
    <row r="8" spans="1:25" ht="13.5" customHeight="1" thickBot="1" x14ac:dyDescent="0.35">
      <c r="A8" s="17"/>
      <c r="B8" s="163" t="s">
        <v>96</v>
      </c>
      <c r="C8" s="171"/>
      <c r="D8" s="145" t="s">
        <v>97</v>
      </c>
      <c r="E8" s="45" t="s">
        <v>98</v>
      </c>
      <c r="F8" s="45" t="s">
        <v>99</v>
      </c>
      <c r="G8" s="45" t="s">
        <v>100</v>
      </c>
      <c r="H8" s="45" t="s">
        <v>101</v>
      </c>
      <c r="I8" s="45" t="s">
        <v>102</v>
      </c>
      <c r="J8" s="45" t="s">
        <v>103</v>
      </c>
      <c r="K8" s="137" t="s">
        <v>104</v>
      </c>
      <c r="L8" s="162"/>
      <c r="M8" s="153" t="s">
        <v>105</v>
      </c>
      <c r="N8" s="87" t="s">
        <v>106</v>
      </c>
      <c r="O8" s="278" t="s">
        <v>107</v>
      </c>
      <c r="P8" s="279"/>
      <c r="Q8" s="181" t="s">
        <v>108</v>
      </c>
      <c r="R8" s="206" t="s">
        <v>109</v>
      </c>
      <c r="S8" s="206" t="s">
        <v>110</v>
      </c>
      <c r="T8" s="162" t="s">
        <v>111</v>
      </c>
      <c r="U8" s="213" t="s">
        <v>122</v>
      </c>
      <c r="V8" s="171"/>
      <c r="W8" s="40" t="s">
        <v>123</v>
      </c>
      <c r="X8" s="206" t="s">
        <v>220</v>
      </c>
      <c r="Y8" s="214" t="s">
        <v>212</v>
      </c>
    </row>
    <row r="9" spans="1:25" ht="71.400000000000006" x14ac:dyDescent="0.3">
      <c r="A9" s="32" t="s">
        <v>149</v>
      </c>
      <c r="B9" s="141" t="s">
        <v>186</v>
      </c>
      <c r="C9" s="170"/>
      <c r="D9" s="146" t="s">
        <v>175</v>
      </c>
      <c r="E9" s="48" t="s">
        <v>176</v>
      </c>
      <c r="F9" s="48" t="s">
        <v>177</v>
      </c>
      <c r="G9" s="48" t="s">
        <v>178</v>
      </c>
      <c r="H9" s="48" t="s">
        <v>179</v>
      </c>
      <c r="I9" s="48" t="s">
        <v>180</v>
      </c>
      <c r="J9" s="48" t="s">
        <v>181</v>
      </c>
      <c r="K9" s="156" t="s">
        <v>187</v>
      </c>
      <c r="L9" s="167"/>
      <c r="M9" s="173" t="s">
        <v>231</v>
      </c>
      <c r="N9" s="42" t="s">
        <v>185</v>
      </c>
      <c r="O9" s="48" t="s">
        <v>182</v>
      </c>
      <c r="P9" s="176" t="s">
        <v>230</v>
      </c>
      <c r="Q9" s="48" t="s">
        <v>193</v>
      </c>
      <c r="R9" s="48" t="s">
        <v>198</v>
      </c>
      <c r="S9" s="146" t="s">
        <v>210</v>
      </c>
      <c r="T9" s="183" t="s">
        <v>217</v>
      </c>
      <c r="U9" s="230" t="s">
        <v>218</v>
      </c>
      <c r="V9" s="170"/>
      <c r="W9" s="218" t="s">
        <v>216</v>
      </c>
      <c r="X9" s="146" t="s">
        <v>227</v>
      </c>
      <c r="Y9" s="232" t="s">
        <v>219</v>
      </c>
    </row>
    <row r="10" spans="1:25" ht="15" customHeight="1" x14ac:dyDescent="0.3">
      <c r="A10" s="132"/>
      <c r="B10" s="135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182"/>
      <c r="U10" s="20"/>
      <c r="V10" s="20"/>
      <c r="W10" s="20"/>
      <c r="X10" s="20"/>
      <c r="Y10" s="182"/>
    </row>
    <row r="11" spans="1:25" ht="17.25" customHeight="1" x14ac:dyDescent="0.3">
      <c r="A11" s="59" t="s">
        <v>0</v>
      </c>
      <c r="B11" s="254"/>
      <c r="C11" s="150"/>
      <c r="D11" s="30"/>
      <c r="E11" s="30"/>
      <c r="F11" s="30"/>
      <c r="G11" s="30"/>
      <c r="H11" s="30"/>
      <c r="I11" s="65"/>
      <c r="J11" s="30"/>
      <c r="K11" s="30"/>
      <c r="L11" s="168"/>
      <c r="M11" s="30"/>
      <c r="N11" s="30"/>
      <c r="O11" s="159"/>
      <c r="P11" s="159"/>
      <c r="Q11" s="30"/>
      <c r="R11" s="207"/>
      <c r="S11" s="207"/>
      <c r="T11" s="217"/>
      <c r="U11" s="159"/>
      <c r="V11" s="150"/>
      <c r="W11" s="65"/>
      <c r="X11" s="207"/>
      <c r="Y11" s="159"/>
    </row>
    <row r="12" spans="1:25" s="7" customFormat="1" ht="21.75" customHeight="1" x14ac:dyDescent="0.3">
      <c r="A12" s="26" t="s">
        <v>2</v>
      </c>
      <c r="B12" s="142">
        <v>6772.85</v>
      </c>
      <c r="C12" s="151"/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57">
        <f t="shared" ref="K12:K48" si="0">SUM(D12:J12)</f>
        <v>0</v>
      </c>
      <c r="L12" s="154"/>
      <c r="M12" s="174">
        <v>23520.82</v>
      </c>
      <c r="N12" s="4">
        <v>16747.97</v>
      </c>
      <c r="O12" s="79">
        <v>0</v>
      </c>
      <c r="P12" s="177">
        <f t="shared" ref="P12:P48" si="1">N12+O12</f>
        <v>16747.97</v>
      </c>
      <c r="Q12" s="147">
        <v>0</v>
      </c>
      <c r="R12" s="147">
        <v>0</v>
      </c>
      <c r="S12" s="147">
        <v>0</v>
      </c>
      <c r="T12" s="184">
        <f t="shared" ref="T12:T43" si="2">K12+O12+Q12+R12</f>
        <v>0</v>
      </c>
      <c r="U12" s="231">
        <f t="shared" ref="U12:U19" si="3">O12-T12</f>
        <v>0</v>
      </c>
      <c r="V12" s="151"/>
      <c r="W12" s="174">
        <v>16821.55</v>
      </c>
      <c r="X12" s="147">
        <v>0</v>
      </c>
      <c r="Y12" s="233">
        <f>X12</f>
        <v>0</v>
      </c>
    </row>
    <row r="13" spans="1:25" s="7" customFormat="1" ht="21.75" customHeight="1" x14ac:dyDescent="0.3">
      <c r="A13" s="69" t="s">
        <v>3</v>
      </c>
      <c r="B13" s="142">
        <v>0</v>
      </c>
      <c r="C13" s="151"/>
      <c r="D13" s="147">
        <v>0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57">
        <f t="shared" si="0"/>
        <v>0</v>
      </c>
      <c r="L13" s="154"/>
      <c r="M13" s="174">
        <v>0</v>
      </c>
      <c r="N13" s="4">
        <v>0</v>
      </c>
      <c r="O13" s="79">
        <v>0</v>
      </c>
      <c r="P13" s="177">
        <f t="shared" si="1"/>
        <v>0</v>
      </c>
      <c r="Q13" s="147">
        <v>0</v>
      </c>
      <c r="R13" s="147">
        <v>0</v>
      </c>
      <c r="S13" s="147">
        <v>0</v>
      </c>
      <c r="T13" s="184">
        <f t="shared" si="2"/>
        <v>0</v>
      </c>
      <c r="U13" s="231">
        <f t="shared" si="3"/>
        <v>0</v>
      </c>
      <c r="V13" s="151"/>
      <c r="W13" s="174">
        <v>0</v>
      </c>
      <c r="X13" s="147">
        <v>0</v>
      </c>
      <c r="Y13" s="233">
        <f t="shared" ref="Y13:Y76" si="4">X13</f>
        <v>0</v>
      </c>
    </row>
    <row r="14" spans="1:25" s="7" customFormat="1" ht="21.75" customHeight="1" x14ac:dyDescent="0.3">
      <c r="A14" s="26" t="s">
        <v>4</v>
      </c>
      <c r="B14" s="142">
        <v>39086.47</v>
      </c>
      <c r="C14" s="151"/>
      <c r="D14" s="147">
        <v>0</v>
      </c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57">
        <f t="shared" si="0"/>
        <v>0</v>
      </c>
      <c r="L14" s="154"/>
      <c r="M14" s="174">
        <v>56798.68</v>
      </c>
      <c r="N14" s="4">
        <v>17712.21</v>
      </c>
      <c r="O14" s="79">
        <v>0</v>
      </c>
      <c r="P14" s="177">
        <f t="shared" si="1"/>
        <v>17712.21</v>
      </c>
      <c r="Q14" s="147">
        <v>0</v>
      </c>
      <c r="R14" s="147">
        <v>0</v>
      </c>
      <c r="S14" s="147">
        <v>0</v>
      </c>
      <c r="T14" s="184">
        <f t="shared" si="2"/>
        <v>0</v>
      </c>
      <c r="U14" s="231">
        <f t="shared" si="3"/>
        <v>0</v>
      </c>
      <c r="V14" s="151"/>
      <c r="W14" s="174">
        <v>80750.77</v>
      </c>
      <c r="X14" s="147">
        <v>0</v>
      </c>
      <c r="Y14" s="233">
        <f t="shared" si="4"/>
        <v>0</v>
      </c>
    </row>
    <row r="15" spans="1:25" s="7" customFormat="1" ht="21.75" customHeight="1" x14ac:dyDescent="0.3">
      <c r="A15" s="26" t="s">
        <v>5</v>
      </c>
      <c r="B15" s="142">
        <v>6918.58</v>
      </c>
      <c r="C15" s="151"/>
      <c r="D15" s="147">
        <v>0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57">
        <f t="shared" si="0"/>
        <v>0</v>
      </c>
      <c r="L15" s="154"/>
      <c r="M15" s="174">
        <v>12365.22</v>
      </c>
      <c r="N15" s="4">
        <v>5446.64</v>
      </c>
      <c r="O15" s="79">
        <v>0</v>
      </c>
      <c r="P15" s="177">
        <f t="shared" si="1"/>
        <v>5446.64</v>
      </c>
      <c r="Q15" s="147">
        <v>0</v>
      </c>
      <c r="R15" s="147">
        <v>0</v>
      </c>
      <c r="S15" s="147">
        <v>0</v>
      </c>
      <c r="T15" s="184">
        <f t="shared" si="2"/>
        <v>0</v>
      </c>
      <c r="U15" s="231">
        <f t="shared" si="3"/>
        <v>0</v>
      </c>
      <c r="V15" s="151"/>
      <c r="W15" s="174">
        <v>28093.89</v>
      </c>
      <c r="X15" s="147">
        <v>0</v>
      </c>
      <c r="Y15" s="233">
        <f t="shared" si="4"/>
        <v>0</v>
      </c>
    </row>
    <row r="16" spans="1:25" s="7" customFormat="1" ht="21.75" customHeight="1" x14ac:dyDescent="0.3">
      <c r="A16" s="26" t="s">
        <v>6</v>
      </c>
      <c r="B16" s="142">
        <v>29321.88</v>
      </c>
      <c r="C16" s="151"/>
      <c r="D16" s="147">
        <v>0</v>
      </c>
      <c r="E16" s="12">
        <v>0</v>
      </c>
      <c r="F16" s="12">
        <v>0</v>
      </c>
      <c r="G16" s="12">
        <v>0</v>
      </c>
      <c r="H16" s="12">
        <v>0</v>
      </c>
      <c r="I16" s="79">
        <v>0</v>
      </c>
      <c r="J16" s="79">
        <v>0</v>
      </c>
      <c r="K16" s="157">
        <f t="shared" si="0"/>
        <v>0</v>
      </c>
      <c r="L16" s="154"/>
      <c r="M16" s="174">
        <v>27440.69</v>
      </c>
      <c r="N16" s="79">
        <v>-1881.19</v>
      </c>
      <c r="O16" s="79">
        <v>1881.19</v>
      </c>
      <c r="P16" s="177">
        <f t="shared" si="1"/>
        <v>0</v>
      </c>
      <c r="Q16" s="79">
        <v>0</v>
      </c>
      <c r="R16" s="79">
        <v>0</v>
      </c>
      <c r="S16" s="79">
        <v>0</v>
      </c>
      <c r="T16" s="184">
        <f t="shared" si="2"/>
        <v>1881.19</v>
      </c>
      <c r="U16" s="231">
        <f t="shared" si="3"/>
        <v>0</v>
      </c>
      <c r="V16" s="151"/>
      <c r="W16" s="174">
        <v>71639.210000000006</v>
      </c>
      <c r="X16" s="79">
        <v>0</v>
      </c>
      <c r="Y16" s="233">
        <f t="shared" si="4"/>
        <v>0</v>
      </c>
    </row>
    <row r="17" spans="1:25" s="7" customFormat="1" ht="21.75" customHeight="1" x14ac:dyDescent="0.3">
      <c r="A17" s="26" t="s">
        <v>7</v>
      </c>
      <c r="B17" s="142">
        <v>777460.57</v>
      </c>
      <c r="C17" s="151"/>
      <c r="D17" s="147">
        <v>0</v>
      </c>
      <c r="E17" s="12">
        <v>0</v>
      </c>
      <c r="F17" s="12">
        <v>0</v>
      </c>
      <c r="G17" s="12">
        <v>0</v>
      </c>
      <c r="H17" s="12">
        <v>0</v>
      </c>
      <c r="I17" s="79">
        <v>0</v>
      </c>
      <c r="J17" s="79">
        <v>0</v>
      </c>
      <c r="K17" s="157">
        <f t="shared" si="0"/>
        <v>0</v>
      </c>
      <c r="L17" s="154"/>
      <c r="M17" s="174">
        <v>835236.41</v>
      </c>
      <c r="N17" s="79">
        <v>57775.839999999997</v>
      </c>
      <c r="O17" s="79">
        <v>0</v>
      </c>
      <c r="P17" s="177">
        <f t="shared" si="1"/>
        <v>57775.839999999997</v>
      </c>
      <c r="Q17" s="79">
        <v>0</v>
      </c>
      <c r="R17" s="79">
        <v>0</v>
      </c>
      <c r="S17" s="79">
        <v>0</v>
      </c>
      <c r="T17" s="184">
        <f t="shared" si="2"/>
        <v>0</v>
      </c>
      <c r="U17" s="231">
        <f t="shared" si="3"/>
        <v>0</v>
      </c>
      <c r="V17" s="151"/>
      <c r="W17" s="174">
        <v>595024.22</v>
      </c>
      <c r="X17" s="79">
        <v>0</v>
      </c>
      <c r="Y17" s="233">
        <f t="shared" si="4"/>
        <v>0</v>
      </c>
    </row>
    <row r="18" spans="1:25" s="7" customFormat="1" ht="21.75" customHeight="1" x14ac:dyDescent="0.3">
      <c r="A18" s="26" t="s">
        <v>8</v>
      </c>
      <c r="B18" s="142">
        <v>62025.81</v>
      </c>
      <c r="C18" s="151"/>
      <c r="D18" s="147">
        <v>0</v>
      </c>
      <c r="E18" s="12">
        <v>0</v>
      </c>
      <c r="F18" s="12">
        <v>0</v>
      </c>
      <c r="G18" s="12">
        <v>0</v>
      </c>
      <c r="H18" s="12">
        <v>0</v>
      </c>
      <c r="I18" s="79">
        <v>0</v>
      </c>
      <c r="J18" s="79">
        <v>0</v>
      </c>
      <c r="K18" s="157">
        <f t="shared" si="0"/>
        <v>0</v>
      </c>
      <c r="L18" s="154"/>
      <c r="M18" s="174">
        <v>93386.37</v>
      </c>
      <c r="N18" s="79">
        <v>31360.560000000001</v>
      </c>
      <c r="O18" s="79">
        <v>0</v>
      </c>
      <c r="P18" s="177">
        <f t="shared" si="1"/>
        <v>31360.560000000001</v>
      </c>
      <c r="Q18" s="79">
        <v>0</v>
      </c>
      <c r="R18" s="79">
        <v>0</v>
      </c>
      <c r="S18" s="79">
        <v>0</v>
      </c>
      <c r="T18" s="184">
        <f t="shared" si="2"/>
        <v>0</v>
      </c>
      <c r="U18" s="231">
        <f t="shared" si="3"/>
        <v>0</v>
      </c>
      <c r="V18" s="151"/>
      <c r="W18" s="174">
        <v>63506.84</v>
      </c>
      <c r="X18" s="79">
        <v>0</v>
      </c>
      <c r="Y18" s="233">
        <f t="shared" si="4"/>
        <v>0</v>
      </c>
    </row>
    <row r="19" spans="1:25" s="7" customFormat="1" ht="21.75" customHeight="1" x14ac:dyDescent="0.3">
      <c r="A19" s="69" t="s">
        <v>9</v>
      </c>
      <c r="B19" s="142">
        <v>0</v>
      </c>
      <c r="C19" s="151"/>
      <c r="D19" s="147">
        <v>0</v>
      </c>
      <c r="E19" s="12">
        <v>0</v>
      </c>
      <c r="F19" s="12">
        <v>0</v>
      </c>
      <c r="G19" s="12">
        <v>0</v>
      </c>
      <c r="H19" s="12">
        <v>0</v>
      </c>
      <c r="I19" s="79">
        <v>0</v>
      </c>
      <c r="J19" s="79">
        <v>0</v>
      </c>
      <c r="K19" s="157">
        <f t="shared" si="0"/>
        <v>0</v>
      </c>
      <c r="L19" s="154"/>
      <c r="M19" s="174">
        <v>0</v>
      </c>
      <c r="N19" s="79">
        <v>0</v>
      </c>
      <c r="O19" s="79">
        <v>0</v>
      </c>
      <c r="P19" s="177">
        <f t="shared" si="1"/>
        <v>0</v>
      </c>
      <c r="Q19" s="79">
        <v>0</v>
      </c>
      <c r="R19" s="79">
        <v>0</v>
      </c>
      <c r="S19" s="79">
        <v>0</v>
      </c>
      <c r="T19" s="184">
        <f t="shared" si="2"/>
        <v>0</v>
      </c>
      <c r="U19" s="231">
        <f t="shared" si="3"/>
        <v>0</v>
      </c>
      <c r="V19" s="151"/>
      <c r="W19" s="174">
        <v>0</v>
      </c>
      <c r="X19" s="79">
        <v>0</v>
      </c>
      <c r="Y19" s="233">
        <f t="shared" si="4"/>
        <v>0</v>
      </c>
    </row>
    <row r="20" spans="1:25" s="7" customFormat="1" ht="21.75" customHeight="1" x14ac:dyDescent="0.3">
      <c r="A20" s="26" t="s">
        <v>83</v>
      </c>
      <c r="B20" s="142">
        <v>26963.42</v>
      </c>
      <c r="C20" s="151"/>
      <c r="D20" s="147">
        <v>0</v>
      </c>
      <c r="E20" s="12">
        <v>0</v>
      </c>
      <c r="F20" s="12">
        <v>0</v>
      </c>
      <c r="G20" s="12">
        <v>0</v>
      </c>
      <c r="H20" s="12">
        <v>0</v>
      </c>
      <c r="I20" s="79">
        <v>0</v>
      </c>
      <c r="J20" s="79">
        <v>0</v>
      </c>
      <c r="K20" s="157">
        <f t="shared" si="0"/>
        <v>0</v>
      </c>
      <c r="L20" s="154"/>
      <c r="M20" s="174">
        <v>25408.58</v>
      </c>
      <c r="N20" s="79">
        <v>-1554.84</v>
      </c>
      <c r="O20" s="79">
        <v>1554.84</v>
      </c>
      <c r="P20" s="177">
        <f t="shared" si="1"/>
        <v>0</v>
      </c>
      <c r="Q20" s="79">
        <v>0</v>
      </c>
      <c r="R20" s="79">
        <v>0</v>
      </c>
      <c r="S20" s="79">
        <v>0</v>
      </c>
      <c r="T20" s="184">
        <f t="shared" si="2"/>
        <v>1554.84</v>
      </c>
      <c r="U20" s="231">
        <f>O20-T20</f>
        <v>0</v>
      </c>
      <c r="V20" s="151"/>
      <c r="W20" s="174">
        <v>-9195.89</v>
      </c>
      <c r="X20" s="79">
        <v>-5804.6</v>
      </c>
      <c r="Y20" s="233">
        <f>W20-X20</f>
        <v>-3391.2899999999991</v>
      </c>
    </row>
    <row r="21" spans="1:25" s="7" customFormat="1" ht="21.75" customHeight="1" x14ac:dyDescent="0.3">
      <c r="A21" s="26" t="s">
        <v>10</v>
      </c>
      <c r="B21" s="142">
        <v>45074.71</v>
      </c>
      <c r="C21" s="151"/>
      <c r="D21" s="147">
        <v>0</v>
      </c>
      <c r="E21" s="12">
        <v>0</v>
      </c>
      <c r="F21" s="12">
        <v>0</v>
      </c>
      <c r="G21" s="12">
        <v>0</v>
      </c>
      <c r="H21" s="12">
        <v>0</v>
      </c>
      <c r="I21" s="79">
        <v>0</v>
      </c>
      <c r="J21" s="79">
        <v>0</v>
      </c>
      <c r="K21" s="157">
        <f t="shared" si="0"/>
        <v>0</v>
      </c>
      <c r="L21" s="154"/>
      <c r="M21" s="174">
        <v>64408.35</v>
      </c>
      <c r="N21" s="4">
        <v>19333.64</v>
      </c>
      <c r="O21" s="79">
        <v>0</v>
      </c>
      <c r="P21" s="177">
        <f t="shared" si="1"/>
        <v>19333.64</v>
      </c>
      <c r="Q21" s="79">
        <v>0</v>
      </c>
      <c r="R21" s="79">
        <v>0</v>
      </c>
      <c r="S21" s="79">
        <v>0</v>
      </c>
      <c r="T21" s="184">
        <f t="shared" si="2"/>
        <v>0</v>
      </c>
      <c r="U21" s="231">
        <f t="shared" ref="U21:U84" si="5">O21-T21</f>
        <v>0</v>
      </c>
      <c r="V21" s="151"/>
      <c r="W21" s="174">
        <v>24596.639999999999</v>
      </c>
      <c r="X21" s="79">
        <v>0</v>
      </c>
      <c r="Y21" s="233">
        <f t="shared" si="4"/>
        <v>0</v>
      </c>
    </row>
    <row r="22" spans="1:25" s="7" customFormat="1" ht="21.75" customHeight="1" x14ac:dyDescent="0.3">
      <c r="A22" s="26" t="s">
        <v>11</v>
      </c>
      <c r="B22" s="142">
        <v>4026.94</v>
      </c>
      <c r="C22" s="151"/>
      <c r="D22" s="147">
        <v>0</v>
      </c>
      <c r="E22" s="12">
        <v>0</v>
      </c>
      <c r="F22" s="12">
        <v>0</v>
      </c>
      <c r="G22" s="12">
        <v>0</v>
      </c>
      <c r="H22" s="12">
        <v>0</v>
      </c>
      <c r="I22" s="79">
        <v>0</v>
      </c>
      <c r="J22" s="79">
        <v>0</v>
      </c>
      <c r="K22" s="157">
        <f t="shared" si="0"/>
        <v>0</v>
      </c>
      <c r="L22" s="154"/>
      <c r="M22" s="174">
        <v>7743.8</v>
      </c>
      <c r="N22" s="4">
        <v>3716.86</v>
      </c>
      <c r="O22" s="79">
        <v>0</v>
      </c>
      <c r="P22" s="177">
        <f t="shared" si="1"/>
        <v>3716.86</v>
      </c>
      <c r="Q22" s="79">
        <v>0</v>
      </c>
      <c r="R22" s="79">
        <v>0</v>
      </c>
      <c r="S22" s="79">
        <v>0</v>
      </c>
      <c r="T22" s="184">
        <f t="shared" si="2"/>
        <v>0</v>
      </c>
      <c r="U22" s="231">
        <f t="shared" si="5"/>
        <v>0</v>
      </c>
      <c r="V22" s="151"/>
      <c r="W22" s="174">
        <v>21180.21</v>
      </c>
      <c r="X22" s="79">
        <v>0</v>
      </c>
      <c r="Y22" s="233">
        <f t="shared" si="4"/>
        <v>0</v>
      </c>
    </row>
    <row r="23" spans="1:25" s="7" customFormat="1" ht="21.75" customHeight="1" x14ac:dyDescent="0.3">
      <c r="A23" s="26" t="s">
        <v>12</v>
      </c>
      <c r="B23" s="142">
        <v>325591.13</v>
      </c>
      <c r="C23" s="151"/>
      <c r="D23" s="147">
        <v>0</v>
      </c>
      <c r="E23" s="12">
        <v>0</v>
      </c>
      <c r="F23" s="12">
        <v>0</v>
      </c>
      <c r="G23" s="12">
        <v>0</v>
      </c>
      <c r="H23" s="12">
        <v>0</v>
      </c>
      <c r="I23" s="79">
        <v>0</v>
      </c>
      <c r="J23" s="79">
        <v>0</v>
      </c>
      <c r="K23" s="157">
        <f t="shared" si="0"/>
        <v>0</v>
      </c>
      <c r="L23" s="154"/>
      <c r="M23" s="174">
        <v>345410.05</v>
      </c>
      <c r="N23" s="4">
        <v>19818.919999999998</v>
      </c>
      <c r="O23" s="79">
        <v>0</v>
      </c>
      <c r="P23" s="177">
        <f t="shared" si="1"/>
        <v>19818.919999999998</v>
      </c>
      <c r="Q23" s="79">
        <v>0</v>
      </c>
      <c r="R23" s="79">
        <v>0</v>
      </c>
      <c r="S23" s="79">
        <v>0</v>
      </c>
      <c r="T23" s="184">
        <f t="shared" si="2"/>
        <v>0</v>
      </c>
      <c r="U23" s="231">
        <f t="shared" si="5"/>
        <v>0</v>
      </c>
      <c r="V23" s="151"/>
      <c r="W23" s="174">
        <v>305293.46999999997</v>
      </c>
      <c r="X23" s="79">
        <v>0</v>
      </c>
      <c r="Y23" s="233">
        <f t="shared" si="4"/>
        <v>0</v>
      </c>
    </row>
    <row r="24" spans="1:25" s="7" customFormat="1" ht="21.75" customHeight="1" x14ac:dyDescent="0.3">
      <c r="A24" s="26" t="s">
        <v>82</v>
      </c>
      <c r="B24" s="142">
        <v>-175.5</v>
      </c>
      <c r="C24" s="151"/>
      <c r="D24" s="147">
        <v>0</v>
      </c>
      <c r="E24" s="12">
        <v>0</v>
      </c>
      <c r="F24" s="12">
        <v>0</v>
      </c>
      <c r="G24" s="12">
        <v>0</v>
      </c>
      <c r="H24" s="12">
        <v>0</v>
      </c>
      <c r="I24" s="79">
        <v>0</v>
      </c>
      <c r="J24" s="79">
        <v>0</v>
      </c>
      <c r="K24" s="157">
        <f t="shared" si="0"/>
        <v>0</v>
      </c>
      <c r="L24" s="154"/>
      <c r="M24" s="174">
        <v>-175.5</v>
      </c>
      <c r="N24" s="4">
        <v>0</v>
      </c>
      <c r="O24" s="79">
        <v>0</v>
      </c>
      <c r="P24" s="177">
        <f t="shared" si="1"/>
        <v>0</v>
      </c>
      <c r="Q24" s="79">
        <v>0</v>
      </c>
      <c r="R24" s="79">
        <v>0</v>
      </c>
      <c r="S24" s="79">
        <v>0</v>
      </c>
      <c r="T24" s="184">
        <f t="shared" si="2"/>
        <v>0</v>
      </c>
      <c r="U24" s="231">
        <f t="shared" si="5"/>
        <v>0</v>
      </c>
      <c r="V24" s="151"/>
      <c r="W24" s="174">
        <v>0</v>
      </c>
      <c r="X24" s="79">
        <v>0</v>
      </c>
      <c r="Y24" s="233">
        <f t="shared" si="4"/>
        <v>0</v>
      </c>
    </row>
    <row r="25" spans="1:25" s="7" customFormat="1" ht="21.75" customHeight="1" x14ac:dyDescent="0.3">
      <c r="A25" s="26" t="s">
        <v>13</v>
      </c>
      <c r="B25" s="142">
        <v>9663.9699999999993</v>
      </c>
      <c r="C25" s="151"/>
      <c r="D25" s="147">
        <v>0</v>
      </c>
      <c r="E25" s="12">
        <v>0</v>
      </c>
      <c r="F25" s="12">
        <v>0</v>
      </c>
      <c r="G25" s="12">
        <v>0</v>
      </c>
      <c r="H25" s="12">
        <v>0</v>
      </c>
      <c r="I25" s="79">
        <v>0</v>
      </c>
      <c r="J25" s="79">
        <v>0</v>
      </c>
      <c r="K25" s="157">
        <f t="shared" si="0"/>
        <v>0</v>
      </c>
      <c r="L25" s="154"/>
      <c r="M25" s="174">
        <v>15898.36</v>
      </c>
      <c r="N25" s="4">
        <v>6234.39</v>
      </c>
      <c r="O25" s="79">
        <v>0</v>
      </c>
      <c r="P25" s="177">
        <f t="shared" si="1"/>
        <v>6234.39</v>
      </c>
      <c r="Q25" s="79">
        <v>0</v>
      </c>
      <c r="R25" s="79">
        <v>0</v>
      </c>
      <c r="S25" s="79">
        <v>0</v>
      </c>
      <c r="T25" s="184">
        <f t="shared" si="2"/>
        <v>0</v>
      </c>
      <c r="U25" s="231">
        <f t="shared" si="5"/>
        <v>0</v>
      </c>
      <c r="V25" s="151"/>
      <c r="W25" s="174">
        <v>6882.08</v>
      </c>
      <c r="X25" s="79">
        <v>0</v>
      </c>
      <c r="Y25" s="233">
        <f t="shared" si="4"/>
        <v>0</v>
      </c>
    </row>
    <row r="26" spans="1:25" s="7" customFormat="1" ht="21.75" customHeight="1" x14ac:dyDescent="0.3">
      <c r="A26" s="26" t="s">
        <v>14</v>
      </c>
      <c r="B26" s="142">
        <v>27381.48</v>
      </c>
      <c r="C26" s="151"/>
      <c r="D26" s="147">
        <v>0</v>
      </c>
      <c r="E26" s="12">
        <v>0</v>
      </c>
      <c r="F26" s="12">
        <v>0</v>
      </c>
      <c r="G26" s="12">
        <v>0</v>
      </c>
      <c r="H26" s="12">
        <v>0</v>
      </c>
      <c r="I26" s="79">
        <v>0</v>
      </c>
      <c r="J26" s="79">
        <v>0</v>
      </c>
      <c r="K26" s="157">
        <f t="shared" si="0"/>
        <v>0</v>
      </c>
      <c r="L26" s="154"/>
      <c r="M26" s="174">
        <v>37623.410000000003</v>
      </c>
      <c r="N26" s="4">
        <v>10241.93</v>
      </c>
      <c r="O26" s="79">
        <v>0</v>
      </c>
      <c r="P26" s="177">
        <f t="shared" si="1"/>
        <v>10241.93</v>
      </c>
      <c r="Q26" s="79">
        <v>0</v>
      </c>
      <c r="R26" s="79">
        <v>0</v>
      </c>
      <c r="S26" s="79">
        <v>0</v>
      </c>
      <c r="T26" s="184">
        <f t="shared" si="2"/>
        <v>0</v>
      </c>
      <c r="U26" s="231">
        <f t="shared" si="5"/>
        <v>0</v>
      </c>
      <c r="V26" s="151"/>
      <c r="W26" s="174">
        <v>26531.02</v>
      </c>
      <c r="X26" s="79">
        <v>0</v>
      </c>
      <c r="Y26" s="233">
        <f t="shared" si="4"/>
        <v>0</v>
      </c>
    </row>
    <row r="27" spans="1:25" s="7" customFormat="1" ht="21.75" customHeight="1" x14ac:dyDescent="0.3">
      <c r="A27" s="26" t="s">
        <v>15</v>
      </c>
      <c r="B27" s="142">
        <v>143068.03</v>
      </c>
      <c r="C27" s="151"/>
      <c r="D27" s="147">
        <v>0</v>
      </c>
      <c r="E27" s="12">
        <v>0</v>
      </c>
      <c r="F27" s="12">
        <v>0</v>
      </c>
      <c r="G27" s="12">
        <v>0</v>
      </c>
      <c r="H27" s="12">
        <v>0</v>
      </c>
      <c r="I27" s="79">
        <v>0</v>
      </c>
      <c r="J27" s="79">
        <v>0</v>
      </c>
      <c r="K27" s="157">
        <f t="shared" si="0"/>
        <v>0</v>
      </c>
      <c r="L27" s="154"/>
      <c r="M27" s="174">
        <v>167007.12</v>
      </c>
      <c r="N27" s="4">
        <v>23939.09</v>
      </c>
      <c r="O27" s="79">
        <v>0</v>
      </c>
      <c r="P27" s="177">
        <f t="shared" si="1"/>
        <v>23939.09</v>
      </c>
      <c r="Q27" s="79">
        <v>0</v>
      </c>
      <c r="R27" s="79">
        <v>0</v>
      </c>
      <c r="S27" s="79">
        <v>0</v>
      </c>
      <c r="T27" s="184">
        <f t="shared" si="2"/>
        <v>0</v>
      </c>
      <c r="U27" s="231">
        <f t="shared" si="5"/>
        <v>0</v>
      </c>
      <c r="V27" s="151"/>
      <c r="W27" s="174">
        <v>155188.04</v>
      </c>
      <c r="X27" s="79">
        <v>0</v>
      </c>
      <c r="Y27" s="233">
        <f t="shared" si="4"/>
        <v>0</v>
      </c>
    </row>
    <row r="28" spans="1:25" s="7" customFormat="1" ht="21.75" customHeight="1" x14ac:dyDescent="0.3">
      <c r="A28" s="26" t="s">
        <v>16</v>
      </c>
      <c r="B28" s="142">
        <v>84432.41</v>
      </c>
      <c r="C28" s="151"/>
      <c r="D28" s="147">
        <v>0</v>
      </c>
      <c r="E28" s="12">
        <v>0</v>
      </c>
      <c r="F28" s="12">
        <v>0</v>
      </c>
      <c r="G28" s="12">
        <v>0</v>
      </c>
      <c r="H28" s="12">
        <v>0</v>
      </c>
      <c r="I28" s="79">
        <v>0</v>
      </c>
      <c r="J28" s="79">
        <v>0</v>
      </c>
      <c r="K28" s="157">
        <f t="shared" si="0"/>
        <v>0</v>
      </c>
      <c r="L28" s="154"/>
      <c r="M28" s="174">
        <v>76832.22</v>
      </c>
      <c r="N28" s="79">
        <v>-7600.19</v>
      </c>
      <c r="O28" s="79">
        <v>7600.19</v>
      </c>
      <c r="P28" s="177">
        <f t="shared" si="1"/>
        <v>0</v>
      </c>
      <c r="Q28" s="79">
        <v>0</v>
      </c>
      <c r="R28" s="79">
        <v>0</v>
      </c>
      <c r="S28" s="79">
        <v>0</v>
      </c>
      <c r="T28" s="184">
        <f t="shared" si="2"/>
        <v>7600.19</v>
      </c>
      <c r="U28" s="231">
        <f t="shared" si="5"/>
        <v>0</v>
      </c>
      <c r="V28" s="151"/>
      <c r="W28" s="174">
        <v>41517.31</v>
      </c>
      <c r="X28" s="79">
        <v>0</v>
      </c>
      <c r="Y28" s="233">
        <f t="shared" si="4"/>
        <v>0</v>
      </c>
    </row>
    <row r="29" spans="1:25" s="7" customFormat="1" ht="21.75" customHeight="1" x14ac:dyDescent="0.3">
      <c r="A29" s="26" t="s">
        <v>17</v>
      </c>
      <c r="B29" s="142">
        <v>4462.13</v>
      </c>
      <c r="C29" s="151"/>
      <c r="D29" s="147">
        <v>0</v>
      </c>
      <c r="E29" s="12">
        <v>0</v>
      </c>
      <c r="F29" s="12">
        <v>0</v>
      </c>
      <c r="G29" s="12">
        <v>0</v>
      </c>
      <c r="H29" s="12">
        <v>0</v>
      </c>
      <c r="I29" s="79">
        <v>0</v>
      </c>
      <c r="J29" s="79">
        <v>0</v>
      </c>
      <c r="K29" s="157">
        <f t="shared" si="0"/>
        <v>0</v>
      </c>
      <c r="L29" s="154"/>
      <c r="M29" s="174">
        <v>35805.18</v>
      </c>
      <c r="N29" s="4">
        <v>31343.05</v>
      </c>
      <c r="O29" s="79">
        <v>0</v>
      </c>
      <c r="P29" s="177">
        <f t="shared" si="1"/>
        <v>31343.05</v>
      </c>
      <c r="Q29" s="79">
        <v>0</v>
      </c>
      <c r="R29" s="79">
        <v>0</v>
      </c>
      <c r="S29" s="79">
        <v>0</v>
      </c>
      <c r="T29" s="184">
        <f t="shared" si="2"/>
        <v>0</v>
      </c>
      <c r="U29" s="231">
        <f t="shared" si="5"/>
        <v>0</v>
      </c>
      <c r="V29" s="151"/>
      <c r="W29" s="174">
        <v>7775.6</v>
      </c>
      <c r="X29" s="79">
        <v>0</v>
      </c>
      <c r="Y29" s="233">
        <f t="shared" si="4"/>
        <v>0</v>
      </c>
    </row>
    <row r="30" spans="1:25" s="7" customFormat="1" ht="21.75" customHeight="1" x14ac:dyDescent="0.3">
      <c r="A30" s="26" t="s">
        <v>18</v>
      </c>
      <c r="B30" s="142">
        <v>7208.18</v>
      </c>
      <c r="C30" s="151"/>
      <c r="D30" s="147">
        <v>0</v>
      </c>
      <c r="E30" s="12">
        <v>0</v>
      </c>
      <c r="F30" s="12">
        <v>0</v>
      </c>
      <c r="G30" s="12">
        <v>0</v>
      </c>
      <c r="H30" s="12">
        <v>0</v>
      </c>
      <c r="I30" s="79">
        <v>0</v>
      </c>
      <c r="J30" s="79">
        <v>0</v>
      </c>
      <c r="K30" s="157">
        <f t="shared" si="0"/>
        <v>0</v>
      </c>
      <c r="L30" s="154"/>
      <c r="M30" s="174">
        <v>10618.17</v>
      </c>
      <c r="N30" s="4">
        <v>3409.99</v>
      </c>
      <c r="O30" s="79">
        <v>0</v>
      </c>
      <c r="P30" s="177">
        <f t="shared" si="1"/>
        <v>3409.99</v>
      </c>
      <c r="Q30" s="79">
        <v>0</v>
      </c>
      <c r="R30" s="79">
        <v>0</v>
      </c>
      <c r="S30" s="79">
        <v>0</v>
      </c>
      <c r="T30" s="184">
        <f t="shared" si="2"/>
        <v>0</v>
      </c>
      <c r="U30" s="231">
        <f t="shared" si="5"/>
        <v>0</v>
      </c>
      <c r="V30" s="151"/>
      <c r="W30" s="174">
        <v>12464.87</v>
      </c>
      <c r="X30" s="79">
        <v>0</v>
      </c>
      <c r="Y30" s="233">
        <f t="shared" si="4"/>
        <v>0</v>
      </c>
    </row>
    <row r="31" spans="1:25" s="7" customFormat="1" ht="21.75" customHeight="1" x14ac:dyDescent="0.3">
      <c r="A31" s="26" t="s">
        <v>19</v>
      </c>
      <c r="B31" s="142">
        <v>90975.18</v>
      </c>
      <c r="C31" s="151"/>
      <c r="D31" s="147">
        <v>0</v>
      </c>
      <c r="E31" s="12">
        <v>0</v>
      </c>
      <c r="F31" s="12">
        <v>0</v>
      </c>
      <c r="G31" s="12">
        <v>0</v>
      </c>
      <c r="H31" s="12">
        <v>0</v>
      </c>
      <c r="I31" s="79">
        <v>0</v>
      </c>
      <c r="J31" s="79">
        <v>0</v>
      </c>
      <c r="K31" s="157">
        <f t="shared" si="0"/>
        <v>0</v>
      </c>
      <c r="L31" s="154"/>
      <c r="M31" s="174">
        <v>106258.36</v>
      </c>
      <c r="N31" s="4">
        <v>15283.18</v>
      </c>
      <c r="O31" s="79">
        <v>0</v>
      </c>
      <c r="P31" s="177">
        <f t="shared" si="1"/>
        <v>15283.18</v>
      </c>
      <c r="Q31" s="79">
        <v>0</v>
      </c>
      <c r="R31" s="79">
        <v>0</v>
      </c>
      <c r="S31" s="79">
        <v>0</v>
      </c>
      <c r="T31" s="184">
        <f t="shared" si="2"/>
        <v>0</v>
      </c>
      <c r="U31" s="231">
        <f t="shared" si="5"/>
        <v>0</v>
      </c>
      <c r="V31" s="151"/>
      <c r="W31" s="174">
        <v>62956.85</v>
      </c>
      <c r="X31" s="79">
        <v>0</v>
      </c>
      <c r="Y31" s="233">
        <f t="shared" si="4"/>
        <v>0</v>
      </c>
    </row>
    <row r="32" spans="1:25" s="7" customFormat="1" ht="21.75" customHeight="1" x14ac:dyDescent="0.3">
      <c r="A32" s="26" t="s">
        <v>20</v>
      </c>
      <c r="B32" s="142">
        <v>30913.78</v>
      </c>
      <c r="C32" s="151"/>
      <c r="D32" s="147">
        <v>0</v>
      </c>
      <c r="E32" s="12">
        <v>0</v>
      </c>
      <c r="F32" s="12">
        <v>0</v>
      </c>
      <c r="G32" s="12">
        <v>0</v>
      </c>
      <c r="H32" s="12">
        <v>0</v>
      </c>
      <c r="I32" s="79">
        <v>0</v>
      </c>
      <c r="J32" s="79">
        <v>0</v>
      </c>
      <c r="K32" s="157">
        <f t="shared" si="0"/>
        <v>0</v>
      </c>
      <c r="L32" s="154"/>
      <c r="M32" s="174">
        <v>48898.94</v>
      </c>
      <c r="N32" s="4">
        <v>17985.16</v>
      </c>
      <c r="O32" s="79">
        <v>0</v>
      </c>
      <c r="P32" s="177">
        <f t="shared" si="1"/>
        <v>17985.16</v>
      </c>
      <c r="Q32" s="79">
        <v>0</v>
      </c>
      <c r="R32" s="79">
        <v>0</v>
      </c>
      <c r="S32" s="79">
        <v>0</v>
      </c>
      <c r="T32" s="184">
        <f t="shared" si="2"/>
        <v>0</v>
      </c>
      <c r="U32" s="231">
        <f t="shared" si="5"/>
        <v>0</v>
      </c>
      <c r="V32" s="151"/>
      <c r="W32" s="174">
        <v>68226.710000000006</v>
      </c>
      <c r="X32" s="79">
        <v>0</v>
      </c>
      <c r="Y32" s="233">
        <f t="shared" si="4"/>
        <v>0</v>
      </c>
    </row>
    <row r="33" spans="1:25" s="7" customFormat="1" ht="21.75" customHeight="1" x14ac:dyDescent="0.3">
      <c r="A33" s="26" t="s">
        <v>21</v>
      </c>
      <c r="B33" s="142">
        <v>1803.27</v>
      </c>
      <c r="C33" s="151"/>
      <c r="D33" s="147">
        <v>0</v>
      </c>
      <c r="E33" s="12">
        <v>0</v>
      </c>
      <c r="F33" s="12">
        <v>0</v>
      </c>
      <c r="G33" s="12">
        <v>0</v>
      </c>
      <c r="H33" s="12">
        <v>0</v>
      </c>
      <c r="I33" s="79">
        <v>0</v>
      </c>
      <c r="J33" s="79">
        <v>0</v>
      </c>
      <c r="K33" s="157">
        <f t="shared" si="0"/>
        <v>0</v>
      </c>
      <c r="L33" s="154"/>
      <c r="M33" s="174">
        <v>3158.25</v>
      </c>
      <c r="N33" s="4">
        <v>1354.98</v>
      </c>
      <c r="O33" s="79">
        <v>0</v>
      </c>
      <c r="P33" s="177">
        <f t="shared" si="1"/>
        <v>1354.98</v>
      </c>
      <c r="Q33" s="79">
        <v>0</v>
      </c>
      <c r="R33" s="79">
        <v>0</v>
      </c>
      <c r="S33" s="79">
        <v>0</v>
      </c>
      <c r="T33" s="184">
        <f t="shared" si="2"/>
        <v>0</v>
      </c>
      <c r="U33" s="231">
        <f t="shared" si="5"/>
        <v>0</v>
      </c>
      <c r="V33" s="151"/>
      <c r="W33" s="174">
        <v>6019.86</v>
      </c>
      <c r="X33" s="79">
        <v>0</v>
      </c>
      <c r="Y33" s="233">
        <f t="shared" si="4"/>
        <v>0</v>
      </c>
    </row>
    <row r="34" spans="1:25" s="7" customFormat="1" ht="21.75" customHeight="1" x14ac:dyDescent="0.3">
      <c r="A34" s="26" t="s">
        <v>22</v>
      </c>
      <c r="B34" s="142">
        <v>53902.26</v>
      </c>
      <c r="C34" s="151"/>
      <c r="D34" s="147">
        <v>0</v>
      </c>
      <c r="E34" s="12">
        <v>0</v>
      </c>
      <c r="F34" s="12">
        <v>0</v>
      </c>
      <c r="G34" s="12">
        <v>0</v>
      </c>
      <c r="H34" s="12">
        <v>0</v>
      </c>
      <c r="I34" s="79">
        <v>0</v>
      </c>
      <c r="J34" s="79">
        <v>0</v>
      </c>
      <c r="K34" s="157">
        <f t="shared" si="0"/>
        <v>0</v>
      </c>
      <c r="L34" s="154"/>
      <c r="M34" s="174">
        <v>94636.800000000003</v>
      </c>
      <c r="N34" s="4">
        <v>40734.54</v>
      </c>
      <c r="O34" s="79">
        <v>0</v>
      </c>
      <c r="P34" s="177">
        <f t="shared" si="1"/>
        <v>40734.54</v>
      </c>
      <c r="Q34" s="79">
        <v>0</v>
      </c>
      <c r="R34" s="79">
        <v>0</v>
      </c>
      <c r="S34" s="79">
        <v>0</v>
      </c>
      <c r="T34" s="184">
        <f t="shared" si="2"/>
        <v>0</v>
      </c>
      <c r="U34" s="231">
        <f t="shared" si="5"/>
        <v>0</v>
      </c>
      <c r="V34" s="151"/>
      <c r="W34" s="174">
        <v>57690.92</v>
      </c>
      <c r="X34" s="79">
        <v>0</v>
      </c>
      <c r="Y34" s="233">
        <f t="shared" si="4"/>
        <v>0</v>
      </c>
    </row>
    <row r="35" spans="1:25" s="7" customFormat="1" ht="21.75" customHeight="1" x14ac:dyDescent="0.3">
      <c r="A35" s="26" t="s">
        <v>23</v>
      </c>
      <c r="B35" s="142">
        <v>142378.14000000001</v>
      </c>
      <c r="C35" s="151"/>
      <c r="D35" s="147">
        <v>0</v>
      </c>
      <c r="E35" s="12">
        <v>0</v>
      </c>
      <c r="F35" s="12">
        <v>0</v>
      </c>
      <c r="G35" s="12">
        <v>0</v>
      </c>
      <c r="H35" s="12">
        <v>0</v>
      </c>
      <c r="I35" s="79">
        <v>0</v>
      </c>
      <c r="J35" s="79">
        <v>0</v>
      </c>
      <c r="K35" s="157">
        <f t="shared" si="0"/>
        <v>0</v>
      </c>
      <c r="L35" s="154"/>
      <c r="M35" s="174">
        <v>185247.88</v>
      </c>
      <c r="N35" s="4">
        <v>42869.74</v>
      </c>
      <c r="O35" s="79">
        <v>0</v>
      </c>
      <c r="P35" s="177">
        <f t="shared" si="1"/>
        <v>42869.74</v>
      </c>
      <c r="Q35" s="79">
        <v>0</v>
      </c>
      <c r="R35" s="79">
        <v>0</v>
      </c>
      <c r="S35" s="79">
        <v>0</v>
      </c>
      <c r="T35" s="184">
        <f t="shared" si="2"/>
        <v>0</v>
      </c>
      <c r="U35" s="231">
        <f t="shared" si="5"/>
        <v>0</v>
      </c>
      <c r="V35" s="151"/>
      <c r="W35" s="174">
        <v>63765.26</v>
      </c>
      <c r="X35" s="79">
        <v>0</v>
      </c>
      <c r="Y35" s="233">
        <f t="shared" si="4"/>
        <v>0</v>
      </c>
    </row>
    <row r="36" spans="1:25" s="7" customFormat="1" ht="21.75" customHeight="1" x14ac:dyDescent="0.3">
      <c r="A36" s="26" t="s">
        <v>24</v>
      </c>
      <c r="B36" s="142">
        <v>44668.41</v>
      </c>
      <c r="C36" s="151"/>
      <c r="D36" s="147">
        <v>0</v>
      </c>
      <c r="E36" s="12">
        <v>0</v>
      </c>
      <c r="F36" s="12">
        <v>0</v>
      </c>
      <c r="G36" s="12">
        <v>0</v>
      </c>
      <c r="H36" s="12">
        <v>0</v>
      </c>
      <c r="I36" s="79">
        <v>0</v>
      </c>
      <c r="J36" s="79">
        <v>0</v>
      </c>
      <c r="K36" s="157">
        <f t="shared" si="0"/>
        <v>0</v>
      </c>
      <c r="L36" s="154"/>
      <c r="M36" s="174">
        <v>48337.93</v>
      </c>
      <c r="N36" s="4">
        <v>3669.52</v>
      </c>
      <c r="O36" s="79">
        <v>0</v>
      </c>
      <c r="P36" s="177">
        <f t="shared" si="1"/>
        <v>3669.52</v>
      </c>
      <c r="Q36" s="79">
        <v>0</v>
      </c>
      <c r="R36" s="79">
        <v>0</v>
      </c>
      <c r="S36" s="79">
        <v>0</v>
      </c>
      <c r="T36" s="184">
        <f t="shared" si="2"/>
        <v>0</v>
      </c>
      <c r="U36" s="231">
        <f t="shared" si="5"/>
        <v>0</v>
      </c>
      <c r="V36" s="151"/>
      <c r="W36" s="174">
        <v>56168.22</v>
      </c>
      <c r="X36" s="79">
        <v>0</v>
      </c>
      <c r="Y36" s="233">
        <f t="shared" si="4"/>
        <v>0</v>
      </c>
    </row>
    <row r="37" spans="1:25" s="7" customFormat="1" ht="21.75" customHeight="1" x14ac:dyDescent="0.3">
      <c r="A37" s="26" t="s">
        <v>86</v>
      </c>
      <c r="B37" s="142">
        <v>184299.45</v>
      </c>
      <c r="C37" s="151"/>
      <c r="D37" s="147">
        <v>0</v>
      </c>
      <c r="E37" s="12">
        <v>0</v>
      </c>
      <c r="F37" s="12">
        <v>0</v>
      </c>
      <c r="G37" s="12">
        <v>0</v>
      </c>
      <c r="H37" s="12">
        <v>0</v>
      </c>
      <c r="I37" s="79">
        <v>0</v>
      </c>
      <c r="J37" s="79">
        <v>0</v>
      </c>
      <c r="K37" s="157">
        <f t="shared" si="0"/>
        <v>0</v>
      </c>
      <c r="L37" s="154"/>
      <c r="M37" s="174">
        <v>209390.86</v>
      </c>
      <c r="N37" s="4">
        <v>25091.41</v>
      </c>
      <c r="O37" s="79">
        <v>0</v>
      </c>
      <c r="P37" s="177">
        <f t="shared" si="1"/>
        <v>25091.41</v>
      </c>
      <c r="Q37" s="79">
        <v>0</v>
      </c>
      <c r="R37" s="79">
        <v>0</v>
      </c>
      <c r="S37" s="79">
        <v>0</v>
      </c>
      <c r="T37" s="184">
        <f t="shared" si="2"/>
        <v>0</v>
      </c>
      <c r="U37" s="231">
        <f t="shared" si="5"/>
        <v>0</v>
      </c>
      <c r="V37" s="151"/>
      <c r="W37" s="174">
        <v>186417.63</v>
      </c>
      <c r="X37" s="79">
        <v>0</v>
      </c>
      <c r="Y37" s="233">
        <f t="shared" si="4"/>
        <v>0</v>
      </c>
    </row>
    <row r="38" spans="1:25" s="7" customFormat="1" ht="21.75" customHeight="1" x14ac:dyDescent="0.3">
      <c r="A38" s="26" t="s">
        <v>89</v>
      </c>
      <c r="B38" s="142">
        <v>2057.11</v>
      </c>
      <c r="C38" s="151"/>
      <c r="D38" s="147">
        <v>0</v>
      </c>
      <c r="E38" s="12">
        <v>0</v>
      </c>
      <c r="F38" s="12">
        <v>0</v>
      </c>
      <c r="G38" s="12">
        <v>0</v>
      </c>
      <c r="H38" s="12">
        <v>0</v>
      </c>
      <c r="I38" s="79">
        <v>0</v>
      </c>
      <c r="J38" s="79">
        <v>0</v>
      </c>
      <c r="K38" s="157">
        <f t="shared" si="0"/>
        <v>0</v>
      </c>
      <c r="L38" s="154"/>
      <c r="M38" s="174">
        <v>5217.09</v>
      </c>
      <c r="N38" s="4">
        <v>3159.98</v>
      </c>
      <c r="O38" s="79">
        <v>0</v>
      </c>
      <c r="P38" s="177">
        <f t="shared" si="1"/>
        <v>3159.98</v>
      </c>
      <c r="Q38" s="79">
        <v>0</v>
      </c>
      <c r="R38" s="79">
        <v>0</v>
      </c>
      <c r="S38" s="79">
        <v>0</v>
      </c>
      <c r="T38" s="184">
        <f t="shared" si="2"/>
        <v>0</v>
      </c>
      <c r="U38" s="231">
        <f t="shared" si="5"/>
        <v>0</v>
      </c>
      <c r="V38" s="151"/>
      <c r="W38" s="174">
        <v>5457.37</v>
      </c>
      <c r="X38" s="79">
        <v>0</v>
      </c>
      <c r="Y38" s="233">
        <f t="shared" si="4"/>
        <v>0</v>
      </c>
    </row>
    <row r="39" spans="1:25" s="7" customFormat="1" ht="21.75" customHeight="1" x14ac:dyDescent="0.3">
      <c r="A39" s="26" t="s">
        <v>25</v>
      </c>
      <c r="B39" s="142">
        <v>184276.82</v>
      </c>
      <c r="C39" s="151"/>
      <c r="D39" s="147">
        <v>0</v>
      </c>
      <c r="E39" s="12">
        <v>0</v>
      </c>
      <c r="F39" s="12">
        <v>0</v>
      </c>
      <c r="G39" s="12">
        <v>0</v>
      </c>
      <c r="H39" s="12">
        <v>0</v>
      </c>
      <c r="I39" s="79">
        <v>0</v>
      </c>
      <c r="J39" s="79">
        <v>0</v>
      </c>
      <c r="K39" s="157">
        <f t="shared" si="0"/>
        <v>0</v>
      </c>
      <c r="L39" s="154"/>
      <c r="M39" s="174">
        <v>474390.12</v>
      </c>
      <c r="N39" s="4">
        <v>290113.3</v>
      </c>
      <c r="O39" s="79">
        <v>0</v>
      </c>
      <c r="P39" s="177">
        <f t="shared" si="1"/>
        <v>290113.3</v>
      </c>
      <c r="Q39" s="79">
        <v>0</v>
      </c>
      <c r="R39" s="79">
        <v>0</v>
      </c>
      <c r="S39" s="79">
        <v>0</v>
      </c>
      <c r="T39" s="184">
        <f t="shared" si="2"/>
        <v>0</v>
      </c>
      <c r="U39" s="231">
        <f t="shared" si="5"/>
        <v>0</v>
      </c>
      <c r="V39" s="151"/>
      <c r="W39" s="174">
        <v>458705.11</v>
      </c>
      <c r="X39" s="79">
        <v>0</v>
      </c>
      <c r="Y39" s="233">
        <f t="shared" si="4"/>
        <v>0</v>
      </c>
    </row>
    <row r="40" spans="1:25" s="7" customFormat="1" ht="21.75" customHeight="1" x14ac:dyDescent="0.3">
      <c r="A40" s="26" t="s">
        <v>26</v>
      </c>
      <c r="B40" s="142">
        <v>47646.14</v>
      </c>
      <c r="C40" s="151"/>
      <c r="D40" s="147">
        <v>0</v>
      </c>
      <c r="E40" s="12">
        <v>0</v>
      </c>
      <c r="F40" s="12">
        <v>0</v>
      </c>
      <c r="G40" s="12">
        <v>0</v>
      </c>
      <c r="H40" s="12">
        <v>0</v>
      </c>
      <c r="I40" s="79">
        <v>0</v>
      </c>
      <c r="J40" s="79">
        <v>0</v>
      </c>
      <c r="K40" s="157">
        <f t="shared" si="0"/>
        <v>0</v>
      </c>
      <c r="L40" s="154"/>
      <c r="M40" s="174">
        <v>58051.02</v>
      </c>
      <c r="N40" s="4">
        <v>10404.879999999999</v>
      </c>
      <c r="O40" s="79">
        <v>0</v>
      </c>
      <c r="P40" s="177">
        <f t="shared" si="1"/>
        <v>10404.879999999999</v>
      </c>
      <c r="Q40" s="79">
        <v>0</v>
      </c>
      <c r="R40" s="79">
        <v>0</v>
      </c>
      <c r="S40" s="79">
        <v>0</v>
      </c>
      <c r="T40" s="184">
        <f t="shared" si="2"/>
        <v>0</v>
      </c>
      <c r="U40" s="231">
        <f t="shared" si="5"/>
        <v>0</v>
      </c>
      <c r="V40" s="151"/>
      <c r="W40" s="174">
        <v>52809.66</v>
      </c>
      <c r="X40" s="79">
        <v>0</v>
      </c>
      <c r="Y40" s="233">
        <f t="shared" si="4"/>
        <v>0</v>
      </c>
    </row>
    <row r="41" spans="1:25" s="7" customFormat="1" ht="21.75" customHeight="1" x14ac:dyDescent="0.3">
      <c r="A41" s="26" t="s">
        <v>27</v>
      </c>
      <c r="B41" s="142">
        <v>22028.98</v>
      </c>
      <c r="C41" s="151"/>
      <c r="D41" s="147">
        <v>0</v>
      </c>
      <c r="E41" s="12">
        <v>0</v>
      </c>
      <c r="F41" s="12">
        <v>0</v>
      </c>
      <c r="G41" s="12">
        <v>0</v>
      </c>
      <c r="H41" s="12">
        <v>0</v>
      </c>
      <c r="I41" s="79">
        <v>0</v>
      </c>
      <c r="J41" s="79">
        <v>0</v>
      </c>
      <c r="K41" s="157">
        <f t="shared" si="0"/>
        <v>0</v>
      </c>
      <c r="L41" s="154"/>
      <c r="M41" s="174">
        <v>32332.16</v>
      </c>
      <c r="N41" s="4">
        <v>10303.18</v>
      </c>
      <c r="O41" s="79">
        <v>0</v>
      </c>
      <c r="P41" s="177">
        <f t="shared" si="1"/>
        <v>10303.18</v>
      </c>
      <c r="Q41" s="79">
        <v>0</v>
      </c>
      <c r="R41" s="79">
        <v>0</v>
      </c>
      <c r="S41" s="79">
        <v>0</v>
      </c>
      <c r="T41" s="184">
        <f t="shared" si="2"/>
        <v>0</v>
      </c>
      <c r="U41" s="231">
        <f t="shared" si="5"/>
        <v>0</v>
      </c>
      <c r="V41" s="151"/>
      <c r="W41" s="174">
        <v>29187.88</v>
      </c>
      <c r="X41" s="79">
        <v>0</v>
      </c>
      <c r="Y41" s="233">
        <f t="shared" si="4"/>
        <v>0</v>
      </c>
    </row>
    <row r="42" spans="1:25" s="7" customFormat="1" ht="21.75" customHeight="1" x14ac:dyDescent="0.3">
      <c r="A42" s="26" t="s">
        <v>28</v>
      </c>
      <c r="B42" s="142">
        <v>155756.1</v>
      </c>
      <c r="C42" s="151"/>
      <c r="D42" s="147">
        <v>0</v>
      </c>
      <c r="E42" s="12">
        <v>0</v>
      </c>
      <c r="F42" s="12">
        <v>0</v>
      </c>
      <c r="G42" s="12">
        <v>0</v>
      </c>
      <c r="H42" s="12">
        <v>0</v>
      </c>
      <c r="I42" s="79">
        <v>0</v>
      </c>
      <c r="J42" s="79">
        <v>0</v>
      </c>
      <c r="K42" s="157">
        <f t="shared" si="0"/>
        <v>0</v>
      </c>
      <c r="L42" s="154"/>
      <c r="M42" s="174">
        <v>216904.68</v>
      </c>
      <c r="N42" s="4">
        <v>61148.58</v>
      </c>
      <c r="O42" s="79">
        <v>0</v>
      </c>
      <c r="P42" s="177">
        <f t="shared" si="1"/>
        <v>61148.58</v>
      </c>
      <c r="Q42" s="79">
        <v>0</v>
      </c>
      <c r="R42" s="79">
        <v>0</v>
      </c>
      <c r="S42" s="79">
        <v>0</v>
      </c>
      <c r="T42" s="184">
        <f t="shared" si="2"/>
        <v>0</v>
      </c>
      <c r="U42" s="231">
        <f t="shared" si="5"/>
        <v>0</v>
      </c>
      <c r="V42" s="151"/>
      <c r="W42" s="174">
        <v>121873.5</v>
      </c>
      <c r="X42" s="79">
        <v>0</v>
      </c>
      <c r="Y42" s="233">
        <f t="shared" si="4"/>
        <v>0</v>
      </c>
    </row>
    <row r="43" spans="1:25" s="7" customFormat="1" ht="21.75" customHeight="1" x14ac:dyDescent="0.3">
      <c r="A43" s="26" t="s">
        <v>29</v>
      </c>
      <c r="B43" s="142">
        <v>28219.79</v>
      </c>
      <c r="C43" s="151"/>
      <c r="D43" s="147">
        <v>0</v>
      </c>
      <c r="E43" s="12">
        <v>0</v>
      </c>
      <c r="F43" s="12">
        <v>0</v>
      </c>
      <c r="G43" s="12">
        <v>0</v>
      </c>
      <c r="H43" s="12">
        <v>0</v>
      </c>
      <c r="I43" s="79">
        <v>0</v>
      </c>
      <c r="J43" s="79">
        <v>0</v>
      </c>
      <c r="K43" s="157">
        <f t="shared" si="0"/>
        <v>0</v>
      </c>
      <c r="L43" s="154"/>
      <c r="M43" s="174">
        <v>38399.21</v>
      </c>
      <c r="N43" s="4">
        <v>10179.42</v>
      </c>
      <c r="O43" s="79">
        <v>0</v>
      </c>
      <c r="P43" s="177">
        <f t="shared" si="1"/>
        <v>10179.42</v>
      </c>
      <c r="Q43" s="79">
        <v>0</v>
      </c>
      <c r="R43" s="79">
        <v>0</v>
      </c>
      <c r="S43" s="79">
        <v>0</v>
      </c>
      <c r="T43" s="184">
        <f t="shared" si="2"/>
        <v>0</v>
      </c>
      <c r="U43" s="231">
        <f t="shared" si="5"/>
        <v>0</v>
      </c>
      <c r="V43" s="151"/>
      <c r="W43" s="174">
        <v>21330.9</v>
      </c>
      <c r="X43" s="79">
        <v>0</v>
      </c>
      <c r="Y43" s="233">
        <f t="shared" si="4"/>
        <v>0</v>
      </c>
    </row>
    <row r="44" spans="1:25" s="7" customFormat="1" ht="21.75" customHeight="1" x14ac:dyDescent="0.3">
      <c r="A44" s="26" t="s">
        <v>30</v>
      </c>
      <c r="B44" s="142">
        <v>13722.03</v>
      </c>
      <c r="C44" s="151"/>
      <c r="D44" s="147">
        <v>0</v>
      </c>
      <c r="E44" s="12">
        <v>0</v>
      </c>
      <c r="F44" s="12">
        <v>0</v>
      </c>
      <c r="G44" s="12">
        <v>0</v>
      </c>
      <c r="H44" s="12">
        <v>0</v>
      </c>
      <c r="I44" s="79">
        <v>0</v>
      </c>
      <c r="J44" s="79">
        <v>0</v>
      </c>
      <c r="K44" s="157">
        <f t="shared" si="0"/>
        <v>0</v>
      </c>
      <c r="L44" s="154"/>
      <c r="M44" s="174">
        <v>12512.34</v>
      </c>
      <c r="N44" s="79">
        <v>-1209.69</v>
      </c>
      <c r="O44" s="79">
        <v>156.27000000000001</v>
      </c>
      <c r="P44" s="177">
        <f t="shared" si="1"/>
        <v>-1053.42</v>
      </c>
      <c r="Q44" s="79">
        <v>244.7</v>
      </c>
      <c r="R44" s="79">
        <v>139.5</v>
      </c>
      <c r="S44" s="79">
        <v>669.22</v>
      </c>
      <c r="T44" s="184">
        <f>SUM(Q44:S44)</f>
        <v>1053.42</v>
      </c>
      <c r="U44" s="231">
        <f>P44+T44</f>
        <v>0</v>
      </c>
      <c r="V44" s="151"/>
      <c r="W44" s="174">
        <v>38440.79</v>
      </c>
      <c r="X44" s="79">
        <v>0</v>
      </c>
      <c r="Y44" s="233">
        <f t="shared" si="4"/>
        <v>0</v>
      </c>
    </row>
    <row r="45" spans="1:25" s="7" customFormat="1" ht="21.75" customHeight="1" x14ac:dyDescent="0.3">
      <c r="A45" s="26" t="s">
        <v>31</v>
      </c>
      <c r="B45" s="142">
        <v>125752.2</v>
      </c>
      <c r="C45" s="151"/>
      <c r="D45" s="147">
        <v>0</v>
      </c>
      <c r="E45" s="12">
        <v>0</v>
      </c>
      <c r="F45" s="12">
        <v>0</v>
      </c>
      <c r="G45" s="12">
        <v>0</v>
      </c>
      <c r="H45" s="12">
        <v>0</v>
      </c>
      <c r="I45" s="79">
        <v>0</v>
      </c>
      <c r="J45" s="79">
        <v>0</v>
      </c>
      <c r="K45" s="157">
        <f t="shared" si="0"/>
        <v>0</v>
      </c>
      <c r="L45" s="154"/>
      <c r="M45" s="174">
        <v>275671.02</v>
      </c>
      <c r="N45" s="79">
        <v>149918.82</v>
      </c>
      <c r="O45" s="79">
        <v>0</v>
      </c>
      <c r="P45" s="177">
        <f t="shared" si="1"/>
        <v>149918.82</v>
      </c>
      <c r="Q45" s="79">
        <v>0</v>
      </c>
      <c r="R45" s="79">
        <v>0</v>
      </c>
      <c r="S45" s="79">
        <v>0</v>
      </c>
      <c r="T45" s="184">
        <f t="shared" ref="T45:T81" si="6">K45+O45+Q45+R45</f>
        <v>0</v>
      </c>
      <c r="U45" s="231">
        <f t="shared" si="5"/>
        <v>0</v>
      </c>
      <c r="V45" s="151"/>
      <c r="W45" s="174">
        <v>412825.4</v>
      </c>
      <c r="X45" s="79">
        <v>0</v>
      </c>
      <c r="Y45" s="233">
        <f t="shared" si="4"/>
        <v>0</v>
      </c>
    </row>
    <row r="46" spans="1:25" s="7" customFormat="1" ht="21.75" customHeight="1" x14ac:dyDescent="0.3">
      <c r="A46" s="26" t="s">
        <v>32</v>
      </c>
      <c r="B46" s="142">
        <v>61147.5</v>
      </c>
      <c r="C46" s="151"/>
      <c r="D46" s="147">
        <v>0</v>
      </c>
      <c r="E46" s="12">
        <v>0</v>
      </c>
      <c r="F46" s="12">
        <v>0</v>
      </c>
      <c r="G46" s="12">
        <v>0</v>
      </c>
      <c r="H46" s="12">
        <v>0</v>
      </c>
      <c r="I46" s="79">
        <v>0</v>
      </c>
      <c r="J46" s="79">
        <v>0</v>
      </c>
      <c r="K46" s="157">
        <f t="shared" si="0"/>
        <v>0</v>
      </c>
      <c r="L46" s="154"/>
      <c r="M46" s="174">
        <v>116899.33</v>
      </c>
      <c r="N46" s="79">
        <v>55751.83</v>
      </c>
      <c r="O46" s="79">
        <v>0</v>
      </c>
      <c r="P46" s="177">
        <f t="shared" si="1"/>
        <v>55751.83</v>
      </c>
      <c r="Q46" s="79">
        <v>0</v>
      </c>
      <c r="R46" s="79">
        <v>0</v>
      </c>
      <c r="S46" s="79">
        <v>0</v>
      </c>
      <c r="T46" s="184">
        <f t="shared" si="6"/>
        <v>0</v>
      </c>
      <c r="U46" s="231">
        <f t="shared" si="5"/>
        <v>0</v>
      </c>
      <c r="V46" s="151"/>
      <c r="W46" s="174">
        <v>105881.87</v>
      </c>
      <c r="X46" s="79">
        <v>0</v>
      </c>
      <c r="Y46" s="233">
        <f t="shared" si="4"/>
        <v>0</v>
      </c>
    </row>
    <row r="47" spans="1:25" s="7" customFormat="1" ht="21.75" customHeight="1" x14ac:dyDescent="0.3">
      <c r="A47" s="26" t="s">
        <v>33</v>
      </c>
      <c r="B47" s="142">
        <v>104439.07</v>
      </c>
      <c r="C47" s="151"/>
      <c r="D47" s="147">
        <v>0</v>
      </c>
      <c r="E47" s="12">
        <v>0</v>
      </c>
      <c r="F47" s="12">
        <v>0</v>
      </c>
      <c r="G47" s="12">
        <v>0</v>
      </c>
      <c r="H47" s="12">
        <v>0</v>
      </c>
      <c r="I47" s="79">
        <v>0</v>
      </c>
      <c r="J47" s="79">
        <v>0</v>
      </c>
      <c r="K47" s="157">
        <f t="shared" si="0"/>
        <v>0</v>
      </c>
      <c r="L47" s="154"/>
      <c r="M47" s="174">
        <v>156252.31</v>
      </c>
      <c r="N47" s="79">
        <v>51813.24</v>
      </c>
      <c r="O47" s="79">
        <v>0</v>
      </c>
      <c r="P47" s="177">
        <f t="shared" si="1"/>
        <v>51813.24</v>
      </c>
      <c r="Q47" s="79">
        <v>0</v>
      </c>
      <c r="R47" s="79">
        <v>0</v>
      </c>
      <c r="S47" s="79">
        <v>0</v>
      </c>
      <c r="T47" s="184">
        <f t="shared" si="6"/>
        <v>0</v>
      </c>
      <c r="U47" s="231">
        <f t="shared" si="5"/>
        <v>0</v>
      </c>
      <c r="V47" s="151"/>
      <c r="W47" s="174">
        <v>75023.509999999995</v>
      </c>
      <c r="X47" s="79">
        <v>0</v>
      </c>
      <c r="Y47" s="233">
        <f t="shared" si="4"/>
        <v>0</v>
      </c>
    </row>
    <row r="48" spans="1:25" s="7" customFormat="1" ht="21.75" customHeight="1" x14ac:dyDescent="0.3">
      <c r="A48" s="26" t="s">
        <v>34</v>
      </c>
      <c r="B48" s="142">
        <v>54636.91</v>
      </c>
      <c r="C48" s="151"/>
      <c r="D48" s="147">
        <v>0</v>
      </c>
      <c r="E48" s="12">
        <v>0</v>
      </c>
      <c r="F48" s="12">
        <v>0</v>
      </c>
      <c r="G48" s="12">
        <v>0</v>
      </c>
      <c r="H48" s="12">
        <v>0</v>
      </c>
      <c r="I48" s="79">
        <v>0</v>
      </c>
      <c r="J48" s="79">
        <v>0</v>
      </c>
      <c r="K48" s="157">
        <f t="shared" si="0"/>
        <v>0</v>
      </c>
      <c r="L48" s="154"/>
      <c r="M48" s="174">
        <v>54213.63</v>
      </c>
      <c r="N48" s="79">
        <v>-423.28</v>
      </c>
      <c r="O48" s="79">
        <v>423.28</v>
      </c>
      <c r="P48" s="177">
        <f t="shared" si="1"/>
        <v>0</v>
      </c>
      <c r="Q48" s="79">
        <v>0</v>
      </c>
      <c r="R48" s="79">
        <v>0</v>
      </c>
      <c r="S48" s="79">
        <v>0</v>
      </c>
      <c r="T48" s="184">
        <f t="shared" si="6"/>
        <v>423.28</v>
      </c>
      <c r="U48" s="231">
        <f t="shared" si="5"/>
        <v>0</v>
      </c>
      <c r="V48" s="151"/>
      <c r="W48" s="174">
        <v>40191.870000000003</v>
      </c>
      <c r="X48" s="79">
        <v>0</v>
      </c>
      <c r="Y48" s="233">
        <f t="shared" si="4"/>
        <v>0</v>
      </c>
    </row>
    <row r="49" spans="1:25" s="7" customFormat="1" ht="21.75" customHeight="1" x14ac:dyDescent="0.3">
      <c r="A49" s="26" t="s">
        <v>35</v>
      </c>
      <c r="B49" s="142">
        <v>57802.51</v>
      </c>
      <c r="C49" s="151"/>
      <c r="D49" s="147">
        <v>0</v>
      </c>
      <c r="E49" s="12">
        <v>0</v>
      </c>
      <c r="F49" s="12">
        <v>0</v>
      </c>
      <c r="G49" s="12">
        <v>0</v>
      </c>
      <c r="H49" s="12">
        <v>0</v>
      </c>
      <c r="I49" s="79">
        <v>0</v>
      </c>
      <c r="J49" s="79">
        <v>0</v>
      </c>
      <c r="K49" s="157">
        <v>0</v>
      </c>
      <c r="L49" s="154"/>
      <c r="M49" s="174">
        <v>48720.5</v>
      </c>
      <c r="N49" s="79">
        <v>-9082.01</v>
      </c>
      <c r="O49" s="79">
        <v>9082.01</v>
      </c>
      <c r="P49" s="177">
        <f>N49+O49</f>
        <v>0</v>
      </c>
      <c r="Q49" s="79">
        <v>0</v>
      </c>
      <c r="R49" s="79">
        <v>0</v>
      </c>
      <c r="S49" s="79">
        <v>0</v>
      </c>
      <c r="T49" s="184">
        <f t="shared" si="6"/>
        <v>9082.01</v>
      </c>
      <c r="U49" s="231">
        <f t="shared" si="5"/>
        <v>0</v>
      </c>
      <c r="V49" s="151"/>
      <c r="W49" s="174">
        <v>46019.09</v>
      </c>
      <c r="X49" s="79">
        <v>0</v>
      </c>
      <c r="Y49" s="233">
        <f t="shared" si="4"/>
        <v>0</v>
      </c>
    </row>
    <row r="50" spans="1:25" s="7" customFormat="1" ht="21.75" customHeight="1" x14ac:dyDescent="0.3">
      <c r="A50" s="26" t="s">
        <v>36</v>
      </c>
      <c r="B50" s="142">
        <v>182886.03</v>
      </c>
      <c r="C50" s="151"/>
      <c r="D50" s="147">
        <v>0</v>
      </c>
      <c r="E50" s="12">
        <v>0</v>
      </c>
      <c r="F50" s="12">
        <v>0</v>
      </c>
      <c r="G50" s="12">
        <v>0</v>
      </c>
      <c r="H50" s="12">
        <v>0</v>
      </c>
      <c r="I50" s="79">
        <v>0</v>
      </c>
      <c r="J50" s="79">
        <v>0</v>
      </c>
      <c r="K50" s="157">
        <f t="shared" ref="K50:K81" si="7">SUM(D50:J50)</f>
        <v>0</v>
      </c>
      <c r="L50" s="154"/>
      <c r="M50" s="174">
        <v>247644.03</v>
      </c>
      <c r="N50" s="4">
        <v>64758</v>
      </c>
      <c r="O50" s="79">
        <v>0</v>
      </c>
      <c r="P50" s="177">
        <f>N50+O50</f>
        <v>64758</v>
      </c>
      <c r="Q50" s="79">
        <v>0</v>
      </c>
      <c r="R50" s="79">
        <v>0</v>
      </c>
      <c r="S50" s="79">
        <v>0</v>
      </c>
      <c r="T50" s="184">
        <f t="shared" si="6"/>
        <v>0</v>
      </c>
      <c r="U50" s="231">
        <f t="shared" si="5"/>
        <v>0</v>
      </c>
      <c r="V50" s="151"/>
      <c r="W50" s="174">
        <v>313630.32</v>
      </c>
      <c r="X50" s="79">
        <v>0</v>
      </c>
      <c r="Y50" s="233">
        <f t="shared" si="4"/>
        <v>0</v>
      </c>
    </row>
    <row r="51" spans="1:25" s="7" customFormat="1" ht="21.75" customHeight="1" x14ac:dyDescent="0.3">
      <c r="A51" s="26" t="s">
        <v>37</v>
      </c>
      <c r="B51" s="142">
        <v>580569.81000000006</v>
      </c>
      <c r="C51" s="151"/>
      <c r="D51" s="147">
        <v>0</v>
      </c>
      <c r="E51" s="12">
        <v>0</v>
      </c>
      <c r="F51" s="12">
        <v>0</v>
      </c>
      <c r="G51" s="12">
        <v>0</v>
      </c>
      <c r="H51" s="12">
        <v>0</v>
      </c>
      <c r="I51" s="79">
        <v>0</v>
      </c>
      <c r="J51" s="79">
        <v>0</v>
      </c>
      <c r="K51" s="157">
        <f t="shared" si="7"/>
        <v>0</v>
      </c>
      <c r="L51" s="154"/>
      <c r="M51" s="174">
        <v>684187.01</v>
      </c>
      <c r="N51" s="4">
        <v>103617.2</v>
      </c>
      <c r="O51" s="79">
        <v>0</v>
      </c>
      <c r="P51" s="177">
        <f t="shared" ref="P51:P57" si="8">N51+O51</f>
        <v>103617.2</v>
      </c>
      <c r="Q51" s="79">
        <v>0</v>
      </c>
      <c r="R51" s="79">
        <v>0</v>
      </c>
      <c r="S51" s="79">
        <v>0</v>
      </c>
      <c r="T51" s="184">
        <f t="shared" si="6"/>
        <v>0</v>
      </c>
      <c r="U51" s="231">
        <f t="shared" si="5"/>
        <v>0</v>
      </c>
      <c r="V51" s="151"/>
      <c r="W51" s="174">
        <v>933038.91</v>
      </c>
      <c r="X51" s="79">
        <v>0</v>
      </c>
      <c r="Y51" s="233">
        <f t="shared" si="4"/>
        <v>0</v>
      </c>
    </row>
    <row r="52" spans="1:25" s="7" customFormat="1" ht="21.75" customHeight="1" x14ac:dyDescent="0.3">
      <c r="A52" s="26" t="s">
        <v>38</v>
      </c>
      <c r="B52" s="142">
        <v>68928.179999999993</v>
      </c>
      <c r="C52" s="151"/>
      <c r="D52" s="147">
        <v>0</v>
      </c>
      <c r="E52" s="12">
        <v>0</v>
      </c>
      <c r="F52" s="12">
        <v>0</v>
      </c>
      <c r="G52" s="12">
        <v>0</v>
      </c>
      <c r="H52" s="12">
        <v>0</v>
      </c>
      <c r="I52" s="79">
        <v>0</v>
      </c>
      <c r="J52" s="79">
        <v>0</v>
      </c>
      <c r="K52" s="157">
        <f t="shared" si="7"/>
        <v>0</v>
      </c>
      <c r="L52" s="154"/>
      <c r="M52" s="174">
        <v>192949.71</v>
      </c>
      <c r="N52" s="4">
        <v>123559.25</v>
      </c>
      <c r="O52" s="79">
        <v>0</v>
      </c>
      <c r="P52" s="177">
        <f t="shared" si="8"/>
        <v>123559.25</v>
      </c>
      <c r="Q52" s="79">
        <v>0</v>
      </c>
      <c r="R52" s="79">
        <v>0</v>
      </c>
      <c r="S52" s="79">
        <v>0</v>
      </c>
      <c r="T52" s="184">
        <f t="shared" si="6"/>
        <v>0</v>
      </c>
      <c r="U52" s="231">
        <f t="shared" si="5"/>
        <v>0</v>
      </c>
      <c r="V52" s="151"/>
      <c r="W52" s="174">
        <v>207133.68</v>
      </c>
      <c r="X52" s="79">
        <v>0</v>
      </c>
      <c r="Y52" s="233">
        <f t="shared" si="4"/>
        <v>0</v>
      </c>
    </row>
    <row r="53" spans="1:25" s="7" customFormat="1" ht="21.75" customHeight="1" x14ac:dyDescent="0.3">
      <c r="A53" s="26" t="s">
        <v>39</v>
      </c>
      <c r="B53" s="142">
        <v>54449.99</v>
      </c>
      <c r="C53" s="151"/>
      <c r="D53" s="147">
        <v>0</v>
      </c>
      <c r="E53" s="12">
        <v>0</v>
      </c>
      <c r="F53" s="12">
        <v>0</v>
      </c>
      <c r="G53" s="12">
        <v>0</v>
      </c>
      <c r="H53" s="12">
        <v>0</v>
      </c>
      <c r="I53" s="79">
        <v>0</v>
      </c>
      <c r="J53" s="79">
        <v>0</v>
      </c>
      <c r="K53" s="157">
        <f t="shared" si="7"/>
        <v>0</v>
      </c>
      <c r="L53" s="154"/>
      <c r="M53" s="174">
        <v>144383.6</v>
      </c>
      <c r="N53" s="4">
        <v>89933.61</v>
      </c>
      <c r="O53" s="79">
        <v>0</v>
      </c>
      <c r="P53" s="177">
        <f t="shared" si="8"/>
        <v>89933.61</v>
      </c>
      <c r="Q53" s="79">
        <v>0</v>
      </c>
      <c r="R53" s="79">
        <v>0</v>
      </c>
      <c r="S53" s="79">
        <v>0</v>
      </c>
      <c r="T53" s="184">
        <f t="shared" si="6"/>
        <v>0</v>
      </c>
      <c r="U53" s="231">
        <f t="shared" si="5"/>
        <v>0</v>
      </c>
      <c r="V53" s="151"/>
      <c r="W53" s="174">
        <v>103499.87</v>
      </c>
      <c r="X53" s="79">
        <v>0</v>
      </c>
      <c r="Y53" s="233">
        <f t="shared" si="4"/>
        <v>0</v>
      </c>
    </row>
    <row r="54" spans="1:25" s="7" customFormat="1" ht="21.75" customHeight="1" x14ac:dyDescent="0.3">
      <c r="A54" s="26" t="s">
        <v>40</v>
      </c>
      <c r="B54" s="142">
        <v>9492.23</v>
      </c>
      <c r="C54" s="151"/>
      <c r="D54" s="147">
        <v>0</v>
      </c>
      <c r="E54" s="12">
        <v>0</v>
      </c>
      <c r="F54" s="12">
        <v>0</v>
      </c>
      <c r="G54" s="12">
        <v>0</v>
      </c>
      <c r="H54" s="12">
        <v>0</v>
      </c>
      <c r="I54" s="79">
        <v>0</v>
      </c>
      <c r="J54" s="79">
        <v>0</v>
      </c>
      <c r="K54" s="157">
        <f t="shared" si="7"/>
        <v>0</v>
      </c>
      <c r="L54" s="154"/>
      <c r="M54" s="174">
        <v>12219.99</v>
      </c>
      <c r="N54" s="4">
        <v>2727.76</v>
      </c>
      <c r="O54" s="79">
        <v>0</v>
      </c>
      <c r="P54" s="177">
        <f t="shared" si="8"/>
        <v>2727.76</v>
      </c>
      <c r="Q54" s="79">
        <v>0</v>
      </c>
      <c r="R54" s="79">
        <v>0</v>
      </c>
      <c r="S54" s="79">
        <v>0</v>
      </c>
      <c r="T54" s="184">
        <f t="shared" si="6"/>
        <v>0</v>
      </c>
      <c r="U54" s="231">
        <f t="shared" si="5"/>
        <v>0</v>
      </c>
      <c r="V54" s="151"/>
      <c r="W54" s="174">
        <v>9102.7000000000007</v>
      </c>
      <c r="X54" s="79">
        <v>0</v>
      </c>
      <c r="Y54" s="233">
        <f t="shared" si="4"/>
        <v>0</v>
      </c>
    </row>
    <row r="55" spans="1:25" s="7" customFormat="1" ht="21.75" customHeight="1" x14ac:dyDescent="0.3">
      <c r="A55" s="26" t="s">
        <v>41</v>
      </c>
      <c r="B55" s="142">
        <v>1598.2</v>
      </c>
      <c r="C55" s="151"/>
      <c r="D55" s="147">
        <v>0</v>
      </c>
      <c r="E55" s="12">
        <v>0</v>
      </c>
      <c r="F55" s="12">
        <v>0</v>
      </c>
      <c r="G55" s="12">
        <v>0</v>
      </c>
      <c r="H55" s="12">
        <v>0</v>
      </c>
      <c r="I55" s="79">
        <v>0</v>
      </c>
      <c r="J55" s="79">
        <v>0</v>
      </c>
      <c r="K55" s="157">
        <f t="shared" si="7"/>
        <v>0</v>
      </c>
      <c r="L55" s="154"/>
      <c r="M55" s="174">
        <v>3803.97</v>
      </c>
      <c r="N55" s="4">
        <v>2205.77</v>
      </c>
      <c r="O55" s="79">
        <v>0</v>
      </c>
      <c r="P55" s="177">
        <f t="shared" si="8"/>
        <v>2205.77</v>
      </c>
      <c r="Q55" s="79">
        <v>0</v>
      </c>
      <c r="R55" s="79">
        <v>0</v>
      </c>
      <c r="S55" s="79">
        <v>0</v>
      </c>
      <c r="T55" s="184">
        <f t="shared" si="6"/>
        <v>0</v>
      </c>
      <c r="U55" s="231">
        <f t="shared" si="5"/>
        <v>0</v>
      </c>
      <c r="V55" s="151"/>
      <c r="W55" s="174">
        <v>0</v>
      </c>
      <c r="X55" s="79">
        <v>0</v>
      </c>
      <c r="Y55" s="233">
        <f t="shared" si="4"/>
        <v>0</v>
      </c>
    </row>
    <row r="56" spans="1:25" s="7" customFormat="1" ht="21.75" customHeight="1" x14ac:dyDescent="0.3">
      <c r="A56" s="26" t="s">
        <v>42</v>
      </c>
      <c r="B56" s="142">
        <v>186018.86</v>
      </c>
      <c r="C56" s="151"/>
      <c r="D56" s="147">
        <v>0</v>
      </c>
      <c r="E56" s="12">
        <v>0</v>
      </c>
      <c r="F56" s="12">
        <v>0</v>
      </c>
      <c r="G56" s="12">
        <v>0</v>
      </c>
      <c r="H56" s="12">
        <v>0</v>
      </c>
      <c r="I56" s="79">
        <v>0</v>
      </c>
      <c r="J56" s="79">
        <v>0</v>
      </c>
      <c r="K56" s="157">
        <f t="shared" si="7"/>
        <v>0</v>
      </c>
      <c r="L56" s="154"/>
      <c r="M56" s="174">
        <v>243560.27</v>
      </c>
      <c r="N56" s="4">
        <v>57541.41</v>
      </c>
      <c r="O56" s="79">
        <v>0</v>
      </c>
      <c r="P56" s="177">
        <f t="shared" si="8"/>
        <v>57541.41</v>
      </c>
      <c r="Q56" s="79">
        <v>0</v>
      </c>
      <c r="R56" s="79">
        <v>0</v>
      </c>
      <c r="S56" s="79">
        <v>0</v>
      </c>
      <c r="T56" s="184">
        <f t="shared" si="6"/>
        <v>0</v>
      </c>
      <c r="U56" s="231">
        <f t="shared" si="5"/>
        <v>0</v>
      </c>
      <c r="V56" s="151"/>
      <c r="W56" s="174">
        <v>860639.09</v>
      </c>
      <c r="X56" s="79">
        <v>0</v>
      </c>
      <c r="Y56" s="233">
        <f t="shared" si="4"/>
        <v>0</v>
      </c>
    </row>
    <row r="57" spans="1:25" s="7" customFormat="1" ht="21.75" customHeight="1" x14ac:dyDescent="0.3">
      <c r="A57" s="26" t="s">
        <v>43</v>
      </c>
      <c r="B57" s="142">
        <v>143093.45000000001</v>
      </c>
      <c r="C57" s="151"/>
      <c r="D57" s="147">
        <v>0</v>
      </c>
      <c r="E57" s="12">
        <v>0</v>
      </c>
      <c r="F57" s="12">
        <v>0</v>
      </c>
      <c r="G57" s="12">
        <v>0</v>
      </c>
      <c r="H57" s="12">
        <v>0</v>
      </c>
      <c r="I57" s="79">
        <v>0</v>
      </c>
      <c r="J57" s="79">
        <v>0</v>
      </c>
      <c r="K57" s="157">
        <f t="shared" si="7"/>
        <v>0</v>
      </c>
      <c r="L57" s="154"/>
      <c r="M57" s="174">
        <v>286182.73</v>
      </c>
      <c r="N57" s="4">
        <v>143089.28</v>
      </c>
      <c r="O57" s="79">
        <v>0</v>
      </c>
      <c r="P57" s="177">
        <f t="shared" si="8"/>
        <v>143089.28</v>
      </c>
      <c r="Q57" s="79">
        <v>0</v>
      </c>
      <c r="R57" s="79">
        <v>0</v>
      </c>
      <c r="S57" s="79">
        <v>0</v>
      </c>
      <c r="T57" s="184">
        <f t="shared" si="6"/>
        <v>0</v>
      </c>
      <c r="U57" s="231">
        <f t="shared" si="5"/>
        <v>0</v>
      </c>
      <c r="V57" s="151"/>
      <c r="W57" s="174">
        <v>50900.82</v>
      </c>
      <c r="X57" s="79">
        <v>0</v>
      </c>
      <c r="Y57" s="233">
        <f t="shared" si="4"/>
        <v>0</v>
      </c>
    </row>
    <row r="58" spans="1:25" s="7" customFormat="1" ht="21.75" customHeight="1" x14ac:dyDescent="0.3">
      <c r="A58" s="26" t="s">
        <v>44</v>
      </c>
      <c r="B58" s="142">
        <v>13033.08</v>
      </c>
      <c r="C58" s="151"/>
      <c r="D58" s="147">
        <v>0</v>
      </c>
      <c r="E58" s="12">
        <v>0</v>
      </c>
      <c r="F58" s="12">
        <v>0</v>
      </c>
      <c r="G58" s="12">
        <v>0</v>
      </c>
      <c r="H58" s="12">
        <v>0</v>
      </c>
      <c r="I58" s="79">
        <v>0</v>
      </c>
      <c r="J58" s="79">
        <v>0</v>
      </c>
      <c r="K58" s="157">
        <f t="shared" si="7"/>
        <v>0</v>
      </c>
      <c r="L58" s="154"/>
      <c r="M58" s="174">
        <v>12093.44</v>
      </c>
      <c r="N58" s="79">
        <v>-939.64</v>
      </c>
      <c r="O58" s="79">
        <v>0</v>
      </c>
      <c r="P58" s="177">
        <f>N58+O58</f>
        <v>-939.64</v>
      </c>
      <c r="Q58" s="79">
        <v>0</v>
      </c>
      <c r="R58" s="79">
        <v>0</v>
      </c>
      <c r="S58" s="79">
        <v>0</v>
      </c>
      <c r="T58" s="184">
        <f t="shared" si="6"/>
        <v>0</v>
      </c>
      <c r="U58" s="231">
        <f t="shared" si="5"/>
        <v>0</v>
      </c>
      <c r="V58" s="151"/>
      <c r="W58" s="174">
        <v>11554.37</v>
      </c>
      <c r="X58" s="79">
        <v>0</v>
      </c>
      <c r="Y58" s="233">
        <f t="shared" si="4"/>
        <v>0</v>
      </c>
    </row>
    <row r="59" spans="1:25" s="7" customFormat="1" ht="21.75" customHeight="1" x14ac:dyDescent="0.3">
      <c r="A59" s="26" t="s">
        <v>45</v>
      </c>
      <c r="B59" s="142">
        <v>42921.53</v>
      </c>
      <c r="C59" s="151"/>
      <c r="D59" s="147">
        <v>0</v>
      </c>
      <c r="E59" s="12">
        <v>0</v>
      </c>
      <c r="F59" s="12">
        <v>0</v>
      </c>
      <c r="G59" s="12">
        <v>0</v>
      </c>
      <c r="H59" s="12">
        <v>0</v>
      </c>
      <c r="I59" s="79">
        <v>0</v>
      </c>
      <c r="J59" s="79">
        <v>0</v>
      </c>
      <c r="K59" s="157">
        <f t="shared" si="7"/>
        <v>0</v>
      </c>
      <c r="L59" s="154"/>
      <c r="M59" s="174">
        <v>106077.56</v>
      </c>
      <c r="N59" s="4">
        <v>63156.03</v>
      </c>
      <c r="O59" s="79">
        <v>0</v>
      </c>
      <c r="P59" s="177">
        <f t="shared" ref="P59:P108" si="9">N59+O59</f>
        <v>63156.03</v>
      </c>
      <c r="Q59" s="79">
        <v>0</v>
      </c>
      <c r="R59" s="79">
        <v>0</v>
      </c>
      <c r="S59" s="79">
        <v>0</v>
      </c>
      <c r="T59" s="184">
        <f t="shared" si="6"/>
        <v>0</v>
      </c>
      <c r="U59" s="231">
        <f t="shared" si="5"/>
        <v>0</v>
      </c>
      <c r="V59" s="151"/>
      <c r="W59" s="174">
        <v>84737.96</v>
      </c>
      <c r="X59" s="79">
        <v>0</v>
      </c>
      <c r="Y59" s="233">
        <f t="shared" si="4"/>
        <v>0</v>
      </c>
    </row>
    <row r="60" spans="1:25" s="7" customFormat="1" ht="21.75" customHeight="1" x14ac:dyDescent="0.3">
      <c r="A60" s="26" t="s">
        <v>46</v>
      </c>
      <c r="B60" s="142">
        <v>42568.61</v>
      </c>
      <c r="C60" s="151"/>
      <c r="D60" s="147">
        <v>0</v>
      </c>
      <c r="E60" s="12">
        <v>0</v>
      </c>
      <c r="F60" s="12">
        <v>0</v>
      </c>
      <c r="G60" s="12">
        <v>0</v>
      </c>
      <c r="H60" s="12">
        <v>0</v>
      </c>
      <c r="I60" s="79">
        <v>0</v>
      </c>
      <c r="J60" s="79">
        <v>0</v>
      </c>
      <c r="K60" s="157">
        <f t="shared" si="7"/>
        <v>0</v>
      </c>
      <c r="L60" s="154"/>
      <c r="M60" s="174">
        <v>60678.96</v>
      </c>
      <c r="N60" s="4">
        <v>18110.349999999999</v>
      </c>
      <c r="O60" s="79">
        <v>0</v>
      </c>
      <c r="P60" s="177">
        <f t="shared" si="9"/>
        <v>18110.349999999999</v>
      </c>
      <c r="Q60" s="79">
        <v>0</v>
      </c>
      <c r="R60" s="79">
        <v>0</v>
      </c>
      <c r="S60" s="79">
        <v>0</v>
      </c>
      <c r="T60" s="184">
        <f t="shared" si="6"/>
        <v>0</v>
      </c>
      <c r="U60" s="231">
        <f t="shared" si="5"/>
        <v>0</v>
      </c>
      <c r="V60" s="151"/>
      <c r="W60" s="174">
        <v>42855.74</v>
      </c>
      <c r="X60" s="79">
        <v>0</v>
      </c>
      <c r="Y60" s="233">
        <f t="shared" si="4"/>
        <v>0</v>
      </c>
    </row>
    <row r="61" spans="1:25" s="7" customFormat="1" ht="21.75" customHeight="1" x14ac:dyDescent="0.3">
      <c r="A61" s="26" t="s">
        <v>47</v>
      </c>
      <c r="B61" s="142">
        <v>12499.93</v>
      </c>
      <c r="C61" s="151"/>
      <c r="D61" s="147">
        <v>0</v>
      </c>
      <c r="E61" s="12">
        <v>0</v>
      </c>
      <c r="F61" s="12">
        <v>0</v>
      </c>
      <c r="G61" s="12">
        <v>0</v>
      </c>
      <c r="H61" s="12">
        <v>0</v>
      </c>
      <c r="I61" s="79">
        <v>0</v>
      </c>
      <c r="J61" s="79">
        <v>0</v>
      </c>
      <c r="K61" s="157">
        <f t="shared" si="7"/>
        <v>0</v>
      </c>
      <c r="L61" s="154"/>
      <c r="M61" s="174">
        <v>34426.39</v>
      </c>
      <c r="N61" s="4">
        <v>21926.46</v>
      </c>
      <c r="O61" s="79">
        <v>0</v>
      </c>
      <c r="P61" s="177">
        <f t="shared" si="9"/>
        <v>21926.46</v>
      </c>
      <c r="Q61" s="79">
        <v>0</v>
      </c>
      <c r="R61" s="79">
        <v>0</v>
      </c>
      <c r="S61" s="79">
        <v>0</v>
      </c>
      <c r="T61" s="184">
        <f t="shared" si="6"/>
        <v>0</v>
      </c>
      <c r="U61" s="231">
        <f t="shared" si="5"/>
        <v>0</v>
      </c>
      <c r="V61" s="151"/>
      <c r="W61" s="174">
        <v>44832.67</v>
      </c>
      <c r="X61" s="79">
        <v>0</v>
      </c>
      <c r="Y61" s="233">
        <f t="shared" si="4"/>
        <v>0</v>
      </c>
    </row>
    <row r="62" spans="1:25" s="7" customFormat="1" ht="21.75" customHeight="1" x14ac:dyDescent="0.3">
      <c r="A62" s="26" t="s">
        <v>48</v>
      </c>
      <c r="B62" s="142">
        <v>3013.79</v>
      </c>
      <c r="C62" s="151"/>
      <c r="D62" s="147">
        <v>0</v>
      </c>
      <c r="E62" s="12">
        <v>0</v>
      </c>
      <c r="F62" s="12">
        <v>0</v>
      </c>
      <c r="G62" s="12">
        <v>0</v>
      </c>
      <c r="H62" s="12">
        <v>0</v>
      </c>
      <c r="I62" s="79">
        <v>0</v>
      </c>
      <c r="J62" s="79">
        <v>0</v>
      </c>
      <c r="K62" s="157">
        <f t="shared" si="7"/>
        <v>0</v>
      </c>
      <c r="L62" s="154"/>
      <c r="M62" s="174">
        <v>7085.95</v>
      </c>
      <c r="N62" s="4">
        <v>4072.16</v>
      </c>
      <c r="O62" s="79">
        <v>0</v>
      </c>
      <c r="P62" s="177">
        <f t="shared" si="9"/>
        <v>4072.16</v>
      </c>
      <c r="Q62" s="79">
        <v>0</v>
      </c>
      <c r="R62" s="79">
        <v>0</v>
      </c>
      <c r="S62" s="79">
        <v>0</v>
      </c>
      <c r="T62" s="184">
        <f t="shared" si="6"/>
        <v>0</v>
      </c>
      <c r="U62" s="231">
        <f t="shared" si="5"/>
        <v>0</v>
      </c>
      <c r="V62" s="151"/>
      <c r="W62" s="174">
        <v>0</v>
      </c>
      <c r="X62" s="79">
        <v>0</v>
      </c>
      <c r="Y62" s="233">
        <f t="shared" si="4"/>
        <v>0</v>
      </c>
    </row>
    <row r="63" spans="1:25" s="7" customFormat="1" ht="21.75" customHeight="1" x14ac:dyDescent="0.3">
      <c r="A63" s="26" t="s">
        <v>84</v>
      </c>
      <c r="B63" s="142">
        <v>8037.54</v>
      </c>
      <c r="C63" s="151"/>
      <c r="D63" s="147">
        <v>0</v>
      </c>
      <c r="E63" s="12">
        <v>0</v>
      </c>
      <c r="F63" s="12">
        <v>0</v>
      </c>
      <c r="G63" s="12">
        <v>0</v>
      </c>
      <c r="H63" s="12">
        <v>0</v>
      </c>
      <c r="I63" s="79">
        <v>0</v>
      </c>
      <c r="J63" s="79">
        <v>0</v>
      </c>
      <c r="K63" s="157">
        <f t="shared" si="7"/>
        <v>0</v>
      </c>
      <c r="L63" s="154"/>
      <c r="M63" s="174">
        <v>9255.14</v>
      </c>
      <c r="N63" s="4">
        <v>1217.5999999999999</v>
      </c>
      <c r="O63" s="79">
        <v>0</v>
      </c>
      <c r="P63" s="177">
        <f t="shared" si="9"/>
        <v>1217.5999999999999</v>
      </c>
      <c r="Q63" s="79">
        <v>0</v>
      </c>
      <c r="R63" s="79">
        <v>0</v>
      </c>
      <c r="S63" s="79">
        <v>0</v>
      </c>
      <c r="T63" s="184">
        <f t="shared" si="6"/>
        <v>0</v>
      </c>
      <c r="U63" s="231">
        <f t="shared" si="5"/>
        <v>0</v>
      </c>
      <c r="V63" s="151"/>
      <c r="W63" s="174">
        <v>18674.62</v>
      </c>
      <c r="X63" s="79">
        <v>0</v>
      </c>
      <c r="Y63" s="233">
        <f t="shared" si="4"/>
        <v>0</v>
      </c>
    </row>
    <row r="64" spans="1:25" s="7" customFormat="1" ht="21.75" customHeight="1" x14ac:dyDescent="0.3">
      <c r="A64" s="26" t="s">
        <v>49</v>
      </c>
      <c r="B64" s="142">
        <v>7196.24</v>
      </c>
      <c r="C64" s="151"/>
      <c r="D64" s="147">
        <v>0</v>
      </c>
      <c r="E64" s="12">
        <v>0</v>
      </c>
      <c r="F64" s="12">
        <v>0</v>
      </c>
      <c r="G64" s="12">
        <v>0</v>
      </c>
      <c r="H64" s="12">
        <v>0</v>
      </c>
      <c r="I64" s="79">
        <v>0</v>
      </c>
      <c r="J64" s="79">
        <v>0</v>
      </c>
      <c r="K64" s="157">
        <f t="shared" si="7"/>
        <v>0</v>
      </c>
      <c r="L64" s="154"/>
      <c r="M64" s="174">
        <v>9854.64</v>
      </c>
      <c r="N64" s="4">
        <v>2658.4</v>
      </c>
      <c r="O64" s="79">
        <v>0</v>
      </c>
      <c r="P64" s="177">
        <f t="shared" si="9"/>
        <v>2658.4</v>
      </c>
      <c r="Q64" s="79">
        <v>0</v>
      </c>
      <c r="R64" s="79">
        <v>0</v>
      </c>
      <c r="S64" s="79">
        <v>0</v>
      </c>
      <c r="T64" s="184">
        <f t="shared" si="6"/>
        <v>0</v>
      </c>
      <c r="U64" s="231">
        <f t="shared" si="5"/>
        <v>0</v>
      </c>
      <c r="V64" s="151"/>
      <c r="W64" s="174">
        <v>9876.33</v>
      </c>
      <c r="X64" s="79">
        <v>0</v>
      </c>
      <c r="Y64" s="233">
        <f t="shared" si="4"/>
        <v>0</v>
      </c>
    </row>
    <row r="65" spans="1:25" s="7" customFormat="1" ht="21.75" customHeight="1" x14ac:dyDescent="0.3">
      <c r="A65" s="26" t="s">
        <v>50</v>
      </c>
      <c r="B65" s="142">
        <v>20790.55</v>
      </c>
      <c r="C65" s="151"/>
      <c r="D65" s="147">
        <v>0</v>
      </c>
      <c r="E65" s="12">
        <v>0</v>
      </c>
      <c r="F65" s="12">
        <v>0</v>
      </c>
      <c r="G65" s="12">
        <v>0</v>
      </c>
      <c r="H65" s="12">
        <v>0</v>
      </c>
      <c r="I65" s="79">
        <v>0</v>
      </c>
      <c r="J65" s="79">
        <v>0</v>
      </c>
      <c r="K65" s="157">
        <f t="shared" si="7"/>
        <v>0</v>
      </c>
      <c r="L65" s="154"/>
      <c r="M65" s="174">
        <v>31269.84</v>
      </c>
      <c r="N65" s="4">
        <v>10479.290000000001</v>
      </c>
      <c r="O65" s="79">
        <v>0</v>
      </c>
      <c r="P65" s="177">
        <f t="shared" si="9"/>
        <v>10479.290000000001</v>
      </c>
      <c r="Q65" s="79">
        <v>0</v>
      </c>
      <c r="R65" s="79">
        <v>0</v>
      </c>
      <c r="S65" s="79">
        <v>0</v>
      </c>
      <c r="T65" s="184">
        <f t="shared" si="6"/>
        <v>0</v>
      </c>
      <c r="U65" s="231">
        <f t="shared" si="5"/>
        <v>0</v>
      </c>
      <c r="V65" s="151"/>
      <c r="W65" s="174">
        <v>38934.620000000003</v>
      </c>
      <c r="X65" s="79">
        <v>0</v>
      </c>
      <c r="Y65" s="233">
        <f t="shared" si="4"/>
        <v>0</v>
      </c>
    </row>
    <row r="66" spans="1:25" s="7" customFormat="1" ht="21.75" customHeight="1" x14ac:dyDescent="0.3">
      <c r="A66" s="26" t="s">
        <v>94</v>
      </c>
      <c r="B66" s="142">
        <v>15369.84</v>
      </c>
      <c r="C66" s="151"/>
      <c r="D66" s="147">
        <v>0</v>
      </c>
      <c r="E66" s="12">
        <v>0</v>
      </c>
      <c r="F66" s="12">
        <v>0</v>
      </c>
      <c r="G66" s="12">
        <v>0</v>
      </c>
      <c r="H66" s="12">
        <v>0</v>
      </c>
      <c r="I66" s="79">
        <v>0</v>
      </c>
      <c r="J66" s="79">
        <v>0</v>
      </c>
      <c r="K66" s="157">
        <f t="shared" si="7"/>
        <v>0</v>
      </c>
      <c r="L66" s="154"/>
      <c r="M66" s="174">
        <v>16364.13</v>
      </c>
      <c r="N66" s="4">
        <v>994.29</v>
      </c>
      <c r="O66" s="79">
        <v>0</v>
      </c>
      <c r="P66" s="177">
        <f t="shared" si="9"/>
        <v>994.29</v>
      </c>
      <c r="Q66" s="79">
        <v>0</v>
      </c>
      <c r="R66" s="79">
        <v>0</v>
      </c>
      <c r="S66" s="79">
        <v>0</v>
      </c>
      <c r="T66" s="184">
        <f t="shared" si="6"/>
        <v>0</v>
      </c>
      <c r="U66" s="231">
        <f t="shared" si="5"/>
        <v>0</v>
      </c>
      <c r="V66" s="151"/>
      <c r="W66" s="174">
        <v>10599.05</v>
      </c>
      <c r="X66" s="79">
        <v>0</v>
      </c>
      <c r="Y66" s="233">
        <f t="shared" si="4"/>
        <v>0</v>
      </c>
    </row>
    <row r="67" spans="1:25" s="140" customFormat="1" ht="21.75" customHeight="1" x14ac:dyDescent="0.3">
      <c r="A67" s="138" t="s">
        <v>51</v>
      </c>
      <c r="B67" s="142">
        <v>-13013.63</v>
      </c>
      <c r="C67" s="151"/>
      <c r="D67" s="139">
        <v>1546.84</v>
      </c>
      <c r="E67" s="79">
        <v>1489.39</v>
      </c>
      <c r="F67" s="79">
        <v>0</v>
      </c>
      <c r="G67" s="79">
        <v>23.62</v>
      </c>
      <c r="H67" s="79">
        <v>0</v>
      </c>
      <c r="I67" s="79">
        <v>0</v>
      </c>
      <c r="J67" s="79">
        <v>0</v>
      </c>
      <c r="K67" s="157">
        <f t="shared" si="7"/>
        <v>3059.85</v>
      </c>
      <c r="L67" s="151"/>
      <c r="M67" s="174">
        <v>46989.120000000003</v>
      </c>
      <c r="N67" s="79">
        <v>60002.75</v>
      </c>
      <c r="O67" s="79">
        <v>0</v>
      </c>
      <c r="P67" s="177">
        <v>50048.97</v>
      </c>
      <c r="Q67" s="79">
        <v>0</v>
      </c>
      <c r="R67" s="79">
        <v>0</v>
      </c>
      <c r="S67" s="79">
        <v>0</v>
      </c>
      <c r="T67" s="184">
        <f t="shared" si="6"/>
        <v>3059.85</v>
      </c>
      <c r="U67" s="231">
        <v>0</v>
      </c>
      <c r="V67" s="151"/>
      <c r="W67" s="174">
        <v>44416.76</v>
      </c>
      <c r="X67" s="79">
        <v>0</v>
      </c>
      <c r="Y67" s="233">
        <f t="shared" si="4"/>
        <v>0</v>
      </c>
    </row>
    <row r="68" spans="1:25" s="7" customFormat="1" ht="21.75" customHeight="1" x14ac:dyDescent="0.3">
      <c r="A68" s="26" t="s">
        <v>92</v>
      </c>
      <c r="B68" s="142">
        <v>809.59</v>
      </c>
      <c r="C68" s="151"/>
      <c r="D68" s="147">
        <v>0</v>
      </c>
      <c r="E68" s="12">
        <v>0</v>
      </c>
      <c r="F68" s="12">
        <v>0</v>
      </c>
      <c r="G68" s="12">
        <v>0</v>
      </c>
      <c r="H68" s="12">
        <v>0</v>
      </c>
      <c r="I68" s="79">
        <v>0</v>
      </c>
      <c r="J68" s="79">
        <v>0</v>
      </c>
      <c r="K68" s="157">
        <f t="shared" si="7"/>
        <v>0</v>
      </c>
      <c r="L68" s="154"/>
      <c r="M68" s="174">
        <v>15748.4</v>
      </c>
      <c r="N68" s="4">
        <v>14938.81</v>
      </c>
      <c r="O68" s="79">
        <v>0</v>
      </c>
      <c r="P68" s="177">
        <f t="shared" si="9"/>
        <v>14938.81</v>
      </c>
      <c r="Q68" s="79">
        <v>0</v>
      </c>
      <c r="R68" s="79">
        <v>0</v>
      </c>
      <c r="S68" s="79">
        <v>0</v>
      </c>
      <c r="T68" s="184">
        <f t="shared" si="6"/>
        <v>0</v>
      </c>
      <c r="U68" s="231">
        <f t="shared" si="5"/>
        <v>0</v>
      </c>
      <c r="V68" s="151"/>
      <c r="W68" s="174">
        <v>29742.18</v>
      </c>
      <c r="X68" s="79">
        <v>0</v>
      </c>
      <c r="Y68" s="233">
        <f t="shared" si="4"/>
        <v>0</v>
      </c>
    </row>
    <row r="69" spans="1:25" s="7" customFormat="1" ht="21.6" x14ac:dyDescent="0.3">
      <c r="A69" s="64" t="s">
        <v>131</v>
      </c>
      <c r="B69" s="142">
        <v>12782</v>
      </c>
      <c r="C69" s="151"/>
      <c r="D69" s="147">
        <v>0</v>
      </c>
      <c r="E69" s="12">
        <v>0</v>
      </c>
      <c r="F69" s="12">
        <v>0</v>
      </c>
      <c r="G69" s="12">
        <v>0</v>
      </c>
      <c r="H69" s="12">
        <v>0</v>
      </c>
      <c r="I69" s="79">
        <v>0</v>
      </c>
      <c r="J69" s="79">
        <v>0</v>
      </c>
      <c r="K69" s="157">
        <f t="shared" si="7"/>
        <v>0</v>
      </c>
      <c r="L69" s="154"/>
      <c r="M69" s="174">
        <v>16824.64</v>
      </c>
      <c r="N69" s="4">
        <v>4042.64</v>
      </c>
      <c r="O69" s="79">
        <v>0</v>
      </c>
      <c r="P69" s="177">
        <f t="shared" si="9"/>
        <v>4042.64</v>
      </c>
      <c r="Q69" s="79">
        <v>0</v>
      </c>
      <c r="R69" s="79">
        <v>0</v>
      </c>
      <c r="S69" s="79">
        <v>0</v>
      </c>
      <c r="T69" s="184">
        <f t="shared" si="6"/>
        <v>0</v>
      </c>
      <c r="U69" s="231">
        <f t="shared" si="5"/>
        <v>0</v>
      </c>
      <c r="V69" s="151"/>
      <c r="W69" s="174">
        <v>7791.44</v>
      </c>
      <c r="X69" s="79">
        <v>0</v>
      </c>
      <c r="Y69" s="233">
        <f t="shared" si="4"/>
        <v>0</v>
      </c>
    </row>
    <row r="70" spans="1:25" s="7" customFormat="1" ht="21.75" customHeight="1" x14ac:dyDescent="0.3">
      <c r="A70" s="26" t="s">
        <v>93</v>
      </c>
      <c r="B70" s="142">
        <v>3211.84</v>
      </c>
      <c r="C70" s="151"/>
      <c r="D70" s="147">
        <v>0</v>
      </c>
      <c r="E70" s="12">
        <v>0</v>
      </c>
      <c r="F70" s="12">
        <v>0</v>
      </c>
      <c r="G70" s="12">
        <v>0</v>
      </c>
      <c r="H70" s="12">
        <v>0</v>
      </c>
      <c r="I70" s="79">
        <v>0</v>
      </c>
      <c r="J70" s="79">
        <v>0</v>
      </c>
      <c r="K70" s="157">
        <f t="shared" si="7"/>
        <v>0</v>
      </c>
      <c r="L70" s="154"/>
      <c r="M70" s="174">
        <v>8708.4699999999993</v>
      </c>
      <c r="N70" s="4">
        <v>5496.63</v>
      </c>
      <c r="O70" s="79">
        <v>0</v>
      </c>
      <c r="P70" s="177">
        <f t="shared" si="9"/>
        <v>5496.63</v>
      </c>
      <c r="Q70" s="79">
        <v>0</v>
      </c>
      <c r="R70" s="79">
        <v>0</v>
      </c>
      <c r="S70" s="79">
        <v>0</v>
      </c>
      <c r="T70" s="184">
        <f t="shared" si="6"/>
        <v>0</v>
      </c>
      <c r="U70" s="231">
        <f t="shared" si="5"/>
        <v>0</v>
      </c>
      <c r="V70" s="151"/>
      <c r="W70" s="174">
        <v>8327.64</v>
      </c>
      <c r="X70" s="79">
        <v>0</v>
      </c>
      <c r="Y70" s="233">
        <f t="shared" si="4"/>
        <v>0</v>
      </c>
    </row>
    <row r="71" spans="1:25" s="7" customFormat="1" ht="21.75" customHeight="1" x14ac:dyDescent="0.3">
      <c r="A71" s="26" t="s">
        <v>52</v>
      </c>
      <c r="B71" s="142">
        <v>0</v>
      </c>
      <c r="C71" s="151"/>
      <c r="D71" s="147">
        <v>0</v>
      </c>
      <c r="E71" s="12">
        <v>0</v>
      </c>
      <c r="F71" s="12">
        <v>0</v>
      </c>
      <c r="G71" s="12">
        <v>0</v>
      </c>
      <c r="H71" s="12">
        <v>0</v>
      </c>
      <c r="I71" s="79">
        <v>0</v>
      </c>
      <c r="J71" s="79">
        <v>0</v>
      </c>
      <c r="K71" s="157">
        <f t="shared" si="7"/>
        <v>0</v>
      </c>
      <c r="L71" s="154"/>
      <c r="M71" s="174">
        <v>0</v>
      </c>
      <c r="N71" s="4">
        <v>0</v>
      </c>
      <c r="O71" s="79">
        <v>0</v>
      </c>
      <c r="P71" s="177">
        <f t="shared" si="9"/>
        <v>0</v>
      </c>
      <c r="Q71" s="79">
        <v>0</v>
      </c>
      <c r="R71" s="79">
        <v>0</v>
      </c>
      <c r="S71" s="79">
        <v>0</v>
      </c>
      <c r="T71" s="184">
        <f t="shared" si="6"/>
        <v>0</v>
      </c>
      <c r="U71" s="231">
        <f t="shared" si="5"/>
        <v>0</v>
      </c>
      <c r="V71" s="151"/>
      <c r="W71" s="174">
        <v>0</v>
      </c>
      <c r="X71" s="79">
        <v>0</v>
      </c>
      <c r="Y71" s="233">
        <f t="shared" si="4"/>
        <v>0</v>
      </c>
    </row>
    <row r="72" spans="1:25" s="7" customFormat="1" ht="21.75" customHeight="1" x14ac:dyDescent="0.3">
      <c r="A72" s="69" t="s">
        <v>81</v>
      </c>
      <c r="B72" s="142">
        <v>0</v>
      </c>
      <c r="C72" s="151"/>
      <c r="D72" s="147">
        <v>0</v>
      </c>
      <c r="E72" s="12">
        <v>0</v>
      </c>
      <c r="F72" s="12">
        <v>0</v>
      </c>
      <c r="G72" s="12">
        <v>0</v>
      </c>
      <c r="H72" s="12">
        <v>0</v>
      </c>
      <c r="I72" s="79">
        <v>0</v>
      </c>
      <c r="J72" s="79">
        <v>0</v>
      </c>
      <c r="K72" s="157">
        <f t="shared" si="7"/>
        <v>0</v>
      </c>
      <c r="L72" s="154"/>
      <c r="M72" s="174">
        <v>0</v>
      </c>
      <c r="N72" s="4">
        <v>0</v>
      </c>
      <c r="O72" s="79">
        <v>0</v>
      </c>
      <c r="P72" s="177">
        <f t="shared" si="9"/>
        <v>0</v>
      </c>
      <c r="Q72" s="79">
        <v>0</v>
      </c>
      <c r="R72" s="79">
        <v>0</v>
      </c>
      <c r="S72" s="79">
        <v>0</v>
      </c>
      <c r="T72" s="184">
        <f t="shared" si="6"/>
        <v>0</v>
      </c>
      <c r="U72" s="231">
        <f t="shared" si="5"/>
        <v>0</v>
      </c>
      <c r="V72" s="151"/>
      <c r="W72" s="174">
        <v>0</v>
      </c>
      <c r="X72" s="79">
        <v>0</v>
      </c>
      <c r="Y72" s="233">
        <f t="shared" si="4"/>
        <v>0</v>
      </c>
    </row>
    <row r="73" spans="1:25" s="7" customFormat="1" ht="21.75" customHeight="1" x14ac:dyDescent="0.3">
      <c r="A73" s="96" t="s">
        <v>85</v>
      </c>
      <c r="B73" s="143">
        <v>30868.89</v>
      </c>
      <c r="C73" s="151"/>
      <c r="D73" s="147">
        <v>0</v>
      </c>
      <c r="E73" s="12">
        <v>0</v>
      </c>
      <c r="F73" s="12">
        <v>0</v>
      </c>
      <c r="G73" s="12">
        <v>0</v>
      </c>
      <c r="H73" s="12">
        <v>0</v>
      </c>
      <c r="I73" s="79">
        <v>0</v>
      </c>
      <c r="J73" s="79">
        <v>0</v>
      </c>
      <c r="K73" s="157">
        <f t="shared" si="7"/>
        <v>0</v>
      </c>
      <c r="L73" s="154"/>
      <c r="M73" s="175">
        <v>43527.040000000001</v>
      </c>
      <c r="N73" s="99">
        <v>12658.15</v>
      </c>
      <c r="O73" s="79">
        <v>0</v>
      </c>
      <c r="P73" s="177">
        <f t="shared" si="9"/>
        <v>12658.15</v>
      </c>
      <c r="Q73" s="79">
        <v>0</v>
      </c>
      <c r="R73" s="79">
        <v>0</v>
      </c>
      <c r="S73" s="79">
        <v>0</v>
      </c>
      <c r="T73" s="184">
        <f t="shared" si="6"/>
        <v>0</v>
      </c>
      <c r="U73" s="231">
        <f t="shared" si="5"/>
        <v>0</v>
      </c>
      <c r="V73" s="151"/>
      <c r="W73" s="175">
        <v>37492.800000000003</v>
      </c>
      <c r="X73" s="79">
        <v>0</v>
      </c>
      <c r="Y73" s="233">
        <f t="shared" si="4"/>
        <v>0</v>
      </c>
    </row>
    <row r="74" spans="1:25" s="7" customFormat="1" ht="21.75" customHeight="1" x14ac:dyDescent="0.3">
      <c r="A74" s="26" t="s">
        <v>53</v>
      </c>
      <c r="B74" s="142">
        <v>5895.9</v>
      </c>
      <c r="C74" s="151"/>
      <c r="D74" s="147">
        <v>0</v>
      </c>
      <c r="E74" s="12">
        <v>0</v>
      </c>
      <c r="F74" s="12">
        <v>0</v>
      </c>
      <c r="G74" s="12">
        <v>0</v>
      </c>
      <c r="H74" s="12">
        <v>0</v>
      </c>
      <c r="I74" s="79">
        <v>0</v>
      </c>
      <c r="J74" s="79">
        <v>0</v>
      </c>
      <c r="K74" s="157">
        <f t="shared" si="7"/>
        <v>0</v>
      </c>
      <c r="L74" s="154"/>
      <c r="M74" s="174">
        <v>11250.19</v>
      </c>
      <c r="N74" s="4">
        <v>5354.29</v>
      </c>
      <c r="O74" s="79">
        <v>0</v>
      </c>
      <c r="P74" s="177">
        <f t="shared" si="9"/>
        <v>5354.29</v>
      </c>
      <c r="Q74" s="79">
        <v>0</v>
      </c>
      <c r="R74" s="79">
        <v>0</v>
      </c>
      <c r="S74" s="79">
        <v>0</v>
      </c>
      <c r="T74" s="184">
        <f t="shared" si="6"/>
        <v>0</v>
      </c>
      <c r="U74" s="231">
        <f t="shared" si="5"/>
        <v>0</v>
      </c>
      <c r="V74" s="151"/>
      <c r="W74" s="174">
        <v>20219.599999999999</v>
      </c>
      <c r="X74" s="79">
        <v>0</v>
      </c>
      <c r="Y74" s="233">
        <f t="shared" si="4"/>
        <v>0</v>
      </c>
    </row>
    <row r="75" spans="1:25" s="7" customFormat="1" ht="21.75" customHeight="1" x14ac:dyDescent="0.3">
      <c r="A75" s="26" t="s">
        <v>54</v>
      </c>
      <c r="B75" s="142">
        <v>22724.03</v>
      </c>
      <c r="C75" s="151"/>
      <c r="D75" s="147">
        <v>0</v>
      </c>
      <c r="E75" s="12">
        <v>0</v>
      </c>
      <c r="F75" s="12">
        <v>0</v>
      </c>
      <c r="G75" s="12">
        <v>0</v>
      </c>
      <c r="H75" s="12">
        <v>0</v>
      </c>
      <c r="I75" s="79">
        <v>0</v>
      </c>
      <c r="J75" s="79">
        <v>0</v>
      </c>
      <c r="K75" s="157">
        <f t="shared" si="7"/>
        <v>0</v>
      </c>
      <c r="L75" s="154"/>
      <c r="M75" s="174">
        <v>29894.54</v>
      </c>
      <c r="N75" s="4">
        <v>7170.51</v>
      </c>
      <c r="O75" s="79">
        <v>0</v>
      </c>
      <c r="P75" s="177">
        <f t="shared" si="9"/>
        <v>7170.51</v>
      </c>
      <c r="Q75" s="79">
        <v>0</v>
      </c>
      <c r="R75" s="79">
        <v>0</v>
      </c>
      <c r="S75" s="79">
        <v>0</v>
      </c>
      <c r="T75" s="184">
        <f t="shared" si="6"/>
        <v>0</v>
      </c>
      <c r="U75" s="231">
        <f t="shared" si="5"/>
        <v>0</v>
      </c>
      <c r="V75" s="151"/>
      <c r="W75" s="174">
        <v>32017.11</v>
      </c>
      <c r="X75" s="79">
        <v>0</v>
      </c>
      <c r="Y75" s="233">
        <f t="shared" si="4"/>
        <v>0</v>
      </c>
    </row>
    <row r="76" spans="1:25" s="7" customFormat="1" ht="21.75" customHeight="1" x14ac:dyDescent="0.3">
      <c r="A76" s="26" t="s">
        <v>55</v>
      </c>
      <c r="B76" s="142">
        <v>19284.349999999999</v>
      </c>
      <c r="C76" s="151"/>
      <c r="D76" s="147">
        <v>0</v>
      </c>
      <c r="E76" s="12">
        <v>0</v>
      </c>
      <c r="F76" s="12">
        <v>0</v>
      </c>
      <c r="G76" s="12">
        <v>0</v>
      </c>
      <c r="H76" s="12">
        <v>0</v>
      </c>
      <c r="I76" s="79">
        <v>0</v>
      </c>
      <c r="J76" s="79">
        <v>0</v>
      </c>
      <c r="K76" s="157">
        <f t="shared" si="7"/>
        <v>0</v>
      </c>
      <c r="L76" s="154"/>
      <c r="M76" s="174">
        <v>32806.19</v>
      </c>
      <c r="N76" s="4">
        <v>13521.84</v>
      </c>
      <c r="O76" s="79">
        <v>0</v>
      </c>
      <c r="P76" s="177">
        <f t="shared" si="9"/>
        <v>13521.84</v>
      </c>
      <c r="Q76" s="79">
        <v>0</v>
      </c>
      <c r="R76" s="79">
        <v>0</v>
      </c>
      <c r="S76" s="79">
        <v>0</v>
      </c>
      <c r="T76" s="184">
        <f t="shared" si="6"/>
        <v>0</v>
      </c>
      <c r="U76" s="231">
        <f t="shared" si="5"/>
        <v>0</v>
      </c>
      <c r="V76" s="151"/>
      <c r="W76" s="174">
        <v>5308.91</v>
      </c>
      <c r="X76" s="79">
        <v>0</v>
      </c>
      <c r="Y76" s="233">
        <f t="shared" si="4"/>
        <v>0</v>
      </c>
    </row>
    <row r="77" spans="1:25" s="7" customFormat="1" ht="21.75" customHeight="1" x14ac:dyDescent="0.3">
      <c r="A77" s="26" t="s">
        <v>56</v>
      </c>
      <c r="B77" s="142">
        <v>2133.44</v>
      </c>
      <c r="C77" s="151"/>
      <c r="D77" s="147">
        <v>0</v>
      </c>
      <c r="E77" s="12">
        <v>0</v>
      </c>
      <c r="F77" s="12">
        <v>0</v>
      </c>
      <c r="G77" s="12">
        <v>0</v>
      </c>
      <c r="H77" s="12">
        <v>0</v>
      </c>
      <c r="I77" s="79">
        <v>0</v>
      </c>
      <c r="J77" s="79">
        <v>0</v>
      </c>
      <c r="K77" s="157">
        <f t="shared" si="7"/>
        <v>0</v>
      </c>
      <c r="L77" s="154"/>
      <c r="M77" s="174">
        <v>14822.14</v>
      </c>
      <c r="N77" s="4">
        <v>12688.7</v>
      </c>
      <c r="O77" s="79">
        <v>0</v>
      </c>
      <c r="P77" s="177">
        <f t="shared" si="9"/>
        <v>12688.7</v>
      </c>
      <c r="Q77" s="79">
        <v>0</v>
      </c>
      <c r="R77" s="79">
        <v>0</v>
      </c>
      <c r="S77" s="79">
        <v>0</v>
      </c>
      <c r="T77" s="184">
        <f t="shared" si="6"/>
        <v>0</v>
      </c>
      <c r="U77" s="231">
        <f t="shared" si="5"/>
        <v>0</v>
      </c>
      <c r="V77" s="151"/>
      <c r="W77" s="174">
        <v>7180.72</v>
      </c>
      <c r="X77" s="79">
        <v>0</v>
      </c>
      <c r="Y77" s="233">
        <f t="shared" ref="Y77:Y81" si="10">X77</f>
        <v>0</v>
      </c>
    </row>
    <row r="78" spans="1:25" s="7" customFormat="1" ht="21.75" customHeight="1" x14ac:dyDescent="0.3">
      <c r="A78" s="26" t="s">
        <v>95</v>
      </c>
      <c r="B78" s="142">
        <v>803.06</v>
      </c>
      <c r="C78" s="151"/>
      <c r="D78" s="147">
        <v>0</v>
      </c>
      <c r="E78" s="12">
        <v>0</v>
      </c>
      <c r="F78" s="12">
        <v>0</v>
      </c>
      <c r="G78" s="12">
        <v>0</v>
      </c>
      <c r="H78" s="12">
        <v>0</v>
      </c>
      <c r="I78" s="79">
        <v>0</v>
      </c>
      <c r="J78" s="79">
        <v>0</v>
      </c>
      <c r="K78" s="157">
        <f t="shared" si="7"/>
        <v>0</v>
      </c>
      <c r="L78" s="154"/>
      <c r="M78" s="174">
        <v>1343.7</v>
      </c>
      <c r="N78" s="4">
        <v>540.64</v>
      </c>
      <c r="O78" s="79">
        <v>0</v>
      </c>
      <c r="P78" s="177">
        <f t="shared" si="9"/>
        <v>540.64</v>
      </c>
      <c r="Q78" s="79">
        <v>0</v>
      </c>
      <c r="R78" s="79">
        <v>0</v>
      </c>
      <c r="S78" s="79">
        <v>0</v>
      </c>
      <c r="T78" s="184">
        <f t="shared" si="6"/>
        <v>0</v>
      </c>
      <c r="U78" s="231">
        <f t="shared" si="5"/>
        <v>0</v>
      </c>
      <c r="V78" s="151"/>
      <c r="W78" s="174">
        <v>0</v>
      </c>
      <c r="X78" s="79">
        <v>0</v>
      </c>
      <c r="Y78" s="233">
        <f t="shared" si="10"/>
        <v>0</v>
      </c>
    </row>
    <row r="79" spans="1:25" s="7" customFormat="1" ht="21.75" customHeight="1" x14ac:dyDescent="0.3">
      <c r="A79" s="26" t="s">
        <v>57</v>
      </c>
      <c r="B79" s="142">
        <v>2216.87</v>
      </c>
      <c r="C79" s="151"/>
      <c r="D79" s="147">
        <v>0</v>
      </c>
      <c r="E79" s="12">
        <v>0</v>
      </c>
      <c r="F79" s="12">
        <v>0</v>
      </c>
      <c r="G79" s="12">
        <v>0</v>
      </c>
      <c r="H79" s="12">
        <v>0</v>
      </c>
      <c r="I79" s="79">
        <v>0</v>
      </c>
      <c r="J79" s="79">
        <v>0</v>
      </c>
      <c r="K79" s="157">
        <f t="shared" si="7"/>
        <v>0</v>
      </c>
      <c r="L79" s="154"/>
      <c r="M79" s="174">
        <v>13742.99</v>
      </c>
      <c r="N79" s="4">
        <v>11526.12</v>
      </c>
      <c r="O79" s="79">
        <v>0</v>
      </c>
      <c r="P79" s="177">
        <f t="shared" si="9"/>
        <v>11526.12</v>
      </c>
      <c r="Q79" s="79">
        <v>0</v>
      </c>
      <c r="R79" s="79">
        <v>0</v>
      </c>
      <c r="S79" s="79">
        <v>0</v>
      </c>
      <c r="T79" s="184">
        <f t="shared" si="6"/>
        <v>0</v>
      </c>
      <c r="U79" s="231">
        <f t="shared" si="5"/>
        <v>0</v>
      </c>
      <c r="V79" s="151"/>
      <c r="W79" s="174">
        <v>9482.0400000000009</v>
      </c>
      <c r="X79" s="79">
        <v>0</v>
      </c>
      <c r="Y79" s="233">
        <f t="shared" si="10"/>
        <v>0</v>
      </c>
    </row>
    <row r="80" spans="1:25" s="7" customFormat="1" ht="21.75" customHeight="1" x14ac:dyDescent="0.3">
      <c r="A80" s="26" t="s">
        <v>87</v>
      </c>
      <c r="B80" s="142">
        <v>3207.11</v>
      </c>
      <c r="C80" s="151"/>
      <c r="D80" s="147">
        <v>0</v>
      </c>
      <c r="E80" s="12">
        <v>0</v>
      </c>
      <c r="F80" s="12">
        <v>0</v>
      </c>
      <c r="G80" s="12">
        <v>0</v>
      </c>
      <c r="H80" s="12">
        <v>0</v>
      </c>
      <c r="I80" s="79">
        <v>0</v>
      </c>
      <c r="J80" s="79">
        <v>0</v>
      </c>
      <c r="K80" s="157">
        <f t="shared" si="7"/>
        <v>0</v>
      </c>
      <c r="L80" s="154"/>
      <c r="M80" s="174">
        <v>4645.43</v>
      </c>
      <c r="N80" s="4">
        <v>1438.32</v>
      </c>
      <c r="O80" s="79">
        <v>0</v>
      </c>
      <c r="P80" s="177">
        <f t="shared" si="9"/>
        <v>1438.32</v>
      </c>
      <c r="Q80" s="79">
        <v>0</v>
      </c>
      <c r="R80" s="79">
        <v>0</v>
      </c>
      <c r="S80" s="79">
        <v>0</v>
      </c>
      <c r="T80" s="184">
        <f t="shared" si="6"/>
        <v>0</v>
      </c>
      <c r="U80" s="231">
        <f t="shared" si="5"/>
        <v>0</v>
      </c>
      <c r="V80" s="151"/>
      <c r="W80" s="174">
        <v>1632.63</v>
      </c>
      <c r="X80" s="79">
        <v>0</v>
      </c>
      <c r="Y80" s="233">
        <f t="shared" si="10"/>
        <v>0</v>
      </c>
    </row>
    <row r="81" spans="1:25" s="7" customFormat="1" ht="21.75" customHeight="1" x14ac:dyDescent="0.3">
      <c r="A81" s="26" t="s">
        <v>164</v>
      </c>
      <c r="B81" s="142">
        <v>0</v>
      </c>
      <c r="C81" s="151"/>
      <c r="D81" s="147">
        <v>0</v>
      </c>
      <c r="E81" s="12">
        <v>0</v>
      </c>
      <c r="F81" s="12">
        <v>0</v>
      </c>
      <c r="G81" s="12">
        <v>0</v>
      </c>
      <c r="H81" s="12">
        <v>0</v>
      </c>
      <c r="I81" s="79">
        <v>0</v>
      </c>
      <c r="J81" s="79">
        <v>0</v>
      </c>
      <c r="K81" s="157">
        <f t="shared" si="7"/>
        <v>0</v>
      </c>
      <c r="L81" s="154"/>
      <c r="M81" s="174">
        <v>0</v>
      </c>
      <c r="N81" s="79">
        <v>0</v>
      </c>
      <c r="O81" s="79">
        <v>0</v>
      </c>
      <c r="P81" s="177">
        <f t="shared" si="9"/>
        <v>0</v>
      </c>
      <c r="Q81" s="79">
        <v>0</v>
      </c>
      <c r="R81" s="79">
        <v>0</v>
      </c>
      <c r="S81" s="79">
        <v>0</v>
      </c>
      <c r="T81" s="184">
        <f t="shared" si="6"/>
        <v>0</v>
      </c>
      <c r="U81" s="231">
        <f t="shared" si="5"/>
        <v>0</v>
      </c>
      <c r="V81" s="151"/>
      <c r="W81" s="174">
        <v>0</v>
      </c>
      <c r="X81" s="79">
        <v>0</v>
      </c>
      <c r="Y81" s="233">
        <f t="shared" si="10"/>
        <v>0</v>
      </c>
    </row>
    <row r="82" spans="1:25" s="7" customFormat="1" ht="21.75" customHeight="1" x14ac:dyDescent="0.3">
      <c r="A82" s="26" t="s">
        <v>192</v>
      </c>
      <c r="B82" s="142">
        <v>0</v>
      </c>
      <c r="C82" s="151"/>
      <c r="D82" s="147">
        <v>0</v>
      </c>
      <c r="E82" s="12">
        <v>0</v>
      </c>
      <c r="F82" s="12">
        <v>0</v>
      </c>
      <c r="G82" s="12">
        <v>0</v>
      </c>
      <c r="H82" s="12">
        <v>0</v>
      </c>
      <c r="I82" s="79">
        <v>0</v>
      </c>
      <c r="J82" s="79">
        <v>0</v>
      </c>
      <c r="K82" s="157">
        <v>0</v>
      </c>
      <c r="L82" s="154"/>
      <c r="M82" s="174">
        <v>0</v>
      </c>
      <c r="N82" s="79">
        <v>0</v>
      </c>
      <c r="O82" s="79">
        <v>0</v>
      </c>
      <c r="P82" s="177">
        <v>0</v>
      </c>
      <c r="Q82" s="79">
        <v>0</v>
      </c>
      <c r="R82" s="79">
        <v>0</v>
      </c>
      <c r="S82" s="79">
        <v>0</v>
      </c>
      <c r="T82" s="184">
        <v>0</v>
      </c>
      <c r="U82" s="231">
        <v>0</v>
      </c>
      <c r="V82" s="151"/>
      <c r="W82" s="174">
        <v>0</v>
      </c>
      <c r="X82" s="79">
        <v>0</v>
      </c>
      <c r="Y82" s="233">
        <v>0</v>
      </c>
    </row>
    <row r="83" spans="1:25" s="7" customFormat="1" ht="21.75" customHeight="1" x14ac:dyDescent="0.3">
      <c r="A83" s="26" t="s">
        <v>58</v>
      </c>
      <c r="B83" s="142">
        <v>31104.65</v>
      </c>
      <c r="C83" s="151"/>
      <c r="D83" s="147">
        <v>0</v>
      </c>
      <c r="E83" s="12">
        <v>0</v>
      </c>
      <c r="F83" s="12">
        <v>0</v>
      </c>
      <c r="G83" s="12">
        <v>0</v>
      </c>
      <c r="H83" s="12">
        <v>0</v>
      </c>
      <c r="I83" s="79">
        <v>0</v>
      </c>
      <c r="J83" s="79">
        <v>0</v>
      </c>
      <c r="K83" s="157">
        <f t="shared" ref="K83:K109" si="11">SUM(D83:J83)</f>
        <v>0</v>
      </c>
      <c r="L83" s="154"/>
      <c r="M83" s="174">
        <v>62275.72</v>
      </c>
      <c r="N83" s="4">
        <v>31171.07</v>
      </c>
      <c r="O83" s="79">
        <v>0</v>
      </c>
      <c r="P83" s="177">
        <f t="shared" si="9"/>
        <v>31171.07</v>
      </c>
      <c r="Q83" s="79">
        <v>0</v>
      </c>
      <c r="R83" s="79">
        <v>0</v>
      </c>
      <c r="S83" s="79">
        <v>0</v>
      </c>
      <c r="T83" s="184">
        <f t="shared" ref="T83:T92" si="12">K83+O83+Q83+R83</f>
        <v>0</v>
      </c>
      <c r="U83" s="231">
        <f t="shared" si="5"/>
        <v>0</v>
      </c>
      <c r="V83" s="151"/>
      <c r="W83" s="174">
        <v>103012.55</v>
      </c>
      <c r="X83" s="79">
        <v>0</v>
      </c>
      <c r="Y83" s="233">
        <v>0</v>
      </c>
    </row>
    <row r="84" spans="1:25" s="7" customFormat="1" ht="21.75" customHeight="1" x14ac:dyDescent="0.3">
      <c r="A84" s="26" t="s">
        <v>191</v>
      </c>
      <c r="B84" s="142">
        <v>0</v>
      </c>
      <c r="C84" s="151"/>
      <c r="D84" s="147">
        <v>0</v>
      </c>
      <c r="E84" s="12">
        <v>0</v>
      </c>
      <c r="F84" s="12">
        <v>0</v>
      </c>
      <c r="G84" s="12">
        <v>0</v>
      </c>
      <c r="H84" s="12">
        <v>0</v>
      </c>
      <c r="I84" s="79">
        <v>0</v>
      </c>
      <c r="J84" s="79">
        <v>0</v>
      </c>
      <c r="K84" s="157">
        <f t="shared" si="11"/>
        <v>0</v>
      </c>
      <c r="L84" s="154"/>
      <c r="M84" s="174">
        <v>0</v>
      </c>
      <c r="N84" s="79">
        <v>0</v>
      </c>
      <c r="O84" s="79">
        <v>0</v>
      </c>
      <c r="P84" s="177">
        <f t="shared" si="9"/>
        <v>0</v>
      </c>
      <c r="Q84" s="79">
        <v>0</v>
      </c>
      <c r="R84" s="79">
        <v>0</v>
      </c>
      <c r="S84" s="79">
        <v>0</v>
      </c>
      <c r="T84" s="184">
        <f t="shared" si="12"/>
        <v>0</v>
      </c>
      <c r="U84" s="231">
        <f t="shared" si="5"/>
        <v>0</v>
      </c>
      <c r="V84" s="151"/>
      <c r="W84" s="174">
        <v>0</v>
      </c>
      <c r="X84" s="79">
        <v>0</v>
      </c>
      <c r="Y84" s="233">
        <v>0</v>
      </c>
    </row>
    <row r="85" spans="1:25" s="7" customFormat="1" ht="21.75" customHeight="1" x14ac:dyDescent="0.3">
      <c r="A85" s="26" t="s">
        <v>59</v>
      </c>
      <c r="B85" s="142">
        <v>502873.95</v>
      </c>
      <c r="C85" s="151"/>
      <c r="D85" s="147">
        <v>0</v>
      </c>
      <c r="E85" s="12">
        <v>0</v>
      </c>
      <c r="F85" s="12">
        <v>0</v>
      </c>
      <c r="G85" s="12">
        <v>0</v>
      </c>
      <c r="H85" s="12">
        <v>0</v>
      </c>
      <c r="I85" s="79">
        <v>0</v>
      </c>
      <c r="J85" s="79">
        <v>0</v>
      </c>
      <c r="K85" s="157">
        <f t="shared" si="11"/>
        <v>0</v>
      </c>
      <c r="L85" s="154"/>
      <c r="M85" s="174">
        <v>530862.05000000005</v>
      </c>
      <c r="N85" s="4">
        <v>27988.1</v>
      </c>
      <c r="O85" s="79">
        <v>0</v>
      </c>
      <c r="P85" s="177">
        <f t="shared" si="9"/>
        <v>27988.1</v>
      </c>
      <c r="Q85" s="79">
        <v>0</v>
      </c>
      <c r="R85" s="79">
        <v>0</v>
      </c>
      <c r="S85" s="79">
        <v>0</v>
      </c>
      <c r="T85" s="184">
        <f t="shared" si="12"/>
        <v>0</v>
      </c>
      <c r="U85" s="231">
        <f t="shared" ref="U85:U108" si="13">O85-T85</f>
        <v>0</v>
      </c>
      <c r="V85" s="151"/>
      <c r="W85" s="174">
        <v>625012.28</v>
      </c>
      <c r="X85" s="79">
        <v>0</v>
      </c>
      <c r="Y85" s="233">
        <v>0</v>
      </c>
    </row>
    <row r="86" spans="1:25" s="7" customFormat="1" ht="21.75" customHeight="1" x14ac:dyDescent="0.3">
      <c r="A86" s="26" t="s">
        <v>60</v>
      </c>
      <c r="B86" s="142">
        <v>5456.57</v>
      </c>
      <c r="C86" s="151"/>
      <c r="D86" s="147">
        <v>0</v>
      </c>
      <c r="E86" s="12">
        <v>0</v>
      </c>
      <c r="F86" s="12">
        <v>0</v>
      </c>
      <c r="G86" s="12">
        <v>0</v>
      </c>
      <c r="H86" s="12">
        <v>0</v>
      </c>
      <c r="I86" s="79">
        <v>0</v>
      </c>
      <c r="J86" s="79">
        <v>0</v>
      </c>
      <c r="K86" s="157">
        <f t="shared" si="11"/>
        <v>0</v>
      </c>
      <c r="L86" s="154"/>
      <c r="M86" s="174">
        <v>10989.61</v>
      </c>
      <c r="N86" s="4">
        <v>5533.04</v>
      </c>
      <c r="O86" s="79">
        <v>0</v>
      </c>
      <c r="P86" s="177">
        <f t="shared" si="9"/>
        <v>5533.04</v>
      </c>
      <c r="Q86" s="79">
        <v>0</v>
      </c>
      <c r="R86" s="79">
        <v>0</v>
      </c>
      <c r="S86" s="79">
        <v>0</v>
      </c>
      <c r="T86" s="184">
        <f t="shared" si="12"/>
        <v>0</v>
      </c>
      <c r="U86" s="231">
        <f t="shared" si="13"/>
        <v>0</v>
      </c>
      <c r="V86" s="151"/>
      <c r="W86" s="174">
        <v>4129.5600000000004</v>
      </c>
      <c r="X86" s="79">
        <v>0</v>
      </c>
      <c r="Y86" s="233">
        <v>0</v>
      </c>
    </row>
    <row r="87" spans="1:25" s="7" customFormat="1" ht="21.75" customHeight="1" x14ac:dyDescent="0.3">
      <c r="A87" s="26" t="s">
        <v>61</v>
      </c>
      <c r="B87" s="142">
        <v>-3045.79</v>
      </c>
      <c r="C87" s="151"/>
      <c r="D87" s="147">
        <v>0</v>
      </c>
      <c r="E87" s="12">
        <v>0</v>
      </c>
      <c r="F87" s="12">
        <v>0</v>
      </c>
      <c r="G87" s="12">
        <v>0</v>
      </c>
      <c r="H87" s="12">
        <v>0</v>
      </c>
      <c r="I87" s="79">
        <v>0</v>
      </c>
      <c r="J87" s="79">
        <v>0</v>
      </c>
      <c r="K87" s="157">
        <f t="shared" si="11"/>
        <v>0</v>
      </c>
      <c r="L87" s="154"/>
      <c r="M87" s="174">
        <v>-3045.79</v>
      </c>
      <c r="N87" s="4">
        <v>0</v>
      </c>
      <c r="O87" s="79">
        <v>0</v>
      </c>
      <c r="P87" s="177">
        <f t="shared" si="9"/>
        <v>0</v>
      </c>
      <c r="Q87" s="79">
        <v>0</v>
      </c>
      <c r="R87" s="79">
        <v>0</v>
      </c>
      <c r="S87" s="79">
        <v>0</v>
      </c>
      <c r="T87" s="184">
        <f t="shared" si="12"/>
        <v>0</v>
      </c>
      <c r="U87" s="231">
        <f t="shared" si="13"/>
        <v>0</v>
      </c>
      <c r="V87" s="151"/>
      <c r="W87" s="174">
        <v>-232.04</v>
      </c>
      <c r="X87" s="79">
        <v>0</v>
      </c>
      <c r="Y87" s="233">
        <v>0</v>
      </c>
    </row>
    <row r="88" spans="1:25" s="7" customFormat="1" ht="21.75" customHeight="1" x14ac:dyDescent="0.3">
      <c r="A88" s="26" t="s">
        <v>62</v>
      </c>
      <c r="B88" s="142">
        <v>85053.62</v>
      </c>
      <c r="C88" s="151"/>
      <c r="D88" s="147">
        <v>0</v>
      </c>
      <c r="E88" s="12">
        <v>0</v>
      </c>
      <c r="F88" s="12">
        <v>0</v>
      </c>
      <c r="G88" s="12">
        <v>0</v>
      </c>
      <c r="H88" s="12">
        <v>0</v>
      </c>
      <c r="I88" s="79">
        <v>0</v>
      </c>
      <c r="J88" s="79">
        <v>0</v>
      </c>
      <c r="K88" s="157">
        <f t="shared" si="11"/>
        <v>0</v>
      </c>
      <c r="L88" s="154"/>
      <c r="M88" s="174">
        <v>147726.75</v>
      </c>
      <c r="N88" s="4">
        <v>62673.13</v>
      </c>
      <c r="O88" s="79">
        <v>0</v>
      </c>
      <c r="P88" s="177">
        <f t="shared" si="9"/>
        <v>62673.13</v>
      </c>
      <c r="Q88" s="79">
        <v>0</v>
      </c>
      <c r="R88" s="79">
        <v>0</v>
      </c>
      <c r="S88" s="79">
        <v>0</v>
      </c>
      <c r="T88" s="184">
        <f t="shared" si="12"/>
        <v>0</v>
      </c>
      <c r="U88" s="231">
        <f t="shared" si="13"/>
        <v>0</v>
      </c>
      <c r="V88" s="151"/>
      <c r="W88" s="174">
        <v>64138.37</v>
      </c>
      <c r="X88" s="79">
        <v>0</v>
      </c>
      <c r="Y88" s="233">
        <v>0</v>
      </c>
    </row>
    <row r="89" spans="1:25" s="7" customFormat="1" ht="21.75" customHeight="1" x14ac:dyDescent="0.3">
      <c r="A89" s="26" t="s">
        <v>63</v>
      </c>
      <c r="B89" s="142">
        <v>16968.009999999998</v>
      </c>
      <c r="C89" s="151"/>
      <c r="D89" s="147">
        <v>0</v>
      </c>
      <c r="E89" s="12">
        <v>0</v>
      </c>
      <c r="F89" s="12">
        <v>0</v>
      </c>
      <c r="G89" s="12">
        <v>0</v>
      </c>
      <c r="H89" s="12">
        <v>0</v>
      </c>
      <c r="I89" s="79">
        <v>0</v>
      </c>
      <c r="J89" s="79">
        <v>0</v>
      </c>
      <c r="K89" s="157">
        <f t="shared" si="11"/>
        <v>0</v>
      </c>
      <c r="L89" s="154"/>
      <c r="M89" s="174">
        <v>25393.82</v>
      </c>
      <c r="N89" s="4">
        <v>8425.81</v>
      </c>
      <c r="O89" s="79">
        <v>0</v>
      </c>
      <c r="P89" s="177">
        <f t="shared" si="9"/>
        <v>8425.81</v>
      </c>
      <c r="Q89" s="79">
        <v>0</v>
      </c>
      <c r="R89" s="79">
        <v>0</v>
      </c>
      <c r="S89" s="79">
        <v>0</v>
      </c>
      <c r="T89" s="184">
        <f t="shared" si="12"/>
        <v>0</v>
      </c>
      <c r="U89" s="231">
        <f t="shared" si="13"/>
        <v>0</v>
      </c>
      <c r="V89" s="151"/>
      <c r="W89" s="174">
        <v>15416.03</v>
      </c>
      <c r="X89" s="79">
        <v>0</v>
      </c>
      <c r="Y89" s="233">
        <v>0</v>
      </c>
    </row>
    <row r="90" spans="1:25" s="7" customFormat="1" ht="21.75" customHeight="1" x14ac:dyDescent="0.3">
      <c r="A90" s="26" t="s">
        <v>64</v>
      </c>
      <c r="B90" s="142">
        <v>8192.61</v>
      </c>
      <c r="C90" s="151"/>
      <c r="D90" s="147">
        <v>0</v>
      </c>
      <c r="E90" s="12">
        <v>0</v>
      </c>
      <c r="F90" s="12">
        <v>0</v>
      </c>
      <c r="G90" s="12">
        <v>0</v>
      </c>
      <c r="H90" s="12">
        <v>0</v>
      </c>
      <c r="I90" s="79">
        <v>0</v>
      </c>
      <c r="J90" s="79">
        <v>0</v>
      </c>
      <c r="K90" s="157">
        <f t="shared" si="11"/>
        <v>0</v>
      </c>
      <c r="L90" s="154"/>
      <c r="M90" s="174">
        <v>18162</v>
      </c>
      <c r="N90" s="4">
        <v>9969.39</v>
      </c>
      <c r="O90" s="79">
        <v>0</v>
      </c>
      <c r="P90" s="177">
        <f t="shared" si="9"/>
        <v>9969.39</v>
      </c>
      <c r="Q90" s="79">
        <v>0</v>
      </c>
      <c r="R90" s="79">
        <v>0</v>
      </c>
      <c r="S90" s="79">
        <v>0</v>
      </c>
      <c r="T90" s="184">
        <f t="shared" si="12"/>
        <v>0</v>
      </c>
      <c r="U90" s="231">
        <f t="shared" si="13"/>
        <v>0</v>
      </c>
      <c r="V90" s="151"/>
      <c r="W90" s="174">
        <v>0</v>
      </c>
      <c r="X90" s="79">
        <v>0</v>
      </c>
      <c r="Y90" s="233">
        <v>0</v>
      </c>
    </row>
    <row r="91" spans="1:25" s="7" customFormat="1" ht="21.75" customHeight="1" x14ac:dyDescent="0.3">
      <c r="A91" s="26" t="s">
        <v>65</v>
      </c>
      <c r="B91" s="142">
        <v>37004.47</v>
      </c>
      <c r="C91" s="151"/>
      <c r="D91" s="147">
        <v>0</v>
      </c>
      <c r="E91" s="12">
        <v>0</v>
      </c>
      <c r="F91" s="12">
        <v>0</v>
      </c>
      <c r="G91" s="12">
        <v>0</v>
      </c>
      <c r="H91" s="12">
        <v>0</v>
      </c>
      <c r="I91" s="79">
        <v>0</v>
      </c>
      <c r="J91" s="79">
        <v>0</v>
      </c>
      <c r="K91" s="157">
        <f t="shared" si="11"/>
        <v>0</v>
      </c>
      <c r="L91" s="154"/>
      <c r="M91" s="174">
        <v>50032</v>
      </c>
      <c r="N91" s="4">
        <v>13027.53</v>
      </c>
      <c r="O91" s="79">
        <v>0</v>
      </c>
      <c r="P91" s="177">
        <f t="shared" si="9"/>
        <v>13027.53</v>
      </c>
      <c r="Q91" s="79">
        <v>0</v>
      </c>
      <c r="R91" s="79">
        <v>0</v>
      </c>
      <c r="S91" s="79">
        <v>0</v>
      </c>
      <c r="T91" s="184">
        <f t="shared" si="12"/>
        <v>0</v>
      </c>
      <c r="U91" s="231">
        <f t="shared" si="13"/>
        <v>0</v>
      </c>
      <c r="V91" s="151"/>
      <c r="W91" s="174">
        <v>29234.48</v>
      </c>
      <c r="X91" s="79">
        <v>0</v>
      </c>
      <c r="Y91" s="233">
        <v>0</v>
      </c>
    </row>
    <row r="92" spans="1:25" s="7" customFormat="1" ht="21.75" customHeight="1" x14ac:dyDescent="0.3">
      <c r="A92" s="26" t="s">
        <v>66</v>
      </c>
      <c r="B92" s="142">
        <v>136231.60999999999</v>
      </c>
      <c r="C92" s="151"/>
      <c r="D92" s="147">
        <v>0</v>
      </c>
      <c r="E92" s="12">
        <v>0</v>
      </c>
      <c r="F92" s="12">
        <v>0</v>
      </c>
      <c r="G92" s="12">
        <v>0</v>
      </c>
      <c r="H92" s="12">
        <v>0</v>
      </c>
      <c r="I92" s="79">
        <v>0</v>
      </c>
      <c r="J92" s="79">
        <v>0</v>
      </c>
      <c r="K92" s="157">
        <f t="shared" si="11"/>
        <v>0</v>
      </c>
      <c r="L92" s="154"/>
      <c r="M92" s="174">
        <v>230376.45</v>
      </c>
      <c r="N92" s="4">
        <v>94144.84</v>
      </c>
      <c r="O92" s="79">
        <v>0</v>
      </c>
      <c r="P92" s="177">
        <f t="shared" si="9"/>
        <v>94144.84</v>
      </c>
      <c r="Q92" s="79">
        <v>0</v>
      </c>
      <c r="R92" s="79">
        <v>0</v>
      </c>
      <c r="S92" s="79">
        <v>0</v>
      </c>
      <c r="T92" s="184">
        <f t="shared" si="12"/>
        <v>0</v>
      </c>
      <c r="U92" s="231">
        <f t="shared" si="13"/>
        <v>0</v>
      </c>
      <c r="V92" s="151"/>
      <c r="W92" s="174">
        <v>142312.57</v>
      </c>
      <c r="X92" s="79">
        <v>0</v>
      </c>
      <c r="Y92" s="233">
        <v>0</v>
      </c>
    </row>
    <row r="93" spans="1:25" s="7" customFormat="1" ht="21.75" customHeight="1" x14ac:dyDescent="0.3">
      <c r="A93" s="26" t="s">
        <v>190</v>
      </c>
      <c r="B93" s="142">
        <v>0</v>
      </c>
      <c r="C93" s="151"/>
      <c r="D93" s="147">
        <v>0</v>
      </c>
      <c r="E93" s="12">
        <v>0</v>
      </c>
      <c r="F93" s="12">
        <v>0</v>
      </c>
      <c r="G93" s="12">
        <v>0</v>
      </c>
      <c r="H93" s="12">
        <v>0</v>
      </c>
      <c r="I93" s="79">
        <v>0</v>
      </c>
      <c r="J93" s="79">
        <v>0</v>
      </c>
      <c r="K93" s="157">
        <v>0</v>
      </c>
      <c r="L93" s="154"/>
      <c r="M93" s="174">
        <v>0</v>
      </c>
      <c r="N93" s="4">
        <v>0</v>
      </c>
      <c r="O93" s="79">
        <v>0</v>
      </c>
      <c r="P93" s="177">
        <v>0</v>
      </c>
      <c r="Q93" s="79">
        <v>0</v>
      </c>
      <c r="R93" s="79">
        <v>0</v>
      </c>
      <c r="S93" s="79">
        <v>0</v>
      </c>
      <c r="T93" s="184">
        <v>0</v>
      </c>
      <c r="U93" s="231">
        <f t="shared" si="13"/>
        <v>0</v>
      </c>
      <c r="V93" s="151"/>
      <c r="W93" s="174">
        <v>0</v>
      </c>
      <c r="X93" s="79">
        <v>0</v>
      </c>
      <c r="Y93" s="233">
        <v>0</v>
      </c>
    </row>
    <row r="94" spans="1:25" s="7" customFormat="1" ht="21.75" customHeight="1" x14ac:dyDescent="0.3">
      <c r="A94" s="26" t="s">
        <v>67</v>
      </c>
      <c r="B94" s="142">
        <v>136977.35999999999</v>
      </c>
      <c r="C94" s="151"/>
      <c r="D94" s="147">
        <v>0</v>
      </c>
      <c r="E94" s="12">
        <v>0</v>
      </c>
      <c r="F94" s="12">
        <v>0</v>
      </c>
      <c r="G94" s="12">
        <v>0</v>
      </c>
      <c r="H94" s="12">
        <v>0</v>
      </c>
      <c r="I94" s="79">
        <v>0</v>
      </c>
      <c r="J94" s="79">
        <v>0</v>
      </c>
      <c r="K94" s="157">
        <f t="shared" si="11"/>
        <v>0</v>
      </c>
      <c r="L94" s="154"/>
      <c r="M94" s="174">
        <v>203988.14</v>
      </c>
      <c r="N94" s="4">
        <v>67010.78</v>
      </c>
      <c r="O94" s="79">
        <v>0</v>
      </c>
      <c r="P94" s="177">
        <f t="shared" si="9"/>
        <v>67010.78</v>
      </c>
      <c r="Q94" s="79">
        <v>0</v>
      </c>
      <c r="R94" s="79">
        <v>0</v>
      </c>
      <c r="S94" s="79">
        <v>0</v>
      </c>
      <c r="T94" s="184">
        <f t="shared" ref="T94:T109" si="14">K94+O94+Q94+R94</f>
        <v>0</v>
      </c>
      <c r="U94" s="231">
        <f t="shared" si="13"/>
        <v>0</v>
      </c>
      <c r="V94" s="151"/>
      <c r="W94" s="174">
        <v>142644.32999999999</v>
      </c>
      <c r="X94" s="79">
        <v>0</v>
      </c>
      <c r="Y94" s="233">
        <v>0</v>
      </c>
    </row>
    <row r="95" spans="1:25" s="7" customFormat="1" ht="21.75" customHeight="1" x14ac:dyDescent="0.3">
      <c r="A95" s="26" t="s">
        <v>68</v>
      </c>
      <c r="B95" s="142">
        <v>138167.14000000001</v>
      </c>
      <c r="C95" s="151"/>
      <c r="D95" s="147">
        <v>0</v>
      </c>
      <c r="E95" s="12">
        <v>0</v>
      </c>
      <c r="F95" s="12">
        <v>0</v>
      </c>
      <c r="G95" s="12">
        <v>0</v>
      </c>
      <c r="H95" s="12">
        <v>0</v>
      </c>
      <c r="I95" s="79">
        <v>0</v>
      </c>
      <c r="J95" s="79">
        <v>0</v>
      </c>
      <c r="K95" s="157">
        <f t="shared" si="11"/>
        <v>0</v>
      </c>
      <c r="L95" s="154"/>
      <c r="M95" s="174">
        <v>194814.52</v>
      </c>
      <c r="N95" s="4">
        <v>56647.38</v>
      </c>
      <c r="O95" s="79">
        <v>0</v>
      </c>
      <c r="P95" s="177">
        <f t="shared" si="9"/>
        <v>56647.38</v>
      </c>
      <c r="Q95" s="79">
        <v>0</v>
      </c>
      <c r="R95" s="79">
        <v>0</v>
      </c>
      <c r="S95" s="79">
        <v>0</v>
      </c>
      <c r="T95" s="184">
        <f t="shared" si="14"/>
        <v>0</v>
      </c>
      <c r="U95" s="231">
        <f t="shared" si="13"/>
        <v>0</v>
      </c>
      <c r="V95" s="151"/>
      <c r="W95" s="174">
        <v>194158.88</v>
      </c>
      <c r="X95" s="79">
        <v>0</v>
      </c>
      <c r="Y95" s="233">
        <v>0</v>
      </c>
    </row>
    <row r="96" spans="1:25" s="7" customFormat="1" ht="21.75" customHeight="1" x14ac:dyDescent="0.3">
      <c r="A96" s="26" t="s">
        <v>69</v>
      </c>
      <c r="B96" s="142">
        <v>462569.1</v>
      </c>
      <c r="C96" s="151"/>
      <c r="D96" s="147">
        <v>0</v>
      </c>
      <c r="E96" s="12">
        <v>0</v>
      </c>
      <c r="F96" s="12">
        <v>0</v>
      </c>
      <c r="G96" s="12">
        <v>0</v>
      </c>
      <c r="H96" s="12">
        <v>0</v>
      </c>
      <c r="I96" s="79">
        <v>0</v>
      </c>
      <c r="J96" s="79">
        <v>0</v>
      </c>
      <c r="K96" s="157">
        <f t="shared" si="11"/>
        <v>0</v>
      </c>
      <c r="L96" s="154"/>
      <c r="M96" s="174">
        <v>486963.54</v>
      </c>
      <c r="N96" s="4">
        <v>24394.44</v>
      </c>
      <c r="O96" s="79">
        <v>0</v>
      </c>
      <c r="P96" s="177">
        <f t="shared" si="9"/>
        <v>24394.44</v>
      </c>
      <c r="Q96" s="79">
        <v>0</v>
      </c>
      <c r="R96" s="79">
        <v>0</v>
      </c>
      <c r="S96" s="79">
        <v>0</v>
      </c>
      <c r="T96" s="184">
        <f t="shared" si="14"/>
        <v>0</v>
      </c>
      <c r="U96" s="231">
        <f t="shared" si="13"/>
        <v>0</v>
      </c>
      <c r="V96" s="151"/>
      <c r="W96" s="174">
        <v>386617.67</v>
      </c>
      <c r="X96" s="79">
        <v>0</v>
      </c>
      <c r="Y96" s="233">
        <v>0</v>
      </c>
    </row>
    <row r="97" spans="1:25" s="7" customFormat="1" ht="21.75" customHeight="1" x14ac:dyDescent="0.3">
      <c r="A97" s="26" t="s">
        <v>70</v>
      </c>
      <c r="B97" s="142">
        <v>33466.82</v>
      </c>
      <c r="C97" s="151"/>
      <c r="D97" s="147">
        <v>0</v>
      </c>
      <c r="E97" s="12">
        <v>0</v>
      </c>
      <c r="F97" s="12">
        <v>0</v>
      </c>
      <c r="G97" s="12">
        <v>0</v>
      </c>
      <c r="H97" s="12">
        <v>0</v>
      </c>
      <c r="I97" s="79">
        <v>0</v>
      </c>
      <c r="J97" s="79">
        <v>0</v>
      </c>
      <c r="K97" s="157">
        <f t="shared" si="11"/>
        <v>0</v>
      </c>
      <c r="L97" s="154"/>
      <c r="M97" s="174">
        <v>47965.19</v>
      </c>
      <c r="N97" s="4">
        <v>14498.37</v>
      </c>
      <c r="O97" s="79">
        <v>0</v>
      </c>
      <c r="P97" s="177">
        <f t="shared" si="9"/>
        <v>14498.37</v>
      </c>
      <c r="Q97" s="79">
        <v>0</v>
      </c>
      <c r="R97" s="79">
        <v>0</v>
      </c>
      <c r="S97" s="79">
        <v>0</v>
      </c>
      <c r="T97" s="184">
        <f t="shared" si="14"/>
        <v>0</v>
      </c>
      <c r="U97" s="231">
        <f t="shared" si="13"/>
        <v>0</v>
      </c>
      <c r="V97" s="151"/>
      <c r="W97" s="174">
        <v>52086.41</v>
      </c>
      <c r="X97" s="79">
        <v>0</v>
      </c>
      <c r="Y97" s="233">
        <v>0</v>
      </c>
    </row>
    <row r="98" spans="1:25" s="7" customFormat="1" ht="21.75" customHeight="1" x14ac:dyDescent="0.3">
      <c r="A98" s="26" t="s">
        <v>90</v>
      </c>
      <c r="B98" s="142">
        <v>125949.63</v>
      </c>
      <c r="C98" s="151"/>
      <c r="D98" s="147">
        <v>0</v>
      </c>
      <c r="E98" s="12">
        <v>0</v>
      </c>
      <c r="F98" s="12">
        <v>0</v>
      </c>
      <c r="G98" s="12">
        <v>0</v>
      </c>
      <c r="H98" s="12">
        <v>0</v>
      </c>
      <c r="I98" s="79">
        <v>0</v>
      </c>
      <c r="J98" s="79">
        <v>0</v>
      </c>
      <c r="K98" s="157">
        <f t="shared" si="11"/>
        <v>0</v>
      </c>
      <c r="L98" s="154"/>
      <c r="M98" s="174">
        <v>135089.67000000001</v>
      </c>
      <c r="N98" s="4">
        <v>9140.0400000000009</v>
      </c>
      <c r="O98" s="79">
        <v>0</v>
      </c>
      <c r="P98" s="177">
        <f t="shared" si="9"/>
        <v>9140.0400000000009</v>
      </c>
      <c r="Q98" s="79">
        <v>0</v>
      </c>
      <c r="R98" s="79">
        <v>0</v>
      </c>
      <c r="S98" s="79">
        <v>0</v>
      </c>
      <c r="T98" s="184">
        <f t="shared" si="14"/>
        <v>0</v>
      </c>
      <c r="U98" s="231">
        <f t="shared" si="13"/>
        <v>0</v>
      </c>
      <c r="V98" s="151"/>
      <c r="W98" s="174">
        <v>42990.21</v>
      </c>
      <c r="X98" s="79">
        <v>0</v>
      </c>
      <c r="Y98" s="233">
        <v>0</v>
      </c>
    </row>
    <row r="99" spans="1:25" s="7" customFormat="1" ht="21.75" customHeight="1" x14ac:dyDescent="0.3">
      <c r="A99" s="26" t="s">
        <v>71</v>
      </c>
      <c r="B99" s="142">
        <v>49830</v>
      </c>
      <c r="C99" s="151"/>
      <c r="D99" s="147">
        <v>0</v>
      </c>
      <c r="E99" s="12">
        <v>0</v>
      </c>
      <c r="F99" s="12">
        <v>0</v>
      </c>
      <c r="G99" s="12">
        <v>0</v>
      </c>
      <c r="H99" s="12">
        <v>0</v>
      </c>
      <c r="I99" s="79">
        <v>0</v>
      </c>
      <c r="J99" s="79">
        <v>0</v>
      </c>
      <c r="K99" s="157">
        <f t="shared" si="11"/>
        <v>0</v>
      </c>
      <c r="L99" s="154"/>
      <c r="M99" s="174">
        <v>62800.23</v>
      </c>
      <c r="N99" s="4">
        <v>12970.23</v>
      </c>
      <c r="O99" s="79">
        <v>0</v>
      </c>
      <c r="P99" s="177">
        <f t="shared" si="9"/>
        <v>12970.23</v>
      </c>
      <c r="Q99" s="79">
        <v>0</v>
      </c>
      <c r="R99" s="79">
        <v>0</v>
      </c>
      <c r="S99" s="79">
        <v>0</v>
      </c>
      <c r="T99" s="184">
        <f t="shared" si="14"/>
        <v>0</v>
      </c>
      <c r="U99" s="231">
        <f t="shared" si="13"/>
        <v>0</v>
      </c>
      <c r="V99" s="151"/>
      <c r="W99" s="174">
        <v>78264.210000000006</v>
      </c>
      <c r="X99" s="79">
        <v>0</v>
      </c>
      <c r="Y99" s="233">
        <v>0</v>
      </c>
    </row>
    <row r="100" spans="1:25" s="7" customFormat="1" ht="21.75" customHeight="1" x14ac:dyDescent="0.3">
      <c r="A100" s="26" t="s">
        <v>72</v>
      </c>
      <c r="B100" s="142">
        <v>88708.75</v>
      </c>
      <c r="C100" s="151"/>
      <c r="D100" s="147">
        <v>0</v>
      </c>
      <c r="E100" s="12">
        <v>0</v>
      </c>
      <c r="F100" s="12">
        <v>0</v>
      </c>
      <c r="G100" s="12">
        <v>0</v>
      </c>
      <c r="H100" s="12">
        <v>0</v>
      </c>
      <c r="I100" s="79">
        <v>0</v>
      </c>
      <c r="J100" s="79">
        <v>0</v>
      </c>
      <c r="K100" s="157">
        <f t="shared" si="11"/>
        <v>0</v>
      </c>
      <c r="L100" s="154"/>
      <c r="M100" s="174">
        <v>106590.21</v>
      </c>
      <c r="N100" s="4">
        <v>17881.46</v>
      </c>
      <c r="O100" s="79">
        <v>0</v>
      </c>
      <c r="P100" s="177">
        <f t="shared" si="9"/>
        <v>17881.46</v>
      </c>
      <c r="Q100" s="79">
        <v>0</v>
      </c>
      <c r="R100" s="79">
        <v>0</v>
      </c>
      <c r="S100" s="79">
        <v>0</v>
      </c>
      <c r="T100" s="184">
        <f t="shared" si="14"/>
        <v>0</v>
      </c>
      <c r="U100" s="231">
        <f t="shared" si="13"/>
        <v>0</v>
      </c>
      <c r="V100" s="151"/>
      <c r="W100" s="174">
        <v>135150.51</v>
      </c>
      <c r="X100" s="79">
        <v>0</v>
      </c>
      <c r="Y100" s="233">
        <v>0</v>
      </c>
    </row>
    <row r="101" spans="1:25" s="7" customFormat="1" ht="21.75" customHeight="1" x14ac:dyDescent="0.3">
      <c r="A101" s="26" t="s">
        <v>88</v>
      </c>
      <c r="B101" s="142">
        <v>59620.76</v>
      </c>
      <c r="C101" s="151"/>
      <c r="D101" s="147">
        <v>0</v>
      </c>
      <c r="E101" s="12">
        <v>0</v>
      </c>
      <c r="F101" s="12">
        <v>0</v>
      </c>
      <c r="G101" s="12">
        <v>0</v>
      </c>
      <c r="H101" s="12">
        <v>0</v>
      </c>
      <c r="I101" s="79">
        <v>0</v>
      </c>
      <c r="J101" s="79">
        <v>0</v>
      </c>
      <c r="K101" s="157">
        <f t="shared" si="11"/>
        <v>0</v>
      </c>
      <c r="L101" s="154"/>
      <c r="M101" s="174">
        <v>79171.19</v>
      </c>
      <c r="N101" s="4">
        <v>19550.43</v>
      </c>
      <c r="O101" s="79">
        <v>0</v>
      </c>
      <c r="P101" s="177">
        <f t="shared" si="9"/>
        <v>19550.43</v>
      </c>
      <c r="Q101" s="79">
        <v>0</v>
      </c>
      <c r="R101" s="79">
        <v>0</v>
      </c>
      <c r="S101" s="79">
        <v>0</v>
      </c>
      <c r="T101" s="184">
        <f t="shared" si="14"/>
        <v>0</v>
      </c>
      <c r="U101" s="231">
        <f t="shared" si="13"/>
        <v>0</v>
      </c>
      <c r="V101" s="151"/>
      <c r="W101" s="174">
        <v>-10541.5</v>
      </c>
      <c r="X101" s="79">
        <v>0</v>
      </c>
      <c r="Y101" s="233">
        <v>0</v>
      </c>
    </row>
    <row r="102" spans="1:25" s="7" customFormat="1" ht="21.75" customHeight="1" x14ac:dyDescent="0.3">
      <c r="A102" s="26" t="s">
        <v>73</v>
      </c>
      <c r="B102" s="142">
        <v>-1347.98</v>
      </c>
      <c r="C102" s="151"/>
      <c r="D102" s="147">
        <v>0</v>
      </c>
      <c r="E102" s="12">
        <v>0</v>
      </c>
      <c r="F102" s="12">
        <v>0</v>
      </c>
      <c r="G102" s="12">
        <v>0</v>
      </c>
      <c r="H102" s="12">
        <v>0</v>
      </c>
      <c r="I102" s="79">
        <v>0</v>
      </c>
      <c r="J102" s="79">
        <v>0</v>
      </c>
      <c r="K102" s="157">
        <f t="shared" si="11"/>
        <v>0</v>
      </c>
      <c r="L102" s="154"/>
      <c r="M102" s="174">
        <v>10661.37</v>
      </c>
      <c r="N102" s="4">
        <v>12009.35</v>
      </c>
      <c r="O102" s="79">
        <v>0</v>
      </c>
      <c r="P102" s="177">
        <v>10661.37</v>
      </c>
      <c r="Q102" s="79">
        <v>0</v>
      </c>
      <c r="R102" s="79">
        <v>0</v>
      </c>
      <c r="S102" s="79">
        <v>0</v>
      </c>
      <c r="T102" s="184">
        <f t="shared" si="14"/>
        <v>0</v>
      </c>
      <c r="U102" s="231">
        <f t="shared" si="13"/>
        <v>0</v>
      </c>
      <c r="V102" s="151"/>
      <c r="W102" s="174">
        <v>8771.51</v>
      </c>
      <c r="X102" s="79">
        <v>0</v>
      </c>
      <c r="Y102" s="233">
        <v>0</v>
      </c>
    </row>
    <row r="103" spans="1:25" s="7" customFormat="1" ht="21.75" customHeight="1" x14ac:dyDescent="0.3">
      <c r="A103" s="26" t="s">
        <v>74</v>
      </c>
      <c r="B103" s="142">
        <v>8105.64</v>
      </c>
      <c r="C103" s="151"/>
      <c r="D103" s="147">
        <v>0</v>
      </c>
      <c r="E103" s="12">
        <v>0</v>
      </c>
      <c r="F103" s="12">
        <v>0</v>
      </c>
      <c r="G103" s="12">
        <v>0</v>
      </c>
      <c r="H103" s="12">
        <v>0</v>
      </c>
      <c r="I103" s="79">
        <v>0</v>
      </c>
      <c r="J103" s="79">
        <v>0</v>
      </c>
      <c r="K103" s="157">
        <f t="shared" si="11"/>
        <v>0</v>
      </c>
      <c r="L103" s="154"/>
      <c r="M103" s="174">
        <v>14767.31</v>
      </c>
      <c r="N103" s="4">
        <v>6661.67</v>
      </c>
      <c r="O103" s="79">
        <v>0</v>
      </c>
      <c r="P103" s="177">
        <f t="shared" si="9"/>
        <v>6661.67</v>
      </c>
      <c r="Q103" s="79">
        <v>0</v>
      </c>
      <c r="R103" s="79">
        <v>0</v>
      </c>
      <c r="S103" s="79">
        <v>0</v>
      </c>
      <c r="T103" s="184">
        <f t="shared" si="14"/>
        <v>0</v>
      </c>
      <c r="U103" s="231">
        <f t="shared" si="13"/>
        <v>0</v>
      </c>
      <c r="V103" s="151"/>
      <c r="W103" s="174">
        <v>29868.27</v>
      </c>
      <c r="X103" s="79">
        <v>0</v>
      </c>
      <c r="Y103" s="233">
        <v>0</v>
      </c>
    </row>
    <row r="104" spans="1:25" s="7" customFormat="1" ht="21.75" customHeight="1" x14ac:dyDescent="0.3">
      <c r="A104" s="26" t="s">
        <v>75</v>
      </c>
      <c r="B104" s="142">
        <v>10465.14</v>
      </c>
      <c r="C104" s="151"/>
      <c r="D104" s="147">
        <v>0</v>
      </c>
      <c r="E104" s="12">
        <v>0</v>
      </c>
      <c r="F104" s="12">
        <v>0</v>
      </c>
      <c r="G104" s="12">
        <v>0</v>
      </c>
      <c r="H104" s="12">
        <v>0</v>
      </c>
      <c r="I104" s="79">
        <v>0</v>
      </c>
      <c r="J104" s="79">
        <v>0</v>
      </c>
      <c r="K104" s="157">
        <f t="shared" si="11"/>
        <v>0</v>
      </c>
      <c r="L104" s="154"/>
      <c r="M104" s="174">
        <v>22676.86</v>
      </c>
      <c r="N104" s="4">
        <v>12211.72</v>
      </c>
      <c r="O104" s="79">
        <v>0</v>
      </c>
      <c r="P104" s="177">
        <f t="shared" si="9"/>
        <v>12211.72</v>
      </c>
      <c r="Q104" s="79">
        <v>0</v>
      </c>
      <c r="R104" s="79">
        <v>0</v>
      </c>
      <c r="S104" s="79">
        <v>0</v>
      </c>
      <c r="T104" s="184">
        <f t="shared" si="14"/>
        <v>0</v>
      </c>
      <c r="U104" s="231">
        <f t="shared" si="13"/>
        <v>0</v>
      </c>
      <c r="V104" s="151"/>
      <c r="W104" s="174">
        <v>41626.54</v>
      </c>
      <c r="X104" s="79">
        <v>0</v>
      </c>
      <c r="Y104" s="233">
        <v>0</v>
      </c>
    </row>
    <row r="105" spans="1:25" s="7" customFormat="1" ht="21.75" customHeight="1" x14ac:dyDescent="0.3">
      <c r="A105" s="26" t="s">
        <v>76</v>
      </c>
      <c r="B105" s="142">
        <v>73591.47</v>
      </c>
      <c r="C105" s="151"/>
      <c r="D105" s="147">
        <v>0</v>
      </c>
      <c r="E105" s="12">
        <v>0</v>
      </c>
      <c r="F105" s="12">
        <v>0</v>
      </c>
      <c r="G105" s="12">
        <v>0</v>
      </c>
      <c r="H105" s="12">
        <v>0</v>
      </c>
      <c r="I105" s="79">
        <v>0</v>
      </c>
      <c r="J105" s="79">
        <v>0</v>
      </c>
      <c r="K105" s="157">
        <f t="shared" si="11"/>
        <v>0</v>
      </c>
      <c r="L105" s="154"/>
      <c r="M105" s="174">
        <v>91305.9</v>
      </c>
      <c r="N105" s="4">
        <v>17714.43</v>
      </c>
      <c r="O105" s="79">
        <v>0</v>
      </c>
      <c r="P105" s="177">
        <f t="shared" si="9"/>
        <v>17714.43</v>
      </c>
      <c r="Q105" s="79">
        <v>0</v>
      </c>
      <c r="R105" s="79">
        <v>0</v>
      </c>
      <c r="S105" s="79">
        <v>0</v>
      </c>
      <c r="T105" s="184">
        <f t="shared" si="14"/>
        <v>0</v>
      </c>
      <c r="U105" s="231">
        <f t="shared" si="13"/>
        <v>0</v>
      </c>
      <c r="V105" s="151"/>
      <c r="W105" s="174">
        <v>54469.75</v>
      </c>
      <c r="X105" s="79">
        <v>0</v>
      </c>
      <c r="Y105" s="233">
        <v>0</v>
      </c>
    </row>
    <row r="106" spans="1:25" s="7" customFormat="1" ht="21.75" customHeight="1" x14ac:dyDescent="0.3">
      <c r="A106" s="26" t="s">
        <v>77</v>
      </c>
      <c r="B106" s="142">
        <v>82923.05</v>
      </c>
      <c r="C106" s="151"/>
      <c r="D106" s="147">
        <v>0</v>
      </c>
      <c r="E106" s="12">
        <v>0</v>
      </c>
      <c r="F106" s="12">
        <v>0</v>
      </c>
      <c r="G106" s="12">
        <v>0</v>
      </c>
      <c r="H106" s="12">
        <v>0</v>
      </c>
      <c r="I106" s="79">
        <v>0</v>
      </c>
      <c r="J106" s="79">
        <v>0</v>
      </c>
      <c r="K106" s="157">
        <f t="shared" si="11"/>
        <v>0</v>
      </c>
      <c r="L106" s="154"/>
      <c r="M106" s="174">
        <v>125475.46</v>
      </c>
      <c r="N106" s="4">
        <v>42552.41</v>
      </c>
      <c r="O106" s="79">
        <v>0</v>
      </c>
      <c r="P106" s="177">
        <f t="shared" si="9"/>
        <v>42552.41</v>
      </c>
      <c r="Q106" s="79">
        <v>0</v>
      </c>
      <c r="R106" s="79">
        <v>0</v>
      </c>
      <c r="S106" s="79">
        <v>0</v>
      </c>
      <c r="T106" s="184">
        <f t="shared" si="14"/>
        <v>0</v>
      </c>
      <c r="U106" s="231">
        <f t="shared" si="13"/>
        <v>0</v>
      </c>
      <c r="V106" s="151"/>
      <c r="W106" s="174">
        <v>100842.85</v>
      </c>
      <c r="X106" s="79">
        <v>0</v>
      </c>
      <c r="Y106" s="233">
        <v>0</v>
      </c>
    </row>
    <row r="107" spans="1:25" s="7" customFormat="1" ht="21.75" customHeight="1" x14ac:dyDescent="0.3">
      <c r="A107" s="26" t="s">
        <v>78</v>
      </c>
      <c r="B107" s="142">
        <v>17127.07</v>
      </c>
      <c r="C107" s="151"/>
      <c r="D107" s="147">
        <v>0</v>
      </c>
      <c r="E107" s="12">
        <v>0</v>
      </c>
      <c r="F107" s="12">
        <v>0</v>
      </c>
      <c r="G107" s="12">
        <v>0</v>
      </c>
      <c r="H107" s="12">
        <v>0</v>
      </c>
      <c r="I107" s="79">
        <v>0</v>
      </c>
      <c r="J107" s="79">
        <v>0</v>
      </c>
      <c r="K107" s="157">
        <f t="shared" si="11"/>
        <v>0</v>
      </c>
      <c r="L107" s="154"/>
      <c r="M107" s="174">
        <v>24964.23</v>
      </c>
      <c r="N107" s="4">
        <v>7837.16</v>
      </c>
      <c r="O107" s="79">
        <v>0</v>
      </c>
      <c r="P107" s="177">
        <f t="shared" si="9"/>
        <v>7837.16</v>
      </c>
      <c r="Q107" s="79">
        <v>0</v>
      </c>
      <c r="R107" s="79">
        <v>0</v>
      </c>
      <c r="S107" s="79">
        <v>0</v>
      </c>
      <c r="T107" s="184">
        <f t="shared" si="14"/>
        <v>0</v>
      </c>
      <c r="U107" s="231">
        <f t="shared" si="13"/>
        <v>0</v>
      </c>
      <c r="V107" s="151"/>
      <c r="W107" s="174">
        <v>30196.16</v>
      </c>
      <c r="X107" s="79">
        <v>0</v>
      </c>
      <c r="Y107" s="233">
        <v>0</v>
      </c>
    </row>
    <row r="108" spans="1:25" s="7" customFormat="1" ht="21.75" customHeight="1" x14ac:dyDescent="0.3">
      <c r="A108" s="26" t="s">
        <v>79</v>
      </c>
      <c r="B108" s="142">
        <v>8852.99</v>
      </c>
      <c r="C108" s="151"/>
      <c r="D108" s="147">
        <v>0</v>
      </c>
      <c r="E108" s="12">
        <v>0</v>
      </c>
      <c r="F108" s="12">
        <v>0</v>
      </c>
      <c r="G108" s="12">
        <v>0</v>
      </c>
      <c r="H108" s="12">
        <v>0</v>
      </c>
      <c r="I108" s="79">
        <v>0</v>
      </c>
      <c r="J108" s="79">
        <v>0</v>
      </c>
      <c r="K108" s="157">
        <f t="shared" si="11"/>
        <v>0</v>
      </c>
      <c r="L108" s="154"/>
      <c r="M108" s="174">
        <v>22804.68</v>
      </c>
      <c r="N108" s="4">
        <v>13951.69</v>
      </c>
      <c r="O108" s="79">
        <v>0</v>
      </c>
      <c r="P108" s="177">
        <f t="shared" si="9"/>
        <v>13951.69</v>
      </c>
      <c r="Q108" s="79">
        <v>0</v>
      </c>
      <c r="R108" s="79">
        <v>0</v>
      </c>
      <c r="S108" s="79">
        <v>0</v>
      </c>
      <c r="T108" s="184">
        <f t="shared" si="14"/>
        <v>0</v>
      </c>
      <c r="U108" s="231">
        <f t="shared" si="13"/>
        <v>0</v>
      </c>
      <c r="V108" s="219"/>
      <c r="W108" s="221">
        <v>19527.919999999998</v>
      </c>
      <c r="X108" s="79">
        <v>0</v>
      </c>
      <c r="Y108" s="233">
        <v>0</v>
      </c>
    </row>
    <row r="109" spans="1:25" s="140" customFormat="1" ht="21.75" customHeight="1" thickBot="1" x14ac:dyDescent="0.35">
      <c r="A109" s="248" t="s">
        <v>80</v>
      </c>
      <c r="B109" s="234">
        <v>-8573.2800000000007</v>
      </c>
      <c r="C109" s="235"/>
      <c r="D109" s="148">
        <v>0</v>
      </c>
      <c r="E109" s="80">
        <v>742.88</v>
      </c>
      <c r="F109" s="80">
        <v>963.3</v>
      </c>
      <c r="G109" s="80">
        <v>491.85</v>
      </c>
      <c r="H109" s="80">
        <v>0</v>
      </c>
      <c r="I109" s="80">
        <v>773.48</v>
      </c>
      <c r="J109" s="80">
        <v>0</v>
      </c>
      <c r="K109" s="158">
        <f t="shared" si="11"/>
        <v>2971.5099999999998</v>
      </c>
      <c r="L109" s="219"/>
      <c r="M109" s="236">
        <v>-4645.1000000000004</v>
      </c>
      <c r="N109" s="80">
        <v>3928.18</v>
      </c>
      <c r="O109" s="80">
        <v>1673.59</v>
      </c>
      <c r="P109" s="178">
        <v>0</v>
      </c>
      <c r="Q109" s="80">
        <v>0</v>
      </c>
      <c r="R109" s="80">
        <v>0</v>
      </c>
      <c r="S109" s="80">
        <v>0</v>
      </c>
      <c r="T109" s="216">
        <f t="shared" si="14"/>
        <v>4645.0999999999995</v>
      </c>
      <c r="U109" s="231">
        <v>0</v>
      </c>
      <c r="V109" s="245"/>
      <c r="W109" s="237">
        <v>-831.38</v>
      </c>
      <c r="X109" s="80">
        <v>0</v>
      </c>
      <c r="Y109" s="233">
        <v>0</v>
      </c>
    </row>
    <row r="110" spans="1:25" s="9" customFormat="1" ht="21.75" customHeight="1" thickBot="1" x14ac:dyDescent="0.35">
      <c r="A110" s="247" t="s">
        <v>1</v>
      </c>
      <c r="B110" s="238">
        <f>SUM(B12:B109)</f>
        <v>6595373.379999999</v>
      </c>
      <c r="C110" s="220"/>
      <c r="D110" s="249">
        <f>SUM(D12:D109)</f>
        <v>1546.84</v>
      </c>
      <c r="E110" s="250">
        <f t="shared" ref="E110:J110" si="15">SUM(E12:E109)</f>
        <v>2232.27</v>
      </c>
      <c r="F110" s="250">
        <f t="shared" si="15"/>
        <v>963.3</v>
      </c>
      <c r="G110" s="250">
        <f t="shared" si="15"/>
        <v>515.47</v>
      </c>
      <c r="H110" s="250">
        <f t="shared" si="15"/>
        <v>0</v>
      </c>
      <c r="I110" s="250">
        <f t="shared" si="15"/>
        <v>773.48</v>
      </c>
      <c r="J110" s="250">
        <f t="shared" si="15"/>
        <v>0</v>
      </c>
      <c r="K110" s="239">
        <f>SUM(K12:K109)</f>
        <v>6031.36</v>
      </c>
      <c r="L110" s="246"/>
      <c r="M110" s="251">
        <f>SUM(M12:M109)</f>
        <v>9061326.5800000019</v>
      </c>
      <c r="N110" s="25">
        <f>SUM(N12:N109)</f>
        <v>2465490.9200000009</v>
      </c>
      <c r="O110" s="25">
        <f>SUM(O12:O109)</f>
        <v>22371.37</v>
      </c>
      <c r="P110" s="240">
        <f>SUM(P12:P109)</f>
        <v>2470958.7600000002</v>
      </c>
      <c r="Q110" s="244">
        <f t="shared" ref="Q110:R110" si="16">SUM(Q12:Q109)</f>
        <v>244.7</v>
      </c>
      <c r="R110" s="244">
        <f t="shared" si="16"/>
        <v>139.5</v>
      </c>
      <c r="S110" s="244">
        <f>SUM(S12:S109)</f>
        <v>669.22</v>
      </c>
      <c r="T110" s="252">
        <f>SUM(T12:T109)</f>
        <v>29299.879999999997</v>
      </c>
      <c r="U110" s="253">
        <f>SUM(U12:U109)</f>
        <v>0</v>
      </c>
      <c r="V110" s="222"/>
      <c r="W110" s="242">
        <f>SUM(W12:W109)</f>
        <v>8589550.9499999974</v>
      </c>
      <c r="X110" s="243">
        <f>SUM(X12:X109)</f>
        <v>-5804.6</v>
      </c>
      <c r="Y110" s="241">
        <f>SUM(Y12:Y109)</f>
        <v>-3391.2899999999991</v>
      </c>
    </row>
    <row r="111" spans="1:25" ht="21.75" customHeight="1" thickTop="1" x14ac:dyDescent="0.3">
      <c r="A111" s="131"/>
      <c r="B111" s="226"/>
      <c r="C111" s="226"/>
      <c r="D111" s="227"/>
      <c r="E111" s="227"/>
      <c r="F111" s="227"/>
      <c r="G111" s="227"/>
      <c r="H111" s="227"/>
      <c r="I111" s="227"/>
      <c r="J111" s="227"/>
      <c r="K111" s="228"/>
      <c r="L111" s="228"/>
      <c r="M111" s="227"/>
      <c r="N111" s="131"/>
      <c r="O111" s="225"/>
      <c r="P111" s="229"/>
      <c r="Q111" s="225"/>
      <c r="R111" s="225"/>
      <c r="S111" s="225"/>
      <c r="T111" s="131"/>
      <c r="U111" s="131"/>
      <c r="V111" s="223"/>
      <c r="W111" s="225"/>
      <c r="X111" s="224"/>
      <c r="Y111" s="131"/>
    </row>
    <row r="112" spans="1:25" x14ac:dyDescent="0.3">
      <c r="V112" s="2"/>
    </row>
    <row r="113" spans="11:23" x14ac:dyDescent="0.3">
      <c r="K113" s="15"/>
      <c r="L113" s="15"/>
      <c r="W113" s="23"/>
    </row>
  </sheetData>
  <sheetProtection password="FD6B" sheet="1" objects="1" scenarios="1" selectLockedCells="1" selectUnlockedCells="1"/>
  <mergeCells count="9">
    <mergeCell ref="O8:P8"/>
    <mergeCell ref="O7:P7"/>
    <mergeCell ref="A1:M1"/>
    <mergeCell ref="A2:M2"/>
    <mergeCell ref="A3:M3"/>
    <mergeCell ref="A4:M4"/>
    <mergeCell ref="A5:M5"/>
    <mergeCell ref="D6:K6"/>
    <mergeCell ref="M6:Q6"/>
  </mergeCells>
  <pageMargins left="0.25" right="0.25" top="0.75" bottom="0.75" header="0.3" footer="0.3"/>
  <pageSetup paperSize="5" scale="5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Monthly Payments</vt:lpstr>
      <vt:lpstr>AdjSettlePymtDetail </vt:lpstr>
      <vt:lpstr>'AdjSettlePymtDetail '!Print_Area</vt:lpstr>
      <vt:lpstr>'Monthly Payments'!Print_Area</vt:lpstr>
      <vt:lpstr>'AdjSettlePymtDetail '!Print_Titles</vt:lpstr>
      <vt:lpstr>'Monthly Payments'!Print_Titles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zimmerman</dc:creator>
  <cp:lastModifiedBy>Hudson, James M</cp:lastModifiedBy>
  <cp:lastPrinted>2015-06-18T18:29:22Z</cp:lastPrinted>
  <dcterms:created xsi:type="dcterms:W3CDTF">1999-11-18T16:27:58Z</dcterms:created>
  <dcterms:modified xsi:type="dcterms:W3CDTF">2017-05-01T18:56:34Z</dcterms:modified>
</cp:coreProperties>
</file>