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985" windowWidth="15480" windowHeight="6030" tabRatio="998" activeTab="1"/>
  </bookViews>
  <sheets>
    <sheet name="Introduction" sheetId="1" r:id="rId1"/>
    <sheet name="Pregnant Women Participating" sheetId="2" r:id="rId2"/>
    <sheet name="Women Fully Breastfeeding" sheetId="3" r:id="rId3"/>
    <sheet name="Women Partially Breastfeeding" sheetId="4" r:id="rId4"/>
    <sheet name="Total Breastfeeding Women" sheetId="5" r:id="rId5"/>
    <sheet name="Postpartum Women Participating" sheetId="6" r:id="rId6"/>
    <sheet name="Total Women" sheetId="7" r:id="rId7"/>
    <sheet name="Infants Fully Breastfed" sheetId="8" r:id="rId8"/>
    <sheet name="Infants Partially Breastfed" sheetId="9" r:id="rId9"/>
    <sheet name="Infants Fully Formula-fed" sheetId="10" r:id="rId10"/>
    <sheet name="Total Infants" sheetId="11" r:id="rId11"/>
    <sheet name="Children Participating" sheetId="12" r:id="rId12"/>
    <sheet name="Total Number of Participants" sheetId="13" r:id="rId13"/>
    <sheet name="Average Food Cost Per Person" sheetId="14" r:id="rId14"/>
    <sheet name="Food Costs" sheetId="15" r:id="rId15"/>
    <sheet name="Rebates Received" sheetId="16" r:id="rId16"/>
    <sheet name="Nut. Services &amp; Admin. Costs" sheetId="17" r:id="rId17"/>
  </sheets>
  <definedNames>
    <definedName name="_xlnm.Print_Titles" localSheetId="13">'Average Food Cost Per Person'!$1:$5</definedName>
    <definedName name="_xlnm.Print_Titles" localSheetId="11">'Children Participating'!$1:$5</definedName>
    <definedName name="_xlnm.Print_Titles" localSheetId="14">'Food Costs'!$1:$5</definedName>
    <definedName name="_xlnm.Print_Titles" localSheetId="16">'Nut. Services &amp; Admin. Costs'!$1:$5</definedName>
    <definedName name="_xlnm.Print_Titles" localSheetId="5">'Postpartum Women Participating'!$1:$5</definedName>
    <definedName name="_xlnm.Print_Titles" localSheetId="1">'Pregnant Women Participating'!$1:$5</definedName>
    <definedName name="_xlnm.Print_Titles" localSheetId="15">'Rebates Received'!$1:$5</definedName>
    <definedName name="_xlnm.Print_Titles" localSheetId="4">'Total Breastfeeding Women'!$1:$5</definedName>
    <definedName name="_xlnm.Print_Titles" localSheetId="10">'Total Infants'!$1:$5</definedName>
    <definedName name="_xlnm.Print_Titles" localSheetId="12">'Total Number of Participants'!$1:$5</definedName>
    <definedName name="_xlnm.Print_Titles" localSheetId="6">'Total Women'!$1:$5</definedName>
  </definedNames>
  <calcPr fullCalcOnLoad="1"/>
</workbook>
</file>

<file path=xl/sharedStrings.xml><?xml version="1.0" encoding="utf-8"?>
<sst xmlns="http://schemas.openxmlformats.org/spreadsheetml/2006/main" count="187" uniqueCount="145">
  <si>
    <t>State Agency or Indian Tribal Organization</t>
  </si>
  <si>
    <t>All data are preliminary and are subject to revision.</t>
  </si>
  <si>
    <t>WIC PROGRAM -- NUMBER OF PREGNANT WOMEN PARTICIPATING</t>
  </si>
  <si>
    <t>WIC PROGRAM -- NUTRITION SERVICES AND ADMINISTRATION</t>
  </si>
  <si>
    <t>WIC PROGRAM -- FOOD COSTS</t>
  </si>
  <si>
    <t>WIC PROGRAM -- AVERAGE FOOD COST PER PERSON</t>
  </si>
  <si>
    <t>WIC PROGRAM -- TOTAL NUMBER OF PARTICIPANTS</t>
  </si>
  <si>
    <t>WIC PROGRAM -- NUMBER OF CHILDREN PARTICIPATING</t>
  </si>
  <si>
    <t>WIC PROGRAM -- NUMBER OF INFANTS PARTICIPATING</t>
  </si>
  <si>
    <t>WIC PROGRAM -- TOTAL NUMBER OF WOMEN PARTICIPATING</t>
  </si>
  <si>
    <t>WIC PROGRAM -- NUMBER OF POSTPARTUM WOMEN PARTICIPATING</t>
  </si>
  <si>
    <t>WIC PROGRAM -- NUMBER OF BREASTFEEDING WOMEN PARTICIPATING</t>
  </si>
  <si>
    <t>Average Participation</t>
  </si>
  <si>
    <t>Note on WIC Agency Level Monthly Spreadsheets</t>
  </si>
  <si>
    <t xml:space="preserve">This file contains monthly data for the current fiscal year for each WIC State agency.  There are </t>
  </si>
  <si>
    <t xml:space="preserve">     Pregnant Women </t>
  </si>
  <si>
    <t xml:space="preserve">     Postpartum Women </t>
  </si>
  <si>
    <t xml:space="preserve">     Total Women </t>
  </si>
  <si>
    <t xml:space="preserve">     Children </t>
  </si>
  <si>
    <t xml:space="preserve">     Total Participants </t>
  </si>
  <si>
    <t xml:space="preserve">     Average food cost per person</t>
  </si>
  <si>
    <t xml:space="preserve">     Food Costs </t>
  </si>
  <si>
    <t xml:space="preserve">     Nutrition Services and Administration</t>
  </si>
  <si>
    <t>Cumulative Average</t>
  </si>
  <si>
    <t>Cumulative Cost</t>
  </si>
  <si>
    <t xml:space="preserve">currently 90 WIC State agencies:  the 50 geographic states, the District of Columbia, Puerto Rico, </t>
  </si>
  <si>
    <t xml:space="preserve">Guam, the Virgin Islands, American Samoa, Northern Marianas, and 34 Indian tribal organizations (ITO's).  </t>
  </si>
  <si>
    <t xml:space="preserve">     Rebates</t>
  </si>
  <si>
    <t xml:space="preserve">     Infants Fully Breastfed</t>
  </si>
  <si>
    <t xml:space="preserve">     Infants Partially Breastfed</t>
  </si>
  <si>
    <t xml:space="preserve">     Infants Fully Formula-fed</t>
  </si>
  <si>
    <t>WIC PROGRAM -- Infants Fully Breastfed</t>
  </si>
  <si>
    <t>WIC PROGRAM -- Infants Partially Breastfed</t>
  </si>
  <si>
    <t>WIC PROGRAM -- Infants Fully Formula-fed</t>
  </si>
  <si>
    <t>Sixteen spreadsheets are included in the following order:</t>
  </si>
  <si>
    <t>WIC PROGRAM -- Women Partially Breastfeeding</t>
  </si>
  <si>
    <t>WIC PROGRAM -- Women Fully Breastfeeding</t>
  </si>
  <si>
    <t xml:space="preserve">     Women Fully Breastfeeding</t>
  </si>
  <si>
    <t xml:space="preserve">     Women Partially Breastfeeding</t>
  </si>
  <si>
    <t xml:space="preserve">     Total Breastfeeding Women (includes fully breastfeeding and partially breastfeeding) </t>
  </si>
  <si>
    <t xml:space="preserve">     Total Infants </t>
  </si>
  <si>
    <t>WIC PROGRAM -- REBATES RECEIVED</t>
  </si>
  <si>
    <t>This month's release provides data for October through September of FY 2014.  They are preliminary and</t>
  </si>
  <si>
    <t>FISCAL YEAR 2014</t>
  </si>
  <si>
    <t>Connecticut</t>
  </si>
  <si>
    <t>Maine</t>
  </si>
  <si>
    <t>Massachusetts</t>
  </si>
  <si>
    <t>New Hampshire</t>
  </si>
  <si>
    <t>New York</t>
  </si>
  <si>
    <t>Rhode Island</t>
  </si>
  <si>
    <t>Vermont</t>
  </si>
  <si>
    <t>Indian Township, ME</t>
  </si>
  <si>
    <t>Pleasant Point, ME</t>
  </si>
  <si>
    <t>Seneca Nation, NY</t>
  </si>
  <si>
    <t>Northeast Region</t>
  </si>
  <si>
    <t>Delaware</t>
  </si>
  <si>
    <t>District of Columbia</t>
  </si>
  <si>
    <t>Maryland</t>
  </si>
  <si>
    <t>New Jersey</t>
  </si>
  <si>
    <t>Pennsylvania</t>
  </si>
  <si>
    <t>Puerto Rico</t>
  </si>
  <si>
    <t>Virginia</t>
  </si>
  <si>
    <t>Virgin Islands</t>
  </si>
  <si>
    <t>West Virginia</t>
  </si>
  <si>
    <t>Mid-Atlantic Region</t>
  </si>
  <si>
    <t>Alabama</t>
  </si>
  <si>
    <t>Florida</t>
  </si>
  <si>
    <t>Georgia</t>
  </si>
  <si>
    <t>Kentucky</t>
  </si>
  <si>
    <t>Mississippi</t>
  </si>
  <si>
    <t>North Carolina</t>
  </si>
  <si>
    <t>South Carolina</t>
  </si>
  <si>
    <t>Tennessee</t>
  </si>
  <si>
    <t>Choctaw Indians, MS</t>
  </si>
  <si>
    <t>Eastern Cherokee, NC</t>
  </si>
  <si>
    <t>Southeast Region</t>
  </si>
  <si>
    <t>Illinois</t>
  </si>
  <si>
    <t>Indiana</t>
  </si>
  <si>
    <t>Michigan</t>
  </si>
  <si>
    <t>Minnesota</t>
  </si>
  <si>
    <t>Ohio</t>
  </si>
  <si>
    <t>Wisconsin</t>
  </si>
  <si>
    <t>Midwest Region</t>
  </si>
  <si>
    <t>Arkansas</t>
  </si>
  <si>
    <t>Louisiana</t>
  </si>
  <si>
    <t>New Mexico</t>
  </si>
  <si>
    <t>Oklahoma</t>
  </si>
  <si>
    <t>Texas</t>
  </si>
  <si>
    <t>Acoma, Canoncito &amp; Laguna, NM</t>
  </si>
  <si>
    <t>Eight Northern Pueblos, NM</t>
  </si>
  <si>
    <t>Five Sandoval Pueblos, NM</t>
  </si>
  <si>
    <t>Isleta Pueblo, NM</t>
  </si>
  <si>
    <t>San Felipe Pueblo, NM</t>
  </si>
  <si>
    <t>Santo Domingo Tribe, NM</t>
  </si>
  <si>
    <t>Zuni Pueblo, NM</t>
  </si>
  <si>
    <t>Cherokee Nation, OK</t>
  </si>
  <si>
    <t>Chickasaw Nation, OK</t>
  </si>
  <si>
    <t>Choctaw Nation, OK</t>
  </si>
  <si>
    <t>Citizen Potawatomi Nation, OK</t>
  </si>
  <si>
    <t>Inter-Tribal Council, OK</t>
  </si>
  <si>
    <t>Muscogee Creek Nation, OK</t>
  </si>
  <si>
    <t>Osage Tribal Council, OK</t>
  </si>
  <si>
    <t>Otoe-Missouria Tribe, OK</t>
  </si>
  <si>
    <t>Wichita, Caddo &amp; Delaware (WCD), OK</t>
  </si>
  <si>
    <t>Southwest Region</t>
  </si>
  <si>
    <t>Colorado</t>
  </si>
  <si>
    <t>Iowa</t>
  </si>
  <si>
    <t>Kansas</t>
  </si>
  <si>
    <t>Missouri</t>
  </si>
  <si>
    <t>Montana</t>
  </si>
  <si>
    <t>Nebraska</t>
  </si>
  <si>
    <t>North Dakota</t>
  </si>
  <si>
    <t>South Dakota</t>
  </si>
  <si>
    <t>Utah</t>
  </si>
  <si>
    <t>Wyoming</t>
  </si>
  <si>
    <t>Ute Mountain Ute Tribe, CO</t>
  </si>
  <si>
    <t>Omaha Sioux, NE</t>
  </si>
  <si>
    <t>Santee Sioux, NE</t>
  </si>
  <si>
    <t>Winnebago Tribe, NE</t>
  </si>
  <si>
    <t>Standing Rock Sioux Tribe, ND</t>
  </si>
  <si>
    <t>Three Affiliated Tribes, ND</t>
  </si>
  <si>
    <t>Cheyenne River Sioux, SD</t>
  </si>
  <si>
    <t>Rosebud Sioux, SD</t>
  </si>
  <si>
    <t>Northern Arapahoe, WY</t>
  </si>
  <si>
    <t>Shoshone Tribe, WY</t>
  </si>
  <si>
    <t>Mountain Plains</t>
  </si>
  <si>
    <t>Alaska</t>
  </si>
  <si>
    <t>American Samoa</t>
  </si>
  <si>
    <t>Arizona</t>
  </si>
  <si>
    <t>California</t>
  </si>
  <si>
    <t>Guam</t>
  </si>
  <si>
    <t>Hawaii</t>
  </si>
  <si>
    <t>Idaho</t>
  </si>
  <si>
    <t>Nevada</t>
  </si>
  <si>
    <t>Oregon</t>
  </si>
  <si>
    <t>Washington</t>
  </si>
  <si>
    <t>Northern Marianas</t>
  </si>
  <si>
    <t>Inter-Tribal Council, AZ</t>
  </si>
  <si>
    <t>Navajo Nation, AZ</t>
  </si>
  <si>
    <t>Inter-Tribal Council, NV</t>
  </si>
  <si>
    <t>Western Region</t>
  </si>
  <si>
    <t>TOTAL</t>
  </si>
  <si>
    <t>Cumulative Cost:
 October-September</t>
  </si>
  <si>
    <t>are subject to revision.  Data as of December 11, 2015</t>
  </si>
  <si>
    <t>Data as of December 11, 2015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</si>
</sst>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/d/yyyy\ h:mm\ AM/PM"/>
    <numFmt numFmtId="168" formatCode="[$-409]dddd\,\ mmmm\ dd\,\ yyyy"/>
    <numFmt numFmtId="169" formatCode="mmm\ yyyy"/>
    <numFmt numFmtId="170" formatCode="mmmm\ dd\,\ yyyy"/>
  </numFmts>
  <fonts count="42">
    <font>
      <sz val="10"/>
      <name val="Arial"/>
      <family val="0"/>
    </font>
    <font>
      <u val="single"/>
      <sz val="10"/>
      <color indexed="3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Border="0">
      <alignment/>
      <protection/>
    </xf>
    <xf numFmtId="0" fontId="0" fillId="0" borderId="0" applyNumberFormat="0" applyBorder="0">
      <alignment/>
      <protection/>
    </xf>
    <xf numFmtId="0" fontId="0" fillId="0" borderId="0" applyNumberFormat="0" applyBorder="0">
      <alignment/>
      <protection/>
    </xf>
    <xf numFmtId="0" fontId="0" fillId="0" borderId="0" applyNumberFormat="0" applyBorder="0">
      <alignment/>
      <protection/>
    </xf>
    <xf numFmtId="0" fontId="0" fillId="0" borderId="0" applyNumberFormat="0" applyBorder="0">
      <alignment/>
      <protection/>
    </xf>
    <xf numFmtId="0" fontId="0" fillId="0" borderId="0" applyNumberFormat="0" applyBorder="0">
      <alignment/>
      <protection/>
    </xf>
    <xf numFmtId="0" fontId="0" fillId="0" borderId="0" applyNumberFormat="0" applyBorder="0">
      <alignment/>
      <protection/>
    </xf>
    <xf numFmtId="0" fontId="0" fillId="0" borderId="0" applyNumberFormat="0" applyBorder="0">
      <alignment/>
      <protection/>
    </xf>
    <xf numFmtId="0" fontId="0" fillId="0" borderId="0" applyNumberFormat="0" applyBorder="0">
      <alignment/>
      <protection/>
    </xf>
    <xf numFmtId="0" fontId="0" fillId="0" borderId="0" applyNumberFormat="0" applyBorder="0">
      <alignment/>
      <protection/>
    </xf>
    <xf numFmtId="0" fontId="0" fillId="0" borderId="0" applyNumberFormat="0" applyBorder="0">
      <alignment/>
      <protection/>
    </xf>
    <xf numFmtId="0" fontId="0" fillId="0" borderId="0" applyNumberFormat="0" applyBorder="0">
      <alignment/>
      <protection/>
    </xf>
    <xf numFmtId="0" fontId="0" fillId="0" borderId="0" applyNumberFormat="0" applyBorder="0">
      <alignment/>
      <protection/>
    </xf>
    <xf numFmtId="0" fontId="0" fillId="0" borderId="0" applyNumberFormat="0" applyBorder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Border="0">
      <alignment/>
      <protection/>
    </xf>
    <xf numFmtId="41" fontId="0" fillId="0" borderId="0" applyBorder="0">
      <alignment/>
      <protection/>
    </xf>
    <xf numFmtId="44" fontId="0" fillId="0" borderId="0" applyBorder="0">
      <alignment/>
      <protection/>
    </xf>
    <xf numFmtId="42" fontId="0" fillId="0" borderId="0" applyBorder="0">
      <alignment/>
      <protection/>
    </xf>
    <xf numFmtId="0" fontId="30" fillId="0" borderId="0" applyNumberFormat="0" applyFill="0" applyBorder="0" applyAlignment="0" applyProtection="0"/>
    <xf numFmtId="0" fontId="2" fillId="0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Border="0">
      <alignment/>
      <protection/>
    </xf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NumberFormat="1" applyFont="1" applyAlignment="1">
      <alignment/>
    </xf>
    <xf numFmtId="3" fontId="6" fillId="0" borderId="0" xfId="0" applyNumberFormat="1" applyFont="1" applyAlignment="1">
      <alignment horizontal="right"/>
    </xf>
    <xf numFmtId="0" fontId="6" fillId="0" borderId="0" xfId="0" applyFont="1" applyBorder="1" applyAlignment="1">
      <alignment/>
    </xf>
    <xf numFmtId="4" fontId="6" fillId="0" borderId="0" xfId="0" applyNumberFormat="1" applyFont="1" applyAlignment="1">
      <alignment/>
    </xf>
    <xf numFmtId="0" fontId="5" fillId="0" borderId="10" xfId="0" applyNumberFormat="1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/>
    </xf>
    <xf numFmtId="0" fontId="6" fillId="0" borderId="11" xfId="0" applyFont="1" applyBorder="1" applyAlignment="1">
      <alignment/>
    </xf>
    <xf numFmtId="3" fontId="5" fillId="0" borderId="0" xfId="0" applyNumberFormat="1" applyFont="1" applyBorder="1" applyAlignment="1" quotePrefix="1">
      <alignment horizontal="left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2" xfId="0" applyNumberFormat="1" applyFont="1" applyBorder="1" applyAlignment="1">
      <alignment horizontal="right" vertical="center" wrapText="1"/>
    </xf>
    <xf numFmtId="3" fontId="6" fillId="0" borderId="0" xfId="0" applyNumberFormat="1" applyFont="1" applyBorder="1" applyAlignment="1">
      <alignment horizontal="right"/>
    </xf>
    <xf numFmtId="0" fontId="5" fillId="0" borderId="13" xfId="0" applyNumberFormat="1" applyFont="1" applyBorder="1" applyAlignment="1">
      <alignment horizontal="right" vertical="center" wrapText="1"/>
    </xf>
    <xf numFmtId="3" fontId="6" fillId="0" borderId="14" xfId="0" applyNumberFormat="1" applyFont="1" applyBorder="1" applyAlignment="1">
      <alignment horizontal="right"/>
    </xf>
    <xf numFmtId="0" fontId="5" fillId="0" borderId="15" xfId="0" applyFont="1" applyBorder="1" applyAlignment="1">
      <alignment horizontal="left" vertical="top"/>
    </xf>
    <xf numFmtId="3" fontId="5" fillId="0" borderId="16" xfId="0" applyNumberFormat="1" applyFont="1" applyBorder="1" applyAlignment="1">
      <alignment horizontal="right" vertical="top"/>
    </xf>
    <xf numFmtId="3" fontId="5" fillId="0" borderId="17" xfId="0" applyNumberFormat="1" applyFont="1" applyBorder="1" applyAlignment="1">
      <alignment horizontal="right" vertical="top"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 vertical="top"/>
    </xf>
    <xf numFmtId="169" fontId="5" fillId="0" borderId="13" xfId="0" applyNumberFormat="1" applyFont="1" applyBorder="1" applyAlignment="1">
      <alignment horizontal="right" vertical="center"/>
    </xf>
    <xf numFmtId="169" fontId="5" fillId="0" borderId="12" xfId="0" applyNumberFormat="1" applyFont="1" applyBorder="1" applyAlignment="1">
      <alignment horizontal="right" vertical="center"/>
    </xf>
    <xf numFmtId="170" fontId="6" fillId="0" borderId="0" xfId="0" applyNumberFormat="1" applyFont="1" applyAlignment="1">
      <alignment/>
    </xf>
    <xf numFmtId="0" fontId="5" fillId="0" borderId="18" xfId="0" applyNumberFormat="1" applyFont="1" applyBorder="1" applyAlignment="1">
      <alignment horizontal="right" vertical="center" wrapText="1"/>
    </xf>
    <xf numFmtId="3" fontId="4" fillId="0" borderId="19" xfId="0" applyNumberFormat="1" applyFont="1" applyBorder="1" applyAlignment="1">
      <alignment horizontal="left" vertical="top"/>
    </xf>
    <xf numFmtId="3" fontId="4" fillId="0" borderId="20" xfId="0" applyNumberFormat="1" applyFont="1" applyBorder="1" applyAlignment="1">
      <alignment horizontal="right" vertical="top"/>
    </xf>
    <xf numFmtId="3" fontId="4" fillId="0" borderId="21" xfId="0" applyNumberFormat="1" applyFont="1" applyBorder="1" applyAlignment="1">
      <alignment horizontal="right" vertical="top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4" fillId="0" borderId="19" xfId="0" applyNumberFormat="1" applyFont="1" applyBorder="1" applyAlignment="1">
      <alignment horizontal="left" vertical="top"/>
    </xf>
    <xf numFmtId="3" fontId="4" fillId="0" borderId="20" xfId="0" applyNumberFormat="1" applyFont="1" applyBorder="1" applyAlignment="1">
      <alignment horizontal="right" vertical="top"/>
    </xf>
    <xf numFmtId="3" fontId="4" fillId="0" borderId="21" xfId="0" applyNumberFormat="1" applyFont="1" applyBorder="1" applyAlignment="1">
      <alignment horizontal="right" vertical="top"/>
    </xf>
    <xf numFmtId="0" fontId="4" fillId="0" borderId="0" xfId="0" applyFont="1" applyBorder="1" applyAlignment="1">
      <alignment vertical="top"/>
    </xf>
    <xf numFmtId="4" fontId="5" fillId="0" borderId="0" xfId="0" applyNumberFormat="1" applyFont="1" applyAlignment="1">
      <alignment horizontal="center"/>
    </xf>
    <xf numFmtId="4" fontId="5" fillId="0" borderId="0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right" vertical="center" wrapText="1"/>
    </xf>
    <xf numFmtId="4" fontId="6" fillId="0" borderId="14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 horizontal="right"/>
    </xf>
    <xf numFmtId="4" fontId="5" fillId="0" borderId="17" xfId="0" applyNumberFormat="1" applyFont="1" applyBorder="1" applyAlignment="1">
      <alignment horizontal="right" vertical="top"/>
    </xf>
    <xf numFmtId="4" fontId="5" fillId="0" borderId="16" xfId="0" applyNumberFormat="1" applyFont="1" applyBorder="1" applyAlignment="1">
      <alignment horizontal="right" vertical="top"/>
    </xf>
    <xf numFmtId="4" fontId="4" fillId="0" borderId="20" xfId="0" applyNumberFormat="1" applyFont="1" applyBorder="1" applyAlignment="1">
      <alignment horizontal="right" vertical="top"/>
    </xf>
    <xf numFmtId="4" fontId="4" fillId="0" borderId="21" xfId="0" applyNumberFormat="1" applyFont="1" applyBorder="1" applyAlignment="1">
      <alignment horizontal="right" vertical="top"/>
    </xf>
    <xf numFmtId="4" fontId="6" fillId="0" borderId="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3" fontId="5" fillId="0" borderId="15" xfId="0" applyNumberFormat="1" applyFont="1" applyBorder="1" applyAlignment="1">
      <alignment horizontal="right" vertical="top"/>
    </xf>
    <xf numFmtId="3" fontId="6" fillId="0" borderId="11" xfId="0" applyNumberFormat="1" applyFont="1" applyBorder="1" applyAlignment="1">
      <alignment horizontal="right"/>
    </xf>
    <xf numFmtId="3" fontId="4" fillId="0" borderId="19" xfId="0" applyNumberFormat="1" applyFont="1" applyBorder="1" applyAlignment="1">
      <alignment horizontal="right" vertical="top"/>
    </xf>
    <xf numFmtId="3" fontId="4" fillId="0" borderId="19" xfId="0" applyNumberFormat="1" applyFont="1" applyBorder="1" applyAlignment="1">
      <alignment horizontal="right" vertical="top"/>
    </xf>
    <xf numFmtId="4" fontId="5" fillId="0" borderId="15" xfId="0" applyNumberFormat="1" applyFont="1" applyBorder="1" applyAlignment="1">
      <alignment horizontal="right" vertical="top"/>
    </xf>
    <xf numFmtId="4" fontId="6" fillId="0" borderId="11" xfId="0" applyNumberFormat="1" applyFont="1" applyBorder="1" applyAlignment="1">
      <alignment horizontal="right"/>
    </xf>
    <xf numFmtId="4" fontId="4" fillId="0" borderId="19" xfId="0" applyNumberFormat="1" applyFont="1" applyBorder="1" applyAlignment="1">
      <alignment horizontal="right" vertical="top"/>
    </xf>
    <xf numFmtId="3" fontId="5" fillId="0" borderId="13" xfId="0" applyNumberFormat="1" applyFont="1" applyBorder="1" applyAlignment="1">
      <alignment horizontal="right" vertical="top"/>
    </xf>
    <xf numFmtId="3" fontId="5" fillId="0" borderId="12" xfId="0" applyNumberFormat="1" applyFont="1" applyBorder="1" applyAlignment="1">
      <alignment horizontal="right" vertical="top"/>
    </xf>
    <xf numFmtId="3" fontId="5" fillId="0" borderId="10" xfId="0" applyNumberFormat="1" applyFont="1" applyBorder="1" applyAlignment="1">
      <alignment horizontal="right" vertical="top"/>
    </xf>
    <xf numFmtId="0" fontId="0" fillId="0" borderId="0" xfId="0" applyFont="1" applyAlignment="1">
      <alignment/>
    </xf>
    <xf numFmtId="4" fontId="6" fillId="0" borderId="14" xfId="0" applyNumberFormat="1" applyFont="1" applyBorder="1" applyAlignment="1">
      <alignment/>
    </xf>
    <xf numFmtId="4" fontId="5" fillId="0" borderId="17" xfId="0" applyNumberFormat="1" applyFont="1" applyBorder="1" applyAlignment="1">
      <alignment horizontal="right" vertical="top"/>
    </xf>
    <xf numFmtId="4" fontId="5" fillId="0" borderId="13" xfId="0" applyNumberFormat="1" applyFont="1" applyBorder="1" applyAlignment="1">
      <alignment horizontal="right" vertical="top"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 horizontal="center"/>
    </xf>
    <xf numFmtId="0" fontId="5" fillId="33" borderId="10" xfId="0" applyNumberFormat="1" applyFont="1" applyFill="1" applyBorder="1" applyAlignment="1">
      <alignment horizontal="left" vertical="center" wrapText="1"/>
    </xf>
    <xf numFmtId="169" fontId="5" fillId="33" borderId="13" xfId="0" applyNumberFormat="1" applyFont="1" applyFill="1" applyBorder="1" applyAlignment="1">
      <alignment horizontal="right" vertical="center"/>
    </xf>
    <xf numFmtId="169" fontId="5" fillId="33" borderId="12" xfId="0" applyNumberFormat="1" applyFont="1" applyFill="1" applyBorder="1" applyAlignment="1">
      <alignment horizontal="right" vertical="center"/>
    </xf>
    <xf numFmtId="0" fontId="5" fillId="33" borderId="13" xfId="0" applyNumberFormat="1" applyFont="1" applyFill="1" applyBorder="1" applyAlignment="1">
      <alignment horizontal="right" vertical="center" wrapText="1"/>
    </xf>
    <xf numFmtId="0" fontId="6" fillId="33" borderId="0" xfId="0" applyNumberFormat="1" applyFont="1" applyFill="1" applyAlignment="1">
      <alignment/>
    </xf>
    <xf numFmtId="0" fontId="6" fillId="33" borderId="11" xfId="0" applyFont="1" applyFill="1" applyBorder="1" applyAlignment="1">
      <alignment horizontal="left"/>
    </xf>
    <xf numFmtId="3" fontId="6" fillId="33" borderId="14" xfId="0" applyNumberFormat="1" applyFont="1" applyFill="1" applyBorder="1" applyAlignment="1">
      <alignment horizontal="right"/>
    </xf>
    <xf numFmtId="3" fontId="6" fillId="33" borderId="0" xfId="0" applyNumberFormat="1" applyFont="1" applyFill="1" applyBorder="1" applyAlignment="1">
      <alignment horizontal="right"/>
    </xf>
    <xf numFmtId="3" fontId="6" fillId="33" borderId="11" xfId="0" applyNumberFormat="1" applyFont="1" applyFill="1" applyBorder="1" applyAlignment="1">
      <alignment horizontal="right"/>
    </xf>
    <xf numFmtId="0" fontId="6" fillId="33" borderId="0" xfId="0" applyFont="1" applyFill="1" applyBorder="1" applyAlignment="1">
      <alignment/>
    </xf>
    <xf numFmtId="0" fontId="5" fillId="33" borderId="15" xfId="0" applyFont="1" applyFill="1" applyBorder="1" applyAlignment="1">
      <alignment horizontal="left" vertical="top"/>
    </xf>
    <xf numFmtId="3" fontId="5" fillId="33" borderId="17" xfId="0" applyNumberFormat="1" applyFont="1" applyFill="1" applyBorder="1" applyAlignment="1">
      <alignment horizontal="right" vertical="top"/>
    </xf>
    <xf numFmtId="3" fontId="5" fillId="33" borderId="16" xfId="0" applyNumberFormat="1" applyFont="1" applyFill="1" applyBorder="1" applyAlignment="1">
      <alignment horizontal="right" vertical="top"/>
    </xf>
    <xf numFmtId="3" fontId="5" fillId="33" borderId="15" xfId="0" applyNumberFormat="1" applyFont="1" applyFill="1" applyBorder="1" applyAlignment="1">
      <alignment horizontal="right" vertical="top"/>
    </xf>
    <xf numFmtId="0" fontId="5" fillId="33" borderId="0" xfId="0" applyFont="1" applyFill="1" applyBorder="1" applyAlignment="1">
      <alignment vertical="top"/>
    </xf>
    <xf numFmtId="0" fontId="5" fillId="33" borderId="0" xfId="0" applyFont="1" applyFill="1" applyAlignment="1">
      <alignment vertical="top"/>
    </xf>
    <xf numFmtId="0" fontId="6" fillId="33" borderId="11" xfId="0" applyFont="1" applyFill="1" applyBorder="1" applyAlignment="1">
      <alignment/>
    </xf>
    <xf numFmtId="3" fontId="4" fillId="33" borderId="19" xfId="0" applyNumberFormat="1" applyFont="1" applyFill="1" applyBorder="1" applyAlignment="1">
      <alignment horizontal="left" vertical="top"/>
    </xf>
    <xf numFmtId="3" fontId="4" fillId="33" borderId="20" xfId="0" applyNumberFormat="1" applyFont="1" applyFill="1" applyBorder="1" applyAlignment="1">
      <alignment horizontal="right" vertical="top"/>
    </xf>
    <xf numFmtId="3" fontId="4" fillId="33" borderId="21" xfId="0" applyNumberFormat="1" applyFont="1" applyFill="1" applyBorder="1" applyAlignment="1">
      <alignment horizontal="right" vertical="top"/>
    </xf>
    <xf numFmtId="3" fontId="4" fillId="33" borderId="19" xfId="0" applyNumberFormat="1" applyFont="1" applyFill="1" applyBorder="1" applyAlignment="1">
      <alignment horizontal="right" vertical="top"/>
    </xf>
    <xf numFmtId="0" fontId="4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 quotePrefix="1">
      <alignment horizontal="left"/>
    </xf>
    <xf numFmtId="0" fontId="0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7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zoomScalePageLayoutView="0" workbookViewId="0" topLeftCell="A1">
      <selection activeCell="A1" sqref="A1:H1"/>
    </sheetView>
  </sheetViews>
  <sheetFormatPr defaultColWidth="9.140625" defaultRowHeight="12.75"/>
  <sheetData>
    <row r="1" spans="1:8" ht="12.75">
      <c r="A1" s="94" t="s">
        <v>13</v>
      </c>
      <c r="B1" s="94"/>
      <c r="C1" s="94"/>
      <c r="D1" s="94"/>
      <c r="E1" s="94"/>
      <c r="F1" s="94"/>
      <c r="G1" s="94"/>
      <c r="H1" s="94"/>
    </row>
    <row r="3" ht="12.75">
      <c r="A3" t="s">
        <v>14</v>
      </c>
    </row>
    <row r="4" ht="12.75">
      <c r="A4" t="s">
        <v>25</v>
      </c>
    </row>
    <row r="5" ht="12.75">
      <c r="A5" t="s">
        <v>26</v>
      </c>
    </row>
    <row r="7" ht="12.75">
      <c r="A7" t="s">
        <v>34</v>
      </c>
    </row>
    <row r="8" ht="12.75">
      <c r="A8" t="s">
        <v>15</v>
      </c>
    </row>
    <row r="9" ht="12.75">
      <c r="A9" t="s">
        <v>37</v>
      </c>
    </row>
    <row r="10" ht="12.75">
      <c r="A10" t="s">
        <v>38</v>
      </c>
    </row>
    <row r="11" ht="12.75">
      <c r="A11" t="s">
        <v>39</v>
      </c>
    </row>
    <row r="12" ht="12.75">
      <c r="A12" t="s">
        <v>16</v>
      </c>
    </row>
    <row r="13" ht="12.75">
      <c r="A13" t="s">
        <v>17</v>
      </c>
    </row>
    <row r="14" ht="12.75">
      <c r="A14" t="s">
        <v>28</v>
      </c>
    </row>
    <row r="15" ht="12.75">
      <c r="A15" t="s">
        <v>29</v>
      </c>
    </row>
    <row r="16" ht="12.75">
      <c r="A16" t="s">
        <v>30</v>
      </c>
    </row>
    <row r="17" ht="12.75">
      <c r="A17" t="s">
        <v>40</v>
      </c>
    </row>
    <row r="18" ht="12.75">
      <c r="A18" t="s">
        <v>18</v>
      </c>
    </row>
    <row r="19" ht="12.75">
      <c r="A19" t="s">
        <v>19</v>
      </c>
    </row>
    <row r="20" ht="12.75">
      <c r="A20" t="s">
        <v>20</v>
      </c>
    </row>
    <row r="21" ht="12.75">
      <c r="A21" t="s">
        <v>21</v>
      </c>
    </row>
    <row r="22" ht="12.75">
      <c r="A22" t="s">
        <v>27</v>
      </c>
    </row>
    <row r="23" ht="12.75">
      <c r="A23" t="s">
        <v>22</v>
      </c>
    </row>
    <row r="25" ht="12.75">
      <c r="A25" t="s">
        <v>42</v>
      </c>
    </row>
    <row r="26" ht="12.75">
      <c r="A26" t="s">
        <v>143</v>
      </c>
    </row>
  </sheetData>
  <sheetProtection/>
  <mergeCells count="1">
    <mergeCell ref="A1:H1"/>
  </mergeCells>
  <printOptions/>
  <pageMargins left="0.5" right="0.5" top="0.5" bottom="0.5" header="0.5" footer="0.3"/>
  <pageSetup fitToHeight="1" fitToWidth="1" horizontalDpi="600" verticalDpi="600" orientation="landscape" r:id="rId1"/>
  <headerFooter alignWithMargins="0">
    <oddFooter>&amp;L&amp;6Source: National Data Bank, USDA/Food and Nutrition Service&amp;C&amp;6Page &amp;P of &amp;N&amp;R&amp;6Printed on: &amp;D &amp;T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N10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4.7109375" style="93" customWidth="1"/>
    <col min="2" max="13" width="11.7109375" style="66" customWidth="1"/>
    <col min="14" max="14" width="13.7109375" style="66" customWidth="1"/>
    <col min="15" max="16384" width="9.140625" style="66" customWidth="1"/>
  </cols>
  <sheetData>
    <row r="1" spans="1:13" ht="12" customHeight="1">
      <c r="A1" s="64" t="s">
        <v>33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3" ht="12" customHeight="1">
      <c r="A2" s="64" t="str">
        <f>'Pregnant Women Participating'!A2</f>
        <v>FISCAL YEAR 2014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13" ht="12" customHeight="1">
      <c r="A3" s="67" t="str">
        <f>'Pregnant Women Participating'!A3</f>
        <v>Data as of December 11, 2015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</row>
    <row r="4" spans="1:13" ht="12" customHeight="1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</row>
    <row r="5" spans="1:14" s="73" customFormat="1" ht="24" customHeight="1">
      <c r="A5" s="69" t="s">
        <v>0</v>
      </c>
      <c r="B5" s="70">
        <f>DATE(RIGHT(A2,4)-1,10,1)</f>
        <v>41548</v>
      </c>
      <c r="C5" s="71">
        <f>DATE(RIGHT(A2,4)-1,11,1)</f>
        <v>41579</v>
      </c>
      <c r="D5" s="71">
        <f>DATE(RIGHT(A2,4)-1,12,1)</f>
        <v>41609</v>
      </c>
      <c r="E5" s="71">
        <f>DATE(RIGHT(A2,4),1,1)</f>
        <v>41640</v>
      </c>
      <c r="F5" s="71">
        <f>DATE(RIGHT(A2,4),2,1)</f>
        <v>41671</v>
      </c>
      <c r="G5" s="71">
        <f>DATE(RIGHT(A2,4),3,1)</f>
        <v>41699</v>
      </c>
      <c r="H5" s="71">
        <f>DATE(RIGHT(A2,4),4,1)</f>
        <v>41730</v>
      </c>
      <c r="I5" s="71">
        <f>DATE(RIGHT(A2,4),5,1)</f>
        <v>41760</v>
      </c>
      <c r="J5" s="71">
        <f>DATE(RIGHT(A2,4),6,1)</f>
        <v>41791</v>
      </c>
      <c r="K5" s="71">
        <f>DATE(RIGHT(A2,4),7,1)</f>
        <v>41821</v>
      </c>
      <c r="L5" s="71">
        <f>DATE(RIGHT(A2,4),8,1)</f>
        <v>41852</v>
      </c>
      <c r="M5" s="71">
        <f>DATE(RIGHT(A2,4),9,1)</f>
        <v>41883</v>
      </c>
      <c r="N5" s="72" t="s">
        <v>12</v>
      </c>
    </row>
    <row r="6" spans="1:14" s="78" customFormat="1" ht="12" customHeight="1">
      <c r="A6" s="74" t="str">
        <f>'Pregnant Women Participating'!A6</f>
        <v>Connecticut</v>
      </c>
      <c r="B6" s="75">
        <v>9403</v>
      </c>
      <c r="C6" s="76">
        <v>9145</v>
      </c>
      <c r="D6" s="76">
        <v>9061</v>
      </c>
      <c r="E6" s="76">
        <v>9110</v>
      </c>
      <c r="F6" s="76">
        <v>8761</v>
      </c>
      <c r="G6" s="76">
        <v>8841</v>
      </c>
      <c r="H6" s="76">
        <v>8794</v>
      </c>
      <c r="I6" s="76">
        <v>8843</v>
      </c>
      <c r="J6" s="76">
        <v>8802</v>
      </c>
      <c r="K6" s="76">
        <v>8942</v>
      </c>
      <c r="L6" s="76">
        <v>8881</v>
      </c>
      <c r="M6" s="77">
        <v>8774</v>
      </c>
      <c r="N6" s="75">
        <f aca="true" t="shared" si="0" ref="N6:N37">IF(SUM(B6:M6)&gt;0,AVERAGE(B6:M6),"0")</f>
        <v>8946.416666666666</v>
      </c>
    </row>
    <row r="7" spans="1:14" s="78" customFormat="1" ht="12" customHeight="1">
      <c r="A7" s="74" t="str">
        <f>'Pregnant Women Participating'!A7</f>
        <v>Maine</v>
      </c>
      <c r="B7" s="75">
        <v>3821</v>
      </c>
      <c r="C7" s="76">
        <v>3895</v>
      </c>
      <c r="D7" s="76">
        <v>3948</v>
      </c>
      <c r="E7" s="76">
        <v>3987</v>
      </c>
      <c r="F7" s="76">
        <v>3921</v>
      </c>
      <c r="G7" s="76">
        <v>3927</v>
      </c>
      <c r="H7" s="76">
        <v>3883</v>
      </c>
      <c r="I7" s="76">
        <v>3890</v>
      </c>
      <c r="J7" s="76">
        <v>3853</v>
      </c>
      <c r="K7" s="76">
        <v>3829</v>
      </c>
      <c r="L7" s="76">
        <v>3872</v>
      </c>
      <c r="M7" s="77">
        <v>3860</v>
      </c>
      <c r="N7" s="75">
        <f t="shared" si="0"/>
        <v>3890.5</v>
      </c>
    </row>
    <row r="8" spans="1:14" s="78" customFormat="1" ht="12" customHeight="1">
      <c r="A8" s="74" t="str">
        <f>'Pregnant Women Participating'!A8</f>
        <v>Massachusetts</v>
      </c>
      <c r="B8" s="75">
        <v>17527</v>
      </c>
      <c r="C8" s="76">
        <v>17271</v>
      </c>
      <c r="D8" s="76">
        <v>16699</v>
      </c>
      <c r="E8" s="76">
        <v>17065</v>
      </c>
      <c r="F8" s="76">
        <v>16773</v>
      </c>
      <c r="G8" s="76">
        <v>16732</v>
      </c>
      <c r="H8" s="76">
        <v>16881</v>
      </c>
      <c r="I8" s="76">
        <v>17002</v>
      </c>
      <c r="J8" s="76">
        <v>16736</v>
      </c>
      <c r="K8" s="76">
        <v>16906</v>
      </c>
      <c r="L8" s="76">
        <v>16803</v>
      </c>
      <c r="M8" s="77">
        <v>16726</v>
      </c>
      <c r="N8" s="75">
        <f t="shared" si="0"/>
        <v>16926.75</v>
      </c>
    </row>
    <row r="9" spans="1:14" s="78" customFormat="1" ht="12" customHeight="1">
      <c r="A9" s="74" t="str">
        <f>'Pregnant Women Participating'!A9</f>
        <v>New Hampshire</v>
      </c>
      <c r="B9" s="75">
        <v>2940</v>
      </c>
      <c r="C9" s="76">
        <v>2857</v>
      </c>
      <c r="D9" s="76">
        <v>2869</v>
      </c>
      <c r="E9" s="76">
        <v>2889</v>
      </c>
      <c r="F9" s="76">
        <v>2847</v>
      </c>
      <c r="G9" s="76">
        <v>2842</v>
      </c>
      <c r="H9" s="76">
        <v>2832</v>
      </c>
      <c r="I9" s="76">
        <v>2785</v>
      </c>
      <c r="J9" s="76">
        <v>2723</v>
      </c>
      <c r="K9" s="76">
        <v>2781</v>
      </c>
      <c r="L9" s="76">
        <v>2766</v>
      </c>
      <c r="M9" s="77">
        <v>2719</v>
      </c>
      <c r="N9" s="75">
        <f t="shared" si="0"/>
        <v>2820.8333333333335</v>
      </c>
    </row>
    <row r="10" spans="1:14" s="78" customFormat="1" ht="12" customHeight="1">
      <c r="A10" s="74" t="str">
        <f>'Pregnant Women Participating'!A10</f>
        <v>New York</v>
      </c>
      <c r="B10" s="75">
        <v>65346</v>
      </c>
      <c r="C10" s="76">
        <v>64320</v>
      </c>
      <c r="D10" s="76">
        <v>63323</v>
      </c>
      <c r="E10" s="76">
        <v>62492</v>
      </c>
      <c r="F10" s="76">
        <v>61986</v>
      </c>
      <c r="G10" s="76">
        <v>62239</v>
      </c>
      <c r="H10" s="76">
        <v>62246</v>
      </c>
      <c r="I10" s="76">
        <v>62377</v>
      </c>
      <c r="J10" s="76">
        <v>62281</v>
      </c>
      <c r="K10" s="76">
        <v>62084</v>
      </c>
      <c r="L10" s="76">
        <v>61827</v>
      </c>
      <c r="M10" s="77">
        <v>62291</v>
      </c>
      <c r="N10" s="75">
        <f t="shared" si="0"/>
        <v>62734.333333333336</v>
      </c>
    </row>
    <row r="11" spans="1:14" s="78" customFormat="1" ht="12" customHeight="1">
      <c r="A11" s="74" t="str">
        <f>'Pregnant Women Participating'!A11</f>
        <v>Rhode Island</v>
      </c>
      <c r="B11" s="75">
        <v>4345</v>
      </c>
      <c r="C11" s="76">
        <v>4260</v>
      </c>
      <c r="D11" s="76">
        <v>4250</v>
      </c>
      <c r="E11" s="76">
        <v>4273</v>
      </c>
      <c r="F11" s="76">
        <v>4236</v>
      </c>
      <c r="G11" s="76">
        <v>4288</v>
      </c>
      <c r="H11" s="76">
        <v>4228</v>
      </c>
      <c r="I11" s="76">
        <v>4235</v>
      </c>
      <c r="J11" s="76">
        <v>4238</v>
      </c>
      <c r="K11" s="76">
        <v>4220</v>
      </c>
      <c r="L11" s="76">
        <v>4214</v>
      </c>
      <c r="M11" s="77">
        <v>4233</v>
      </c>
      <c r="N11" s="75">
        <f t="shared" si="0"/>
        <v>4251.666666666667</v>
      </c>
    </row>
    <row r="12" spans="1:14" s="78" customFormat="1" ht="12" customHeight="1">
      <c r="A12" s="74" t="str">
        <f>'Pregnant Women Participating'!A12</f>
        <v>Vermont</v>
      </c>
      <c r="B12" s="75">
        <v>1661</v>
      </c>
      <c r="C12" s="76">
        <v>1626</v>
      </c>
      <c r="D12" s="76">
        <v>1581</v>
      </c>
      <c r="E12" s="76">
        <v>1556</v>
      </c>
      <c r="F12" s="76">
        <v>1563</v>
      </c>
      <c r="G12" s="76">
        <v>1554</v>
      </c>
      <c r="H12" s="76">
        <v>1570</v>
      </c>
      <c r="I12" s="76">
        <v>1581</v>
      </c>
      <c r="J12" s="76">
        <v>1586</v>
      </c>
      <c r="K12" s="76">
        <v>1551</v>
      </c>
      <c r="L12" s="76">
        <v>1548</v>
      </c>
      <c r="M12" s="77">
        <v>1595</v>
      </c>
      <c r="N12" s="75">
        <f t="shared" si="0"/>
        <v>1581</v>
      </c>
    </row>
    <row r="13" spans="1:14" s="78" customFormat="1" ht="12" customHeight="1">
      <c r="A13" s="74" t="str">
        <f>'Pregnant Women Participating'!A13</f>
        <v>Indian Township, ME</v>
      </c>
      <c r="B13" s="75">
        <v>7</v>
      </c>
      <c r="C13" s="76">
        <v>8</v>
      </c>
      <c r="D13" s="76">
        <v>7</v>
      </c>
      <c r="E13" s="76">
        <v>8</v>
      </c>
      <c r="F13" s="76">
        <v>9</v>
      </c>
      <c r="G13" s="76">
        <v>10</v>
      </c>
      <c r="H13" s="76">
        <v>9</v>
      </c>
      <c r="I13" s="76">
        <v>10</v>
      </c>
      <c r="J13" s="76">
        <v>14</v>
      </c>
      <c r="K13" s="76">
        <v>14</v>
      </c>
      <c r="L13" s="76">
        <v>16</v>
      </c>
      <c r="M13" s="77">
        <v>18</v>
      </c>
      <c r="N13" s="75">
        <f t="shared" si="0"/>
        <v>10.833333333333334</v>
      </c>
    </row>
    <row r="14" spans="1:14" s="78" customFormat="1" ht="12" customHeight="1">
      <c r="A14" s="74" t="str">
        <f>'Pregnant Women Participating'!A14</f>
        <v>Pleasant Point, ME</v>
      </c>
      <c r="B14" s="75">
        <v>23</v>
      </c>
      <c r="C14" s="76">
        <v>22</v>
      </c>
      <c r="D14" s="76">
        <v>21</v>
      </c>
      <c r="E14" s="76">
        <v>19</v>
      </c>
      <c r="F14" s="76">
        <v>20</v>
      </c>
      <c r="G14" s="76">
        <v>19</v>
      </c>
      <c r="H14" s="76">
        <v>20</v>
      </c>
      <c r="I14" s="76">
        <v>18</v>
      </c>
      <c r="J14" s="76">
        <v>13</v>
      </c>
      <c r="K14" s="76">
        <v>13</v>
      </c>
      <c r="L14" s="76">
        <v>12</v>
      </c>
      <c r="M14" s="77">
        <v>12</v>
      </c>
      <c r="N14" s="75">
        <f t="shared" si="0"/>
        <v>17.666666666666668</v>
      </c>
    </row>
    <row r="15" spans="1:14" s="78" customFormat="1" ht="12" customHeight="1">
      <c r="A15" s="74" t="str">
        <f>'Pregnant Women Participating'!A15</f>
        <v>Seneca Nation, NY</v>
      </c>
      <c r="B15" s="75">
        <v>36</v>
      </c>
      <c r="C15" s="76">
        <v>33</v>
      </c>
      <c r="D15" s="76">
        <v>37</v>
      </c>
      <c r="E15" s="76">
        <v>41</v>
      </c>
      <c r="F15" s="76">
        <v>40</v>
      </c>
      <c r="G15" s="76">
        <v>42</v>
      </c>
      <c r="H15" s="76">
        <v>46</v>
      </c>
      <c r="I15" s="76">
        <v>46</v>
      </c>
      <c r="J15" s="76">
        <v>53</v>
      </c>
      <c r="K15" s="76">
        <v>48</v>
      </c>
      <c r="L15" s="76">
        <v>46</v>
      </c>
      <c r="M15" s="77">
        <v>46</v>
      </c>
      <c r="N15" s="75">
        <f t="shared" si="0"/>
        <v>42.833333333333336</v>
      </c>
    </row>
    <row r="16" spans="1:14" s="83" customFormat="1" ht="24.75" customHeight="1">
      <c r="A16" s="79" t="str">
        <f>'Pregnant Women Participating'!A16</f>
        <v>Northeast Region</v>
      </c>
      <c r="B16" s="80">
        <v>105109</v>
      </c>
      <c r="C16" s="81">
        <v>103437</v>
      </c>
      <c r="D16" s="81">
        <v>101796</v>
      </c>
      <c r="E16" s="81">
        <v>101440</v>
      </c>
      <c r="F16" s="81">
        <v>100156</v>
      </c>
      <c r="G16" s="81">
        <v>100494</v>
      </c>
      <c r="H16" s="81">
        <v>100509</v>
      </c>
      <c r="I16" s="81">
        <v>100787</v>
      </c>
      <c r="J16" s="81">
        <v>100299</v>
      </c>
      <c r="K16" s="81">
        <v>100388</v>
      </c>
      <c r="L16" s="81">
        <v>99985</v>
      </c>
      <c r="M16" s="82">
        <v>100274</v>
      </c>
      <c r="N16" s="80">
        <f t="shared" si="0"/>
        <v>101222.83333333333</v>
      </c>
    </row>
    <row r="17" spans="1:14" ht="12" customHeight="1">
      <c r="A17" s="74" t="str">
        <f>'Pregnant Women Participating'!A17</f>
        <v>Delaware</v>
      </c>
      <c r="B17" s="75">
        <v>3848</v>
      </c>
      <c r="C17" s="76">
        <v>4225</v>
      </c>
      <c r="D17" s="76">
        <v>4141</v>
      </c>
      <c r="E17" s="76">
        <v>4124</v>
      </c>
      <c r="F17" s="76">
        <v>4146</v>
      </c>
      <c r="G17" s="76">
        <v>4123</v>
      </c>
      <c r="H17" s="76">
        <v>4118</v>
      </c>
      <c r="I17" s="76">
        <v>4144</v>
      </c>
      <c r="J17" s="76">
        <v>4144</v>
      </c>
      <c r="K17" s="76">
        <v>4180</v>
      </c>
      <c r="L17" s="76">
        <v>4198</v>
      </c>
      <c r="M17" s="77">
        <v>4141</v>
      </c>
      <c r="N17" s="75">
        <f t="shared" si="0"/>
        <v>4127.666666666667</v>
      </c>
    </row>
    <row r="18" spans="1:14" ht="12" customHeight="1">
      <c r="A18" s="74" t="str">
        <f>'Pregnant Women Participating'!A18</f>
        <v>District of Columbia</v>
      </c>
      <c r="B18" s="75">
        <v>3127</v>
      </c>
      <c r="C18" s="76">
        <v>3004</v>
      </c>
      <c r="D18" s="76">
        <v>2920</v>
      </c>
      <c r="E18" s="76">
        <v>2924</v>
      </c>
      <c r="F18" s="76">
        <v>2827</v>
      </c>
      <c r="G18" s="76">
        <v>2880</v>
      </c>
      <c r="H18" s="76">
        <v>2871</v>
      </c>
      <c r="I18" s="76">
        <v>2915</v>
      </c>
      <c r="J18" s="76">
        <v>2881</v>
      </c>
      <c r="K18" s="76">
        <v>2875</v>
      </c>
      <c r="L18" s="76">
        <v>2822</v>
      </c>
      <c r="M18" s="77">
        <v>2755</v>
      </c>
      <c r="N18" s="75">
        <f t="shared" si="0"/>
        <v>2900.0833333333335</v>
      </c>
    </row>
    <row r="19" spans="1:14" ht="12" customHeight="1">
      <c r="A19" s="74" t="str">
        <f>'Pregnant Women Participating'!A19</f>
        <v>Maryland</v>
      </c>
      <c r="B19" s="75">
        <v>22634</v>
      </c>
      <c r="C19" s="76">
        <v>22233</v>
      </c>
      <c r="D19" s="76">
        <v>21953</v>
      </c>
      <c r="E19" s="76">
        <v>22105</v>
      </c>
      <c r="F19" s="76">
        <v>21674</v>
      </c>
      <c r="G19" s="76">
        <v>21785</v>
      </c>
      <c r="H19" s="76">
        <v>21717</v>
      </c>
      <c r="I19" s="76">
        <v>21779</v>
      </c>
      <c r="J19" s="76">
        <v>21738</v>
      </c>
      <c r="K19" s="76">
        <v>21925</v>
      </c>
      <c r="L19" s="76">
        <v>21776</v>
      </c>
      <c r="M19" s="77">
        <v>21738</v>
      </c>
      <c r="N19" s="75">
        <f t="shared" si="0"/>
        <v>21921.416666666668</v>
      </c>
    </row>
    <row r="20" spans="1:14" ht="12" customHeight="1">
      <c r="A20" s="74" t="str">
        <f>'Pregnant Women Participating'!A20</f>
        <v>New Jersey</v>
      </c>
      <c r="B20" s="75">
        <v>22495</v>
      </c>
      <c r="C20" s="76">
        <v>21871</v>
      </c>
      <c r="D20" s="76">
        <v>21693</v>
      </c>
      <c r="E20" s="76">
        <v>22165</v>
      </c>
      <c r="F20" s="76">
        <v>22036</v>
      </c>
      <c r="G20" s="76">
        <v>22192</v>
      </c>
      <c r="H20" s="76">
        <v>22276</v>
      </c>
      <c r="I20" s="76">
        <v>22485</v>
      </c>
      <c r="J20" s="76">
        <v>22394</v>
      </c>
      <c r="K20" s="76">
        <v>22527</v>
      </c>
      <c r="L20" s="76">
        <v>22362</v>
      </c>
      <c r="M20" s="77">
        <v>22466</v>
      </c>
      <c r="N20" s="75">
        <f t="shared" si="0"/>
        <v>22246.833333333332</v>
      </c>
    </row>
    <row r="21" spans="1:14" ht="12" customHeight="1">
      <c r="A21" s="74" t="str">
        <f>'Pregnant Women Participating'!A21</f>
        <v>Pennsylvania</v>
      </c>
      <c r="B21" s="75">
        <v>51088</v>
      </c>
      <c r="C21" s="76">
        <v>49718</v>
      </c>
      <c r="D21" s="76">
        <v>49912</v>
      </c>
      <c r="E21" s="76">
        <v>49551</v>
      </c>
      <c r="F21" s="76">
        <v>48324</v>
      </c>
      <c r="G21" s="76">
        <v>49324</v>
      </c>
      <c r="H21" s="76">
        <v>49192</v>
      </c>
      <c r="I21" s="76">
        <v>48789</v>
      </c>
      <c r="J21" s="76">
        <v>48666</v>
      </c>
      <c r="K21" s="76">
        <v>49067</v>
      </c>
      <c r="L21" s="76">
        <v>48894</v>
      </c>
      <c r="M21" s="77">
        <v>49389</v>
      </c>
      <c r="N21" s="75">
        <f t="shared" si="0"/>
        <v>49326.166666666664</v>
      </c>
    </row>
    <row r="22" spans="1:14" ht="12" customHeight="1">
      <c r="A22" s="74" t="str">
        <f>'Pregnant Women Participating'!A22</f>
        <v>Puerto Rico</v>
      </c>
      <c r="B22" s="75">
        <v>28066</v>
      </c>
      <c r="C22" s="76">
        <v>26901</v>
      </c>
      <c r="D22" s="76">
        <v>26723</v>
      </c>
      <c r="E22" s="76">
        <v>26393</v>
      </c>
      <c r="F22" s="76">
        <v>26035</v>
      </c>
      <c r="G22" s="76">
        <v>26278</v>
      </c>
      <c r="H22" s="76">
        <v>26229</v>
      </c>
      <c r="I22" s="76">
        <v>25929</v>
      </c>
      <c r="J22" s="76">
        <v>25846</v>
      </c>
      <c r="K22" s="76">
        <v>25558</v>
      </c>
      <c r="L22" s="76">
        <v>25530</v>
      </c>
      <c r="M22" s="77">
        <v>25531</v>
      </c>
      <c r="N22" s="75">
        <f t="shared" si="0"/>
        <v>26251.583333333332</v>
      </c>
    </row>
    <row r="23" spans="1:14" ht="12" customHeight="1">
      <c r="A23" s="74" t="str">
        <f>'Pregnant Women Participating'!A23</f>
        <v>Virginia</v>
      </c>
      <c r="B23" s="75">
        <v>29098</v>
      </c>
      <c r="C23" s="76">
        <v>28485</v>
      </c>
      <c r="D23" s="76">
        <v>28085</v>
      </c>
      <c r="E23" s="76">
        <v>28126</v>
      </c>
      <c r="F23" s="76">
        <v>28085</v>
      </c>
      <c r="G23" s="76">
        <v>28126</v>
      </c>
      <c r="H23" s="76">
        <v>28279</v>
      </c>
      <c r="I23" s="76">
        <v>28450</v>
      </c>
      <c r="J23" s="76">
        <v>28409</v>
      </c>
      <c r="K23" s="76">
        <v>28817</v>
      </c>
      <c r="L23" s="76">
        <v>28839</v>
      </c>
      <c r="M23" s="77">
        <v>28569</v>
      </c>
      <c r="N23" s="75">
        <f t="shared" si="0"/>
        <v>28447.333333333332</v>
      </c>
    </row>
    <row r="24" spans="1:14" ht="12" customHeight="1">
      <c r="A24" s="74" t="str">
        <f>'Pregnant Women Participating'!A24</f>
        <v>Virgin Islands</v>
      </c>
      <c r="B24" s="75">
        <v>363</v>
      </c>
      <c r="C24" s="76">
        <v>356</v>
      </c>
      <c r="D24" s="76">
        <v>358</v>
      </c>
      <c r="E24" s="76">
        <v>341</v>
      </c>
      <c r="F24" s="76">
        <v>344</v>
      </c>
      <c r="G24" s="76">
        <v>343</v>
      </c>
      <c r="H24" s="76">
        <v>336</v>
      </c>
      <c r="I24" s="76">
        <v>357</v>
      </c>
      <c r="J24" s="76">
        <v>360</v>
      </c>
      <c r="K24" s="76">
        <v>374</v>
      </c>
      <c r="L24" s="76">
        <v>364</v>
      </c>
      <c r="M24" s="77">
        <v>357</v>
      </c>
      <c r="N24" s="75">
        <f t="shared" si="0"/>
        <v>354.4166666666667</v>
      </c>
    </row>
    <row r="25" spans="1:14" ht="12" customHeight="1">
      <c r="A25" s="74" t="str">
        <f>'Pregnant Women Participating'!A25</f>
        <v>West Virginia</v>
      </c>
      <c r="B25" s="75">
        <v>9848</v>
      </c>
      <c r="C25" s="76">
        <v>9654</v>
      </c>
      <c r="D25" s="76">
        <v>9548</v>
      </c>
      <c r="E25" s="76">
        <v>8945</v>
      </c>
      <c r="F25" s="76">
        <v>9020</v>
      </c>
      <c r="G25" s="76">
        <v>9225</v>
      </c>
      <c r="H25" s="76">
        <v>7789</v>
      </c>
      <c r="I25" s="76">
        <v>8261</v>
      </c>
      <c r="J25" s="76">
        <v>8669</v>
      </c>
      <c r="K25" s="76">
        <v>8841</v>
      </c>
      <c r="L25" s="76">
        <v>8814</v>
      </c>
      <c r="M25" s="77">
        <v>8958</v>
      </c>
      <c r="N25" s="75">
        <f t="shared" si="0"/>
        <v>8964.333333333334</v>
      </c>
    </row>
    <row r="26" spans="1:14" s="84" customFormat="1" ht="24.75" customHeight="1">
      <c r="A26" s="79" t="str">
        <f>'Pregnant Women Participating'!A26</f>
        <v>Mid-Atlantic Region</v>
      </c>
      <c r="B26" s="80">
        <v>170567</v>
      </c>
      <c r="C26" s="81">
        <v>166447</v>
      </c>
      <c r="D26" s="81">
        <v>165333</v>
      </c>
      <c r="E26" s="81">
        <v>164674</v>
      </c>
      <c r="F26" s="81">
        <v>162491</v>
      </c>
      <c r="G26" s="81">
        <v>164276</v>
      </c>
      <c r="H26" s="81">
        <v>162807</v>
      </c>
      <c r="I26" s="81">
        <v>163109</v>
      </c>
      <c r="J26" s="81">
        <v>163107</v>
      </c>
      <c r="K26" s="81">
        <v>164164</v>
      </c>
      <c r="L26" s="81">
        <v>163599</v>
      </c>
      <c r="M26" s="82">
        <v>163904</v>
      </c>
      <c r="N26" s="80">
        <f t="shared" si="0"/>
        <v>164539.83333333334</v>
      </c>
    </row>
    <row r="27" spans="1:14" ht="12" customHeight="1">
      <c r="A27" s="74" t="str">
        <f>'Pregnant Women Participating'!A27</f>
        <v>Alabama</v>
      </c>
      <c r="B27" s="75">
        <v>28938</v>
      </c>
      <c r="C27" s="76">
        <v>27132</v>
      </c>
      <c r="D27" s="76">
        <v>28268</v>
      </c>
      <c r="E27" s="76">
        <v>28765</v>
      </c>
      <c r="F27" s="76">
        <v>28045</v>
      </c>
      <c r="G27" s="76">
        <v>27908</v>
      </c>
      <c r="H27" s="76">
        <v>28124</v>
      </c>
      <c r="I27" s="76">
        <v>28468</v>
      </c>
      <c r="J27" s="76">
        <v>28577</v>
      </c>
      <c r="K27" s="76">
        <v>28935</v>
      </c>
      <c r="L27" s="76">
        <v>29039</v>
      </c>
      <c r="M27" s="77">
        <v>29366</v>
      </c>
      <c r="N27" s="75">
        <f t="shared" si="0"/>
        <v>28463.75</v>
      </c>
    </row>
    <row r="28" spans="1:14" ht="12" customHeight="1">
      <c r="A28" s="74" t="str">
        <f>'Pregnant Women Participating'!A28</f>
        <v>Florida</v>
      </c>
      <c r="B28" s="75">
        <v>78844</v>
      </c>
      <c r="C28" s="76">
        <v>78075</v>
      </c>
      <c r="D28" s="76">
        <v>77565</v>
      </c>
      <c r="E28" s="76">
        <v>78686</v>
      </c>
      <c r="F28" s="76">
        <v>80524</v>
      </c>
      <c r="G28" s="76">
        <v>82435</v>
      </c>
      <c r="H28" s="76">
        <v>83107</v>
      </c>
      <c r="I28" s="76">
        <v>83822</v>
      </c>
      <c r="J28" s="76">
        <v>84340</v>
      </c>
      <c r="K28" s="76">
        <v>85410</v>
      </c>
      <c r="L28" s="76">
        <v>85203</v>
      </c>
      <c r="M28" s="77">
        <v>85296</v>
      </c>
      <c r="N28" s="75">
        <f t="shared" si="0"/>
        <v>81942.25</v>
      </c>
    </row>
    <row r="29" spans="1:14" ht="12" customHeight="1">
      <c r="A29" s="74" t="str">
        <f>'Pregnant Women Participating'!A29</f>
        <v>Georgia</v>
      </c>
      <c r="B29" s="75">
        <v>50055</v>
      </c>
      <c r="C29" s="76">
        <v>49004</v>
      </c>
      <c r="D29" s="76">
        <v>47110</v>
      </c>
      <c r="E29" s="76">
        <v>48732</v>
      </c>
      <c r="F29" s="76">
        <v>47659</v>
      </c>
      <c r="G29" s="76">
        <v>47209</v>
      </c>
      <c r="H29" s="76">
        <v>45949</v>
      </c>
      <c r="I29" s="76">
        <v>46053</v>
      </c>
      <c r="J29" s="76">
        <v>45331</v>
      </c>
      <c r="K29" s="76">
        <v>44997</v>
      </c>
      <c r="L29" s="76">
        <v>44935</v>
      </c>
      <c r="M29" s="77">
        <v>45149</v>
      </c>
      <c r="N29" s="75">
        <f t="shared" si="0"/>
        <v>46848.583333333336</v>
      </c>
    </row>
    <row r="30" spans="1:14" ht="12" customHeight="1">
      <c r="A30" s="74" t="str">
        <f>'Pregnant Women Participating'!A30</f>
        <v>Kentucky</v>
      </c>
      <c r="B30" s="75">
        <v>26511</v>
      </c>
      <c r="C30" s="76">
        <v>25918</v>
      </c>
      <c r="D30" s="76">
        <v>25667</v>
      </c>
      <c r="E30" s="76">
        <v>25265</v>
      </c>
      <c r="F30" s="76">
        <v>24912</v>
      </c>
      <c r="G30" s="76">
        <v>25306</v>
      </c>
      <c r="H30" s="76">
        <v>25345</v>
      </c>
      <c r="I30" s="76">
        <v>25433</v>
      </c>
      <c r="J30" s="76">
        <v>25270</v>
      </c>
      <c r="K30" s="76">
        <v>25499</v>
      </c>
      <c r="L30" s="76">
        <v>25392</v>
      </c>
      <c r="M30" s="77">
        <v>25364</v>
      </c>
      <c r="N30" s="75">
        <f t="shared" si="0"/>
        <v>25490.166666666668</v>
      </c>
    </row>
    <row r="31" spans="1:14" ht="12" customHeight="1">
      <c r="A31" s="74" t="str">
        <f>'Pregnant Women Participating'!A31</f>
        <v>Mississippi</v>
      </c>
      <c r="B31" s="75">
        <v>23623</v>
      </c>
      <c r="C31" s="76">
        <v>23553</v>
      </c>
      <c r="D31" s="76">
        <v>23919</v>
      </c>
      <c r="E31" s="76">
        <v>23661</v>
      </c>
      <c r="F31" s="76">
        <v>23017</v>
      </c>
      <c r="G31" s="76">
        <v>23780</v>
      </c>
      <c r="H31" s="76">
        <v>23652</v>
      </c>
      <c r="I31" s="76">
        <v>23635</v>
      </c>
      <c r="J31" s="76">
        <v>23860</v>
      </c>
      <c r="K31" s="76">
        <v>23772</v>
      </c>
      <c r="L31" s="76">
        <v>23857</v>
      </c>
      <c r="M31" s="77">
        <v>23889</v>
      </c>
      <c r="N31" s="75">
        <f t="shared" si="0"/>
        <v>23684.833333333332</v>
      </c>
    </row>
    <row r="32" spans="1:14" ht="12" customHeight="1">
      <c r="A32" s="74" t="str">
        <f>'Pregnant Women Participating'!A32</f>
        <v>North Carolina</v>
      </c>
      <c r="B32" s="75">
        <v>43933</v>
      </c>
      <c r="C32" s="76">
        <v>43295</v>
      </c>
      <c r="D32" s="76">
        <v>42605</v>
      </c>
      <c r="E32" s="76">
        <v>42786</v>
      </c>
      <c r="F32" s="76">
        <v>42749</v>
      </c>
      <c r="G32" s="76">
        <v>43402</v>
      </c>
      <c r="H32" s="76">
        <v>43658</v>
      </c>
      <c r="I32" s="76">
        <v>44571</v>
      </c>
      <c r="J32" s="76">
        <v>45693</v>
      </c>
      <c r="K32" s="76">
        <v>45400</v>
      </c>
      <c r="L32" s="76">
        <v>45026</v>
      </c>
      <c r="M32" s="77">
        <v>44834</v>
      </c>
      <c r="N32" s="75">
        <f t="shared" si="0"/>
        <v>43996</v>
      </c>
    </row>
    <row r="33" spans="1:14" ht="12" customHeight="1">
      <c r="A33" s="74" t="str">
        <f>'Pregnant Women Participating'!A33</f>
        <v>South Carolina</v>
      </c>
      <c r="B33" s="75">
        <v>26177</v>
      </c>
      <c r="C33" s="76">
        <v>25545</v>
      </c>
      <c r="D33" s="76">
        <v>25336</v>
      </c>
      <c r="E33" s="76">
        <v>25195</v>
      </c>
      <c r="F33" s="76">
        <v>24887</v>
      </c>
      <c r="G33" s="76">
        <v>24999</v>
      </c>
      <c r="H33" s="76">
        <v>24927</v>
      </c>
      <c r="I33" s="76">
        <v>25230</v>
      </c>
      <c r="J33" s="76">
        <v>25388</v>
      </c>
      <c r="K33" s="76">
        <v>25682</v>
      </c>
      <c r="L33" s="76">
        <v>25645</v>
      </c>
      <c r="M33" s="77">
        <v>25648</v>
      </c>
      <c r="N33" s="75">
        <f t="shared" si="0"/>
        <v>25388.25</v>
      </c>
    </row>
    <row r="34" spans="1:14" ht="12" customHeight="1">
      <c r="A34" s="74" t="str">
        <f>'Pregnant Women Participating'!A34</f>
        <v>Tennessee</v>
      </c>
      <c r="B34" s="75">
        <v>34413</v>
      </c>
      <c r="C34" s="76">
        <v>33619</v>
      </c>
      <c r="D34" s="76">
        <v>33398</v>
      </c>
      <c r="E34" s="76">
        <v>33681</v>
      </c>
      <c r="F34" s="76">
        <v>33422</v>
      </c>
      <c r="G34" s="76">
        <v>33391</v>
      </c>
      <c r="H34" s="76">
        <v>33627</v>
      </c>
      <c r="I34" s="76">
        <v>33824</v>
      </c>
      <c r="J34" s="76">
        <v>33692</v>
      </c>
      <c r="K34" s="76">
        <v>34162</v>
      </c>
      <c r="L34" s="76">
        <v>34256</v>
      </c>
      <c r="M34" s="77">
        <v>34279</v>
      </c>
      <c r="N34" s="75">
        <f t="shared" si="0"/>
        <v>33813.666666666664</v>
      </c>
    </row>
    <row r="35" spans="1:14" ht="12" customHeight="1">
      <c r="A35" s="74" t="str">
        <f>'Pregnant Women Participating'!A35</f>
        <v>Choctaw Indians, MS</v>
      </c>
      <c r="B35" s="75">
        <v>176</v>
      </c>
      <c r="C35" s="76">
        <v>175</v>
      </c>
      <c r="D35" s="76">
        <v>176</v>
      </c>
      <c r="E35" s="76">
        <v>186</v>
      </c>
      <c r="F35" s="76">
        <v>177</v>
      </c>
      <c r="G35" s="76">
        <v>184</v>
      </c>
      <c r="H35" s="76">
        <v>166</v>
      </c>
      <c r="I35" s="76">
        <v>161</v>
      </c>
      <c r="J35" s="76">
        <v>156</v>
      </c>
      <c r="K35" s="76">
        <v>167</v>
      </c>
      <c r="L35" s="76">
        <v>159</v>
      </c>
      <c r="M35" s="77">
        <v>163</v>
      </c>
      <c r="N35" s="75">
        <f t="shared" si="0"/>
        <v>170.5</v>
      </c>
    </row>
    <row r="36" spans="1:14" ht="12" customHeight="1">
      <c r="A36" s="74" t="str">
        <f>'Pregnant Women Participating'!A36</f>
        <v>Eastern Cherokee, NC</v>
      </c>
      <c r="B36" s="75">
        <v>84</v>
      </c>
      <c r="C36" s="76">
        <v>76</v>
      </c>
      <c r="D36" s="76">
        <v>67</v>
      </c>
      <c r="E36" s="76">
        <v>73</v>
      </c>
      <c r="F36" s="76">
        <v>77</v>
      </c>
      <c r="G36" s="76">
        <v>78</v>
      </c>
      <c r="H36" s="76">
        <v>76</v>
      </c>
      <c r="I36" s="76">
        <v>91</v>
      </c>
      <c r="J36" s="76">
        <v>85</v>
      </c>
      <c r="K36" s="76">
        <v>96</v>
      </c>
      <c r="L36" s="76">
        <v>95</v>
      </c>
      <c r="M36" s="77">
        <v>98</v>
      </c>
      <c r="N36" s="75">
        <f t="shared" si="0"/>
        <v>83</v>
      </c>
    </row>
    <row r="37" spans="1:14" s="84" customFormat="1" ht="24.75" customHeight="1">
      <c r="A37" s="79" t="str">
        <f>'Pregnant Women Participating'!A37</f>
        <v>Southeast Region</v>
      </c>
      <c r="B37" s="80">
        <v>312754</v>
      </c>
      <c r="C37" s="81">
        <v>306392</v>
      </c>
      <c r="D37" s="81">
        <v>304111</v>
      </c>
      <c r="E37" s="81">
        <v>307030</v>
      </c>
      <c r="F37" s="81">
        <v>305469</v>
      </c>
      <c r="G37" s="81">
        <v>308692</v>
      </c>
      <c r="H37" s="81">
        <v>308631</v>
      </c>
      <c r="I37" s="81">
        <v>311288</v>
      </c>
      <c r="J37" s="81">
        <v>312392</v>
      </c>
      <c r="K37" s="81">
        <v>314120</v>
      </c>
      <c r="L37" s="81">
        <v>313607</v>
      </c>
      <c r="M37" s="82">
        <v>314086</v>
      </c>
      <c r="N37" s="80">
        <f t="shared" si="0"/>
        <v>309881</v>
      </c>
    </row>
    <row r="38" spans="1:14" ht="12" customHeight="1">
      <c r="A38" s="74" t="str">
        <f>'Pregnant Women Participating'!A38</f>
        <v>Illinois</v>
      </c>
      <c r="B38" s="75">
        <v>54445</v>
      </c>
      <c r="C38" s="76">
        <v>53162</v>
      </c>
      <c r="D38" s="76">
        <v>52796</v>
      </c>
      <c r="E38" s="76">
        <v>52851</v>
      </c>
      <c r="F38" s="76">
        <v>52566</v>
      </c>
      <c r="G38" s="76">
        <v>52939</v>
      </c>
      <c r="H38" s="76">
        <v>53335</v>
      </c>
      <c r="I38" s="76">
        <v>53344</v>
      </c>
      <c r="J38" s="76">
        <v>53095</v>
      </c>
      <c r="K38" s="76">
        <v>53507</v>
      </c>
      <c r="L38" s="76">
        <v>53283</v>
      </c>
      <c r="M38" s="77">
        <v>53177</v>
      </c>
      <c r="N38" s="75">
        <f aca="true" t="shared" si="1" ref="N38:N69">IF(SUM(B38:M38)&gt;0,AVERAGE(B38:M38),"0")</f>
        <v>53208.333333333336</v>
      </c>
    </row>
    <row r="39" spans="1:14" ht="12" customHeight="1">
      <c r="A39" s="74" t="str">
        <f>'Pregnant Women Participating'!A39</f>
        <v>Indiana</v>
      </c>
      <c r="B39" s="75">
        <v>32936</v>
      </c>
      <c r="C39" s="76">
        <v>32408</v>
      </c>
      <c r="D39" s="76">
        <v>32015</v>
      </c>
      <c r="E39" s="76">
        <v>31992</v>
      </c>
      <c r="F39" s="76">
        <v>31805</v>
      </c>
      <c r="G39" s="76">
        <v>32151</v>
      </c>
      <c r="H39" s="76">
        <v>32320</v>
      </c>
      <c r="I39" s="76">
        <v>32389</v>
      </c>
      <c r="J39" s="76">
        <v>32259</v>
      </c>
      <c r="K39" s="76">
        <v>32651</v>
      </c>
      <c r="L39" s="76">
        <v>32588</v>
      </c>
      <c r="M39" s="77">
        <v>32405</v>
      </c>
      <c r="N39" s="75">
        <f t="shared" si="1"/>
        <v>32326.583333333332</v>
      </c>
    </row>
    <row r="40" spans="1:14" ht="12" customHeight="1">
      <c r="A40" s="74" t="str">
        <f>'Pregnant Women Participating'!A40</f>
        <v>Michigan</v>
      </c>
      <c r="B40" s="75">
        <v>49396</v>
      </c>
      <c r="C40" s="76">
        <v>48745</v>
      </c>
      <c r="D40" s="76">
        <v>47987</v>
      </c>
      <c r="E40" s="76">
        <v>48250</v>
      </c>
      <c r="F40" s="76">
        <v>47931</v>
      </c>
      <c r="G40" s="76">
        <v>48353</v>
      </c>
      <c r="H40" s="76">
        <v>48397</v>
      </c>
      <c r="I40" s="76">
        <v>49149</v>
      </c>
      <c r="J40" s="76">
        <v>49042</v>
      </c>
      <c r="K40" s="76">
        <v>49628</v>
      </c>
      <c r="L40" s="76">
        <v>49299</v>
      </c>
      <c r="M40" s="77">
        <v>49036</v>
      </c>
      <c r="N40" s="75">
        <f t="shared" si="1"/>
        <v>48767.75</v>
      </c>
    </row>
    <row r="41" spans="1:14" ht="12" customHeight="1">
      <c r="A41" s="74" t="str">
        <f>'Pregnant Women Participating'!A41</f>
        <v>Minnesota</v>
      </c>
      <c r="B41" s="75">
        <v>18170</v>
      </c>
      <c r="C41" s="76">
        <v>18019</v>
      </c>
      <c r="D41" s="76">
        <v>17878</v>
      </c>
      <c r="E41" s="76">
        <v>17896</v>
      </c>
      <c r="F41" s="76">
        <v>17716</v>
      </c>
      <c r="G41" s="76">
        <v>17845</v>
      </c>
      <c r="H41" s="76">
        <v>17928</v>
      </c>
      <c r="I41" s="76">
        <v>18021</v>
      </c>
      <c r="J41" s="76">
        <v>17821</v>
      </c>
      <c r="K41" s="76">
        <v>17992</v>
      </c>
      <c r="L41" s="76">
        <v>17861</v>
      </c>
      <c r="M41" s="77">
        <v>17765</v>
      </c>
      <c r="N41" s="75">
        <f t="shared" si="1"/>
        <v>17909.333333333332</v>
      </c>
    </row>
    <row r="42" spans="1:14" ht="12" customHeight="1">
      <c r="A42" s="74" t="str">
        <f>'Pregnant Women Participating'!A42</f>
        <v>Ohio</v>
      </c>
      <c r="B42" s="75">
        <v>58979</v>
      </c>
      <c r="C42" s="76">
        <v>58041</v>
      </c>
      <c r="D42" s="76">
        <v>57508</v>
      </c>
      <c r="E42" s="76">
        <v>57420</v>
      </c>
      <c r="F42" s="76">
        <v>56857</v>
      </c>
      <c r="G42" s="76">
        <v>57012</v>
      </c>
      <c r="H42" s="76">
        <v>57472</v>
      </c>
      <c r="I42" s="76">
        <v>57639</v>
      </c>
      <c r="J42" s="76">
        <v>57724</v>
      </c>
      <c r="K42" s="76">
        <v>57898</v>
      </c>
      <c r="L42" s="76">
        <v>57661</v>
      </c>
      <c r="M42" s="77">
        <v>57486</v>
      </c>
      <c r="N42" s="75">
        <f t="shared" si="1"/>
        <v>57641.416666666664</v>
      </c>
    </row>
    <row r="43" spans="1:14" ht="12" customHeight="1">
      <c r="A43" s="74" t="str">
        <f>'Pregnant Women Participating'!A43</f>
        <v>Wisconsin</v>
      </c>
      <c r="B43" s="75">
        <v>20443</v>
      </c>
      <c r="C43" s="76">
        <v>20275</v>
      </c>
      <c r="D43" s="76">
        <v>20078</v>
      </c>
      <c r="E43" s="76">
        <v>20090</v>
      </c>
      <c r="F43" s="76">
        <v>19818</v>
      </c>
      <c r="G43" s="76">
        <v>19926</v>
      </c>
      <c r="H43" s="76">
        <v>19998</v>
      </c>
      <c r="I43" s="76">
        <v>20105</v>
      </c>
      <c r="J43" s="76">
        <v>19984</v>
      </c>
      <c r="K43" s="76">
        <v>20089</v>
      </c>
      <c r="L43" s="76">
        <v>20076</v>
      </c>
      <c r="M43" s="77">
        <v>20166</v>
      </c>
      <c r="N43" s="75">
        <f t="shared" si="1"/>
        <v>20087.333333333332</v>
      </c>
    </row>
    <row r="44" spans="1:14" s="84" customFormat="1" ht="24.75" customHeight="1">
      <c r="A44" s="79" t="str">
        <f>'Pregnant Women Participating'!A44</f>
        <v>Midwest Region</v>
      </c>
      <c r="B44" s="80">
        <v>234369</v>
      </c>
      <c r="C44" s="81">
        <v>230650</v>
      </c>
      <c r="D44" s="81">
        <v>228262</v>
      </c>
      <c r="E44" s="81">
        <v>228499</v>
      </c>
      <c r="F44" s="81">
        <v>226693</v>
      </c>
      <c r="G44" s="81">
        <v>228226</v>
      </c>
      <c r="H44" s="81">
        <v>229450</v>
      </c>
      <c r="I44" s="81">
        <v>230647</v>
      </c>
      <c r="J44" s="81">
        <v>229925</v>
      </c>
      <c r="K44" s="81">
        <v>231765</v>
      </c>
      <c r="L44" s="81">
        <v>230768</v>
      </c>
      <c r="M44" s="82">
        <v>230035</v>
      </c>
      <c r="N44" s="80">
        <f t="shared" si="1"/>
        <v>229940.75</v>
      </c>
    </row>
    <row r="45" spans="1:14" ht="12" customHeight="1">
      <c r="A45" s="74" t="str">
        <f>'Pregnant Women Participating'!A45</f>
        <v>Arkansas</v>
      </c>
      <c r="B45" s="75">
        <v>20015</v>
      </c>
      <c r="C45" s="76">
        <v>19516</v>
      </c>
      <c r="D45" s="76">
        <v>19465</v>
      </c>
      <c r="E45" s="76">
        <v>19851</v>
      </c>
      <c r="F45" s="76">
        <v>19611</v>
      </c>
      <c r="G45" s="76">
        <v>19846</v>
      </c>
      <c r="H45" s="76">
        <v>20159</v>
      </c>
      <c r="I45" s="76">
        <v>20258</v>
      </c>
      <c r="J45" s="76">
        <v>20222</v>
      </c>
      <c r="K45" s="76">
        <v>20220</v>
      </c>
      <c r="L45" s="76">
        <v>19991</v>
      </c>
      <c r="M45" s="77">
        <v>19855</v>
      </c>
      <c r="N45" s="75">
        <f t="shared" si="1"/>
        <v>19917.416666666668</v>
      </c>
    </row>
    <row r="46" spans="1:14" ht="12" customHeight="1">
      <c r="A46" s="74" t="str">
        <f>'Pregnant Women Participating'!A46</f>
        <v>Louisiana</v>
      </c>
      <c r="B46" s="75">
        <v>34068</v>
      </c>
      <c r="C46" s="76">
        <v>32195</v>
      </c>
      <c r="D46" s="76">
        <v>32368</v>
      </c>
      <c r="E46" s="76">
        <v>33027</v>
      </c>
      <c r="F46" s="76">
        <v>32906</v>
      </c>
      <c r="G46" s="76">
        <v>33309</v>
      </c>
      <c r="H46" s="76">
        <v>33850</v>
      </c>
      <c r="I46" s="76">
        <v>33741</v>
      </c>
      <c r="J46" s="76">
        <v>33957</v>
      </c>
      <c r="K46" s="76">
        <v>34309</v>
      </c>
      <c r="L46" s="76">
        <v>33855</v>
      </c>
      <c r="M46" s="77">
        <v>34025</v>
      </c>
      <c r="N46" s="75">
        <f t="shared" si="1"/>
        <v>33467.5</v>
      </c>
    </row>
    <row r="47" spans="1:14" ht="12" customHeight="1">
      <c r="A47" s="74" t="str">
        <f>'Pregnant Women Participating'!A47</f>
        <v>New Mexico</v>
      </c>
      <c r="B47" s="75">
        <v>9673</v>
      </c>
      <c r="C47" s="76">
        <v>9439</v>
      </c>
      <c r="D47" s="76">
        <v>9457</v>
      </c>
      <c r="E47" s="76">
        <v>9584</v>
      </c>
      <c r="F47" s="76">
        <v>9507</v>
      </c>
      <c r="G47" s="76">
        <v>9561</v>
      </c>
      <c r="H47" s="76">
        <v>9500</v>
      </c>
      <c r="I47" s="76">
        <v>9482</v>
      </c>
      <c r="J47" s="76">
        <v>9475</v>
      </c>
      <c r="K47" s="76">
        <v>9510</v>
      </c>
      <c r="L47" s="76">
        <v>9290</v>
      </c>
      <c r="M47" s="77">
        <v>9322</v>
      </c>
      <c r="N47" s="75">
        <f t="shared" si="1"/>
        <v>9483.333333333334</v>
      </c>
    </row>
    <row r="48" spans="1:14" ht="12" customHeight="1">
      <c r="A48" s="74" t="str">
        <f>'Pregnant Women Participating'!A48</f>
        <v>Oklahoma</v>
      </c>
      <c r="B48" s="75">
        <v>17789</v>
      </c>
      <c r="C48" s="76">
        <v>17422</v>
      </c>
      <c r="D48" s="76">
        <v>17245</v>
      </c>
      <c r="E48" s="76">
        <v>17715</v>
      </c>
      <c r="F48" s="76">
        <v>17367</v>
      </c>
      <c r="G48" s="76">
        <v>17242</v>
      </c>
      <c r="H48" s="76">
        <v>17554</v>
      </c>
      <c r="I48" s="76">
        <v>17669</v>
      </c>
      <c r="J48" s="76">
        <v>17516</v>
      </c>
      <c r="K48" s="76">
        <v>17610</v>
      </c>
      <c r="L48" s="76">
        <v>17551</v>
      </c>
      <c r="M48" s="77">
        <v>17481</v>
      </c>
      <c r="N48" s="75">
        <f t="shared" si="1"/>
        <v>17513.416666666668</v>
      </c>
    </row>
    <row r="49" spans="1:14" ht="12" customHeight="1">
      <c r="A49" s="74" t="str">
        <f>'Pregnant Women Participating'!A49</f>
        <v>Texas</v>
      </c>
      <c r="B49" s="75">
        <v>124325</v>
      </c>
      <c r="C49" s="76">
        <v>120912</v>
      </c>
      <c r="D49" s="76">
        <v>120341</v>
      </c>
      <c r="E49" s="76">
        <v>122132</v>
      </c>
      <c r="F49" s="76">
        <v>119935</v>
      </c>
      <c r="G49" s="76">
        <v>118809</v>
      </c>
      <c r="H49" s="76">
        <v>120520</v>
      </c>
      <c r="I49" s="76">
        <v>120369</v>
      </c>
      <c r="J49" s="76">
        <v>120665</v>
      </c>
      <c r="K49" s="76">
        <v>122110</v>
      </c>
      <c r="L49" s="76">
        <v>121051</v>
      </c>
      <c r="M49" s="77">
        <v>120678</v>
      </c>
      <c r="N49" s="75">
        <f t="shared" si="1"/>
        <v>120987.25</v>
      </c>
    </row>
    <row r="50" spans="1:14" ht="12" customHeight="1">
      <c r="A50" s="74" t="str">
        <f>'Pregnant Women Participating'!A50</f>
        <v>Acoma, Canoncito &amp; Laguna, NM</v>
      </c>
      <c r="B50" s="75">
        <v>54</v>
      </c>
      <c r="C50" s="76">
        <v>55</v>
      </c>
      <c r="D50" s="76">
        <v>54</v>
      </c>
      <c r="E50" s="76">
        <v>63</v>
      </c>
      <c r="F50" s="76">
        <v>62</v>
      </c>
      <c r="G50" s="76">
        <v>60</v>
      </c>
      <c r="H50" s="76">
        <v>57</v>
      </c>
      <c r="I50" s="76">
        <v>60</v>
      </c>
      <c r="J50" s="76">
        <v>51</v>
      </c>
      <c r="K50" s="76">
        <v>53</v>
      </c>
      <c r="L50" s="76">
        <v>53</v>
      </c>
      <c r="M50" s="77">
        <v>53</v>
      </c>
      <c r="N50" s="75">
        <f t="shared" si="1"/>
        <v>56.25</v>
      </c>
    </row>
    <row r="51" spans="1:14" ht="12" customHeight="1">
      <c r="A51" s="74" t="str">
        <f>'Pregnant Women Participating'!A51</f>
        <v>Eight Northern Pueblos, NM</v>
      </c>
      <c r="B51" s="75">
        <v>42</v>
      </c>
      <c r="C51" s="76">
        <v>42</v>
      </c>
      <c r="D51" s="76">
        <v>39</v>
      </c>
      <c r="E51" s="76">
        <v>44</v>
      </c>
      <c r="F51" s="76">
        <v>43</v>
      </c>
      <c r="G51" s="76">
        <v>44</v>
      </c>
      <c r="H51" s="76">
        <v>50</v>
      </c>
      <c r="I51" s="76">
        <v>50</v>
      </c>
      <c r="J51" s="76">
        <v>50</v>
      </c>
      <c r="K51" s="76">
        <v>46</v>
      </c>
      <c r="L51" s="76">
        <v>53</v>
      </c>
      <c r="M51" s="77">
        <v>47</v>
      </c>
      <c r="N51" s="75">
        <f t="shared" si="1"/>
        <v>45.833333333333336</v>
      </c>
    </row>
    <row r="52" spans="1:14" ht="12" customHeight="1">
      <c r="A52" s="74" t="str">
        <f>'Pregnant Women Participating'!A52</f>
        <v>Five Sandoval Pueblos, NM</v>
      </c>
      <c r="B52" s="75">
        <v>47</v>
      </c>
      <c r="C52" s="76">
        <v>46</v>
      </c>
      <c r="D52" s="76">
        <v>49</v>
      </c>
      <c r="E52" s="76">
        <v>48</v>
      </c>
      <c r="F52" s="76">
        <v>51</v>
      </c>
      <c r="G52" s="76">
        <v>50</v>
      </c>
      <c r="H52" s="76">
        <v>52</v>
      </c>
      <c r="I52" s="76">
        <v>54</v>
      </c>
      <c r="J52" s="76">
        <v>54</v>
      </c>
      <c r="K52" s="76">
        <v>55</v>
      </c>
      <c r="L52" s="76">
        <v>50</v>
      </c>
      <c r="M52" s="77">
        <v>48</v>
      </c>
      <c r="N52" s="75">
        <f t="shared" si="1"/>
        <v>50.333333333333336</v>
      </c>
    </row>
    <row r="53" spans="1:14" ht="12" customHeight="1">
      <c r="A53" s="74" t="str">
        <f>'Pregnant Women Participating'!A53</f>
        <v>Isleta Pueblo, NM</v>
      </c>
      <c r="B53" s="75">
        <v>209</v>
      </c>
      <c r="C53" s="76">
        <v>201</v>
      </c>
      <c r="D53" s="76">
        <v>199</v>
      </c>
      <c r="E53" s="76">
        <v>188</v>
      </c>
      <c r="F53" s="76">
        <v>178</v>
      </c>
      <c r="G53" s="76">
        <v>179</v>
      </c>
      <c r="H53" s="76">
        <v>177</v>
      </c>
      <c r="I53" s="76">
        <v>183</v>
      </c>
      <c r="J53" s="76">
        <v>186</v>
      </c>
      <c r="K53" s="76">
        <v>182</v>
      </c>
      <c r="L53" s="76">
        <v>171</v>
      </c>
      <c r="M53" s="77">
        <v>168</v>
      </c>
      <c r="N53" s="75">
        <f t="shared" si="1"/>
        <v>185.08333333333334</v>
      </c>
    </row>
    <row r="54" spans="1:14" ht="12" customHeight="1">
      <c r="A54" s="74" t="str">
        <f>'Pregnant Women Participating'!A54</f>
        <v>San Felipe Pueblo, NM</v>
      </c>
      <c r="B54" s="75">
        <v>36</v>
      </c>
      <c r="C54" s="76">
        <v>28</v>
      </c>
      <c r="D54" s="76">
        <v>25</v>
      </c>
      <c r="E54" s="76">
        <v>23</v>
      </c>
      <c r="F54" s="76">
        <v>25</v>
      </c>
      <c r="G54" s="76">
        <v>26</v>
      </c>
      <c r="H54" s="76">
        <v>24</v>
      </c>
      <c r="I54" s="76">
        <v>29</v>
      </c>
      <c r="J54" s="76">
        <v>27</v>
      </c>
      <c r="K54" s="76">
        <v>30</v>
      </c>
      <c r="L54" s="76">
        <v>30</v>
      </c>
      <c r="M54" s="77">
        <v>35</v>
      </c>
      <c r="N54" s="75">
        <f t="shared" si="1"/>
        <v>28.166666666666668</v>
      </c>
    </row>
    <row r="55" spans="1:14" ht="12" customHeight="1">
      <c r="A55" s="74" t="str">
        <f>'Pregnant Women Participating'!A55</f>
        <v>Santo Domingo Tribe, NM</v>
      </c>
      <c r="B55" s="75">
        <v>24</v>
      </c>
      <c r="C55" s="76">
        <v>23</v>
      </c>
      <c r="D55" s="76">
        <v>23</v>
      </c>
      <c r="E55" s="76">
        <v>25</v>
      </c>
      <c r="F55" s="76">
        <v>23</v>
      </c>
      <c r="G55" s="76">
        <v>21</v>
      </c>
      <c r="H55" s="76">
        <v>10</v>
      </c>
      <c r="I55" s="76">
        <v>22</v>
      </c>
      <c r="J55" s="76">
        <v>20</v>
      </c>
      <c r="K55" s="76">
        <v>20</v>
      </c>
      <c r="L55" s="76">
        <v>21</v>
      </c>
      <c r="M55" s="77">
        <v>20</v>
      </c>
      <c r="N55" s="75">
        <f t="shared" si="1"/>
        <v>21</v>
      </c>
    </row>
    <row r="56" spans="1:14" ht="12" customHeight="1">
      <c r="A56" s="74" t="str">
        <f>'Pregnant Women Participating'!A56</f>
        <v>Zuni Pueblo, NM</v>
      </c>
      <c r="B56" s="75">
        <v>53</v>
      </c>
      <c r="C56" s="76">
        <v>55</v>
      </c>
      <c r="D56" s="76">
        <v>52</v>
      </c>
      <c r="E56" s="76">
        <v>53</v>
      </c>
      <c r="F56" s="76">
        <v>57</v>
      </c>
      <c r="G56" s="76">
        <v>56</v>
      </c>
      <c r="H56" s="76">
        <v>55</v>
      </c>
      <c r="I56" s="76">
        <v>51</v>
      </c>
      <c r="J56" s="76">
        <v>56</v>
      </c>
      <c r="K56" s="76">
        <v>53</v>
      </c>
      <c r="L56" s="76">
        <v>58</v>
      </c>
      <c r="M56" s="77">
        <v>57</v>
      </c>
      <c r="N56" s="75">
        <f t="shared" si="1"/>
        <v>54.666666666666664</v>
      </c>
    </row>
    <row r="57" spans="1:14" ht="12" customHeight="1">
      <c r="A57" s="74" t="str">
        <f>'Pregnant Women Participating'!A57</f>
        <v>Cherokee Nation, OK</v>
      </c>
      <c r="B57" s="75">
        <v>1724</v>
      </c>
      <c r="C57" s="76">
        <v>1667</v>
      </c>
      <c r="D57" s="76">
        <v>1669</v>
      </c>
      <c r="E57" s="76">
        <v>1712</v>
      </c>
      <c r="F57" s="76">
        <v>1678</v>
      </c>
      <c r="G57" s="76">
        <v>1648</v>
      </c>
      <c r="H57" s="76">
        <v>1655</v>
      </c>
      <c r="I57" s="76">
        <v>1668</v>
      </c>
      <c r="J57" s="76">
        <v>1673</v>
      </c>
      <c r="K57" s="76">
        <v>1661</v>
      </c>
      <c r="L57" s="76">
        <v>1664</v>
      </c>
      <c r="M57" s="77">
        <v>1640</v>
      </c>
      <c r="N57" s="75">
        <f t="shared" si="1"/>
        <v>1671.5833333333333</v>
      </c>
    </row>
    <row r="58" spans="1:14" ht="12" customHeight="1">
      <c r="A58" s="74" t="str">
        <f>'Pregnant Women Participating'!A58</f>
        <v>Chickasaw Nation, OK</v>
      </c>
      <c r="B58" s="75">
        <v>799</v>
      </c>
      <c r="C58" s="76">
        <v>799</v>
      </c>
      <c r="D58" s="76">
        <v>796</v>
      </c>
      <c r="E58" s="76">
        <v>799</v>
      </c>
      <c r="F58" s="76">
        <v>773</v>
      </c>
      <c r="G58" s="76">
        <v>766</v>
      </c>
      <c r="H58" s="76">
        <v>771</v>
      </c>
      <c r="I58" s="76">
        <v>784</v>
      </c>
      <c r="J58" s="76">
        <v>792</v>
      </c>
      <c r="K58" s="76">
        <v>789</v>
      </c>
      <c r="L58" s="76">
        <v>778</v>
      </c>
      <c r="M58" s="77">
        <v>779</v>
      </c>
      <c r="N58" s="75">
        <f t="shared" si="1"/>
        <v>785.4166666666666</v>
      </c>
    </row>
    <row r="59" spans="1:14" ht="12" customHeight="1">
      <c r="A59" s="74" t="str">
        <f>'Pregnant Women Participating'!A59</f>
        <v>Choctaw Nation, OK</v>
      </c>
      <c r="B59" s="75">
        <v>924</v>
      </c>
      <c r="C59" s="76">
        <v>894</v>
      </c>
      <c r="D59" s="76">
        <v>882</v>
      </c>
      <c r="E59" s="76">
        <v>858</v>
      </c>
      <c r="F59" s="76">
        <v>818</v>
      </c>
      <c r="G59" s="76">
        <v>802</v>
      </c>
      <c r="H59" s="76">
        <v>778</v>
      </c>
      <c r="I59" s="76">
        <v>767</v>
      </c>
      <c r="J59" s="76">
        <v>768</v>
      </c>
      <c r="K59" s="76">
        <v>779</v>
      </c>
      <c r="L59" s="76">
        <v>775</v>
      </c>
      <c r="M59" s="77">
        <v>771</v>
      </c>
      <c r="N59" s="75">
        <f t="shared" si="1"/>
        <v>818</v>
      </c>
    </row>
    <row r="60" spans="1:14" ht="12" customHeight="1">
      <c r="A60" s="74" t="str">
        <f>'Pregnant Women Participating'!A60</f>
        <v>Citizen Potawatomi Nation, OK</v>
      </c>
      <c r="B60" s="75">
        <v>295</v>
      </c>
      <c r="C60" s="76">
        <v>249</v>
      </c>
      <c r="D60" s="76">
        <v>253</v>
      </c>
      <c r="E60" s="76">
        <v>287</v>
      </c>
      <c r="F60" s="76">
        <v>275</v>
      </c>
      <c r="G60" s="76">
        <v>264</v>
      </c>
      <c r="H60" s="76">
        <v>264</v>
      </c>
      <c r="I60" s="76">
        <v>261</v>
      </c>
      <c r="J60" s="76">
        <v>261</v>
      </c>
      <c r="K60" s="76">
        <v>280</v>
      </c>
      <c r="L60" s="76">
        <v>270</v>
      </c>
      <c r="M60" s="77">
        <v>273</v>
      </c>
      <c r="N60" s="75">
        <f t="shared" si="1"/>
        <v>269.3333333333333</v>
      </c>
    </row>
    <row r="61" spans="1:14" ht="12" customHeight="1">
      <c r="A61" s="74" t="str">
        <f>'Pregnant Women Participating'!A61</f>
        <v>Inter-Tribal Council, OK</v>
      </c>
      <c r="B61" s="75">
        <v>197</v>
      </c>
      <c r="C61" s="76">
        <v>186</v>
      </c>
      <c r="D61" s="76">
        <v>178</v>
      </c>
      <c r="E61" s="76">
        <v>190</v>
      </c>
      <c r="F61" s="76">
        <v>189</v>
      </c>
      <c r="G61" s="76">
        <v>192</v>
      </c>
      <c r="H61" s="76">
        <v>207</v>
      </c>
      <c r="I61" s="76">
        <v>203</v>
      </c>
      <c r="J61" s="76">
        <v>194</v>
      </c>
      <c r="K61" s="76">
        <v>186</v>
      </c>
      <c r="L61" s="76">
        <v>176</v>
      </c>
      <c r="M61" s="77">
        <v>180</v>
      </c>
      <c r="N61" s="75">
        <f t="shared" si="1"/>
        <v>189.83333333333334</v>
      </c>
    </row>
    <row r="62" spans="1:14" ht="12" customHeight="1">
      <c r="A62" s="74" t="str">
        <f>'Pregnant Women Participating'!A62</f>
        <v>Muscogee Creek Nation, OK</v>
      </c>
      <c r="B62" s="75">
        <v>546</v>
      </c>
      <c r="C62" s="76">
        <v>535</v>
      </c>
      <c r="D62" s="76">
        <v>532</v>
      </c>
      <c r="E62" s="76">
        <v>527</v>
      </c>
      <c r="F62" s="76">
        <v>557</v>
      </c>
      <c r="G62" s="76">
        <v>553</v>
      </c>
      <c r="H62" s="76">
        <v>557</v>
      </c>
      <c r="I62" s="76">
        <v>573</v>
      </c>
      <c r="J62" s="76">
        <v>568</v>
      </c>
      <c r="K62" s="76">
        <v>570</v>
      </c>
      <c r="L62" s="76">
        <v>585</v>
      </c>
      <c r="M62" s="77">
        <v>588</v>
      </c>
      <c r="N62" s="75">
        <f t="shared" si="1"/>
        <v>557.5833333333334</v>
      </c>
    </row>
    <row r="63" spans="1:14" ht="12" customHeight="1">
      <c r="A63" s="74" t="str">
        <f>'Pregnant Women Participating'!A63</f>
        <v>Osage Tribal Council, OK</v>
      </c>
      <c r="B63" s="75">
        <v>657</v>
      </c>
      <c r="C63" s="76">
        <v>641</v>
      </c>
      <c r="D63" s="76">
        <v>645</v>
      </c>
      <c r="E63" s="76">
        <v>647</v>
      </c>
      <c r="F63" s="76">
        <v>673</v>
      </c>
      <c r="G63" s="76">
        <v>684</v>
      </c>
      <c r="H63" s="76">
        <v>685</v>
      </c>
      <c r="I63" s="76">
        <v>683</v>
      </c>
      <c r="J63" s="76">
        <v>659</v>
      </c>
      <c r="K63" s="76">
        <v>657</v>
      </c>
      <c r="L63" s="76">
        <v>650</v>
      </c>
      <c r="M63" s="77">
        <v>682</v>
      </c>
      <c r="N63" s="75">
        <f t="shared" si="1"/>
        <v>663.5833333333334</v>
      </c>
    </row>
    <row r="64" spans="1:14" ht="12" customHeight="1">
      <c r="A64" s="74" t="str">
        <f>'Pregnant Women Participating'!A64</f>
        <v>Otoe-Missouria Tribe, OK</v>
      </c>
      <c r="B64" s="75">
        <v>109</v>
      </c>
      <c r="C64" s="76">
        <v>103</v>
      </c>
      <c r="D64" s="76">
        <v>105</v>
      </c>
      <c r="E64" s="76">
        <v>96</v>
      </c>
      <c r="F64" s="76">
        <v>91</v>
      </c>
      <c r="G64" s="76">
        <v>91</v>
      </c>
      <c r="H64" s="76">
        <v>89</v>
      </c>
      <c r="I64" s="76">
        <v>89</v>
      </c>
      <c r="J64" s="76">
        <v>87</v>
      </c>
      <c r="K64" s="76">
        <v>87</v>
      </c>
      <c r="L64" s="76">
        <v>90</v>
      </c>
      <c r="M64" s="77">
        <v>95</v>
      </c>
      <c r="N64" s="75">
        <f t="shared" si="1"/>
        <v>94.33333333333333</v>
      </c>
    </row>
    <row r="65" spans="1:14" ht="12" customHeight="1">
      <c r="A65" s="74" t="str">
        <f>'Pregnant Women Participating'!A65</f>
        <v>Wichita, Caddo &amp; Delaware (WCD), OK</v>
      </c>
      <c r="B65" s="75">
        <v>785</v>
      </c>
      <c r="C65" s="76">
        <v>767</v>
      </c>
      <c r="D65" s="76">
        <v>755</v>
      </c>
      <c r="E65" s="76">
        <v>768</v>
      </c>
      <c r="F65" s="76">
        <v>721</v>
      </c>
      <c r="G65" s="76">
        <v>688</v>
      </c>
      <c r="H65" s="76">
        <v>691</v>
      </c>
      <c r="I65" s="76">
        <v>690</v>
      </c>
      <c r="J65" s="76">
        <v>695</v>
      </c>
      <c r="K65" s="76">
        <v>699</v>
      </c>
      <c r="L65" s="76">
        <v>707</v>
      </c>
      <c r="M65" s="77">
        <v>705</v>
      </c>
      <c r="N65" s="75">
        <f t="shared" si="1"/>
        <v>722.5833333333334</v>
      </c>
    </row>
    <row r="66" spans="1:14" s="84" customFormat="1" ht="24.75" customHeight="1">
      <c r="A66" s="79" t="str">
        <f>'Pregnant Women Participating'!A66</f>
        <v>Southwest Region</v>
      </c>
      <c r="B66" s="80">
        <v>212371</v>
      </c>
      <c r="C66" s="81">
        <v>205775</v>
      </c>
      <c r="D66" s="81">
        <v>205132</v>
      </c>
      <c r="E66" s="81">
        <v>208637</v>
      </c>
      <c r="F66" s="81">
        <v>205540</v>
      </c>
      <c r="G66" s="81">
        <v>204891</v>
      </c>
      <c r="H66" s="81">
        <v>207705</v>
      </c>
      <c r="I66" s="81">
        <v>207686</v>
      </c>
      <c r="J66" s="81">
        <v>207976</v>
      </c>
      <c r="K66" s="81">
        <v>209906</v>
      </c>
      <c r="L66" s="81">
        <v>207869</v>
      </c>
      <c r="M66" s="82">
        <v>207502</v>
      </c>
      <c r="N66" s="80">
        <f t="shared" si="1"/>
        <v>207582.5</v>
      </c>
    </row>
    <row r="67" spans="1:14" ht="12" customHeight="1">
      <c r="A67" s="74" t="str">
        <f>'Pregnant Women Participating'!A67</f>
        <v>Colorado</v>
      </c>
      <c r="B67" s="75">
        <v>15348</v>
      </c>
      <c r="C67" s="76">
        <v>15011</v>
      </c>
      <c r="D67" s="76">
        <v>14905</v>
      </c>
      <c r="E67" s="76">
        <v>15228</v>
      </c>
      <c r="F67" s="76">
        <v>15155</v>
      </c>
      <c r="G67" s="76">
        <v>15270</v>
      </c>
      <c r="H67" s="76">
        <v>15552</v>
      </c>
      <c r="I67" s="76">
        <v>15486</v>
      </c>
      <c r="J67" s="76">
        <v>15346</v>
      </c>
      <c r="K67" s="76">
        <v>15309</v>
      </c>
      <c r="L67" s="76">
        <v>15324</v>
      </c>
      <c r="M67" s="77">
        <v>15297</v>
      </c>
      <c r="N67" s="75">
        <f t="shared" si="1"/>
        <v>15269.25</v>
      </c>
    </row>
    <row r="68" spans="1:14" ht="12" customHeight="1">
      <c r="A68" s="74" t="str">
        <f>'Pregnant Women Participating'!A68</f>
        <v>Iowa</v>
      </c>
      <c r="B68" s="75">
        <v>12409</v>
      </c>
      <c r="C68" s="76">
        <v>12118</v>
      </c>
      <c r="D68" s="76">
        <v>12235</v>
      </c>
      <c r="E68" s="76">
        <v>12365</v>
      </c>
      <c r="F68" s="76">
        <v>12183</v>
      </c>
      <c r="G68" s="76">
        <v>12234</v>
      </c>
      <c r="H68" s="76">
        <v>12096</v>
      </c>
      <c r="I68" s="76">
        <v>12033</v>
      </c>
      <c r="J68" s="76">
        <v>12165</v>
      </c>
      <c r="K68" s="76">
        <v>12177</v>
      </c>
      <c r="L68" s="76">
        <v>12105</v>
      </c>
      <c r="M68" s="77">
        <v>12117</v>
      </c>
      <c r="N68" s="75">
        <f t="shared" si="1"/>
        <v>12186.416666666666</v>
      </c>
    </row>
    <row r="69" spans="1:14" ht="12" customHeight="1">
      <c r="A69" s="74" t="str">
        <f>'Pregnant Women Participating'!A69</f>
        <v>Kansas</v>
      </c>
      <c r="B69" s="75">
        <v>12550</v>
      </c>
      <c r="C69" s="76">
        <v>11968</v>
      </c>
      <c r="D69" s="76">
        <v>11929</v>
      </c>
      <c r="E69" s="76">
        <v>12282</v>
      </c>
      <c r="F69" s="76">
        <v>12025</v>
      </c>
      <c r="G69" s="76">
        <v>11929</v>
      </c>
      <c r="H69" s="76">
        <v>12004</v>
      </c>
      <c r="I69" s="76">
        <v>12146</v>
      </c>
      <c r="J69" s="76">
        <v>12067</v>
      </c>
      <c r="K69" s="76">
        <v>12177</v>
      </c>
      <c r="L69" s="76">
        <v>11992</v>
      </c>
      <c r="M69" s="77">
        <v>12000</v>
      </c>
      <c r="N69" s="75">
        <f t="shared" si="1"/>
        <v>12089.083333333334</v>
      </c>
    </row>
    <row r="70" spans="1:14" ht="12" customHeight="1">
      <c r="A70" s="74" t="str">
        <f>'Pregnant Women Participating'!A70</f>
        <v>Missouri</v>
      </c>
      <c r="B70" s="75">
        <v>29829</v>
      </c>
      <c r="C70" s="76">
        <v>29354</v>
      </c>
      <c r="D70" s="76">
        <v>29141</v>
      </c>
      <c r="E70" s="76">
        <v>29709</v>
      </c>
      <c r="F70" s="76">
        <v>29433</v>
      </c>
      <c r="G70" s="76">
        <v>29645</v>
      </c>
      <c r="H70" s="76">
        <v>30075</v>
      </c>
      <c r="I70" s="76">
        <v>30161</v>
      </c>
      <c r="J70" s="76">
        <v>29966</v>
      </c>
      <c r="K70" s="76">
        <v>30036</v>
      </c>
      <c r="L70" s="76">
        <v>29746</v>
      </c>
      <c r="M70" s="77">
        <v>29561</v>
      </c>
      <c r="N70" s="75">
        <f aca="true" t="shared" si="2" ref="N70:N101">IF(SUM(B70:M70)&gt;0,AVERAGE(B70:M70),"0")</f>
        <v>29721.333333333332</v>
      </c>
    </row>
    <row r="71" spans="1:14" ht="12" customHeight="1">
      <c r="A71" s="74" t="str">
        <f>'Pregnant Women Participating'!A71</f>
        <v>Montana</v>
      </c>
      <c r="B71" s="75">
        <v>3202</v>
      </c>
      <c r="C71" s="76">
        <v>3029</v>
      </c>
      <c r="D71" s="76">
        <v>3050</v>
      </c>
      <c r="E71" s="76">
        <v>3225</v>
      </c>
      <c r="F71" s="76">
        <v>3215</v>
      </c>
      <c r="G71" s="76">
        <v>3291</v>
      </c>
      <c r="H71" s="76">
        <v>3240</v>
      </c>
      <c r="I71" s="76">
        <v>3266</v>
      </c>
      <c r="J71" s="76">
        <v>3255</v>
      </c>
      <c r="K71" s="76">
        <v>3274</v>
      </c>
      <c r="L71" s="76">
        <v>3206</v>
      </c>
      <c r="M71" s="77">
        <v>3200</v>
      </c>
      <c r="N71" s="75">
        <f t="shared" si="2"/>
        <v>3204.4166666666665</v>
      </c>
    </row>
    <row r="72" spans="1:14" ht="12" customHeight="1">
      <c r="A72" s="74" t="str">
        <f>'Pregnant Women Participating'!A72</f>
        <v>Nebraska</v>
      </c>
      <c r="B72" s="75">
        <v>6777</v>
      </c>
      <c r="C72" s="76">
        <v>6543</v>
      </c>
      <c r="D72" s="76">
        <v>6549</v>
      </c>
      <c r="E72" s="76">
        <v>6666</v>
      </c>
      <c r="F72" s="76">
        <v>6581</v>
      </c>
      <c r="G72" s="76">
        <v>6544</v>
      </c>
      <c r="H72" s="76">
        <v>6678</v>
      </c>
      <c r="I72" s="76">
        <v>6720</v>
      </c>
      <c r="J72" s="76">
        <v>6754</v>
      </c>
      <c r="K72" s="76">
        <v>6781</v>
      </c>
      <c r="L72" s="76">
        <v>6742</v>
      </c>
      <c r="M72" s="77">
        <v>6661</v>
      </c>
      <c r="N72" s="75">
        <f t="shared" si="2"/>
        <v>6666.333333333333</v>
      </c>
    </row>
    <row r="73" spans="1:14" ht="12" customHeight="1">
      <c r="A73" s="74" t="str">
        <f>'Pregnant Women Participating'!A73</f>
        <v>North Dakota</v>
      </c>
      <c r="B73" s="75">
        <v>2161</v>
      </c>
      <c r="C73" s="76">
        <v>2096</v>
      </c>
      <c r="D73" s="76">
        <v>2052</v>
      </c>
      <c r="E73" s="76">
        <v>2093</v>
      </c>
      <c r="F73" s="76">
        <v>2031</v>
      </c>
      <c r="G73" s="76">
        <v>2037</v>
      </c>
      <c r="H73" s="76">
        <v>2116</v>
      </c>
      <c r="I73" s="76">
        <v>2124</v>
      </c>
      <c r="J73" s="76">
        <v>2077</v>
      </c>
      <c r="K73" s="76">
        <v>2118</v>
      </c>
      <c r="L73" s="76">
        <v>2072</v>
      </c>
      <c r="M73" s="77">
        <v>2088</v>
      </c>
      <c r="N73" s="75">
        <f t="shared" si="2"/>
        <v>2088.75</v>
      </c>
    </row>
    <row r="74" spans="1:14" ht="12" customHeight="1">
      <c r="A74" s="74" t="str">
        <f>'Pregnant Women Participating'!A74</f>
        <v>South Dakota</v>
      </c>
      <c r="B74" s="75">
        <v>3261</v>
      </c>
      <c r="C74" s="76">
        <v>3288</v>
      </c>
      <c r="D74" s="76">
        <v>3256</v>
      </c>
      <c r="E74" s="76">
        <v>3328</v>
      </c>
      <c r="F74" s="76">
        <v>3330</v>
      </c>
      <c r="G74" s="76">
        <v>3289</v>
      </c>
      <c r="H74" s="76">
        <v>3292</v>
      </c>
      <c r="I74" s="76">
        <v>3287</v>
      </c>
      <c r="J74" s="76">
        <v>3280</v>
      </c>
      <c r="K74" s="76">
        <v>3286</v>
      </c>
      <c r="L74" s="76">
        <v>3231</v>
      </c>
      <c r="M74" s="77">
        <v>3269</v>
      </c>
      <c r="N74" s="75">
        <f t="shared" si="2"/>
        <v>3283.0833333333335</v>
      </c>
    </row>
    <row r="75" spans="1:14" ht="12" customHeight="1">
      <c r="A75" s="74" t="str">
        <f>'Pregnant Women Participating'!A75</f>
        <v>Utah</v>
      </c>
      <c r="B75" s="75">
        <v>8697</v>
      </c>
      <c r="C75" s="76">
        <v>8515</v>
      </c>
      <c r="D75" s="76">
        <v>8457</v>
      </c>
      <c r="E75" s="76">
        <v>8644</v>
      </c>
      <c r="F75" s="76">
        <v>8616</v>
      </c>
      <c r="G75" s="76">
        <v>8556</v>
      </c>
      <c r="H75" s="76">
        <v>8524</v>
      </c>
      <c r="I75" s="76">
        <v>8445</v>
      </c>
      <c r="J75" s="76">
        <v>8501</v>
      </c>
      <c r="K75" s="76">
        <v>8490</v>
      </c>
      <c r="L75" s="76">
        <v>8494</v>
      </c>
      <c r="M75" s="77">
        <v>8544</v>
      </c>
      <c r="N75" s="75">
        <f t="shared" si="2"/>
        <v>8540.25</v>
      </c>
    </row>
    <row r="76" spans="1:14" ht="12" customHeight="1">
      <c r="A76" s="74" t="str">
        <f>'Pregnant Women Participating'!A76</f>
        <v>Wyoming</v>
      </c>
      <c r="B76" s="75">
        <v>1895</v>
      </c>
      <c r="C76" s="76">
        <v>1864</v>
      </c>
      <c r="D76" s="76">
        <v>1837</v>
      </c>
      <c r="E76" s="76">
        <v>1847</v>
      </c>
      <c r="F76" s="76">
        <v>1848</v>
      </c>
      <c r="G76" s="76">
        <v>1839</v>
      </c>
      <c r="H76" s="76">
        <v>1841</v>
      </c>
      <c r="I76" s="76">
        <v>1762</v>
      </c>
      <c r="J76" s="76">
        <v>1758</v>
      </c>
      <c r="K76" s="76">
        <v>1729</v>
      </c>
      <c r="L76" s="76">
        <v>1768</v>
      </c>
      <c r="M76" s="77">
        <v>1765</v>
      </c>
      <c r="N76" s="75">
        <f t="shared" si="2"/>
        <v>1812.75</v>
      </c>
    </row>
    <row r="77" spans="1:14" ht="12" customHeight="1">
      <c r="A77" s="74" t="str">
        <f>'Pregnant Women Participating'!A77</f>
        <v>Ute Mountain Ute Tribe, CO</v>
      </c>
      <c r="B77" s="75">
        <v>34</v>
      </c>
      <c r="C77" s="76">
        <v>36</v>
      </c>
      <c r="D77" s="76">
        <v>34</v>
      </c>
      <c r="E77" s="76">
        <v>39</v>
      </c>
      <c r="F77" s="76">
        <v>36</v>
      </c>
      <c r="G77" s="76">
        <v>36</v>
      </c>
      <c r="H77" s="76">
        <v>38</v>
      </c>
      <c r="I77" s="76">
        <v>39</v>
      </c>
      <c r="J77" s="76">
        <v>42</v>
      </c>
      <c r="K77" s="76">
        <v>40</v>
      </c>
      <c r="L77" s="76">
        <v>42</v>
      </c>
      <c r="M77" s="77">
        <v>42</v>
      </c>
      <c r="N77" s="75">
        <f t="shared" si="2"/>
        <v>38.166666666666664</v>
      </c>
    </row>
    <row r="78" spans="1:14" ht="12" customHeight="1">
      <c r="A78" s="74" t="str">
        <f>'Pregnant Women Participating'!A78</f>
        <v>Omaha Sioux, NE</v>
      </c>
      <c r="B78" s="75">
        <v>52</v>
      </c>
      <c r="C78" s="76">
        <v>57</v>
      </c>
      <c r="D78" s="76">
        <v>53</v>
      </c>
      <c r="E78" s="76">
        <v>56</v>
      </c>
      <c r="F78" s="76">
        <v>52</v>
      </c>
      <c r="G78" s="76">
        <v>58</v>
      </c>
      <c r="H78" s="76">
        <v>59</v>
      </c>
      <c r="I78" s="76">
        <v>62</v>
      </c>
      <c r="J78" s="76">
        <v>60</v>
      </c>
      <c r="K78" s="76">
        <v>67</v>
      </c>
      <c r="L78" s="76">
        <v>64</v>
      </c>
      <c r="M78" s="77">
        <v>59</v>
      </c>
      <c r="N78" s="75">
        <f t="shared" si="2"/>
        <v>58.25</v>
      </c>
    </row>
    <row r="79" spans="1:14" ht="12" customHeight="1">
      <c r="A79" s="74" t="str">
        <f>'Pregnant Women Participating'!A79</f>
        <v>Santee Sioux, NE</v>
      </c>
      <c r="B79" s="75">
        <v>24</v>
      </c>
      <c r="C79" s="76">
        <v>29</v>
      </c>
      <c r="D79" s="76">
        <v>30</v>
      </c>
      <c r="E79" s="76">
        <v>30</v>
      </c>
      <c r="F79" s="76">
        <v>27</v>
      </c>
      <c r="G79" s="76">
        <v>27</v>
      </c>
      <c r="H79" s="76">
        <v>26</v>
      </c>
      <c r="I79" s="76">
        <v>28</v>
      </c>
      <c r="J79" s="76">
        <v>24</v>
      </c>
      <c r="K79" s="76">
        <v>27</v>
      </c>
      <c r="L79" s="76">
        <v>28</v>
      </c>
      <c r="M79" s="77">
        <v>27</v>
      </c>
      <c r="N79" s="75">
        <f t="shared" si="2"/>
        <v>27.25</v>
      </c>
    </row>
    <row r="80" spans="1:14" ht="12" customHeight="1">
      <c r="A80" s="74" t="str">
        <f>'Pregnant Women Participating'!A80</f>
        <v>Winnebago Tribe, NE</v>
      </c>
      <c r="B80" s="75">
        <v>60</v>
      </c>
      <c r="C80" s="76">
        <v>65</v>
      </c>
      <c r="D80" s="76">
        <v>61</v>
      </c>
      <c r="E80" s="76">
        <v>59</v>
      </c>
      <c r="F80" s="76">
        <v>56</v>
      </c>
      <c r="G80" s="76">
        <v>63</v>
      </c>
      <c r="H80" s="76">
        <v>59</v>
      </c>
      <c r="I80" s="76">
        <v>59</v>
      </c>
      <c r="J80" s="76">
        <v>58</v>
      </c>
      <c r="K80" s="76">
        <v>56</v>
      </c>
      <c r="L80" s="76">
        <v>60</v>
      </c>
      <c r="M80" s="77">
        <v>65</v>
      </c>
      <c r="N80" s="75">
        <f t="shared" si="2"/>
        <v>60.083333333333336</v>
      </c>
    </row>
    <row r="81" spans="1:14" ht="12" customHeight="1">
      <c r="A81" s="74" t="str">
        <f>'Pregnant Women Participating'!A81</f>
        <v>Standing Rock Sioux Tribe, ND</v>
      </c>
      <c r="B81" s="75">
        <v>156</v>
      </c>
      <c r="C81" s="76">
        <v>147</v>
      </c>
      <c r="D81" s="76">
        <v>138</v>
      </c>
      <c r="E81" s="76">
        <v>149</v>
      </c>
      <c r="F81" s="76">
        <v>144</v>
      </c>
      <c r="G81" s="76">
        <v>152</v>
      </c>
      <c r="H81" s="76">
        <v>153</v>
      </c>
      <c r="I81" s="76">
        <v>149</v>
      </c>
      <c r="J81" s="76">
        <v>150</v>
      </c>
      <c r="K81" s="76">
        <v>159</v>
      </c>
      <c r="L81" s="76">
        <v>154</v>
      </c>
      <c r="M81" s="77">
        <v>158</v>
      </c>
      <c r="N81" s="75">
        <f t="shared" si="2"/>
        <v>150.75</v>
      </c>
    </row>
    <row r="82" spans="1:14" ht="12" customHeight="1">
      <c r="A82" s="74" t="str">
        <f>'Pregnant Women Participating'!A82</f>
        <v>Three Affiliated Tribes, ND</v>
      </c>
      <c r="B82" s="75">
        <v>85</v>
      </c>
      <c r="C82" s="76">
        <v>83</v>
      </c>
      <c r="D82" s="76">
        <v>72</v>
      </c>
      <c r="E82" s="76">
        <v>79</v>
      </c>
      <c r="F82" s="76">
        <v>75</v>
      </c>
      <c r="G82" s="76">
        <v>79</v>
      </c>
      <c r="H82" s="76">
        <v>73</v>
      </c>
      <c r="I82" s="76">
        <v>82</v>
      </c>
      <c r="J82" s="76">
        <v>72</v>
      </c>
      <c r="K82" s="76">
        <v>79</v>
      </c>
      <c r="L82" s="76">
        <v>79</v>
      </c>
      <c r="M82" s="77">
        <v>72</v>
      </c>
      <c r="N82" s="75">
        <f t="shared" si="2"/>
        <v>77.5</v>
      </c>
    </row>
    <row r="83" spans="1:14" ht="12" customHeight="1">
      <c r="A83" s="74" t="str">
        <f>'Pregnant Women Participating'!A83</f>
        <v>Cheyenne River Sioux, SD</v>
      </c>
      <c r="B83" s="75">
        <v>120</v>
      </c>
      <c r="C83" s="76">
        <v>117</v>
      </c>
      <c r="D83" s="76">
        <v>121</v>
      </c>
      <c r="E83" s="76">
        <v>121</v>
      </c>
      <c r="F83" s="76">
        <v>128</v>
      </c>
      <c r="G83" s="76">
        <v>115</v>
      </c>
      <c r="H83" s="76">
        <v>117</v>
      </c>
      <c r="I83" s="76">
        <v>124</v>
      </c>
      <c r="J83" s="76">
        <v>127</v>
      </c>
      <c r="K83" s="76">
        <v>132</v>
      </c>
      <c r="L83" s="76">
        <v>134</v>
      </c>
      <c r="M83" s="77">
        <v>130</v>
      </c>
      <c r="N83" s="75">
        <f t="shared" si="2"/>
        <v>123.83333333333333</v>
      </c>
    </row>
    <row r="84" spans="1:14" ht="12" customHeight="1">
      <c r="A84" s="74" t="str">
        <f>'Pregnant Women Participating'!A84</f>
        <v>Rosebud Sioux, SD</v>
      </c>
      <c r="B84" s="75">
        <v>189</v>
      </c>
      <c r="C84" s="76">
        <v>183</v>
      </c>
      <c r="D84" s="76">
        <v>182</v>
      </c>
      <c r="E84" s="76">
        <v>186</v>
      </c>
      <c r="F84" s="76">
        <v>178</v>
      </c>
      <c r="G84" s="76">
        <v>183</v>
      </c>
      <c r="H84" s="76">
        <v>169</v>
      </c>
      <c r="I84" s="76">
        <v>145</v>
      </c>
      <c r="J84" s="76">
        <v>160</v>
      </c>
      <c r="K84" s="76">
        <v>155</v>
      </c>
      <c r="L84" s="76">
        <v>166</v>
      </c>
      <c r="M84" s="77">
        <v>169</v>
      </c>
      <c r="N84" s="75">
        <f t="shared" si="2"/>
        <v>172.08333333333334</v>
      </c>
    </row>
    <row r="85" spans="1:14" ht="12" customHeight="1">
      <c r="A85" s="74" t="str">
        <f>'Pregnant Women Participating'!A85</f>
        <v>Northern Arapahoe, WY</v>
      </c>
      <c r="B85" s="75">
        <v>100</v>
      </c>
      <c r="C85" s="76">
        <v>89</v>
      </c>
      <c r="D85" s="76">
        <v>89</v>
      </c>
      <c r="E85" s="76">
        <v>86</v>
      </c>
      <c r="F85" s="76">
        <v>84</v>
      </c>
      <c r="G85" s="76">
        <v>88</v>
      </c>
      <c r="H85" s="76">
        <v>90</v>
      </c>
      <c r="I85" s="76">
        <v>93</v>
      </c>
      <c r="J85" s="76">
        <v>97</v>
      </c>
      <c r="K85" s="76">
        <v>89</v>
      </c>
      <c r="L85" s="76">
        <v>83</v>
      </c>
      <c r="M85" s="77">
        <v>81</v>
      </c>
      <c r="N85" s="75">
        <f t="shared" si="2"/>
        <v>89.08333333333333</v>
      </c>
    </row>
    <row r="86" spans="1:14" ht="12" customHeight="1">
      <c r="A86" s="74" t="str">
        <f>'Pregnant Women Participating'!A86</f>
        <v>Shoshone Tribe, WY</v>
      </c>
      <c r="B86" s="75">
        <v>32</v>
      </c>
      <c r="C86" s="76">
        <v>32</v>
      </c>
      <c r="D86" s="76">
        <v>29</v>
      </c>
      <c r="E86" s="76">
        <v>31</v>
      </c>
      <c r="F86" s="76">
        <v>32</v>
      </c>
      <c r="G86" s="76">
        <v>37</v>
      </c>
      <c r="H86" s="76">
        <v>36</v>
      </c>
      <c r="I86" s="76">
        <v>32</v>
      </c>
      <c r="J86" s="76">
        <v>24</v>
      </c>
      <c r="K86" s="76">
        <v>24</v>
      </c>
      <c r="L86" s="76">
        <v>24</v>
      </c>
      <c r="M86" s="77">
        <v>32</v>
      </c>
      <c r="N86" s="75">
        <f t="shared" si="2"/>
        <v>30.416666666666668</v>
      </c>
    </row>
    <row r="87" spans="1:14" s="84" customFormat="1" ht="24.75" customHeight="1">
      <c r="A87" s="79" t="str">
        <f>'Pregnant Women Participating'!A87</f>
        <v>Mountain Plains</v>
      </c>
      <c r="B87" s="80">
        <v>96981</v>
      </c>
      <c r="C87" s="81">
        <v>94624</v>
      </c>
      <c r="D87" s="81">
        <v>94220</v>
      </c>
      <c r="E87" s="81">
        <v>96223</v>
      </c>
      <c r="F87" s="81">
        <v>95229</v>
      </c>
      <c r="G87" s="81">
        <v>95472</v>
      </c>
      <c r="H87" s="81">
        <v>96238</v>
      </c>
      <c r="I87" s="81">
        <v>96243</v>
      </c>
      <c r="J87" s="81">
        <v>95983</v>
      </c>
      <c r="K87" s="81">
        <v>96205</v>
      </c>
      <c r="L87" s="81">
        <v>95514</v>
      </c>
      <c r="M87" s="82">
        <v>95337</v>
      </c>
      <c r="N87" s="80">
        <f t="shared" si="2"/>
        <v>95689.08333333333</v>
      </c>
    </row>
    <row r="88" spans="1:14" ht="12" customHeight="1">
      <c r="A88" s="85" t="str">
        <f>'Pregnant Women Participating'!A88</f>
        <v>Alaska</v>
      </c>
      <c r="B88" s="75">
        <v>3054</v>
      </c>
      <c r="C88" s="76">
        <v>2934</v>
      </c>
      <c r="D88" s="76">
        <v>2840</v>
      </c>
      <c r="E88" s="76">
        <v>2807</v>
      </c>
      <c r="F88" s="76">
        <v>2738</v>
      </c>
      <c r="G88" s="76">
        <v>2729</v>
      </c>
      <c r="H88" s="76">
        <v>2703</v>
      </c>
      <c r="I88" s="76">
        <v>2701</v>
      </c>
      <c r="J88" s="76">
        <v>2647</v>
      </c>
      <c r="K88" s="76">
        <v>2704</v>
      </c>
      <c r="L88" s="76">
        <v>2638</v>
      </c>
      <c r="M88" s="77">
        <v>2585</v>
      </c>
      <c r="N88" s="75">
        <f t="shared" si="2"/>
        <v>2756.6666666666665</v>
      </c>
    </row>
    <row r="89" spans="1:14" ht="12" customHeight="1">
      <c r="A89" s="85" t="str">
        <f>'Pregnant Women Participating'!A89</f>
        <v>American Samoa</v>
      </c>
      <c r="B89" s="75">
        <v>409</v>
      </c>
      <c r="C89" s="76">
        <v>407</v>
      </c>
      <c r="D89" s="76">
        <v>411</v>
      </c>
      <c r="E89" s="76">
        <v>412</v>
      </c>
      <c r="F89" s="76">
        <v>414</v>
      </c>
      <c r="G89" s="76">
        <v>417</v>
      </c>
      <c r="H89" s="76">
        <v>387</v>
      </c>
      <c r="I89" s="76">
        <v>383</v>
      </c>
      <c r="J89" s="76">
        <v>372</v>
      </c>
      <c r="K89" s="76">
        <v>383</v>
      </c>
      <c r="L89" s="76">
        <v>378</v>
      </c>
      <c r="M89" s="77">
        <v>387</v>
      </c>
      <c r="N89" s="75">
        <f t="shared" si="2"/>
        <v>396.6666666666667</v>
      </c>
    </row>
    <row r="90" spans="1:14" ht="12" customHeight="1">
      <c r="A90" s="85" t="str">
        <f>'Pregnant Women Participating'!A90</f>
        <v>Arizona</v>
      </c>
      <c r="B90" s="75">
        <v>28669</v>
      </c>
      <c r="C90" s="76">
        <v>27543</v>
      </c>
      <c r="D90" s="76">
        <v>28042</v>
      </c>
      <c r="E90" s="76">
        <v>28571</v>
      </c>
      <c r="F90" s="76">
        <v>27816</v>
      </c>
      <c r="G90" s="76">
        <v>27969</v>
      </c>
      <c r="H90" s="76">
        <v>28001</v>
      </c>
      <c r="I90" s="76">
        <v>28155</v>
      </c>
      <c r="J90" s="76">
        <v>28247</v>
      </c>
      <c r="K90" s="76">
        <v>28221</v>
      </c>
      <c r="L90" s="76">
        <v>28020</v>
      </c>
      <c r="M90" s="77">
        <v>27703</v>
      </c>
      <c r="N90" s="75">
        <f t="shared" si="2"/>
        <v>28079.75</v>
      </c>
    </row>
    <row r="91" spans="1:14" ht="12" customHeight="1">
      <c r="A91" s="85" t="str">
        <f>'Pregnant Women Participating'!A91</f>
        <v>California</v>
      </c>
      <c r="B91" s="75">
        <v>167324</v>
      </c>
      <c r="C91" s="76">
        <v>163013</v>
      </c>
      <c r="D91" s="76">
        <v>163240</v>
      </c>
      <c r="E91" s="76">
        <v>165789</v>
      </c>
      <c r="F91" s="76">
        <v>161911</v>
      </c>
      <c r="G91" s="76">
        <v>163202</v>
      </c>
      <c r="H91" s="76">
        <v>163067</v>
      </c>
      <c r="I91" s="76">
        <v>162063</v>
      </c>
      <c r="J91" s="76">
        <v>161603</v>
      </c>
      <c r="K91" s="76">
        <v>163191</v>
      </c>
      <c r="L91" s="76">
        <v>161657</v>
      </c>
      <c r="M91" s="77">
        <v>160210</v>
      </c>
      <c r="N91" s="75">
        <f t="shared" si="2"/>
        <v>163022.5</v>
      </c>
    </row>
    <row r="92" spans="1:14" ht="12" customHeight="1">
      <c r="A92" s="85" t="str">
        <f>'Pregnant Women Participating'!A92</f>
        <v>Guam</v>
      </c>
      <c r="B92" s="75">
        <v>1355</v>
      </c>
      <c r="C92" s="76">
        <v>1342</v>
      </c>
      <c r="D92" s="76">
        <v>1316</v>
      </c>
      <c r="E92" s="76">
        <v>1286</v>
      </c>
      <c r="F92" s="76">
        <v>1326</v>
      </c>
      <c r="G92" s="76">
        <v>1353</v>
      </c>
      <c r="H92" s="76">
        <v>1342</v>
      </c>
      <c r="I92" s="76">
        <v>1335</v>
      </c>
      <c r="J92" s="76">
        <v>1334</v>
      </c>
      <c r="K92" s="76">
        <v>1315</v>
      </c>
      <c r="L92" s="76">
        <v>1298</v>
      </c>
      <c r="M92" s="77">
        <v>1312</v>
      </c>
      <c r="N92" s="75">
        <f t="shared" si="2"/>
        <v>1326.1666666666667</v>
      </c>
    </row>
    <row r="93" spans="1:14" ht="12" customHeight="1">
      <c r="A93" s="85" t="str">
        <f>'Pregnant Women Participating'!A93</f>
        <v>Hawaii</v>
      </c>
      <c r="B93" s="75">
        <v>5747</v>
      </c>
      <c r="C93" s="76">
        <v>5669</v>
      </c>
      <c r="D93" s="76">
        <v>5522</v>
      </c>
      <c r="E93" s="76">
        <v>5524</v>
      </c>
      <c r="F93" s="76">
        <v>5416</v>
      </c>
      <c r="G93" s="76">
        <v>5353</v>
      </c>
      <c r="H93" s="76">
        <v>5363</v>
      </c>
      <c r="I93" s="76">
        <v>5304</v>
      </c>
      <c r="J93" s="76">
        <v>5239</v>
      </c>
      <c r="K93" s="76">
        <v>5348</v>
      </c>
      <c r="L93" s="76">
        <v>5261</v>
      </c>
      <c r="M93" s="77">
        <v>5236</v>
      </c>
      <c r="N93" s="75">
        <f t="shared" si="2"/>
        <v>5415.166666666667</v>
      </c>
    </row>
    <row r="94" spans="1:14" ht="12" customHeight="1">
      <c r="A94" s="85" t="str">
        <f>'Pregnant Women Participating'!A94</f>
        <v>Idaho</v>
      </c>
      <c r="B94" s="75">
        <v>5796</v>
      </c>
      <c r="C94" s="76">
        <v>5686</v>
      </c>
      <c r="D94" s="76">
        <v>5662</v>
      </c>
      <c r="E94" s="76">
        <v>5729</v>
      </c>
      <c r="F94" s="76">
        <v>5682</v>
      </c>
      <c r="G94" s="76">
        <v>5599</v>
      </c>
      <c r="H94" s="76">
        <v>5544</v>
      </c>
      <c r="I94" s="76">
        <v>5512</v>
      </c>
      <c r="J94" s="76">
        <v>5478</v>
      </c>
      <c r="K94" s="76">
        <v>5460</v>
      </c>
      <c r="L94" s="76">
        <v>5481</v>
      </c>
      <c r="M94" s="77">
        <v>5487</v>
      </c>
      <c r="N94" s="75">
        <f t="shared" si="2"/>
        <v>5593</v>
      </c>
    </row>
    <row r="95" spans="1:14" ht="12" customHeight="1">
      <c r="A95" s="85" t="str">
        <f>'Pregnant Women Participating'!A95</f>
        <v>Nevada</v>
      </c>
      <c r="B95" s="75">
        <v>12525</v>
      </c>
      <c r="C95" s="76">
        <v>12364</v>
      </c>
      <c r="D95" s="76">
        <v>12228</v>
      </c>
      <c r="E95" s="76">
        <v>12266</v>
      </c>
      <c r="F95" s="76">
        <v>12162</v>
      </c>
      <c r="G95" s="76">
        <v>12226</v>
      </c>
      <c r="H95" s="76">
        <v>12147</v>
      </c>
      <c r="I95" s="76">
        <v>12204</v>
      </c>
      <c r="J95" s="76">
        <v>12169</v>
      </c>
      <c r="K95" s="76">
        <v>12241</v>
      </c>
      <c r="L95" s="76">
        <v>12296</v>
      </c>
      <c r="M95" s="77">
        <v>12238</v>
      </c>
      <c r="N95" s="75">
        <f t="shared" si="2"/>
        <v>12255.5</v>
      </c>
    </row>
    <row r="96" spans="1:14" ht="12" customHeight="1">
      <c r="A96" s="85" t="str">
        <f>'Pregnant Women Participating'!A96</f>
        <v>Oregon</v>
      </c>
      <c r="B96" s="75">
        <v>13649</v>
      </c>
      <c r="C96" s="76">
        <v>13342</v>
      </c>
      <c r="D96" s="76">
        <v>13265</v>
      </c>
      <c r="E96" s="76">
        <v>13406</v>
      </c>
      <c r="F96" s="76">
        <v>13164</v>
      </c>
      <c r="G96" s="76">
        <v>13154</v>
      </c>
      <c r="H96" s="76">
        <v>13163</v>
      </c>
      <c r="I96" s="76">
        <v>13077</v>
      </c>
      <c r="J96" s="76">
        <v>13072</v>
      </c>
      <c r="K96" s="76">
        <v>13163</v>
      </c>
      <c r="L96" s="76">
        <v>13006</v>
      </c>
      <c r="M96" s="77">
        <v>12970</v>
      </c>
      <c r="N96" s="75">
        <f t="shared" si="2"/>
        <v>13202.583333333334</v>
      </c>
    </row>
    <row r="97" spans="1:14" ht="12" customHeight="1">
      <c r="A97" s="85" t="str">
        <f>'Pregnant Women Participating'!A97</f>
        <v>Washington</v>
      </c>
      <c r="B97" s="75">
        <v>22831</v>
      </c>
      <c r="C97" s="76">
        <v>22197</v>
      </c>
      <c r="D97" s="76">
        <v>22214</v>
      </c>
      <c r="E97" s="76">
        <v>22649</v>
      </c>
      <c r="F97" s="76">
        <v>22040</v>
      </c>
      <c r="G97" s="76">
        <v>21670</v>
      </c>
      <c r="H97" s="76">
        <v>21835</v>
      </c>
      <c r="I97" s="76">
        <v>21695</v>
      </c>
      <c r="J97" s="76">
        <v>21459</v>
      </c>
      <c r="K97" s="76">
        <v>21570</v>
      </c>
      <c r="L97" s="76">
        <v>21139</v>
      </c>
      <c r="M97" s="77">
        <v>21306</v>
      </c>
      <c r="N97" s="75">
        <f t="shared" si="2"/>
        <v>21883.75</v>
      </c>
    </row>
    <row r="98" spans="1:14" ht="12" customHeight="1">
      <c r="A98" s="85" t="str">
        <f>'Pregnant Women Participating'!A98</f>
        <v>Northern Marianas</v>
      </c>
      <c r="B98" s="75">
        <v>416</v>
      </c>
      <c r="C98" s="76">
        <v>413</v>
      </c>
      <c r="D98" s="76">
        <v>426</v>
      </c>
      <c r="E98" s="76">
        <v>406</v>
      </c>
      <c r="F98" s="76">
        <v>407</v>
      </c>
      <c r="G98" s="76">
        <v>419</v>
      </c>
      <c r="H98" s="76">
        <v>421</v>
      </c>
      <c r="I98" s="76">
        <v>426</v>
      </c>
      <c r="J98" s="76">
        <v>408</v>
      </c>
      <c r="K98" s="76">
        <v>400</v>
      </c>
      <c r="L98" s="76">
        <v>391</v>
      </c>
      <c r="M98" s="77">
        <v>385</v>
      </c>
      <c r="N98" s="75">
        <f t="shared" si="2"/>
        <v>409.8333333333333</v>
      </c>
    </row>
    <row r="99" spans="1:14" ht="12" customHeight="1">
      <c r="A99" s="85" t="str">
        <f>'Pregnant Women Participating'!A99</f>
        <v>Inter-Tribal Council, AZ</v>
      </c>
      <c r="B99" s="75">
        <v>1918</v>
      </c>
      <c r="C99" s="76">
        <v>1735</v>
      </c>
      <c r="D99" s="76">
        <v>1774</v>
      </c>
      <c r="E99" s="76">
        <v>1871</v>
      </c>
      <c r="F99" s="76">
        <v>1794</v>
      </c>
      <c r="G99" s="76">
        <v>1830</v>
      </c>
      <c r="H99" s="76">
        <v>1818</v>
      </c>
      <c r="I99" s="76">
        <v>1822</v>
      </c>
      <c r="J99" s="76">
        <v>1834</v>
      </c>
      <c r="K99" s="76">
        <v>1863</v>
      </c>
      <c r="L99" s="76">
        <v>1840</v>
      </c>
      <c r="M99" s="77">
        <v>1802</v>
      </c>
      <c r="N99" s="75">
        <f t="shared" si="2"/>
        <v>1825.0833333333333</v>
      </c>
    </row>
    <row r="100" spans="1:14" ht="12" customHeight="1">
      <c r="A100" s="85" t="str">
        <f>'Pregnant Women Participating'!A100</f>
        <v>Navajo Nation, AZ</v>
      </c>
      <c r="B100" s="75">
        <v>1266</v>
      </c>
      <c r="C100" s="76">
        <v>1191</v>
      </c>
      <c r="D100" s="76">
        <v>1166</v>
      </c>
      <c r="E100" s="76">
        <v>1206</v>
      </c>
      <c r="F100" s="76">
        <v>1167</v>
      </c>
      <c r="G100" s="76">
        <v>1180</v>
      </c>
      <c r="H100" s="76">
        <v>1199</v>
      </c>
      <c r="I100" s="76">
        <v>1213</v>
      </c>
      <c r="J100" s="76">
        <v>1185</v>
      </c>
      <c r="K100" s="76">
        <v>1168</v>
      </c>
      <c r="L100" s="76">
        <v>1201</v>
      </c>
      <c r="M100" s="77">
        <v>1164</v>
      </c>
      <c r="N100" s="75">
        <f t="shared" si="2"/>
        <v>1192.1666666666667</v>
      </c>
    </row>
    <row r="101" spans="1:14" ht="12" customHeight="1">
      <c r="A101" s="85" t="str">
        <f>'Pregnant Women Participating'!A101</f>
        <v>Inter-Tribal Council, NV</v>
      </c>
      <c r="B101" s="75">
        <v>195</v>
      </c>
      <c r="C101" s="76">
        <v>203</v>
      </c>
      <c r="D101" s="76">
        <v>201</v>
      </c>
      <c r="E101" s="76">
        <v>225</v>
      </c>
      <c r="F101" s="76">
        <v>222</v>
      </c>
      <c r="G101" s="76">
        <v>221</v>
      </c>
      <c r="H101" s="76">
        <v>228</v>
      </c>
      <c r="I101" s="76">
        <v>241</v>
      </c>
      <c r="J101" s="76">
        <v>239</v>
      </c>
      <c r="K101" s="76">
        <v>241</v>
      </c>
      <c r="L101" s="76">
        <v>239</v>
      </c>
      <c r="M101" s="77">
        <v>230</v>
      </c>
      <c r="N101" s="75">
        <f t="shared" si="2"/>
        <v>223.75</v>
      </c>
    </row>
    <row r="102" spans="1:14" s="84" customFormat="1" ht="24.75" customHeight="1">
      <c r="A102" s="79" t="str">
        <f>'Pregnant Women Participating'!A102</f>
        <v>Western Region</v>
      </c>
      <c r="B102" s="80">
        <v>265154</v>
      </c>
      <c r="C102" s="81">
        <v>258039</v>
      </c>
      <c r="D102" s="81">
        <v>258307</v>
      </c>
      <c r="E102" s="81">
        <v>262147</v>
      </c>
      <c r="F102" s="81">
        <v>256259</v>
      </c>
      <c r="G102" s="81">
        <v>257322</v>
      </c>
      <c r="H102" s="81">
        <v>257218</v>
      </c>
      <c r="I102" s="81">
        <v>256131</v>
      </c>
      <c r="J102" s="81">
        <v>255286</v>
      </c>
      <c r="K102" s="81">
        <v>257268</v>
      </c>
      <c r="L102" s="81">
        <v>254845</v>
      </c>
      <c r="M102" s="82">
        <v>253015</v>
      </c>
      <c r="N102" s="80">
        <f>IF(SUM(B102:M102)&gt;0,AVERAGE(B102:M102),"0")</f>
        <v>257582.58333333334</v>
      </c>
    </row>
    <row r="103" spans="1:14" s="90" customFormat="1" ht="16.5" customHeight="1" thickBot="1">
      <c r="A103" s="86" t="str">
        <f>'Pregnant Women Participating'!A103</f>
        <v>TOTAL</v>
      </c>
      <c r="B103" s="87">
        <v>1397305</v>
      </c>
      <c r="C103" s="88">
        <v>1365364</v>
      </c>
      <c r="D103" s="88">
        <v>1357161</v>
      </c>
      <c r="E103" s="88">
        <v>1368650</v>
      </c>
      <c r="F103" s="88">
        <v>1351837</v>
      </c>
      <c r="G103" s="88">
        <v>1359373</v>
      </c>
      <c r="H103" s="88">
        <v>1362558</v>
      </c>
      <c r="I103" s="88">
        <v>1365891</v>
      </c>
      <c r="J103" s="88">
        <v>1364968</v>
      </c>
      <c r="K103" s="88">
        <v>1373816</v>
      </c>
      <c r="L103" s="88">
        <v>1366187</v>
      </c>
      <c r="M103" s="89">
        <v>1364153</v>
      </c>
      <c r="N103" s="87">
        <f>IF(SUM(B103:M103)&gt;0,AVERAGE(B103:M103),"0")</f>
        <v>1366438.5833333333</v>
      </c>
    </row>
    <row r="104" s="78" customFormat="1" ht="12.75" customHeight="1" thickTop="1">
      <c r="A104" s="91"/>
    </row>
    <row r="105" ht="12">
      <c r="A105" s="91"/>
    </row>
    <row r="106" s="92" customFormat="1" ht="12.75">
      <c r="A106" s="64" t="s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4.7109375" style="13" customWidth="1"/>
    <col min="2" max="13" width="11.7109375" style="3" customWidth="1"/>
    <col min="14" max="14" width="13.7109375" style="3" customWidth="1"/>
    <col min="15" max="16384" width="9.140625" style="3" customWidth="1"/>
  </cols>
  <sheetData>
    <row r="1" spans="1:13" ht="12" customHeight="1">
      <c r="A1" s="14" t="s">
        <v>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" customHeight="1">
      <c r="A2" s="14" t="str">
        <f>'Pregnant Women Participating'!A2</f>
        <v>FISCAL YEAR 2014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2" customHeight="1">
      <c r="A3" s="1" t="str">
        <f>'Pregnant Women Participating'!A3</f>
        <v>Data as of December 11, 2015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2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4" s="5" customFormat="1" ht="24" customHeight="1">
      <c r="A5" s="9" t="s">
        <v>0</v>
      </c>
      <c r="B5" s="24">
        <f>DATE(RIGHT(A2,4)-1,10,1)</f>
        <v>41548</v>
      </c>
      <c r="C5" s="25">
        <f>DATE(RIGHT(A2,4)-1,11,1)</f>
        <v>41579</v>
      </c>
      <c r="D5" s="25">
        <f>DATE(RIGHT(A2,4)-1,12,1)</f>
        <v>41609</v>
      </c>
      <c r="E5" s="25">
        <f>DATE(RIGHT(A2,4),1,1)</f>
        <v>41640</v>
      </c>
      <c r="F5" s="25">
        <f>DATE(RIGHT(A2,4),2,1)</f>
        <v>41671</v>
      </c>
      <c r="G5" s="25">
        <f>DATE(RIGHT(A2,4),3,1)</f>
        <v>41699</v>
      </c>
      <c r="H5" s="25">
        <f>DATE(RIGHT(A2,4),4,1)</f>
        <v>41730</v>
      </c>
      <c r="I5" s="25">
        <f>DATE(RIGHT(A2,4),5,1)</f>
        <v>41760</v>
      </c>
      <c r="J5" s="25">
        <f>DATE(RIGHT(A2,4),6,1)</f>
        <v>41791</v>
      </c>
      <c r="K5" s="25">
        <f>DATE(RIGHT(A2,4),7,1)</f>
        <v>41821</v>
      </c>
      <c r="L5" s="25">
        <f>DATE(RIGHT(A2,4),8,1)</f>
        <v>41852</v>
      </c>
      <c r="M5" s="25">
        <f>DATE(RIGHT(A2,4),9,1)</f>
        <v>41883</v>
      </c>
      <c r="N5" s="17" t="s">
        <v>12</v>
      </c>
    </row>
    <row r="6" spans="1:14" ht="12" customHeight="1">
      <c r="A6" s="10" t="str">
        <f>'Pregnant Women Participating'!A6</f>
        <v>Connecticut</v>
      </c>
      <c r="B6" s="18">
        <v>13588</v>
      </c>
      <c r="C6" s="16">
        <v>13275</v>
      </c>
      <c r="D6" s="16">
        <v>13179</v>
      </c>
      <c r="E6" s="16">
        <v>13401</v>
      </c>
      <c r="F6" s="16">
        <v>12873</v>
      </c>
      <c r="G6" s="16">
        <v>13058</v>
      </c>
      <c r="H6" s="16">
        <v>13028</v>
      </c>
      <c r="I6" s="16">
        <v>13061</v>
      </c>
      <c r="J6" s="16">
        <v>12981</v>
      </c>
      <c r="K6" s="16">
        <v>13242</v>
      </c>
      <c r="L6" s="16">
        <v>13165</v>
      </c>
      <c r="M6" s="51">
        <v>13111</v>
      </c>
      <c r="N6" s="18">
        <f aca="true" t="shared" si="0" ref="N6:N37">IF(SUM(B6:M6)&gt;0,AVERAGE(B6:M6)," ")</f>
        <v>13163.5</v>
      </c>
    </row>
    <row r="7" spans="1:14" ht="12" customHeight="1">
      <c r="A7" s="10" t="str">
        <f>'Pregnant Women Participating'!A7</f>
        <v>Maine</v>
      </c>
      <c r="B7" s="18">
        <v>5457</v>
      </c>
      <c r="C7" s="16">
        <v>5464</v>
      </c>
      <c r="D7" s="16">
        <v>5536</v>
      </c>
      <c r="E7" s="16">
        <v>5590</v>
      </c>
      <c r="F7" s="16">
        <v>5398</v>
      </c>
      <c r="G7" s="16">
        <v>5418</v>
      </c>
      <c r="H7" s="16">
        <v>5407</v>
      </c>
      <c r="I7" s="16">
        <v>5389</v>
      </c>
      <c r="J7" s="16">
        <v>5339</v>
      </c>
      <c r="K7" s="16">
        <v>5359</v>
      </c>
      <c r="L7" s="16">
        <v>5359</v>
      </c>
      <c r="M7" s="51">
        <v>5382</v>
      </c>
      <c r="N7" s="18">
        <f t="shared" si="0"/>
        <v>5424.833333333333</v>
      </c>
    </row>
    <row r="8" spans="1:14" ht="12" customHeight="1">
      <c r="A8" s="10" t="str">
        <f>'Pregnant Women Participating'!A8</f>
        <v>Massachusetts</v>
      </c>
      <c r="B8" s="18">
        <v>27292</v>
      </c>
      <c r="C8" s="16">
        <v>26759</v>
      </c>
      <c r="D8" s="16">
        <v>25979</v>
      </c>
      <c r="E8" s="16">
        <v>26475</v>
      </c>
      <c r="F8" s="16">
        <v>26021</v>
      </c>
      <c r="G8" s="16">
        <v>26110</v>
      </c>
      <c r="H8" s="16">
        <v>26271</v>
      </c>
      <c r="I8" s="16">
        <v>26430</v>
      </c>
      <c r="J8" s="16">
        <v>26149</v>
      </c>
      <c r="K8" s="16">
        <v>26415</v>
      </c>
      <c r="L8" s="16">
        <v>26161</v>
      </c>
      <c r="M8" s="51">
        <v>26211</v>
      </c>
      <c r="N8" s="18">
        <f t="shared" si="0"/>
        <v>26356.083333333332</v>
      </c>
    </row>
    <row r="9" spans="1:14" ht="12" customHeight="1">
      <c r="A9" s="10" t="str">
        <f>'Pregnant Women Participating'!A9</f>
        <v>New Hampshire</v>
      </c>
      <c r="B9" s="18">
        <v>3897</v>
      </c>
      <c r="C9" s="16">
        <v>3796</v>
      </c>
      <c r="D9" s="16">
        <v>3782</v>
      </c>
      <c r="E9" s="16">
        <v>3795</v>
      </c>
      <c r="F9" s="16">
        <v>3759</v>
      </c>
      <c r="G9" s="16">
        <v>3794</v>
      </c>
      <c r="H9" s="16">
        <v>3771</v>
      </c>
      <c r="I9" s="16">
        <v>3710</v>
      </c>
      <c r="J9" s="16">
        <v>3674</v>
      </c>
      <c r="K9" s="16">
        <v>3742</v>
      </c>
      <c r="L9" s="16">
        <v>3695</v>
      </c>
      <c r="M9" s="51">
        <v>3653</v>
      </c>
      <c r="N9" s="18">
        <f t="shared" si="0"/>
        <v>3755.6666666666665</v>
      </c>
    </row>
    <row r="10" spans="1:14" ht="12" customHeight="1">
      <c r="A10" s="10" t="str">
        <f>'Pregnant Women Participating'!A10</f>
        <v>New York</v>
      </c>
      <c r="B10" s="18">
        <v>113998</v>
      </c>
      <c r="C10" s="16">
        <v>111902</v>
      </c>
      <c r="D10" s="16">
        <v>110599</v>
      </c>
      <c r="E10" s="16">
        <v>109772</v>
      </c>
      <c r="F10" s="16">
        <v>109049</v>
      </c>
      <c r="G10" s="16">
        <v>109190</v>
      </c>
      <c r="H10" s="16">
        <v>108882</v>
      </c>
      <c r="I10" s="16">
        <v>109023</v>
      </c>
      <c r="J10" s="16">
        <v>108975</v>
      </c>
      <c r="K10" s="16">
        <v>108916</v>
      </c>
      <c r="L10" s="16">
        <v>108817</v>
      </c>
      <c r="M10" s="51">
        <v>109665</v>
      </c>
      <c r="N10" s="18">
        <f t="shared" si="0"/>
        <v>109899</v>
      </c>
    </row>
    <row r="11" spans="1:14" ht="12" customHeight="1">
      <c r="A11" s="10" t="str">
        <f>'Pregnant Women Participating'!A11</f>
        <v>Rhode Island</v>
      </c>
      <c r="B11" s="18">
        <v>5503</v>
      </c>
      <c r="C11" s="16">
        <v>5362</v>
      </c>
      <c r="D11" s="16">
        <v>5381</v>
      </c>
      <c r="E11" s="16">
        <v>5441</v>
      </c>
      <c r="F11" s="16">
        <v>5380</v>
      </c>
      <c r="G11" s="16">
        <v>5440</v>
      </c>
      <c r="H11" s="16">
        <v>5385</v>
      </c>
      <c r="I11" s="16">
        <v>5375</v>
      </c>
      <c r="J11" s="16">
        <v>5376</v>
      </c>
      <c r="K11" s="16">
        <v>5375</v>
      </c>
      <c r="L11" s="16">
        <v>5328</v>
      </c>
      <c r="M11" s="51">
        <v>5383</v>
      </c>
      <c r="N11" s="18">
        <f t="shared" si="0"/>
        <v>5394.083333333333</v>
      </c>
    </row>
    <row r="12" spans="1:14" ht="12" customHeight="1">
      <c r="A12" s="10" t="str">
        <f>'Pregnant Women Participating'!A12</f>
        <v>Vermont</v>
      </c>
      <c r="B12" s="18">
        <v>2770</v>
      </c>
      <c r="C12" s="16">
        <v>2745</v>
      </c>
      <c r="D12" s="16">
        <v>2716</v>
      </c>
      <c r="E12" s="16">
        <v>2652</v>
      </c>
      <c r="F12" s="16">
        <v>2685</v>
      </c>
      <c r="G12" s="16">
        <v>2648</v>
      </c>
      <c r="H12" s="16">
        <v>2680</v>
      </c>
      <c r="I12" s="16">
        <v>2686</v>
      </c>
      <c r="J12" s="16">
        <v>2690</v>
      </c>
      <c r="K12" s="16">
        <v>2646</v>
      </c>
      <c r="L12" s="16">
        <v>2648</v>
      </c>
      <c r="M12" s="51">
        <v>2702</v>
      </c>
      <c r="N12" s="18">
        <f t="shared" si="0"/>
        <v>2689</v>
      </c>
    </row>
    <row r="13" spans="1:14" ht="12" customHeight="1">
      <c r="A13" s="10" t="str">
        <f>'Pregnant Women Participating'!A13</f>
        <v>Indian Township, ME</v>
      </c>
      <c r="B13" s="18">
        <v>8</v>
      </c>
      <c r="C13" s="16">
        <v>9</v>
      </c>
      <c r="D13" s="16">
        <v>8</v>
      </c>
      <c r="E13" s="16">
        <v>9</v>
      </c>
      <c r="F13" s="16">
        <v>10</v>
      </c>
      <c r="G13" s="16">
        <v>11</v>
      </c>
      <c r="H13" s="16">
        <v>10</v>
      </c>
      <c r="I13" s="16">
        <v>12</v>
      </c>
      <c r="J13" s="16">
        <v>18</v>
      </c>
      <c r="K13" s="16">
        <v>17</v>
      </c>
      <c r="L13" s="16">
        <v>19</v>
      </c>
      <c r="M13" s="51">
        <v>24</v>
      </c>
      <c r="N13" s="18">
        <f t="shared" si="0"/>
        <v>12.916666666666666</v>
      </c>
    </row>
    <row r="14" spans="1:14" ht="12" customHeight="1">
      <c r="A14" s="10" t="str">
        <f>'Pregnant Women Participating'!A14</f>
        <v>Pleasant Point, ME</v>
      </c>
      <c r="B14" s="18">
        <v>25</v>
      </c>
      <c r="C14" s="16">
        <v>22</v>
      </c>
      <c r="D14" s="16">
        <v>22</v>
      </c>
      <c r="E14" s="16">
        <v>19</v>
      </c>
      <c r="F14" s="16">
        <v>20</v>
      </c>
      <c r="G14" s="16">
        <v>21</v>
      </c>
      <c r="H14" s="16">
        <v>22</v>
      </c>
      <c r="I14" s="16">
        <v>20</v>
      </c>
      <c r="J14" s="16">
        <v>16</v>
      </c>
      <c r="K14" s="16">
        <v>15</v>
      </c>
      <c r="L14" s="16">
        <v>15</v>
      </c>
      <c r="M14" s="51">
        <v>16</v>
      </c>
      <c r="N14" s="18">
        <f t="shared" si="0"/>
        <v>19.416666666666668</v>
      </c>
    </row>
    <row r="15" spans="1:14" ht="12" customHeight="1">
      <c r="A15" s="10" t="str">
        <f>'Pregnant Women Participating'!A15</f>
        <v>Seneca Nation, NY</v>
      </c>
      <c r="B15" s="18">
        <v>40</v>
      </c>
      <c r="C15" s="16">
        <v>36</v>
      </c>
      <c r="D15" s="16">
        <v>39</v>
      </c>
      <c r="E15" s="16">
        <v>44</v>
      </c>
      <c r="F15" s="16">
        <v>45</v>
      </c>
      <c r="G15" s="16">
        <v>48</v>
      </c>
      <c r="H15" s="16">
        <v>50</v>
      </c>
      <c r="I15" s="16">
        <v>50</v>
      </c>
      <c r="J15" s="16">
        <v>58</v>
      </c>
      <c r="K15" s="16">
        <v>54</v>
      </c>
      <c r="L15" s="16">
        <v>54</v>
      </c>
      <c r="M15" s="51">
        <v>53</v>
      </c>
      <c r="N15" s="18">
        <f t="shared" si="0"/>
        <v>47.583333333333336</v>
      </c>
    </row>
    <row r="16" spans="1:14" s="22" customFormat="1" ht="24.75" customHeight="1">
      <c r="A16" s="19" t="str">
        <f>'Pregnant Women Participating'!A16</f>
        <v>Northeast Region</v>
      </c>
      <c r="B16" s="21">
        <v>172578</v>
      </c>
      <c r="C16" s="20">
        <v>169370</v>
      </c>
      <c r="D16" s="20">
        <v>167241</v>
      </c>
      <c r="E16" s="20">
        <v>167198</v>
      </c>
      <c r="F16" s="20">
        <v>165240</v>
      </c>
      <c r="G16" s="20">
        <v>165738</v>
      </c>
      <c r="H16" s="20">
        <v>165506</v>
      </c>
      <c r="I16" s="20">
        <v>165756</v>
      </c>
      <c r="J16" s="20">
        <v>165276</v>
      </c>
      <c r="K16" s="20">
        <v>165781</v>
      </c>
      <c r="L16" s="20">
        <v>165261</v>
      </c>
      <c r="M16" s="50">
        <v>166200</v>
      </c>
      <c r="N16" s="21">
        <f t="shared" si="0"/>
        <v>166762.08333333334</v>
      </c>
    </row>
    <row r="17" spans="1:14" ht="12" customHeight="1">
      <c r="A17" s="10" t="str">
        <f>'Pregnant Women Participating'!A17</f>
        <v>Delaware</v>
      </c>
      <c r="B17" s="18">
        <v>5176</v>
      </c>
      <c r="C17" s="16">
        <v>5187</v>
      </c>
      <c r="D17" s="16">
        <v>5137</v>
      </c>
      <c r="E17" s="16">
        <v>5137</v>
      </c>
      <c r="F17" s="16">
        <v>5212</v>
      </c>
      <c r="G17" s="16">
        <v>5186</v>
      </c>
      <c r="H17" s="16">
        <v>5192</v>
      </c>
      <c r="I17" s="16">
        <v>5219</v>
      </c>
      <c r="J17" s="16">
        <v>5234</v>
      </c>
      <c r="K17" s="16">
        <v>5306</v>
      </c>
      <c r="L17" s="16">
        <v>5304</v>
      </c>
      <c r="M17" s="51">
        <v>5223</v>
      </c>
      <c r="N17" s="18">
        <f t="shared" si="0"/>
        <v>5209.416666666667</v>
      </c>
    </row>
    <row r="18" spans="1:14" ht="12" customHeight="1">
      <c r="A18" s="10" t="str">
        <f>'Pregnant Women Participating'!A18</f>
        <v>District of Columbia</v>
      </c>
      <c r="B18" s="18">
        <v>4647</v>
      </c>
      <c r="C18" s="16">
        <v>4474</v>
      </c>
      <c r="D18" s="16">
        <v>4391</v>
      </c>
      <c r="E18" s="16">
        <v>4363</v>
      </c>
      <c r="F18" s="16">
        <v>4251</v>
      </c>
      <c r="G18" s="16">
        <v>4278</v>
      </c>
      <c r="H18" s="16">
        <v>4279</v>
      </c>
      <c r="I18" s="16">
        <v>4271</v>
      </c>
      <c r="J18" s="16">
        <v>4244</v>
      </c>
      <c r="K18" s="16">
        <v>4285</v>
      </c>
      <c r="L18" s="16">
        <v>4235</v>
      </c>
      <c r="M18" s="51">
        <v>4213</v>
      </c>
      <c r="N18" s="18">
        <f t="shared" si="0"/>
        <v>4327.583333333333</v>
      </c>
    </row>
    <row r="19" spans="1:14" ht="12" customHeight="1">
      <c r="A19" s="10" t="str">
        <f>'Pregnant Women Participating'!A19</f>
        <v>Maryland</v>
      </c>
      <c r="B19" s="18">
        <v>34382</v>
      </c>
      <c r="C19" s="16">
        <v>33668</v>
      </c>
      <c r="D19" s="16">
        <v>33165</v>
      </c>
      <c r="E19" s="16">
        <v>33547</v>
      </c>
      <c r="F19" s="16">
        <v>33048</v>
      </c>
      <c r="G19" s="16">
        <v>33415</v>
      </c>
      <c r="H19" s="16">
        <v>33608</v>
      </c>
      <c r="I19" s="16">
        <v>33688</v>
      </c>
      <c r="J19" s="16">
        <v>33762</v>
      </c>
      <c r="K19" s="16">
        <v>34170</v>
      </c>
      <c r="L19" s="16">
        <v>34139</v>
      </c>
      <c r="M19" s="51">
        <v>34278</v>
      </c>
      <c r="N19" s="18">
        <f t="shared" si="0"/>
        <v>33739.166666666664</v>
      </c>
    </row>
    <row r="20" spans="1:14" ht="12" customHeight="1">
      <c r="A20" s="10" t="str">
        <f>'Pregnant Women Participating'!A20</f>
        <v>New Jersey</v>
      </c>
      <c r="B20" s="18">
        <v>37020</v>
      </c>
      <c r="C20" s="16">
        <v>35983</v>
      </c>
      <c r="D20" s="16">
        <v>35889</v>
      </c>
      <c r="E20" s="16">
        <v>36558</v>
      </c>
      <c r="F20" s="16">
        <v>36255</v>
      </c>
      <c r="G20" s="16">
        <v>36537</v>
      </c>
      <c r="H20" s="16">
        <v>36473</v>
      </c>
      <c r="I20" s="16">
        <v>36969</v>
      </c>
      <c r="J20" s="16">
        <v>36901</v>
      </c>
      <c r="K20" s="16">
        <v>37207</v>
      </c>
      <c r="L20" s="16">
        <v>37044</v>
      </c>
      <c r="M20" s="51">
        <v>37324</v>
      </c>
      <c r="N20" s="18">
        <f t="shared" si="0"/>
        <v>36680</v>
      </c>
    </row>
    <row r="21" spans="1:14" ht="12" customHeight="1">
      <c r="A21" s="10" t="str">
        <f>'Pregnant Women Participating'!A21</f>
        <v>Pennsylvania</v>
      </c>
      <c r="B21" s="18">
        <v>62678</v>
      </c>
      <c r="C21" s="16">
        <v>61127</v>
      </c>
      <c r="D21" s="16">
        <v>61307</v>
      </c>
      <c r="E21" s="16">
        <v>60732</v>
      </c>
      <c r="F21" s="16">
        <v>59222</v>
      </c>
      <c r="G21" s="16">
        <v>60511</v>
      </c>
      <c r="H21" s="16">
        <v>60616</v>
      </c>
      <c r="I21" s="16">
        <v>60101</v>
      </c>
      <c r="J21" s="16">
        <v>59998</v>
      </c>
      <c r="K21" s="16">
        <v>60653</v>
      </c>
      <c r="L21" s="16">
        <v>60527</v>
      </c>
      <c r="M21" s="51">
        <v>61273</v>
      </c>
      <c r="N21" s="18">
        <f t="shared" si="0"/>
        <v>60728.75</v>
      </c>
    </row>
    <row r="22" spans="1:14" ht="12" customHeight="1">
      <c r="A22" s="10" t="str">
        <f>'Pregnant Women Participating'!A22</f>
        <v>Puerto Rico</v>
      </c>
      <c r="B22" s="18">
        <v>36194</v>
      </c>
      <c r="C22" s="16">
        <v>34415</v>
      </c>
      <c r="D22" s="16">
        <v>34019</v>
      </c>
      <c r="E22" s="16">
        <v>34023</v>
      </c>
      <c r="F22" s="16">
        <v>33839</v>
      </c>
      <c r="G22" s="16">
        <v>34379</v>
      </c>
      <c r="H22" s="16">
        <v>34188</v>
      </c>
      <c r="I22" s="16">
        <v>33725</v>
      </c>
      <c r="J22" s="16">
        <v>33716</v>
      </c>
      <c r="K22" s="16">
        <v>33311</v>
      </c>
      <c r="L22" s="16">
        <v>33502</v>
      </c>
      <c r="M22" s="51">
        <v>33746</v>
      </c>
      <c r="N22" s="18">
        <f t="shared" si="0"/>
        <v>34088.083333333336</v>
      </c>
    </row>
    <row r="23" spans="1:14" ht="12" customHeight="1">
      <c r="A23" s="10" t="str">
        <f>'Pregnant Women Participating'!A23</f>
        <v>Virginia</v>
      </c>
      <c r="B23" s="18">
        <v>38056</v>
      </c>
      <c r="C23" s="16">
        <v>37228</v>
      </c>
      <c r="D23" s="16">
        <v>36619</v>
      </c>
      <c r="E23" s="16">
        <v>36677</v>
      </c>
      <c r="F23" s="16">
        <v>36745</v>
      </c>
      <c r="G23" s="16">
        <v>36778</v>
      </c>
      <c r="H23" s="16">
        <v>36547</v>
      </c>
      <c r="I23" s="16">
        <v>36279</v>
      </c>
      <c r="J23" s="16">
        <v>36007</v>
      </c>
      <c r="K23" s="16">
        <v>36716</v>
      </c>
      <c r="L23" s="16">
        <v>37016</v>
      </c>
      <c r="M23" s="51">
        <v>36805</v>
      </c>
      <c r="N23" s="18">
        <f t="shared" si="0"/>
        <v>36789.416666666664</v>
      </c>
    </row>
    <row r="24" spans="1:14" ht="12" customHeight="1">
      <c r="A24" s="10" t="str">
        <f>'Pregnant Women Participating'!A24</f>
        <v>Virgin Islands</v>
      </c>
      <c r="B24" s="18">
        <v>1030</v>
      </c>
      <c r="C24" s="16">
        <v>1004</v>
      </c>
      <c r="D24" s="16">
        <v>994</v>
      </c>
      <c r="E24" s="16">
        <v>987</v>
      </c>
      <c r="F24" s="16">
        <v>1000</v>
      </c>
      <c r="G24" s="16">
        <v>1012</v>
      </c>
      <c r="H24" s="16">
        <v>1003</v>
      </c>
      <c r="I24" s="16">
        <v>1019</v>
      </c>
      <c r="J24" s="16">
        <v>1005</v>
      </c>
      <c r="K24" s="16">
        <v>1002</v>
      </c>
      <c r="L24" s="16">
        <v>974</v>
      </c>
      <c r="M24" s="51">
        <v>996</v>
      </c>
      <c r="N24" s="18">
        <f t="shared" si="0"/>
        <v>1002.1666666666666</v>
      </c>
    </row>
    <row r="25" spans="1:14" ht="12" customHeight="1">
      <c r="A25" s="10" t="str">
        <f>'Pregnant Women Participating'!A25</f>
        <v>West Virginia</v>
      </c>
      <c r="B25" s="18">
        <v>11513</v>
      </c>
      <c r="C25" s="16">
        <v>11250</v>
      </c>
      <c r="D25" s="16">
        <v>11073</v>
      </c>
      <c r="E25" s="16">
        <v>11075</v>
      </c>
      <c r="F25" s="16">
        <v>10979</v>
      </c>
      <c r="G25" s="16">
        <v>11039</v>
      </c>
      <c r="H25" s="16">
        <v>10833</v>
      </c>
      <c r="I25" s="16">
        <v>10968</v>
      </c>
      <c r="J25" s="16">
        <v>10943</v>
      </c>
      <c r="K25" s="16">
        <v>10862</v>
      </c>
      <c r="L25" s="16">
        <v>10860</v>
      </c>
      <c r="M25" s="51">
        <v>10985</v>
      </c>
      <c r="N25" s="18">
        <f t="shared" si="0"/>
        <v>11031.666666666666</v>
      </c>
    </row>
    <row r="26" spans="1:14" s="23" customFormat="1" ht="24.75" customHeight="1">
      <c r="A26" s="19" t="str">
        <f>'Pregnant Women Participating'!A26</f>
        <v>Mid-Atlantic Region</v>
      </c>
      <c r="B26" s="21">
        <v>230696</v>
      </c>
      <c r="C26" s="20">
        <v>224336</v>
      </c>
      <c r="D26" s="20">
        <v>222594</v>
      </c>
      <c r="E26" s="20">
        <v>223099</v>
      </c>
      <c r="F26" s="20">
        <v>220551</v>
      </c>
      <c r="G26" s="20">
        <v>223135</v>
      </c>
      <c r="H26" s="20">
        <v>222739</v>
      </c>
      <c r="I26" s="20">
        <v>222239</v>
      </c>
      <c r="J26" s="20">
        <v>221810</v>
      </c>
      <c r="K26" s="20">
        <v>223512</v>
      </c>
      <c r="L26" s="20">
        <v>223601</v>
      </c>
      <c r="M26" s="50">
        <v>224843</v>
      </c>
      <c r="N26" s="21">
        <f t="shared" si="0"/>
        <v>223596.25</v>
      </c>
    </row>
    <row r="27" spans="1:14" ht="12" customHeight="1">
      <c r="A27" s="10" t="str">
        <f>'Pregnant Women Participating'!A27</f>
        <v>Alabama</v>
      </c>
      <c r="B27" s="18">
        <v>34713</v>
      </c>
      <c r="C27" s="16">
        <v>32607</v>
      </c>
      <c r="D27" s="16">
        <v>33891</v>
      </c>
      <c r="E27" s="16">
        <v>34640</v>
      </c>
      <c r="F27" s="16">
        <v>33740</v>
      </c>
      <c r="G27" s="16">
        <v>33625</v>
      </c>
      <c r="H27" s="16">
        <v>33930</v>
      </c>
      <c r="I27" s="16">
        <v>34288</v>
      </c>
      <c r="J27" s="16">
        <v>34082</v>
      </c>
      <c r="K27" s="16">
        <v>34171</v>
      </c>
      <c r="L27" s="16">
        <v>34007</v>
      </c>
      <c r="M27" s="51">
        <v>34036</v>
      </c>
      <c r="N27" s="18">
        <f t="shared" si="0"/>
        <v>33977.5</v>
      </c>
    </row>
    <row r="28" spans="1:14" ht="12" customHeight="1">
      <c r="A28" s="10" t="str">
        <f>'Pregnant Women Participating'!A28</f>
        <v>Florida</v>
      </c>
      <c r="B28" s="18">
        <v>115594</v>
      </c>
      <c r="C28" s="16">
        <v>113541</v>
      </c>
      <c r="D28" s="16">
        <v>111853</v>
      </c>
      <c r="E28" s="16">
        <v>112284</v>
      </c>
      <c r="F28" s="16">
        <v>113407</v>
      </c>
      <c r="G28" s="16">
        <v>114668</v>
      </c>
      <c r="H28" s="16">
        <v>115304</v>
      </c>
      <c r="I28" s="16">
        <v>116007</v>
      </c>
      <c r="J28" s="16">
        <v>116580</v>
      </c>
      <c r="K28" s="16">
        <v>118303</v>
      </c>
      <c r="L28" s="16">
        <v>118667</v>
      </c>
      <c r="M28" s="51">
        <v>119514</v>
      </c>
      <c r="N28" s="18">
        <f t="shared" si="0"/>
        <v>115476.83333333333</v>
      </c>
    </row>
    <row r="29" spans="1:14" ht="12" customHeight="1">
      <c r="A29" s="10" t="str">
        <f>'Pregnant Women Participating'!A29</f>
        <v>Georgia</v>
      </c>
      <c r="B29" s="18">
        <v>65729</v>
      </c>
      <c r="C29" s="16">
        <v>64139</v>
      </c>
      <c r="D29" s="16">
        <v>62176</v>
      </c>
      <c r="E29" s="16">
        <v>64401</v>
      </c>
      <c r="F29" s="16">
        <v>63727</v>
      </c>
      <c r="G29" s="16">
        <v>64084</v>
      </c>
      <c r="H29" s="16">
        <v>63695</v>
      </c>
      <c r="I29" s="16">
        <v>64838</v>
      </c>
      <c r="J29" s="16">
        <v>64723</v>
      </c>
      <c r="K29" s="16">
        <v>64745</v>
      </c>
      <c r="L29" s="16">
        <v>64900</v>
      </c>
      <c r="M29" s="51">
        <v>65242</v>
      </c>
      <c r="N29" s="18">
        <f t="shared" si="0"/>
        <v>64366.583333333336</v>
      </c>
    </row>
    <row r="30" spans="1:14" ht="12" customHeight="1">
      <c r="A30" s="10" t="str">
        <f>'Pregnant Women Participating'!A30</f>
        <v>Kentucky</v>
      </c>
      <c r="B30" s="18">
        <v>33789</v>
      </c>
      <c r="C30" s="16">
        <v>32985</v>
      </c>
      <c r="D30" s="16">
        <v>32639</v>
      </c>
      <c r="E30" s="16">
        <v>30449</v>
      </c>
      <c r="F30" s="16">
        <v>30135</v>
      </c>
      <c r="G30" s="16">
        <v>30603</v>
      </c>
      <c r="H30" s="16">
        <v>30660</v>
      </c>
      <c r="I30" s="16">
        <v>30789</v>
      </c>
      <c r="J30" s="16">
        <v>30581</v>
      </c>
      <c r="K30" s="16">
        <v>30883</v>
      </c>
      <c r="L30" s="16">
        <v>30805</v>
      </c>
      <c r="M30" s="51">
        <v>30930</v>
      </c>
      <c r="N30" s="18">
        <f t="shared" si="0"/>
        <v>31270.666666666668</v>
      </c>
    </row>
    <row r="31" spans="1:14" ht="12" customHeight="1">
      <c r="A31" s="10" t="str">
        <f>'Pregnant Women Participating'!A31</f>
        <v>Mississippi</v>
      </c>
      <c r="B31" s="18">
        <v>25713</v>
      </c>
      <c r="C31" s="16">
        <v>25456</v>
      </c>
      <c r="D31" s="16">
        <v>25948</v>
      </c>
      <c r="E31" s="16">
        <v>25646</v>
      </c>
      <c r="F31" s="16">
        <v>25096</v>
      </c>
      <c r="G31" s="16">
        <v>25791</v>
      </c>
      <c r="H31" s="16">
        <v>25785</v>
      </c>
      <c r="I31" s="16">
        <v>25889</v>
      </c>
      <c r="J31" s="16">
        <v>26117</v>
      </c>
      <c r="K31" s="16">
        <v>26072</v>
      </c>
      <c r="L31" s="16">
        <v>26235</v>
      </c>
      <c r="M31" s="51">
        <v>26186</v>
      </c>
      <c r="N31" s="18">
        <f t="shared" si="0"/>
        <v>25827.833333333332</v>
      </c>
    </row>
    <row r="32" spans="1:14" ht="12" customHeight="1">
      <c r="A32" s="10" t="str">
        <f>'Pregnant Women Participating'!A32</f>
        <v>North Carolina</v>
      </c>
      <c r="B32" s="18">
        <v>62298</v>
      </c>
      <c r="C32" s="16">
        <v>61724</v>
      </c>
      <c r="D32" s="16">
        <v>61149</v>
      </c>
      <c r="E32" s="16">
        <v>61290</v>
      </c>
      <c r="F32" s="16">
        <v>61057</v>
      </c>
      <c r="G32" s="16">
        <v>61805</v>
      </c>
      <c r="H32" s="16">
        <v>61995</v>
      </c>
      <c r="I32" s="16">
        <v>62540</v>
      </c>
      <c r="J32" s="16">
        <v>62980</v>
      </c>
      <c r="K32" s="16">
        <v>62906</v>
      </c>
      <c r="L32" s="16">
        <v>62483</v>
      </c>
      <c r="M32" s="51">
        <v>62040</v>
      </c>
      <c r="N32" s="18">
        <f t="shared" si="0"/>
        <v>62022.25</v>
      </c>
    </row>
    <row r="33" spans="1:14" ht="12" customHeight="1">
      <c r="A33" s="10" t="str">
        <f>'Pregnant Women Participating'!A33</f>
        <v>South Carolina</v>
      </c>
      <c r="B33" s="18">
        <v>32899</v>
      </c>
      <c r="C33" s="16">
        <v>32021</v>
      </c>
      <c r="D33" s="16">
        <v>31822</v>
      </c>
      <c r="E33" s="16">
        <v>31657</v>
      </c>
      <c r="F33" s="16">
        <v>31271</v>
      </c>
      <c r="G33" s="16">
        <v>31434</v>
      </c>
      <c r="H33" s="16">
        <v>31274</v>
      </c>
      <c r="I33" s="16">
        <v>31732</v>
      </c>
      <c r="J33" s="16">
        <v>31998</v>
      </c>
      <c r="K33" s="16">
        <v>32570</v>
      </c>
      <c r="L33" s="16">
        <v>32685</v>
      </c>
      <c r="M33" s="51">
        <v>33017</v>
      </c>
      <c r="N33" s="18">
        <f t="shared" si="0"/>
        <v>32031.666666666668</v>
      </c>
    </row>
    <row r="34" spans="1:14" ht="12" customHeight="1">
      <c r="A34" s="10" t="str">
        <f>'Pregnant Women Participating'!A34</f>
        <v>Tennessee</v>
      </c>
      <c r="B34" s="18">
        <v>42953</v>
      </c>
      <c r="C34" s="16">
        <v>41983</v>
      </c>
      <c r="D34" s="16">
        <v>41745</v>
      </c>
      <c r="E34" s="16">
        <v>42013</v>
      </c>
      <c r="F34" s="16">
        <v>41747</v>
      </c>
      <c r="G34" s="16">
        <v>41699</v>
      </c>
      <c r="H34" s="16">
        <v>41909</v>
      </c>
      <c r="I34" s="16">
        <v>42140</v>
      </c>
      <c r="J34" s="16">
        <v>42087</v>
      </c>
      <c r="K34" s="16">
        <v>42601</v>
      </c>
      <c r="L34" s="16">
        <v>42730</v>
      </c>
      <c r="M34" s="51">
        <v>42934</v>
      </c>
      <c r="N34" s="18">
        <f t="shared" si="0"/>
        <v>42211.75</v>
      </c>
    </row>
    <row r="35" spans="1:14" ht="12" customHeight="1">
      <c r="A35" s="10" t="str">
        <f>'Pregnant Women Participating'!A35</f>
        <v>Choctaw Indians, MS</v>
      </c>
      <c r="B35" s="18">
        <v>186</v>
      </c>
      <c r="C35" s="16">
        <v>187</v>
      </c>
      <c r="D35" s="16">
        <v>186</v>
      </c>
      <c r="E35" s="16">
        <v>193</v>
      </c>
      <c r="F35" s="16">
        <v>184</v>
      </c>
      <c r="G35" s="16">
        <v>194</v>
      </c>
      <c r="H35" s="16">
        <v>179</v>
      </c>
      <c r="I35" s="16">
        <v>168</v>
      </c>
      <c r="J35" s="16">
        <v>164</v>
      </c>
      <c r="K35" s="16">
        <v>173</v>
      </c>
      <c r="L35" s="16">
        <v>173</v>
      </c>
      <c r="M35" s="51">
        <v>180</v>
      </c>
      <c r="N35" s="18">
        <f t="shared" si="0"/>
        <v>180.58333333333334</v>
      </c>
    </row>
    <row r="36" spans="1:14" ht="12" customHeight="1">
      <c r="A36" s="10" t="str">
        <f>'Pregnant Women Participating'!A36</f>
        <v>Eastern Cherokee, NC</v>
      </c>
      <c r="B36" s="18">
        <v>132</v>
      </c>
      <c r="C36" s="16">
        <v>123</v>
      </c>
      <c r="D36" s="16">
        <v>116</v>
      </c>
      <c r="E36" s="16">
        <v>123</v>
      </c>
      <c r="F36" s="16">
        <v>122</v>
      </c>
      <c r="G36" s="16">
        <v>128</v>
      </c>
      <c r="H36" s="16">
        <v>126</v>
      </c>
      <c r="I36" s="16">
        <v>145</v>
      </c>
      <c r="J36" s="16">
        <v>138</v>
      </c>
      <c r="K36" s="16">
        <v>140</v>
      </c>
      <c r="L36" s="16">
        <v>140</v>
      </c>
      <c r="M36" s="51">
        <v>148</v>
      </c>
      <c r="N36" s="18">
        <f t="shared" si="0"/>
        <v>131.75</v>
      </c>
    </row>
    <row r="37" spans="1:14" s="23" customFormat="1" ht="24.75" customHeight="1">
      <c r="A37" s="19" t="str">
        <f>'Pregnant Women Participating'!A37</f>
        <v>Southeast Region</v>
      </c>
      <c r="B37" s="21">
        <v>414006</v>
      </c>
      <c r="C37" s="20">
        <v>404766</v>
      </c>
      <c r="D37" s="20">
        <v>401525</v>
      </c>
      <c r="E37" s="20">
        <v>402696</v>
      </c>
      <c r="F37" s="20">
        <v>400486</v>
      </c>
      <c r="G37" s="20">
        <v>404031</v>
      </c>
      <c r="H37" s="20">
        <v>404857</v>
      </c>
      <c r="I37" s="20">
        <v>408536</v>
      </c>
      <c r="J37" s="20">
        <v>409450</v>
      </c>
      <c r="K37" s="20">
        <v>412564</v>
      </c>
      <c r="L37" s="20">
        <v>412825</v>
      </c>
      <c r="M37" s="50">
        <v>414227</v>
      </c>
      <c r="N37" s="21">
        <f t="shared" si="0"/>
        <v>407497.4166666667</v>
      </c>
    </row>
    <row r="38" spans="1:14" ht="12" customHeight="1">
      <c r="A38" s="10" t="str">
        <f>'Pregnant Women Participating'!A38</f>
        <v>Illinois</v>
      </c>
      <c r="B38" s="18">
        <v>72142</v>
      </c>
      <c r="C38" s="16">
        <v>70646</v>
      </c>
      <c r="D38" s="16">
        <v>70232</v>
      </c>
      <c r="E38" s="16">
        <v>70343</v>
      </c>
      <c r="F38" s="16">
        <v>69976</v>
      </c>
      <c r="G38" s="16">
        <v>70530</v>
      </c>
      <c r="H38" s="16">
        <v>70924</v>
      </c>
      <c r="I38" s="16">
        <v>70975</v>
      </c>
      <c r="J38" s="16">
        <v>70667</v>
      </c>
      <c r="K38" s="16">
        <v>71321</v>
      </c>
      <c r="L38" s="16">
        <v>71221</v>
      </c>
      <c r="M38" s="51">
        <v>71412</v>
      </c>
      <c r="N38" s="18">
        <f aca="true" t="shared" si="1" ref="N38:N69">IF(SUM(B38:M38)&gt;0,AVERAGE(B38:M38)," ")</f>
        <v>70865.75</v>
      </c>
    </row>
    <row r="39" spans="1:14" ht="12" customHeight="1">
      <c r="A39" s="10" t="str">
        <f>'Pregnant Women Participating'!A39</f>
        <v>Indiana</v>
      </c>
      <c r="B39" s="18">
        <v>40294</v>
      </c>
      <c r="C39" s="16">
        <v>39605</v>
      </c>
      <c r="D39" s="16">
        <v>39194</v>
      </c>
      <c r="E39" s="16">
        <v>39162</v>
      </c>
      <c r="F39" s="16">
        <v>39019</v>
      </c>
      <c r="G39" s="16">
        <v>39369</v>
      </c>
      <c r="H39" s="16">
        <v>39508</v>
      </c>
      <c r="I39" s="16">
        <v>39486</v>
      </c>
      <c r="J39" s="16">
        <v>39324</v>
      </c>
      <c r="K39" s="16">
        <v>39917</v>
      </c>
      <c r="L39" s="16">
        <v>39908</v>
      </c>
      <c r="M39" s="51">
        <v>39762</v>
      </c>
      <c r="N39" s="18">
        <f t="shared" si="1"/>
        <v>39545.666666666664</v>
      </c>
    </row>
    <row r="40" spans="1:14" ht="12" customHeight="1">
      <c r="A40" s="10" t="str">
        <f>'Pregnant Women Participating'!A40</f>
        <v>Michigan</v>
      </c>
      <c r="B40" s="18">
        <v>63487</v>
      </c>
      <c r="C40" s="16">
        <v>62469</v>
      </c>
      <c r="D40" s="16">
        <v>61470</v>
      </c>
      <c r="E40" s="16">
        <v>61884</v>
      </c>
      <c r="F40" s="16">
        <v>61186</v>
      </c>
      <c r="G40" s="16">
        <v>61986</v>
      </c>
      <c r="H40" s="16">
        <v>61899</v>
      </c>
      <c r="I40" s="16">
        <v>62756</v>
      </c>
      <c r="J40" s="16">
        <v>62749</v>
      </c>
      <c r="K40" s="16">
        <v>63441</v>
      </c>
      <c r="L40" s="16">
        <v>63167</v>
      </c>
      <c r="M40" s="51">
        <v>62845</v>
      </c>
      <c r="N40" s="18">
        <f t="shared" si="1"/>
        <v>62444.916666666664</v>
      </c>
    </row>
    <row r="41" spans="1:14" ht="12" customHeight="1">
      <c r="A41" s="10" t="str">
        <f>'Pregnant Women Participating'!A41</f>
        <v>Minnesota</v>
      </c>
      <c r="B41" s="18">
        <v>28075</v>
      </c>
      <c r="C41" s="16">
        <v>27821</v>
      </c>
      <c r="D41" s="16">
        <v>27642</v>
      </c>
      <c r="E41" s="16">
        <v>27666</v>
      </c>
      <c r="F41" s="16">
        <v>27063</v>
      </c>
      <c r="G41" s="16">
        <v>27372</v>
      </c>
      <c r="H41" s="16">
        <v>27452</v>
      </c>
      <c r="I41" s="16">
        <v>27642</v>
      </c>
      <c r="J41" s="16">
        <v>27574</v>
      </c>
      <c r="K41" s="16">
        <v>27859</v>
      </c>
      <c r="L41" s="16">
        <v>27762</v>
      </c>
      <c r="M41" s="51">
        <v>27740</v>
      </c>
      <c r="N41" s="18">
        <f t="shared" si="1"/>
        <v>27639</v>
      </c>
    </row>
    <row r="42" spans="1:14" ht="12" customHeight="1">
      <c r="A42" s="10" t="str">
        <f>'Pregnant Women Participating'!A42</f>
        <v>Ohio</v>
      </c>
      <c r="B42" s="18">
        <v>67197</v>
      </c>
      <c r="C42" s="16">
        <v>66029</v>
      </c>
      <c r="D42" s="16">
        <v>65437</v>
      </c>
      <c r="E42" s="16">
        <v>65274</v>
      </c>
      <c r="F42" s="16">
        <v>64741</v>
      </c>
      <c r="G42" s="16">
        <v>65061</v>
      </c>
      <c r="H42" s="16">
        <v>65602</v>
      </c>
      <c r="I42" s="16">
        <v>65818</v>
      </c>
      <c r="J42" s="16">
        <v>65985</v>
      </c>
      <c r="K42" s="16">
        <v>66281</v>
      </c>
      <c r="L42" s="16">
        <v>66112</v>
      </c>
      <c r="M42" s="51">
        <v>65962</v>
      </c>
      <c r="N42" s="18">
        <f t="shared" si="1"/>
        <v>65791.58333333333</v>
      </c>
    </row>
    <row r="43" spans="1:14" ht="12" customHeight="1">
      <c r="A43" s="10" t="str">
        <f>'Pregnant Women Participating'!A43</f>
        <v>Wisconsin</v>
      </c>
      <c r="B43" s="18">
        <v>26379</v>
      </c>
      <c r="C43" s="16">
        <v>26086</v>
      </c>
      <c r="D43" s="16">
        <v>25756</v>
      </c>
      <c r="E43" s="16">
        <v>25759</v>
      </c>
      <c r="F43" s="16">
        <v>25464</v>
      </c>
      <c r="G43" s="16">
        <v>25576</v>
      </c>
      <c r="H43" s="16">
        <v>25736</v>
      </c>
      <c r="I43" s="16">
        <v>25842</v>
      </c>
      <c r="J43" s="16">
        <v>25728</v>
      </c>
      <c r="K43" s="16">
        <v>25960</v>
      </c>
      <c r="L43" s="16">
        <v>25845</v>
      </c>
      <c r="M43" s="51">
        <v>25997</v>
      </c>
      <c r="N43" s="18">
        <f t="shared" si="1"/>
        <v>25844</v>
      </c>
    </row>
    <row r="44" spans="1:14" s="23" customFormat="1" ht="24.75" customHeight="1">
      <c r="A44" s="19" t="str">
        <f>'Pregnant Women Participating'!A44</f>
        <v>Midwest Region</v>
      </c>
      <c r="B44" s="21">
        <v>297574</v>
      </c>
      <c r="C44" s="20">
        <v>292656</v>
      </c>
      <c r="D44" s="20">
        <v>289731</v>
      </c>
      <c r="E44" s="20">
        <v>290088</v>
      </c>
      <c r="F44" s="20">
        <v>287449</v>
      </c>
      <c r="G44" s="20">
        <v>289894</v>
      </c>
      <c r="H44" s="20">
        <v>291121</v>
      </c>
      <c r="I44" s="20">
        <v>292519</v>
      </c>
      <c r="J44" s="20">
        <v>292027</v>
      </c>
      <c r="K44" s="20">
        <v>294779</v>
      </c>
      <c r="L44" s="20">
        <v>294015</v>
      </c>
      <c r="M44" s="50">
        <v>293718</v>
      </c>
      <c r="N44" s="21">
        <f t="shared" si="1"/>
        <v>292130.9166666667</v>
      </c>
    </row>
    <row r="45" spans="1:14" ht="12" customHeight="1">
      <c r="A45" s="10" t="str">
        <f>'Pregnant Women Participating'!A45</f>
        <v>Arkansas</v>
      </c>
      <c r="B45" s="18">
        <v>23198</v>
      </c>
      <c r="C45" s="16">
        <v>22640</v>
      </c>
      <c r="D45" s="16">
        <v>22549</v>
      </c>
      <c r="E45" s="16">
        <v>23051</v>
      </c>
      <c r="F45" s="16">
        <v>22784</v>
      </c>
      <c r="G45" s="16">
        <v>22996</v>
      </c>
      <c r="H45" s="16">
        <v>23345</v>
      </c>
      <c r="I45" s="16">
        <v>23448</v>
      </c>
      <c r="J45" s="16">
        <v>23338</v>
      </c>
      <c r="K45" s="16">
        <v>23414</v>
      </c>
      <c r="L45" s="16">
        <v>23141</v>
      </c>
      <c r="M45" s="51">
        <v>23102</v>
      </c>
      <c r="N45" s="18">
        <f t="shared" si="1"/>
        <v>23083.833333333332</v>
      </c>
    </row>
    <row r="46" spans="1:14" ht="12" customHeight="1">
      <c r="A46" s="10" t="str">
        <f>'Pregnant Women Participating'!A46</f>
        <v>Louisiana</v>
      </c>
      <c r="B46" s="18">
        <v>37788</v>
      </c>
      <c r="C46" s="16">
        <v>35631</v>
      </c>
      <c r="D46" s="16">
        <v>35838</v>
      </c>
      <c r="E46" s="16">
        <v>36591</v>
      </c>
      <c r="F46" s="16">
        <v>36571</v>
      </c>
      <c r="G46" s="16">
        <v>37040</v>
      </c>
      <c r="H46" s="16">
        <v>37716</v>
      </c>
      <c r="I46" s="16">
        <v>37597</v>
      </c>
      <c r="J46" s="16">
        <v>37723</v>
      </c>
      <c r="K46" s="16">
        <v>38146</v>
      </c>
      <c r="L46" s="16">
        <v>37795</v>
      </c>
      <c r="M46" s="51">
        <v>38118</v>
      </c>
      <c r="N46" s="18">
        <f t="shared" si="1"/>
        <v>37212.833333333336</v>
      </c>
    </row>
    <row r="47" spans="1:14" ht="12" customHeight="1">
      <c r="A47" s="10" t="str">
        <f>'Pregnant Women Participating'!A47</f>
        <v>New Mexico</v>
      </c>
      <c r="B47" s="18">
        <v>13396</v>
      </c>
      <c r="C47" s="16">
        <v>12989</v>
      </c>
      <c r="D47" s="16">
        <v>12974</v>
      </c>
      <c r="E47" s="16">
        <v>13195</v>
      </c>
      <c r="F47" s="16">
        <v>13159</v>
      </c>
      <c r="G47" s="16">
        <v>13286</v>
      </c>
      <c r="H47" s="16">
        <v>13204</v>
      </c>
      <c r="I47" s="16">
        <v>13149</v>
      </c>
      <c r="J47" s="16">
        <v>13174</v>
      </c>
      <c r="K47" s="16">
        <v>13237</v>
      </c>
      <c r="L47" s="16">
        <v>12958</v>
      </c>
      <c r="M47" s="51">
        <v>13159</v>
      </c>
      <c r="N47" s="18">
        <f t="shared" si="1"/>
        <v>13156.666666666666</v>
      </c>
    </row>
    <row r="48" spans="1:14" ht="12" customHeight="1">
      <c r="A48" s="10" t="str">
        <f>'Pregnant Women Participating'!A48</f>
        <v>Oklahoma</v>
      </c>
      <c r="B48" s="18">
        <v>22188</v>
      </c>
      <c r="C48" s="16">
        <v>21596</v>
      </c>
      <c r="D48" s="16">
        <v>21404</v>
      </c>
      <c r="E48" s="16">
        <v>22100</v>
      </c>
      <c r="F48" s="16">
        <v>21735</v>
      </c>
      <c r="G48" s="16">
        <v>21504</v>
      </c>
      <c r="H48" s="16">
        <v>21856</v>
      </c>
      <c r="I48" s="16">
        <v>22034</v>
      </c>
      <c r="J48" s="16">
        <v>21954</v>
      </c>
      <c r="K48" s="16">
        <v>22125</v>
      </c>
      <c r="L48" s="16">
        <v>22159</v>
      </c>
      <c r="M48" s="51">
        <v>22318</v>
      </c>
      <c r="N48" s="18">
        <f t="shared" si="1"/>
        <v>21914.416666666668</v>
      </c>
    </row>
    <row r="49" spans="1:14" ht="12" customHeight="1">
      <c r="A49" s="10" t="str">
        <f>'Pregnant Women Participating'!A49</f>
        <v>Texas</v>
      </c>
      <c r="B49" s="18">
        <v>225187</v>
      </c>
      <c r="C49" s="16">
        <v>221026</v>
      </c>
      <c r="D49" s="16">
        <v>220602</v>
      </c>
      <c r="E49" s="16">
        <v>222646</v>
      </c>
      <c r="F49" s="16">
        <v>221141</v>
      </c>
      <c r="G49" s="16">
        <v>221414</v>
      </c>
      <c r="H49" s="16">
        <v>221651</v>
      </c>
      <c r="I49" s="16">
        <v>221651</v>
      </c>
      <c r="J49" s="16">
        <v>221671</v>
      </c>
      <c r="K49" s="16">
        <v>223559</v>
      </c>
      <c r="L49" s="16">
        <v>222752</v>
      </c>
      <c r="M49" s="51">
        <v>223488</v>
      </c>
      <c r="N49" s="18">
        <f t="shared" si="1"/>
        <v>222232.33333333334</v>
      </c>
    </row>
    <row r="50" spans="1:14" ht="12" customHeight="1">
      <c r="A50" s="10" t="str">
        <f>'Pregnant Women Participating'!A50</f>
        <v>Acoma, Canoncito &amp; Laguna, NM</v>
      </c>
      <c r="B50" s="18">
        <v>99</v>
      </c>
      <c r="C50" s="16">
        <v>98</v>
      </c>
      <c r="D50" s="16">
        <v>106</v>
      </c>
      <c r="E50" s="16">
        <v>118</v>
      </c>
      <c r="F50" s="16">
        <v>105</v>
      </c>
      <c r="G50" s="16">
        <v>109</v>
      </c>
      <c r="H50" s="16">
        <v>106</v>
      </c>
      <c r="I50" s="16">
        <v>118</v>
      </c>
      <c r="J50" s="16">
        <v>106</v>
      </c>
      <c r="K50" s="16">
        <v>109</v>
      </c>
      <c r="L50" s="16">
        <v>106</v>
      </c>
      <c r="M50" s="51">
        <v>107</v>
      </c>
      <c r="N50" s="18">
        <f t="shared" si="1"/>
        <v>107.25</v>
      </c>
    </row>
    <row r="51" spans="1:14" ht="12" customHeight="1">
      <c r="A51" s="10" t="str">
        <f>'Pregnant Women Participating'!A51</f>
        <v>Eight Northern Pueblos, NM</v>
      </c>
      <c r="B51" s="18">
        <v>60</v>
      </c>
      <c r="C51" s="16">
        <v>61</v>
      </c>
      <c r="D51" s="16">
        <v>57</v>
      </c>
      <c r="E51" s="16">
        <v>58</v>
      </c>
      <c r="F51" s="16">
        <v>59</v>
      </c>
      <c r="G51" s="16">
        <v>64</v>
      </c>
      <c r="H51" s="16">
        <v>66</v>
      </c>
      <c r="I51" s="16">
        <v>66</v>
      </c>
      <c r="J51" s="16">
        <v>65</v>
      </c>
      <c r="K51" s="16">
        <v>61</v>
      </c>
      <c r="L51" s="16">
        <v>63</v>
      </c>
      <c r="M51" s="51">
        <v>60</v>
      </c>
      <c r="N51" s="18">
        <f t="shared" si="1"/>
        <v>61.666666666666664</v>
      </c>
    </row>
    <row r="52" spans="1:14" ht="12" customHeight="1">
      <c r="A52" s="10" t="str">
        <f>'Pregnant Women Participating'!A52</f>
        <v>Five Sandoval Pueblos, NM</v>
      </c>
      <c r="B52" s="18">
        <v>64</v>
      </c>
      <c r="C52" s="16">
        <v>66</v>
      </c>
      <c r="D52" s="16">
        <v>67</v>
      </c>
      <c r="E52" s="16">
        <v>66</v>
      </c>
      <c r="F52" s="16">
        <v>69</v>
      </c>
      <c r="G52" s="16">
        <v>67</v>
      </c>
      <c r="H52" s="16">
        <v>69</v>
      </c>
      <c r="I52" s="16">
        <v>67</v>
      </c>
      <c r="J52" s="16">
        <v>70</v>
      </c>
      <c r="K52" s="16">
        <v>73</v>
      </c>
      <c r="L52" s="16">
        <v>63</v>
      </c>
      <c r="M52" s="51">
        <v>64</v>
      </c>
      <c r="N52" s="18">
        <f t="shared" si="1"/>
        <v>67.08333333333333</v>
      </c>
    </row>
    <row r="53" spans="1:14" ht="12" customHeight="1">
      <c r="A53" s="10" t="str">
        <f>'Pregnant Women Participating'!A53</f>
        <v>Isleta Pueblo, NM</v>
      </c>
      <c r="B53" s="18">
        <v>287</v>
      </c>
      <c r="C53" s="16">
        <v>281</v>
      </c>
      <c r="D53" s="16">
        <v>279</v>
      </c>
      <c r="E53" s="16">
        <v>278</v>
      </c>
      <c r="F53" s="16">
        <v>263</v>
      </c>
      <c r="G53" s="16">
        <v>260</v>
      </c>
      <c r="H53" s="16">
        <v>278</v>
      </c>
      <c r="I53" s="16">
        <v>271</v>
      </c>
      <c r="J53" s="16">
        <v>280</v>
      </c>
      <c r="K53" s="16">
        <v>282</v>
      </c>
      <c r="L53" s="16">
        <v>276</v>
      </c>
      <c r="M53" s="51">
        <v>279</v>
      </c>
      <c r="N53" s="18">
        <f t="shared" si="1"/>
        <v>276.1666666666667</v>
      </c>
    </row>
    <row r="54" spans="1:14" ht="12" customHeight="1">
      <c r="A54" s="10" t="str">
        <f>'Pregnant Women Participating'!A54</f>
        <v>San Felipe Pueblo, NM</v>
      </c>
      <c r="B54" s="18">
        <v>64</v>
      </c>
      <c r="C54" s="16">
        <v>60</v>
      </c>
      <c r="D54" s="16">
        <v>50</v>
      </c>
      <c r="E54" s="16">
        <v>56</v>
      </c>
      <c r="F54" s="16">
        <v>56</v>
      </c>
      <c r="G54" s="16">
        <v>48</v>
      </c>
      <c r="H54" s="16">
        <v>47</v>
      </c>
      <c r="I54" s="16">
        <v>63</v>
      </c>
      <c r="J54" s="16">
        <v>60</v>
      </c>
      <c r="K54" s="16">
        <v>58</v>
      </c>
      <c r="L54" s="16">
        <v>57</v>
      </c>
      <c r="M54" s="51">
        <v>60</v>
      </c>
      <c r="N54" s="18">
        <f t="shared" si="1"/>
        <v>56.583333333333336</v>
      </c>
    </row>
    <row r="55" spans="1:14" ht="12" customHeight="1">
      <c r="A55" s="10" t="str">
        <f>'Pregnant Women Participating'!A55</f>
        <v>Santo Domingo Tribe, NM</v>
      </c>
      <c r="B55" s="18">
        <v>41</v>
      </c>
      <c r="C55" s="16">
        <v>36</v>
      </c>
      <c r="D55" s="16">
        <v>37</v>
      </c>
      <c r="E55" s="16">
        <v>38</v>
      </c>
      <c r="F55" s="16">
        <v>37</v>
      </c>
      <c r="G55" s="16">
        <v>39</v>
      </c>
      <c r="H55" s="16">
        <v>38</v>
      </c>
      <c r="I55" s="16">
        <v>40</v>
      </c>
      <c r="J55" s="16">
        <v>35</v>
      </c>
      <c r="K55" s="16">
        <v>35</v>
      </c>
      <c r="L55" s="16">
        <v>35</v>
      </c>
      <c r="M55" s="51">
        <v>37</v>
      </c>
      <c r="N55" s="18">
        <f t="shared" si="1"/>
        <v>37.333333333333336</v>
      </c>
    </row>
    <row r="56" spans="1:14" ht="12" customHeight="1">
      <c r="A56" s="10" t="str">
        <f>'Pregnant Women Participating'!A56</f>
        <v>Zuni Pueblo, NM</v>
      </c>
      <c r="B56" s="18">
        <v>133</v>
      </c>
      <c r="C56" s="16">
        <v>132</v>
      </c>
      <c r="D56" s="16">
        <v>132</v>
      </c>
      <c r="E56" s="16">
        <v>132</v>
      </c>
      <c r="F56" s="16">
        <v>141</v>
      </c>
      <c r="G56" s="16">
        <v>132</v>
      </c>
      <c r="H56" s="16">
        <v>132</v>
      </c>
      <c r="I56" s="16">
        <v>131</v>
      </c>
      <c r="J56" s="16">
        <v>143</v>
      </c>
      <c r="K56" s="16">
        <v>139</v>
      </c>
      <c r="L56" s="16">
        <v>152</v>
      </c>
      <c r="M56" s="51">
        <v>137</v>
      </c>
      <c r="N56" s="18">
        <f t="shared" si="1"/>
        <v>136.33333333333334</v>
      </c>
    </row>
    <row r="57" spans="1:14" ht="12" customHeight="1">
      <c r="A57" s="10" t="str">
        <f>'Pregnant Women Participating'!A57</f>
        <v>Cherokee Nation, OK</v>
      </c>
      <c r="B57" s="18">
        <v>1961</v>
      </c>
      <c r="C57" s="16">
        <v>1903</v>
      </c>
      <c r="D57" s="16">
        <v>1881</v>
      </c>
      <c r="E57" s="16">
        <v>1937</v>
      </c>
      <c r="F57" s="16">
        <v>1900</v>
      </c>
      <c r="G57" s="16">
        <v>1865</v>
      </c>
      <c r="H57" s="16">
        <v>1879</v>
      </c>
      <c r="I57" s="16">
        <v>1885</v>
      </c>
      <c r="J57" s="16">
        <v>1896</v>
      </c>
      <c r="K57" s="16">
        <v>1872</v>
      </c>
      <c r="L57" s="16">
        <v>1900</v>
      </c>
      <c r="M57" s="51">
        <v>1878</v>
      </c>
      <c r="N57" s="18">
        <f t="shared" si="1"/>
        <v>1896.4166666666667</v>
      </c>
    </row>
    <row r="58" spans="1:14" ht="12" customHeight="1">
      <c r="A58" s="10" t="str">
        <f>'Pregnant Women Participating'!A58</f>
        <v>Chickasaw Nation, OK</v>
      </c>
      <c r="B58" s="18">
        <v>1019</v>
      </c>
      <c r="C58" s="16">
        <v>1007</v>
      </c>
      <c r="D58" s="16">
        <v>1013</v>
      </c>
      <c r="E58" s="16">
        <v>1036</v>
      </c>
      <c r="F58" s="16">
        <v>979</v>
      </c>
      <c r="G58" s="16">
        <v>977</v>
      </c>
      <c r="H58" s="16">
        <v>990</v>
      </c>
      <c r="I58" s="16">
        <v>997</v>
      </c>
      <c r="J58" s="16">
        <v>991</v>
      </c>
      <c r="K58" s="16">
        <v>993</v>
      </c>
      <c r="L58" s="16">
        <v>983</v>
      </c>
      <c r="M58" s="51">
        <v>970</v>
      </c>
      <c r="N58" s="18">
        <f t="shared" si="1"/>
        <v>996.25</v>
      </c>
    </row>
    <row r="59" spans="1:14" ht="12" customHeight="1">
      <c r="A59" s="10" t="str">
        <f>'Pregnant Women Participating'!A59</f>
        <v>Choctaw Nation, OK</v>
      </c>
      <c r="B59" s="18">
        <v>1041</v>
      </c>
      <c r="C59" s="16">
        <v>1006</v>
      </c>
      <c r="D59" s="16">
        <v>998</v>
      </c>
      <c r="E59" s="16">
        <v>969</v>
      </c>
      <c r="F59" s="16">
        <v>933</v>
      </c>
      <c r="G59" s="16">
        <v>925</v>
      </c>
      <c r="H59" s="16">
        <v>897</v>
      </c>
      <c r="I59" s="16">
        <v>890</v>
      </c>
      <c r="J59" s="16">
        <v>897</v>
      </c>
      <c r="K59" s="16">
        <v>907</v>
      </c>
      <c r="L59" s="16">
        <v>915</v>
      </c>
      <c r="M59" s="51">
        <v>931</v>
      </c>
      <c r="N59" s="18">
        <f t="shared" si="1"/>
        <v>942.4166666666666</v>
      </c>
    </row>
    <row r="60" spans="1:14" ht="12" customHeight="1">
      <c r="A60" s="10" t="str">
        <f>'Pregnant Women Participating'!A60</f>
        <v>Citizen Potawatomi Nation, OK</v>
      </c>
      <c r="B60" s="18">
        <v>347</v>
      </c>
      <c r="C60" s="16">
        <v>291</v>
      </c>
      <c r="D60" s="16">
        <v>297</v>
      </c>
      <c r="E60" s="16">
        <v>330</v>
      </c>
      <c r="F60" s="16">
        <v>321</v>
      </c>
      <c r="G60" s="16">
        <v>317</v>
      </c>
      <c r="H60" s="16">
        <v>315</v>
      </c>
      <c r="I60" s="16">
        <v>318</v>
      </c>
      <c r="J60" s="16">
        <v>325</v>
      </c>
      <c r="K60" s="16">
        <v>342</v>
      </c>
      <c r="L60" s="16">
        <v>332</v>
      </c>
      <c r="M60" s="51">
        <v>333</v>
      </c>
      <c r="N60" s="18">
        <f t="shared" si="1"/>
        <v>322.3333333333333</v>
      </c>
    </row>
    <row r="61" spans="1:14" ht="12" customHeight="1">
      <c r="A61" s="10" t="str">
        <f>'Pregnant Women Participating'!A61</f>
        <v>Inter-Tribal Council, OK</v>
      </c>
      <c r="B61" s="18">
        <v>242</v>
      </c>
      <c r="C61" s="16">
        <v>220</v>
      </c>
      <c r="D61" s="16">
        <v>215</v>
      </c>
      <c r="E61" s="16">
        <v>228</v>
      </c>
      <c r="F61" s="16">
        <v>230</v>
      </c>
      <c r="G61" s="16">
        <v>233</v>
      </c>
      <c r="H61" s="16">
        <v>243</v>
      </c>
      <c r="I61" s="16">
        <v>237</v>
      </c>
      <c r="J61" s="16">
        <v>222</v>
      </c>
      <c r="K61" s="16">
        <v>219</v>
      </c>
      <c r="L61" s="16">
        <v>213</v>
      </c>
      <c r="M61" s="51">
        <v>219</v>
      </c>
      <c r="N61" s="18">
        <f t="shared" si="1"/>
        <v>226.75</v>
      </c>
    </row>
    <row r="62" spans="1:14" ht="12" customHeight="1">
      <c r="A62" s="10" t="str">
        <f>'Pregnant Women Participating'!A62</f>
        <v>Muscogee Creek Nation, OK</v>
      </c>
      <c r="B62" s="18">
        <v>648</v>
      </c>
      <c r="C62" s="16">
        <v>617</v>
      </c>
      <c r="D62" s="16">
        <v>624</v>
      </c>
      <c r="E62" s="16">
        <v>623</v>
      </c>
      <c r="F62" s="16">
        <v>653</v>
      </c>
      <c r="G62" s="16">
        <v>658</v>
      </c>
      <c r="H62" s="16">
        <v>651</v>
      </c>
      <c r="I62" s="16">
        <v>666</v>
      </c>
      <c r="J62" s="16">
        <v>659</v>
      </c>
      <c r="K62" s="16">
        <v>654</v>
      </c>
      <c r="L62" s="16">
        <v>674</v>
      </c>
      <c r="M62" s="51">
        <v>685</v>
      </c>
      <c r="N62" s="18">
        <f t="shared" si="1"/>
        <v>651</v>
      </c>
    </row>
    <row r="63" spans="1:14" ht="12" customHeight="1">
      <c r="A63" s="10" t="str">
        <f>'Pregnant Women Participating'!A63</f>
        <v>Osage Tribal Council, OK</v>
      </c>
      <c r="B63" s="18">
        <v>753</v>
      </c>
      <c r="C63" s="16">
        <v>738</v>
      </c>
      <c r="D63" s="16">
        <v>750</v>
      </c>
      <c r="E63" s="16">
        <v>761</v>
      </c>
      <c r="F63" s="16">
        <v>751</v>
      </c>
      <c r="G63" s="16">
        <v>762</v>
      </c>
      <c r="H63" s="16">
        <v>770</v>
      </c>
      <c r="I63" s="16">
        <v>773</v>
      </c>
      <c r="J63" s="16">
        <v>755</v>
      </c>
      <c r="K63" s="16">
        <v>775</v>
      </c>
      <c r="L63" s="16">
        <v>774</v>
      </c>
      <c r="M63" s="51">
        <v>797</v>
      </c>
      <c r="N63" s="18">
        <f t="shared" si="1"/>
        <v>763.25</v>
      </c>
    </row>
    <row r="64" spans="1:14" ht="12" customHeight="1">
      <c r="A64" s="10" t="str">
        <f>'Pregnant Women Participating'!A64</f>
        <v>Otoe-Missouria Tribe, OK</v>
      </c>
      <c r="B64" s="18">
        <v>127</v>
      </c>
      <c r="C64" s="16">
        <v>124</v>
      </c>
      <c r="D64" s="16">
        <v>123</v>
      </c>
      <c r="E64" s="16">
        <v>116</v>
      </c>
      <c r="F64" s="16">
        <v>106</v>
      </c>
      <c r="G64" s="16">
        <v>107</v>
      </c>
      <c r="H64" s="16">
        <v>108</v>
      </c>
      <c r="I64" s="16">
        <v>109</v>
      </c>
      <c r="J64" s="16">
        <v>111</v>
      </c>
      <c r="K64" s="16">
        <v>111</v>
      </c>
      <c r="L64" s="16">
        <v>113</v>
      </c>
      <c r="M64" s="51">
        <v>116</v>
      </c>
      <c r="N64" s="18">
        <f t="shared" si="1"/>
        <v>114.25</v>
      </c>
    </row>
    <row r="65" spans="1:14" ht="12" customHeight="1">
      <c r="A65" s="10" t="str">
        <f>'Pregnant Women Participating'!A65</f>
        <v>Wichita, Caddo &amp; Delaware (WCD), OK</v>
      </c>
      <c r="B65" s="18">
        <v>972</v>
      </c>
      <c r="C65" s="16">
        <v>939</v>
      </c>
      <c r="D65" s="16">
        <v>929</v>
      </c>
      <c r="E65" s="16">
        <v>962</v>
      </c>
      <c r="F65" s="16">
        <v>880</v>
      </c>
      <c r="G65" s="16">
        <v>849</v>
      </c>
      <c r="H65" s="16">
        <v>856</v>
      </c>
      <c r="I65" s="16">
        <v>859</v>
      </c>
      <c r="J65" s="16">
        <v>860</v>
      </c>
      <c r="K65" s="16">
        <v>871</v>
      </c>
      <c r="L65" s="16">
        <v>887</v>
      </c>
      <c r="M65" s="51">
        <v>884</v>
      </c>
      <c r="N65" s="18">
        <f t="shared" si="1"/>
        <v>895.6666666666666</v>
      </c>
    </row>
    <row r="66" spans="1:14" s="23" customFormat="1" ht="24.75" customHeight="1">
      <c r="A66" s="19" t="str">
        <f>'Pregnant Women Participating'!A66</f>
        <v>Southwest Region</v>
      </c>
      <c r="B66" s="21">
        <v>329615</v>
      </c>
      <c r="C66" s="20">
        <v>321461</v>
      </c>
      <c r="D66" s="20">
        <v>320925</v>
      </c>
      <c r="E66" s="20">
        <v>325291</v>
      </c>
      <c r="F66" s="20">
        <v>322873</v>
      </c>
      <c r="G66" s="20">
        <v>323652</v>
      </c>
      <c r="H66" s="20">
        <v>325217</v>
      </c>
      <c r="I66" s="20">
        <v>325369</v>
      </c>
      <c r="J66" s="20">
        <v>325335</v>
      </c>
      <c r="K66" s="20">
        <v>327982</v>
      </c>
      <c r="L66" s="20">
        <v>326348</v>
      </c>
      <c r="M66" s="50">
        <v>327742</v>
      </c>
      <c r="N66" s="21">
        <f t="shared" si="1"/>
        <v>325150.8333333333</v>
      </c>
    </row>
    <row r="67" spans="1:14" ht="12" customHeight="1">
      <c r="A67" s="10" t="str">
        <f>'Pregnant Women Participating'!A67</f>
        <v>Colorado</v>
      </c>
      <c r="B67" s="18">
        <v>21859</v>
      </c>
      <c r="C67" s="16">
        <v>21187</v>
      </c>
      <c r="D67" s="16">
        <v>21078</v>
      </c>
      <c r="E67" s="16">
        <v>21557</v>
      </c>
      <c r="F67" s="16">
        <v>21488</v>
      </c>
      <c r="G67" s="16">
        <v>21680</v>
      </c>
      <c r="H67" s="16">
        <v>22079</v>
      </c>
      <c r="I67" s="16">
        <v>21998</v>
      </c>
      <c r="J67" s="16">
        <v>21862</v>
      </c>
      <c r="K67" s="16">
        <v>21990</v>
      </c>
      <c r="L67" s="16">
        <v>22065</v>
      </c>
      <c r="M67" s="51">
        <v>22162</v>
      </c>
      <c r="N67" s="18">
        <f t="shared" si="1"/>
        <v>21750.416666666668</v>
      </c>
    </row>
    <row r="68" spans="1:14" ht="12" customHeight="1">
      <c r="A68" s="10" t="str">
        <f>'Pregnant Women Participating'!A68</f>
        <v>Iowa</v>
      </c>
      <c r="B68" s="18">
        <v>16451</v>
      </c>
      <c r="C68" s="16">
        <v>16114</v>
      </c>
      <c r="D68" s="16">
        <v>16144</v>
      </c>
      <c r="E68" s="16">
        <v>16386</v>
      </c>
      <c r="F68" s="16">
        <v>16091</v>
      </c>
      <c r="G68" s="16">
        <v>16196</v>
      </c>
      <c r="H68" s="16">
        <v>16142</v>
      </c>
      <c r="I68" s="16">
        <v>16032</v>
      </c>
      <c r="J68" s="16">
        <v>16256</v>
      </c>
      <c r="K68" s="16">
        <v>16458</v>
      </c>
      <c r="L68" s="16">
        <v>16412</v>
      </c>
      <c r="M68" s="51">
        <v>16541</v>
      </c>
      <c r="N68" s="18">
        <f t="shared" si="1"/>
        <v>16268.583333333334</v>
      </c>
    </row>
    <row r="69" spans="1:14" ht="12" customHeight="1">
      <c r="A69" s="10" t="str">
        <f>'Pregnant Women Participating'!A69</f>
        <v>Kansas</v>
      </c>
      <c r="B69" s="18">
        <v>16675</v>
      </c>
      <c r="C69" s="16">
        <v>15843</v>
      </c>
      <c r="D69" s="16">
        <v>15956</v>
      </c>
      <c r="E69" s="16">
        <v>16524</v>
      </c>
      <c r="F69" s="16">
        <v>16173</v>
      </c>
      <c r="G69" s="16">
        <v>16131</v>
      </c>
      <c r="H69" s="16">
        <v>16226</v>
      </c>
      <c r="I69" s="16">
        <v>16403</v>
      </c>
      <c r="J69" s="16">
        <v>16304</v>
      </c>
      <c r="K69" s="16">
        <v>16429</v>
      </c>
      <c r="L69" s="16">
        <v>16224</v>
      </c>
      <c r="M69" s="51">
        <v>16317</v>
      </c>
      <c r="N69" s="18">
        <f t="shared" si="1"/>
        <v>16267.083333333334</v>
      </c>
    </row>
    <row r="70" spans="1:14" ht="12" customHeight="1">
      <c r="A70" s="10" t="str">
        <f>'Pregnant Women Participating'!A70</f>
        <v>Missouri</v>
      </c>
      <c r="B70" s="18">
        <v>37345</v>
      </c>
      <c r="C70" s="16">
        <v>36696</v>
      </c>
      <c r="D70" s="16">
        <v>36556</v>
      </c>
      <c r="E70" s="16">
        <v>37097</v>
      </c>
      <c r="F70" s="16">
        <v>36853</v>
      </c>
      <c r="G70" s="16">
        <v>37183</v>
      </c>
      <c r="H70" s="16">
        <v>37657</v>
      </c>
      <c r="I70" s="16">
        <v>37810</v>
      </c>
      <c r="J70" s="16">
        <v>37604</v>
      </c>
      <c r="K70" s="16">
        <v>37648</v>
      </c>
      <c r="L70" s="16">
        <v>37501</v>
      </c>
      <c r="M70" s="51">
        <v>37358</v>
      </c>
      <c r="N70" s="18">
        <f aca="true" t="shared" si="2" ref="N70:N101">IF(SUM(B70:M70)&gt;0,AVERAGE(B70:M70)," ")</f>
        <v>37275.666666666664</v>
      </c>
    </row>
    <row r="71" spans="1:14" ht="12" customHeight="1">
      <c r="A71" s="10" t="str">
        <f>'Pregnant Women Participating'!A71</f>
        <v>Montana</v>
      </c>
      <c r="B71" s="18">
        <v>4832</v>
      </c>
      <c r="C71" s="16">
        <v>4443</v>
      </c>
      <c r="D71" s="16">
        <v>4475</v>
      </c>
      <c r="E71" s="16">
        <v>4733</v>
      </c>
      <c r="F71" s="16">
        <v>4755</v>
      </c>
      <c r="G71" s="16">
        <v>4892</v>
      </c>
      <c r="H71" s="16">
        <v>4816</v>
      </c>
      <c r="I71" s="16">
        <v>4789</v>
      </c>
      <c r="J71" s="16">
        <v>4799</v>
      </c>
      <c r="K71" s="16">
        <v>4806</v>
      </c>
      <c r="L71" s="16">
        <v>4768</v>
      </c>
      <c r="M71" s="51">
        <v>4748</v>
      </c>
      <c r="N71" s="18">
        <f t="shared" si="2"/>
        <v>4738</v>
      </c>
    </row>
    <row r="72" spans="1:14" ht="12" customHeight="1">
      <c r="A72" s="10" t="str">
        <f>'Pregnant Women Participating'!A72</f>
        <v>Nebraska</v>
      </c>
      <c r="B72" s="18">
        <v>9449</v>
      </c>
      <c r="C72" s="16">
        <v>9154</v>
      </c>
      <c r="D72" s="16">
        <v>9227</v>
      </c>
      <c r="E72" s="16">
        <v>9433</v>
      </c>
      <c r="F72" s="16">
        <v>9225</v>
      </c>
      <c r="G72" s="16">
        <v>9142</v>
      </c>
      <c r="H72" s="16">
        <v>9343</v>
      </c>
      <c r="I72" s="16">
        <v>9411</v>
      </c>
      <c r="J72" s="16">
        <v>9373</v>
      </c>
      <c r="K72" s="16">
        <v>9565</v>
      </c>
      <c r="L72" s="16">
        <v>9493</v>
      </c>
      <c r="M72" s="51">
        <v>9431</v>
      </c>
      <c r="N72" s="18">
        <f t="shared" si="2"/>
        <v>9353.833333333334</v>
      </c>
    </row>
    <row r="73" spans="1:14" ht="12" customHeight="1">
      <c r="A73" s="10" t="str">
        <f>'Pregnant Women Participating'!A73</f>
        <v>North Dakota</v>
      </c>
      <c r="B73" s="18">
        <v>3078</v>
      </c>
      <c r="C73" s="16">
        <v>2973</v>
      </c>
      <c r="D73" s="16">
        <v>2934</v>
      </c>
      <c r="E73" s="16">
        <v>2985</v>
      </c>
      <c r="F73" s="16">
        <v>2896</v>
      </c>
      <c r="G73" s="16">
        <v>2926</v>
      </c>
      <c r="H73" s="16">
        <v>3013</v>
      </c>
      <c r="I73" s="16">
        <v>3020</v>
      </c>
      <c r="J73" s="16">
        <v>2997</v>
      </c>
      <c r="K73" s="16">
        <v>3039</v>
      </c>
      <c r="L73" s="16">
        <v>2982</v>
      </c>
      <c r="M73" s="51">
        <v>3027</v>
      </c>
      <c r="N73" s="18">
        <f t="shared" si="2"/>
        <v>2989.1666666666665</v>
      </c>
    </row>
    <row r="74" spans="1:14" ht="12" customHeight="1">
      <c r="A74" s="10" t="str">
        <f>'Pregnant Women Participating'!A74</f>
        <v>South Dakota</v>
      </c>
      <c r="B74" s="18">
        <v>4180</v>
      </c>
      <c r="C74" s="16">
        <v>4243</v>
      </c>
      <c r="D74" s="16">
        <v>4189</v>
      </c>
      <c r="E74" s="16">
        <v>4333</v>
      </c>
      <c r="F74" s="16">
        <v>4407</v>
      </c>
      <c r="G74" s="16">
        <v>4368</v>
      </c>
      <c r="H74" s="16">
        <v>4500</v>
      </c>
      <c r="I74" s="16">
        <v>4538</v>
      </c>
      <c r="J74" s="16">
        <v>4536</v>
      </c>
      <c r="K74" s="16">
        <v>4430</v>
      </c>
      <c r="L74" s="16">
        <v>4297</v>
      </c>
      <c r="M74" s="51">
        <v>4402</v>
      </c>
      <c r="N74" s="18">
        <f t="shared" si="2"/>
        <v>4368.583333333333</v>
      </c>
    </row>
    <row r="75" spans="1:14" ht="12" customHeight="1">
      <c r="A75" s="10" t="str">
        <f>'Pregnant Women Participating'!A75</f>
        <v>Utah</v>
      </c>
      <c r="B75" s="18">
        <v>14537</v>
      </c>
      <c r="C75" s="16">
        <v>14287</v>
      </c>
      <c r="D75" s="16">
        <v>14064</v>
      </c>
      <c r="E75" s="16">
        <v>14327</v>
      </c>
      <c r="F75" s="16">
        <v>14373</v>
      </c>
      <c r="G75" s="16">
        <v>14340</v>
      </c>
      <c r="H75" s="16">
        <v>14290</v>
      </c>
      <c r="I75" s="16">
        <v>14202</v>
      </c>
      <c r="J75" s="16">
        <v>14117</v>
      </c>
      <c r="K75" s="16">
        <v>14098</v>
      </c>
      <c r="L75" s="16">
        <v>14082</v>
      </c>
      <c r="M75" s="51">
        <v>14241</v>
      </c>
      <c r="N75" s="18">
        <f t="shared" si="2"/>
        <v>14246.5</v>
      </c>
    </row>
    <row r="76" spans="1:14" ht="12" customHeight="1">
      <c r="A76" s="10" t="str">
        <f>'Pregnant Women Participating'!A76</f>
        <v>Wyoming</v>
      </c>
      <c r="B76" s="18">
        <v>2672</v>
      </c>
      <c r="C76" s="16">
        <v>2636</v>
      </c>
      <c r="D76" s="16">
        <v>2614</v>
      </c>
      <c r="E76" s="16">
        <v>2646</v>
      </c>
      <c r="F76" s="16">
        <v>2637</v>
      </c>
      <c r="G76" s="16">
        <v>2661</v>
      </c>
      <c r="H76" s="16">
        <v>2650</v>
      </c>
      <c r="I76" s="16">
        <v>2558</v>
      </c>
      <c r="J76" s="16">
        <v>2517</v>
      </c>
      <c r="K76" s="16">
        <v>2493</v>
      </c>
      <c r="L76" s="16">
        <v>2532</v>
      </c>
      <c r="M76" s="51">
        <v>2537</v>
      </c>
      <c r="N76" s="18">
        <f t="shared" si="2"/>
        <v>2596.0833333333335</v>
      </c>
    </row>
    <row r="77" spans="1:14" ht="12" customHeight="1">
      <c r="A77" s="10" t="str">
        <f>'Pregnant Women Participating'!A77</f>
        <v>Ute Mountain Ute Tribe, CO</v>
      </c>
      <c r="B77" s="18">
        <v>52</v>
      </c>
      <c r="C77" s="16">
        <v>50</v>
      </c>
      <c r="D77" s="16">
        <v>48</v>
      </c>
      <c r="E77" s="16">
        <v>54</v>
      </c>
      <c r="F77" s="16">
        <v>50</v>
      </c>
      <c r="G77" s="16">
        <v>49</v>
      </c>
      <c r="H77" s="16">
        <v>48</v>
      </c>
      <c r="I77" s="16">
        <v>51</v>
      </c>
      <c r="J77" s="16">
        <v>48</v>
      </c>
      <c r="K77" s="16">
        <v>52</v>
      </c>
      <c r="L77" s="16">
        <v>53</v>
      </c>
      <c r="M77" s="51">
        <v>53</v>
      </c>
      <c r="N77" s="18">
        <f t="shared" si="2"/>
        <v>50.666666666666664</v>
      </c>
    </row>
    <row r="78" spans="1:14" ht="12" customHeight="1">
      <c r="A78" s="10" t="str">
        <f>'Pregnant Women Participating'!A78</f>
        <v>Omaha Sioux, NE</v>
      </c>
      <c r="B78" s="18">
        <v>58</v>
      </c>
      <c r="C78" s="16">
        <v>59</v>
      </c>
      <c r="D78" s="16">
        <v>58</v>
      </c>
      <c r="E78" s="16">
        <v>59</v>
      </c>
      <c r="F78" s="16">
        <v>54</v>
      </c>
      <c r="G78" s="16">
        <v>61</v>
      </c>
      <c r="H78" s="16">
        <v>61</v>
      </c>
      <c r="I78" s="16">
        <v>63</v>
      </c>
      <c r="J78" s="16">
        <v>64</v>
      </c>
      <c r="K78" s="16">
        <v>69</v>
      </c>
      <c r="L78" s="16">
        <v>65</v>
      </c>
      <c r="M78" s="51">
        <v>61</v>
      </c>
      <c r="N78" s="18">
        <f t="shared" si="2"/>
        <v>61</v>
      </c>
    </row>
    <row r="79" spans="1:14" ht="12" customHeight="1">
      <c r="A79" s="10" t="str">
        <f>'Pregnant Women Participating'!A79</f>
        <v>Santee Sioux, NE</v>
      </c>
      <c r="B79" s="18">
        <v>25</v>
      </c>
      <c r="C79" s="16">
        <v>31</v>
      </c>
      <c r="D79" s="16">
        <v>33</v>
      </c>
      <c r="E79" s="16">
        <v>34</v>
      </c>
      <c r="F79" s="16">
        <v>31</v>
      </c>
      <c r="G79" s="16">
        <v>30</v>
      </c>
      <c r="H79" s="16">
        <v>30</v>
      </c>
      <c r="I79" s="16">
        <v>30</v>
      </c>
      <c r="J79" s="16">
        <v>28</v>
      </c>
      <c r="K79" s="16">
        <v>30</v>
      </c>
      <c r="L79" s="16">
        <v>31</v>
      </c>
      <c r="M79" s="51">
        <v>28</v>
      </c>
      <c r="N79" s="18">
        <f t="shared" si="2"/>
        <v>30.083333333333332</v>
      </c>
    </row>
    <row r="80" spans="1:14" ht="12" customHeight="1">
      <c r="A80" s="10" t="str">
        <f>'Pregnant Women Participating'!A80</f>
        <v>Winnebago Tribe, NE</v>
      </c>
      <c r="B80" s="18">
        <v>65</v>
      </c>
      <c r="C80" s="16">
        <v>70</v>
      </c>
      <c r="D80" s="16">
        <v>67</v>
      </c>
      <c r="E80" s="16">
        <v>69</v>
      </c>
      <c r="F80" s="16">
        <v>65</v>
      </c>
      <c r="G80" s="16">
        <v>73</v>
      </c>
      <c r="H80" s="16">
        <v>68</v>
      </c>
      <c r="I80" s="16">
        <v>72</v>
      </c>
      <c r="J80" s="16">
        <v>65</v>
      </c>
      <c r="K80" s="16">
        <v>63</v>
      </c>
      <c r="L80" s="16">
        <v>69</v>
      </c>
      <c r="M80" s="51">
        <v>73</v>
      </c>
      <c r="N80" s="18">
        <f t="shared" si="2"/>
        <v>68.25</v>
      </c>
    </row>
    <row r="81" spans="1:14" ht="12" customHeight="1">
      <c r="A81" s="10" t="str">
        <f>'Pregnant Women Participating'!A81</f>
        <v>Standing Rock Sioux Tribe, ND</v>
      </c>
      <c r="B81" s="18">
        <v>168</v>
      </c>
      <c r="C81" s="16">
        <v>161</v>
      </c>
      <c r="D81" s="16">
        <v>157</v>
      </c>
      <c r="E81" s="16">
        <v>163</v>
      </c>
      <c r="F81" s="16">
        <v>157</v>
      </c>
      <c r="G81" s="16">
        <v>166</v>
      </c>
      <c r="H81" s="16">
        <v>169</v>
      </c>
      <c r="I81" s="16">
        <v>161</v>
      </c>
      <c r="J81" s="16">
        <v>159</v>
      </c>
      <c r="K81" s="16">
        <v>170</v>
      </c>
      <c r="L81" s="16">
        <v>163</v>
      </c>
      <c r="M81" s="51">
        <v>172</v>
      </c>
      <c r="N81" s="18">
        <f t="shared" si="2"/>
        <v>163.83333333333334</v>
      </c>
    </row>
    <row r="82" spans="1:14" ht="12" customHeight="1">
      <c r="A82" s="10" t="str">
        <f>'Pregnant Women Participating'!A82</f>
        <v>Three Affiliated Tribes, ND</v>
      </c>
      <c r="B82" s="18">
        <v>89</v>
      </c>
      <c r="C82" s="16">
        <v>93</v>
      </c>
      <c r="D82" s="16">
        <v>81</v>
      </c>
      <c r="E82" s="16">
        <v>89</v>
      </c>
      <c r="F82" s="16">
        <v>84</v>
      </c>
      <c r="G82" s="16">
        <v>84</v>
      </c>
      <c r="H82" s="16">
        <v>77</v>
      </c>
      <c r="I82" s="16">
        <v>86</v>
      </c>
      <c r="J82" s="16">
        <v>77</v>
      </c>
      <c r="K82" s="16">
        <v>81</v>
      </c>
      <c r="L82" s="16">
        <v>83</v>
      </c>
      <c r="M82" s="51">
        <v>79</v>
      </c>
      <c r="N82" s="18">
        <f t="shared" si="2"/>
        <v>83.58333333333333</v>
      </c>
    </row>
    <row r="83" spans="1:14" ht="12" customHeight="1">
      <c r="A83" s="10" t="str">
        <f>'Pregnant Women Participating'!A83</f>
        <v>Cheyenne River Sioux, SD</v>
      </c>
      <c r="B83" s="18">
        <v>132</v>
      </c>
      <c r="C83" s="16">
        <v>133</v>
      </c>
      <c r="D83" s="16">
        <v>135</v>
      </c>
      <c r="E83" s="16">
        <v>135</v>
      </c>
      <c r="F83" s="16">
        <v>142</v>
      </c>
      <c r="G83" s="16">
        <v>127</v>
      </c>
      <c r="H83" s="16">
        <v>137</v>
      </c>
      <c r="I83" s="16">
        <v>141</v>
      </c>
      <c r="J83" s="16">
        <v>146</v>
      </c>
      <c r="K83" s="16">
        <v>149</v>
      </c>
      <c r="L83" s="16">
        <v>145</v>
      </c>
      <c r="M83" s="51">
        <v>147</v>
      </c>
      <c r="N83" s="18">
        <f t="shared" si="2"/>
        <v>139.08333333333334</v>
      </c>
    </row>
    <row r="84" spans="1:14" ht="12" customHeight="1">
      <c r="A84" s="10" t="str">
        <f>'Pregnant Women Participating'!A84</f>
        <v>Rosebud Sioux, SD</v>
      </c>
      <c r="B84" s="18">
        <v>287</v>
      </c>
      <c r="C84" s="16">
        <v>277</v>
      </c>
      <c r="D84" s="16">
        <v>261</v>
      </c>
      <c r="E84" s="16">
        <v>273</v>
      </c>
      <c r="F84" s="16">
        <v>275</v>
      </c>
      <c r="G84" s="16">
        <v>283</v>
      </c>
      <c r="H84" s="16">
        <v>276</v>
      </c>
      <c r="I84" s="16">
        <v>251</v>
      </c>
      <c r="J84" s="16">
        <v>263</v>
      </c>
      <c r="K84" s="16">
        <v>257</v>
      </c>
      <c r="L84" s="16">
        <v>258</v>
      </c>
      <c r="M84" s="51">
        <v>264</v>
      </c>
      <c r="N84" s="18">
        <f t="shared" si="2"/>
        <v>268.75</v>
      </c>
    </row>
    <row r="85" spans="1:14" ht="12" customHeight="1">
      <c r="A85" s="10" t="str">
        <f>'Pregnant Women Participating'!A85</f>
        <v>Northern Arapahoe, WY</v>
      </c>
      <c r="B85" s="18">
        <v>120</v>
      </c>
      <c r="C85" s="16">
        <v>109</v>
      </c>
      <c r="D85" s="16">
        <v>106</v>
      </c>
      <c r="E85" s="16">
        <v>107</v>
      </c>
      <c r="F85" s="16">
        <v>103</v>
      </c>
      <c r="G85" s="16">
        <v>111</v>
      </c>
      <c r="H85" s="16">
        <v>117</v>
      </c>
      <c r="I85" s="16">
        <v>120</v>
      </c>
      <c r="J85" s="16">
        <v>121</v>
      </c>
      <c r="K85" s="16">
        <v>117</v>
      </c>
      <c r="L85" s="16">
        <v>112</v>
      </c>
      <c r="M85" s="51">
        <v>105</v>
      </c>
      <c r="N85" s="18">
        <f t="shared" si="2"/>
        <v>112.33333333333333</v>
      </c>
    </row>
    <row r="86" spans="1:14" ht="12" customHeight="1">
      <c r="A86" s="10" t="str">
        <f>'Pregnant Women Participating'!A86</f>
        <v>Shoshone Tribe, WY</v>
      </c>
      <c r="B86" s="18">
        <v>41</v>
      </c>
      <c r="C86" s="16">
        <v>41</v>
      </c>
      <c r="D86" s="16">
        <v>37</v>
      </c>
      <c r="E86" s="16">
        <v>41</v>
      </c>
      <c r="F86" s="16">
        <v>44</v>
      </c>
      <c r="G86" s="16">
        <v>51</v>
      </c>
      <c r="H86" s="16">
        <v>50</v>
      </c>
      <c r="I86" s="16">
        <v>44</v>
      </c>
      <c r="J86" s="16">
        <v>34</v>
      </c>
      <c r="K86" s="16">
        <v>29</v>
      </c>
      <c r="L86" s="16">
        <v>31</v>
      </c>
      <c r="M86" s="51">
        <v>43</v>
      </c>
      <c r="N86" s="18">
        <f t="shared" si="2"/>
        <v>40.5</v>
      </c>
    </row>
    <row r="87" spans="1:14" s="23" customFormat="1" ht="24.75" customHeight="1">
      <c r="A87" s="19" t="str">
        <f>'Pregnant Women Participating'!A87</f>
        <v>Mountain Plains</v>
      </c>
      <c r="B87" s="21">
        <v>132115</v>
      </c>
      <c r="C87" s="20">
        <v>128600</v>
      </c>
      <c r="D87" s="20">
        <v>128220</v>
      </c>
      <c r="E87" s="20">
        <v>131045</v>
      </c>
      <c r="F87" s="20">
        <v>129903</v>
      </c>
      <c r="G87" s="20">
        <v>130554</v>
      </c>
      <c r="H87" s="20">
        <v>131749</v>
      </c>
      <c r="I87" s="20">
        <v>131780</v>
      </c>
      <c r="J87" s="20">
        <v>131370</v>
      </c>
      <c r="K87" s="20">
        <v>131973</v>
      </c>
      <c r="L87" s="20">
        <v>131366</v>
      </c>
      <c r="M87" s="50">
        <v>131789</v>
      </c>
      <c r="N87" s="21">
        <f t="shared" si="2"/>
        <v>130872</v>
      </c>
    </row>
    <row r="88" spans="1:14" ht="12" customHeight="1">
      <c r="A88" s="11" t="str">
        <f>'Pregnant Women Participating'!A88</f>
        <v>Alaska</v>
      </c>
      <c r="B88" s="18">
        <v>5106</v>
      </c>
      <c r="C88" s="16">
        <v>4923</v>
      </c>
      <c r="D88" s="16">
        <v>4718</v>
      </c>
      <c r="E88" s="16">
        <v>4742</v>
      </c>
      <c r="F88" s="16">
        <v>4693</v>
      </c>
      <c r="G88" s="16">
        <v>4702</v>
      </c>
      <c r="H88" s="16">
        <v>4706</v>
      </c>
      <c r="I88" s="16">
        <v>4731</v>
      </c>
      <c r="J88" s="16">
        <v>4707</v>
      </c>
      <c r="K88" s="16">
        <v>4772</v>
      </c>
      <c r="L88" s="16">
        <v>4693</v>
      </c>
      <c r="M88" s="51">
        <v>4642</v>
      </c>
      <c r="N88" s="18">
        <f t="shared" si="2"/>
        <v>4761.25</v>
      </c>
    </row>
    <row r="89" spans="1:14" ht="12" customHeight="1">
      <c r="A89" s="11" t="str">
        <f>'Pregnant Women Participating'!A89</f>
        <v>American Samoa</v>
      </c>
      <c r="B89" s="18">
        <v>1099</v>
      </c>
      <c r="C89" s="16">
        <v>1085</v>
      </c>
      <c r="D89" s="16">
        <v>1073</v>
      </c>
      <c r="E89" s="16">
        <v>1063</v>
      </c>
      <c r="F89" s="16">
        <v>1049</v>
      </c>
      <c r="G89" s="16">
        <v>1050</v>
      </c>
      <c r="H89" s="16">
        <v>1049</v>
      </c>
      <c r="I89" s="16">
        <v>1036</v>
      </c>
      <c r="J89" s="16">
        <v>1012</v>
      </c>
      <c r="K89" s="16">
        <v>1036</v>
      </c>
      <c r="L89" s="16">
        <v>1020</v>
      </c>
      <c r="M89" s="51">
        <v>1042</v>
      </c>
      <c r="N89" s="18">
        <f t="shared" si="2"/>
        <v>1051.1666666666667</v>
      </c>
    </row>
    <row r="90" spans="1:14" ht="12" customHeight="1">
      <c r="A90" s="11" t="str">
        <f>'Pregnant Women Participating'!A90</f>
        <v>Arizona</v>
      </c>
      <c r="B90" s="18">
        <v>40970</v>
      </c>
      <c r="C90" s="16">
        <v>39195</v>
      </c>
      <c r="D90" s="16">
        <v>39971</v>
      </c>
      <c r="E90" s="16">
        <v>41000</v>
      </c>
      <c r="F90" s="16">
        <v>39775</v>
      </c>
      <c r="G90" s="16">
        <v>39885</v>
      </c>
      <c r="H90" s="16">
        <v>39755</v>
      </c>
      <c r="I90" s="16">
        <v>39883</v>
      </c>
      <c r="J90" s="16">
        <v>40190</v>
      </c>
      <c r="K90" s="16">
        <v>40567</v>
      </c>
      <c r="L90" s="16">
        <v>40688</v>
      </c>
      <c r="M90" s="51">
        <v>40573</v>
      </c>
      <c r="N90" s="18">
        <f t="shared" si="2"/>
        <v>40204.333333333336</v>
      </c>
    </row>
    <row r="91" spans="1:14" ht="12" customHeight="1">
      <c r="A91" s="11" t="str">
        <f>'Pregnant Women Participating'!A91</f>
        <v>California</v>
      </c>
      <c r="B91" s="18">
        <v>276596</v>
      </c>
      <c r="C91" s="16">
        <v>266492</v>
      </c>
      <c r="D91" s="16">
        <v>268181</v>
      </c>
      <c r="E91" s="16">
        <v>273871</v>
      </c>
      <c r="F91" s="16">
        <v>267006</v>
      </c>
      <c r="G91" s="16">
        <v>269417</v>
      </c>
      <c r="H91" s="16">
        <v>270157</v>
      </c>
      <c r="I91" s="16">
        <v>268431</v>
      </c>
      <c r="J91" s="16">
        <v>267885</v>
      </c>
      <c r="K91" s="16">
        <v>270896</v>
      </c>
      <c r="L91" s="16">
        <v>269469</v>
      </c>
      <c r="M91" s="51">
        <v>268175</v>
      </c>
      <c r="N91" s="18">
        <f t="shared" si="2"/>
        <v>269714.6666666667</v>
      </c>
    </row>
    <row r="92" spans="1:14" ht="12" customHeight="1">
      <c r="A92" s="11" t="str">
        <f>'Pregnant Women Participating'!A92</f>
        <v>Guam</v>
      </c>
      <c r="B92" s="18">
        <v>1873</v>
      </c>
      <c r="C92" s="16">
        <v>1896</v>
      </c>
      <c r="D92" s="16">
        <v>1867</v>
      </c>
      <c r="E92" s="16">
        <v>1801</v>
      </c>
      <c r="F92" s="16">
        <v>1886</v>
      </c>
      <c r="G92" s="16">
        <v>1961</v>
      </c>
      <c r="H92" s="16">
        <v>1923</v>
      </c>
      <c r="I92" s="16">
        <v>1924</v>
      </c>
      <c r="J92" s="16">
        <v>1920</v>
      </c>
      <c r="K92" s="16">
        <v>1903</v>
      </c>
      <c r="L92" s="16">
        <v>1887</v>
      </c>
      <c r="M92" s="51">
        <v>1921</v>
      </c>
      <c r="N92" s="18">
        <f t="shared" si="2"/>
        <v>1896.8333333333333</v>
      </c>
    </row>
    <row r="93" spans="1:14" ht="12" customHeight="1">
      <c r="A93" s="11" t="str">
        <f>'Pregnant Women Participating'!A93</f>
        <v>Hawaii</v>
      </c>
      <c r="B93" s="18">
        <v>8542</v>
      </c>
      <c r="C93" s="16">
        <v>8385</v>
      </c>
      <c r="D93" s="16">
        <v>8178</v>
      </c>
      <c r="E93" s="16">
        <v>8198</v>
      </c>
      <c r="F93" s="16">
        <v>7966</v>
      </c>
      <c r="G93" s="16">
        <v>7920</v>
      </c>
      <c r="H93" s="16">
        <v>7986</v>
      </c>
      <c r="I93" s="16">
        <v>7893</v>
      </c>
      <c r="J93" s="16">
        <v>7906</v>
      </c>
      <c r="K93" s="16">
        <v>8018</v>
      </c>
      <c r="L93" s="16">
        <v>7870</v>
      </c>
      <c r="M93" s="51">
        <v>7902</v>
      </c>
      <c r="N93" s="18">
        <f t="shared" si="2"/>
        <v>8063.666666666667</v>
      </c>
    </row>
    <row r="94" spans="1:14" ht="12" customHeight="1">
      <c r="A94" s="11" t="str">
        <f>'Pregnant Women Participating'!A94</f>
        <v>Idaho</v>
      </c>
      <c r="B94" s="18">
        <v>10308</v>
      </c>
      <c r="C94" s="16">
        <v>10122</v>
      </c>
      <c r="D94" s="16">
        <v>10054</v>
      </c>
      <c r="E94" s="16">
        <v>10194</v>
      </c>
      <c r="F94" s="16">
        <v>10155</v>
      </c>
      <c r="G94" s="16">
        <v>10142</v>
      </c>
      <c r="H94" s="16">
        <v>10162</v>
      </c>
      <c r="I94" s="16">
        <v>10169</v>
      </c>
      <c r="J94" s="16">
        <v>10154</v>
      </c>
      <c r="K94" s="16">
        <v>10216</v>
      </c>
      <c r="L94" s="16">
        <v>10232</v>
      </c>
      <c r="M94" s="51">
        <v>10266</v>
      </c>
      <c r="N94" s="18">
        <f t="shared" si="2"/>
        <v>10181.166666666666</v>
      </c>
    </row>
    <row r="95" spans="1:14" ht="12" customHeight="1">
      <c r="A95" s="11" t="str">
        <f>'Pregnant Women Participating'!A95</f>
        <v>Nevada</v>
      </c>
      <c r="B95" s="18">
        <v>17618</v>
      </c>
      <c r="C95" s="16">
        <v>17379</v>
      </c>
      <c r="D95" s="16">
        <v>17182</v>
      </c>
      <c r="E95" s="16">
        <v>17370</v>
      </c>
      <c r="F95" s="16">
        <v>17311</v>
      </c>
      <c r="G95" s="16">
        <v>17389</v>
      </c>
      <c r="H95" s="16">
        <v>17345</v>
      </c>
      <c r="I95" s="16">
        <v>17368</v>
      </c>
      <c r="J95" s="16">
        <v>17302</v>
      </c>
      <c r="K95" s="16">
        <v>17473</v>
      </c>
      <c r="L95" s="16">
        <v>17649</v>
      </c>
      <c r="M95" s="51">
        <v>17715</v>
      </c>
      <c r="N95" s="18">
        <f t="shared" si="2"/>
        <v>17425.083333333332</v>
      </c>
    </row>
    <row r="96" spans="1:14" ht="12" customHeight="1">
      <c r="A96" s="11" t="str">
        <f>'Pregnant Women Participating'!A96</f>
        <v>Oregon</v>
      </c>
      <c r="B96" s="18">
        <v>22739</v>
      </c>
      <c r="C96" s="16">
        <v>22311</v>
      </c>
      <c r="D96" s="16">
        <v>22172</v>
      </c>
      <c r="E96" s="16">
        <v>22433</v>
      </c>
      <c r="F96" s="16">
        <v>22179</v>
      </c>
      <c r="G96" s="16">
        <v>22326</v>
      </c>
      <c r="H96" s="16">
        <v>22346</v>
      </c>
      <c r="I96" s="16">
        <v>22397</v>
      </c>
      <c r="J96" s="16">
        <v>22337</v>
      </c>
      <c r="K96" s="16">
        <v>22474</v>
      </c>
      <c r="L96" s="16">
        <v>22247</v>
      </c>
      <c r="M96" s="51">
        <v>22205</v>
      </c>
      <c r="N96" s="18">
        <f t="shared" si="2"/>
        <v>22347.166666666668</v>
      </c>
    </row>
    <row r="97" spans="1:14" ht="12" customHeight="1">
      <c r="A97" s="11" t="str">
        <f>'Pregnant Women Participating'!A97</f>
        <v>Washington</v>
      </c>
      <c r="B97" s="18">
        <v>38361</v>
      </c>
      <c r="C97" s="16">
        <v>37318</v>
      </c>
      <c r="D97" s="16">
        <v>37188</v>
      </c>
      <c r="E97" s="16">
        <v>38050</v>
      </c>
      <c r="F97" s="16">
        <v>37436</v>
      </c>
      <c r="G97" s="16">
        <v>36981</v>
      </c>
      <c r="H97" s="16">
        <v>37158</v>
      </c>
      <c r="I97" s="16">
        <v>36951</v>
      </c>
      <c r="J97" s="16">
        <v>36772</v>
      </c>
      <c r="K97" s="16">
        <v>37224</v>
      </c>
      <c r="L97" s="16">
        <v>36802</v>
      </c>
      <c r="M97" s="51">
        <v>37148</v>
      </c>
      <c r="N97" s="18">
        <f t="shared" si="2"/>
        <v>37282.416666666664</v>
      </c>
    </row>
    <row r="98" spans="1:14" ht="12" customHeight="1">
      <c r="A98" s="11" t="str">
        <f>'Pregnant Women Participating'!A98</f>
        <v>Northern Marianas</v>
      </c>
      <c r="B98" s="18">
        <v>658</v>
      </c>
      <c r="C98" s="16">
        <v>667</v>
      </c>
      <c r="D98" s="16">
        <v>677</v>
      </c>
      <c r="E98" s="16">
        <v>669</v>
      </c>
      <c r="F98" s="16">
        <v>662</v>
      </c>
      <c r="G98" s="16">
        <v>679</v>
      </c>
      <c r="H98" s="16">
        <v>672</v>
      </c>
      <c r="I98" s="16">
        <v>677</v>
      </c>
      <c r="J98" s="16">
        <v>643</v>
      </c>
      <c r="K98" s="16">
        <v>645</v>
      </c>
      <c r="L98" s="16">
        <v>639</v>
      </c>
      <c r="M98" s="51">
        <v>654</v>
      </c>
      <c r="N98" s="18">
        <f t="shared" si="2"/>
        <v>661.8333333333334</v>
      </c>
    </row>
    <row r="99" spans="1:14" ht="12" customHeight="1">
      <c r="A99" s="11" t="str">
        <f>'Pregnant Women Participating'!A99</f>
        <v>Inter-Tribal Council, AZ</v>
      </c>
      <c r="B99" s="18">
        <v>2361</v>
      </c>
      <c r="C99" s="16">
        <v>2137</v>
      </c>
      <c r="D99" s="16">
        <v>2170</v>
      </c>
      <c r="E99" s="16">
        <v>2313</v>
      </c>
      <c r="F99" s="16">
        <v>2218</v>
      </c>
      <c r="G99" s="16">
        <v>2261</v>
      </c>
      <c r="H99" s="16">
        <v>2280</v>
      </c>
      <c r="I99" s="16">
        <v>2312</v>
      </c>
      <c r="J99" s="16">
        <v>2356</v>
      </c>
      <c r="K99" s="16">
        <v>2394</v>
      </c>
      <c r="L99" s="16">
        <v>2381</v>
      </c>
      <c r="M99" s="51">
        <v>2317</v>
      </c>
      <c r="N99" s="18">
        <f t="shared" si="2"/>
        <v>2291.6666666666665</v>
      </c>
    </row>
    <row r="100" spans="1:14" ht="12" customHeight="1">
      <c r="A100" s="11" t="str">
        <f>'Pregnant Women Participating'!A100</f>
        <v>Navajo Nation, AZ</v>
      </c>
      <c r="B100" s="18">
        <v>2274</v>
      </c>
      <c r="C100" s="16">
        <v>2161</v>
      </c>
      <c r="D100" s="16">
        <v>2140</v>
      </c>
      <c r="E100" s="16">
        <v>2218</v>
      </c>
      <c r="F100" s="16">
        <v>2169</v>
      </c>
      <c r="G100" s="16">
        <v>2149</v>
      </c>
      <c r="H100" s="16">
        <v>2150</v>
      </c>
      <c r="I100" s="16">
        <v>2195</v>
      </c>
      <c r="J100" s="16">
        <v>2162</v>
      </c>
      <c r="K100" s="16">
        <v>2191</v>
      </c>
      <c r="L100" s="16">
        <v>2227</v>
      </c>
      <c r="M100" s="51">
        <v>2162</v>
      </c>
      <c r="N100" s="18">
        <f t="shared" si="2"/>
        <v>2183.1666666666665</v>
      </c>
    </row>
    <row r="101" spans="1:14" ht="12" customHeight="1">
      <c r="A101" s="11" t="str">
        <f>'Pregnant Women Participating'!A101</f>
        <v>Inter-Tribal Council, NV</v>
      </c>
      <c r="B101" s="18">
        <v>284</v>
      </c>
      <c r="C101" s="16">
        <v>282</v>
      </c>
      <c r="D101" s="16">
        <v>279</v>
      </c>
      <c r="E101" s="16">
        <v>304</v>
      </c>
      <c r="F101" s="16">
        <v>314</v>
      </c>
      <c r="G101" s="16">
        <v>323</v>
      </c>
      <c r="H101" s="16">
        <v>330</v>
      </c>
      <c r="I101" s="16">
        <v>346</v>
      </c>
      <c r="J101" s="16">
        <v>334</v>
      </c>
      <c r="K101" s="16">
        <v>354</v>
      </c>
      <c r="L101" s="16">
        <v>347</v>
      </c>
      <c r="M101" s="51">
        <v>332</v>
      </c>
      <c r="N101" s="18">
        <f t="shared" si="2"/>
        <v>319.0833333333333</v>
      </c>
    </row>
    <row r="102" spans="1:14" s="23" customFormat="1" ht="24.75" customHeight="1">
      <c r="A102" s="19" t="str">
        <f>'Pregnant Women Participating'!A102</f>
        <v>Western Region</v>
      </c>
      <c r="B102" s="21">
        <v>428789</v>
      </c>
      <c r="C102" s="20">
        <v>414353</v>
      </c>
      <c r="D102" s="20">
        <v>415850</v>
      </c>
      <c r="E102" s="20">
        <v>424226</v>
      </c>
      <c r="F102" s="20">
        <v>414819</v>
      </c>
      <c r="G102" s="20">
        <v>417185</v>
      </c>
      <c r="H102" s="20">
        <v>418019</v>
      </c>
      <c r="I102" s="20">
        <v>416313</v>
      </c>
      <c r="J102" s="20">
        <v>415680</v>
      </c>
      <c r="K102" s="20">
        <v>420163</v>
      </c>
      <c r="L102" s="20">
        <v>418151</v>
      </c>
      <c r="M102" s="50">
        <v>417054</v>
      </c>
      <c r="N102" s="21">
        <f>IF(SUM(B102:M102)&gt;0,AVERAGE(B102:M102)," ")</f>
        <v>418383.5</v>
      </c>
    </row>
    <row r="103" spans="1:14" s="38" customFormat="1" ht="16.5" customHeight="1" thickBot="1">
      <c r="A103" s="35" t="str">
        <f>'Pregnant Women Participating'!A103</f>
        <v>TOTAL</v>
      </c>
      <c r="B103" s="36">
        <v>2005373</v>
      </c>
      <c r="C103" s="37">
        <v>1955542</v>
      </c>
      <c r="D103" s="37">
        <v>1946086</v>
      </c>
      <c r="E103" s="37">
        <v>1963643</v>
      </c>
      <c r="F103" s="37">
        <v>1941321</v>
      </c>
      <c r="G103" s="37">
        <v>1954189</v>
      </c>
      <c r="H103" s="37">
        <v>1959208</v>
      </c>
      <c r="I103" s="37">
        <v>1962512</v>
      </c>
      <c r="J103" s="37">
        <v>1960948</v>
      </c>
      <c r="K103" s="37">
        <v>1976754</v>
      </c>
      <c r="L103" s="37">
        <v>1971567</v>
      </c>
      <c r="M103" s="53">
        <v>1975573</v>
      </c>
      <c r="N103" s="36">
        <f>IF(SUM(B103:M103)&gt;0,AVERAGE(B103:M103)," ")</f>
        <v>1964393</v>
      </c>
    </row>
    <row r="104" s="7" customFormat="1" ht="12.75" customHeight="1" thickTop="1">
      <c r="A104" s="12"/>
    </row>
    <row r="105" ht="12">
      <c r="A105" s="12"/>
    </row>
    <row r="106" s="34" customFormat="1" ht="12.75">
      <c r="A106" s="14" t="s">
        <v>1</v>
      </c>
    </row>
  </sheetData>
  <sheetProtection/>
  <printOptions/>
  <pageMargins left="0.5" right="0.5" top="0.5" bottom="0.5" header="0.5" footer="0.3"/>
  <pageSetup fitToHeight="0" fitToWidth="1" horizontalDpi="600" verticalDpi="600" orientation="landscape" scale="91" r:id="rId1"/>
  <headerFooter alignWithMargins="0">
    <oddFooter>&amp;L&amp;6Source: National Data Bank, USDA/Food and Nutrition Service&amp;C&amp;6Page &amp;P of &amp;N&amp;R&amp;6Printed on: &amp;D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4.7109375" style="13" customWidth="1"/>
    <col min="2" max="13" width="11.7109375" style="3" customWidth="1"/>
    <col min="14" max="14" width="13.7109375" style="3" customWidth="1"/>
    <col min="15" max="16384" width="9.140625" style="3" customWidth="1"/>
  </cols>
  <sheetData>
    <row r="1" spans="1:13" ht="12" customHeight="1">
      <c r="A1" s="14" t="s">
        <v>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" customHeight="1">
      <c r="A2" s="14" t="str">
        <f>'Pregnant Women Participating'!A2</f>
        <v>FISCAL YEAR 2014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2" customHeight="1">
      <c r="A3" s="1" t="str">
        <f>'Pregnant Women Participating'!A3</f>
        <v>Data as of December 11, 2015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2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4" s="5" customFormat="1" ht="24" customHeight="1">
      <c r="A5" s="9" t="s">
        <v>0</v>
      </c>
      <c r="B5" s="24">
        <f>DATE(RIGHT(A2,4)-1,10,1)</f>
        <v>41548</v>
      </c>
      <c r="C5" s="25">
        <f>DATE(RIGHT(A2,4)-1,11,1)</f>
        <v>41579</v>
      </c>
      <c r="D5" s="25">
        <f>DATE(RIGHT(A2,4)-1,12,1)</f>
        <v>41609</v>
      </c>
      <c r="E5" s="25">
        <f>DATE(RIGHT(A2,4),1,1)</f>
        <v>41640</v>
      </c>
      <c r="F5" s="25">
        <f>DATE(RIGHT(A2,4),2,1)</f>
        <v>41671</v>
      </c>
      <c r="G5" s="25">
        <f>DATE(RIGHT(A2,4),3,1)</f>
        <v>41699</v>
      </c>
      <c r="H5" s="25">
        <f>DATE(RIGHT(A2,4),4,1)</f>
        <v>41730</v>
      </c>
      <c r="I5" s="25">
        <f>DATE(RIGHT(A2,4),5,1)</f>
        <v>41760</v>
      </c>
      <c r="J5" s="25">
        <f>DATE(RIGHT(A2,4),6,1)</f>
        <v>41791</v>
      </c>
      <c r="K5" s="25">
        <f>DATE(RIGHT(A2,4),7,1)</f>
        <v>41821</v>
      </c>
      <c r="L5" s="25">
        <f>DATE(RIGHT(A2,4),8,1)</f>
        <v>41852</v>
      </c>
      <c r="M5" s="25">
        <f>DATE(RIGHT(A2,4),9,1)</f>
        <v>41883</v>
      </c>
      <c r="N5" s="17" t="s">
        <v>12</v>
      </c>
    </row>
    <row r="6" spans="1:14" s="7" customFormat="1" ht="12" customHeight="1">
      <c r="A6" s="10" t="str">
        <f>'Pregnant Women Participating'!A6</f>
        <v>Connecticut</v>
      </c>
      <c r="B6" s="18">
        <v>29609</v>
      </c>
      <c r="C6" s="16">
        <v>28435</v>
      </c>
      <c r="D6" s="16">
        <v>27719</v>
      </c>
      <c r="E6" s="16">
        <v>28180</v>
      </c>
      <c r="F6" s="16">
        <v>26794</v>
      </c>
      <c r="G6" s="16">
        <v>27475</v>
      </c>
      <c r="H6" s="16">
        <v>27475</v>
      </c>
      <c r="I6" s="16">
        <v>28084</v>
      </c>
      <c r="J6" s="16">
        <v>27945</v>
      </c>
      <c r="K6" s="16">
        <v>28522</v>
      </c>
      <c r="L6" s="16">
        <v>28574</v>
      </c>
      <c r="M6" s="51">
        <v>28714</v>
      </c>
      <c r="N6" s="18">
        <f aca="true" t="shared" si="0" ref="N6:N37">IF(SUM(B6:M6)&gt;0,AVERAGE(B6:M6)," ")</f>
        <v>28127.166666666668</v>
      </c>
    </row>
    <row r="7" spans="1:14" s="7" customFormat="1" ht="12" customHeight="1">
      <c r="A7" s="10" t="str">
        <f>'Pregnant Women Participating'!A7</f>
        <v>Maine</v>
      </c>
      <c r="B7" s="18">
        <v>13150</v>
      </c>
      <c r="C7" s="16">
        <v>12777</v>
      </c>
      <c r="D7" s="16">
        <v>12458</v>
      </c>
      <c r="E7" s="16">
        <v>12430</v>
      </c>
      <c r="F7" s="16">
        <v>12283</v>
      </c>
      <c r="G7" s="16">
        <v>12388</v>
      </c>
      <c r="H7" s="16">
        <v>12341</v>
      </c>
      <c r="I7" s="16">
        <v>12361</v>
      </c>
      <c r="J7" s="16">
        <v>12261</v>
      </c>
      <c r="K7" s="16">
        <v>12241</v>
      </c>
      <c r="L7" s="16">
        <v>12268</v>
      </c>
      <c r="M7" s="51">
        <v>12230</v>
      </c>
      <c r="N7" s="18">
        <f t="shared" si="0"/>
        <v>12432.333333333334</v>
      </c>
    </row>
    <row r="8" spans="1:14" s="7" customFormat="1" ht="12" customHeight="1">
      <c r="A8" s="10" t="str">
        <f>'Pregnant Women Participating'!A8</f>
        <v>Massachusetts</v>
      </c>
      <c r="B8" s="18">
        <v>62801</v>
      </c>
      <c r="C8" s="16">
        <v>66409</v>
      </c>
      <c r="D8" s="16">
        <v>59556</v>
      </c>
      <c r="E8" s="16">
        <v>61794</v>
      </c>
      <c r="F8" s="16">
        <v>59578</v>
      </c>
      <c r="G8" s="16">
        <v>59074</v>
      </c>
      <c r="H8" s="16">
        <v>64659</v>
      </c>
      <c r="I8" s="16">
        <v>62047</v>
      </c>
      <c r="J8" s="16">
        <v>61363</v>
      </c>
      <c r="K8" s="16">
        <v>65021</v>
      </c>
      <c r="L8" s="16">
        <v>64826</v>
      </c>
      <c r="M8" s="51">
        <v>65379</v>
      </c>
      <c r="N8" s="18">
        <f t="shared" si="0"/>
        <v>62708.916666666664</v>
      </c>
    </row>
    <row r="9" spans="1:14" s="7" customFormat="1" ht="12" customHeight="1">
      <c r="A9" s="10" t="str">
        <f>'Pregnant Women Participating'!A9</f>
        <v>New Hampshire</v>
      </c>
      <c r="B9" s="18">
        <v>7813</v>
      </c>
      <c r="C9" s="16">
        <v>7609</v>
      </c>
      <c r="D9" s="16">
        <v>7512</v>
      </c>
      <c r="E9" s="16">
        <v>7556</v>
      </c>
      <c r="F9" s="16">
        <v>7443</v>
      </c>
      <c r="G9" s="16">
        <v>7414</v>
      </c>
      <c r="H9" s="16">
        <v>7532</v>
      </c>
      <c r="I9" s="16">
        <v>7565</v>
      </c>
      <c r="J9" s="16">
        <v>7539</v>
      </c>
      <c r="K9" s="16">
        <v>7523</v>
      </c>
      <c r="L9" s="16">
        <v>7486</v>
      </c>
      <c r="M9" s="51">
        <v>7607</v>
      </c>
      <c r="N9" s="18">
        <f t="shared" si="0"/>
        <v>7549.916666666667</v>
      </c>
    </row>
    <row r="10" spans="1:14" s="7" customFormat="1" ht="12" customHeight="1">
      <c r="A10" s="10" t="str">
        <f>'Pregnant Women Participating'!A10</f>
        <v>New York</v>
      </c>
      <c r="B10" s="18">
        <v>273263</v>
      </c>
      <c r="C10" s="16">
        <v>267664</v>
      </c>
      <c r="D10" s="16">
        <v>262113</v>
      </c>
      <c r="E10" s="16">
        <v>259260</v>
      </c>
      <c r="F10" s="16">
        <v>257025</v>
      </c>
      <c r="G10" s="16">
        <v>257682</v>
      </c>
      <c r="H10" s="16">
        <v>256974</v>
      </c>
      <c r="I10" s="16">
        <v>258815</v>
      </c>
      <c r="J10" s="16">
        <v>259168</v>
      </c>
      <c r="K10" s="16">
        <v>258861</v>
      </c>
      <c r="L10" s="16">
        <v>257653</v>
      </c>
      <c r="M10" s="51">
        <v>258822</v>
      </c>
      <c r="N10" s="18">
        <f t="shared" si="0"/>
        <v>260608.33333333334</v>
      </c>
    </row>
    <row r="11" spans="1:14" s="7" customFormat="1" ht="12" customHeight="1">
      <c r="A11" s="10" t="str">
        <f>'Pregnant Women Participating'!A11</f>
        <v>Rhode Island</v>
      </c>
      <c r="B11" s="18">
        <v>12646</v>
      </c>
      <c r="C11" s="16">
        <v>11960</v>
      </c>
      <c r="D11" s="16">
        <v>11738</v>
      </c>
      <c r="E11" s="16">
        <v>12097</v>
      </c>
      <c r="F11" s="16">
        <v>11794</v>
      </c>
      <c r="G11" s="16">
        <v>11717</v>
      </c>
      <c r="H11" s="16">
        <v>11787</v>
      </c>
      <c r="I11" s="16">
        <v>11954</v>
      </c>
      <c r="J11" s="16">
        <v>11899</v>
      </c>
      <c r="K11" s="16">
        <v>11667</v>
      </c>
      <c r="L11" s="16">
        <v>11701</v>
      </c>
      <c r="M11" s="51">
        <v>11810</v>
      </c>
      <c r="N11" s="18">
        <f t="shared" si="0"/>
        <v>11897.5</v>
      </c>
    </row>
    <row r="12" spans="1:14" s="7" customFormat="1" ht="12" customHeight="1">
      <c r="A12" s="10" t="str">
        <f>'Pregnant Women Participating'!A12</f>
        <v>Vermont</v>
      </c>
      <c r="B12" s="18">
        <v>8599</v>
      </c>
      <c r="C12" s="16">
        <v>8614</v>
      </c>
      <c r="D12" s="16">
        <v>8551</v>
      </c>
      <c r="E12" s="16">
        <v>8588</v>
      </c>
      <c r="F12" s="16">
        <v>8461</v>
      </c>
      <c r="G12" s="16">
        <v>8408</v>
      </c>
      <c r="H12" s="16">
        <v>8396</v>
      </c>
      <c r="I12" s="16">
        <v>8393</v>
      </c>
      <c r="J12" s="16">
        <v>8385</v>
      </c>
      <c r="K12" s="16">
        <v>8404</v>
      </c>
      <c r="L12" s="16">
        <v>8392</v>
      </c>
      <c r="M12" s="51">
        <v>8459</v>
      </c>
      <c r="N12" s="18">
        <f t="shared" si="0"/>
        <v>8470.833333333334</v>
      </c>
    </row>
    <row r="13" spans="1:14" s="7" customFormat="1" ht="12" customHeight="1">
      <c r="A13" s="10" t="str">
        <f>'Pregnant Women Participating'!A13</f>
        <v>Indian Township, ME</v>
      </c>
      <c r="B13" s="18">
        <v>46</v>
      </c>
      <c r="C13" s="16">
        <v>51</v>
      </c>
      <c r="D13" s="16">
        <v>47</v>
      </c>
      <c r="E13" s="16">
        <v>48</v>
      </c>
      <c r="F13" s="16">
        <v>49</v>
      </c>
      <c r="G13" s="16">
        <v>45</v>
      </c>
      <c r="H13" s="16">
        <v>42</v>
      </c>
      <c r="I13" s="16">
        <v>37</v>
      </c>
      <c r="J13" s="16">
        <v>39</v>
      </c>
      <c r="K13" s="16">
        <v>47</v>
      </c>
      <c r="L13" s="16">
        <v>47</v>
      </c>
      <c r="M13" s="51">
        <v>48</v>
      </c>
      <c r="N13" s="18">
        <f t="shared" si="0"/>
        <v>45.5</v>
      </c>
    </row>
    <row r="14" spans="1:14" s="7" customFormat="1" ht="12" customHeight="1">
      <c r="A14" s="10" t="str">
        <f>'Pregnant Women Participating'!A14</f>
        <v>Pleasant Point, ME</v>
      </c>
      <c r="B14" s="18">
        <v>38</v>
      </c>
      <c r="C14" s="16">
        <v>35</v>
      </c>
      <c r="D14" s="16">
        <v>37</v>
      </c>
      <c r="E14" s="16">
        <v>37</v>
      </c>
      <c r="F14" s="16">
        <v>38</v>
      </c>
      <c r="G14" s="16">
        <v>43</v>
      </c>
      <c r="H14" s="16">
        <v>45</v>
      </c>
      <c r="I14" s="16">
        <v>48</v>
      </c>
      <c r="J14" s="16">
        <v>52</v>
      </c>
      <c r="K14" s="16">
        <v>51</v>
      </c>
      <c r="L14" s="16">
        <v>50</v>
      </c>
      <c r="M14" s="51">
        <v>46</v>
      </c>
      <c r="N14" s="18">
        <f t="shared" si="0"/>
        <v>43.333333333333336</v>
      </c>
    </row>
    <row r="15" spans="1:14" s="7" customFormat="1" ht="12" customHeight="1">
      <c r="A15" s="10" t="str">
        <f>'Pregnant Women Participating'!A15</f>
        <v>Seneca Nation, NY</v>
      </c>
      <c r="B15" s="18">
        <v>44</v>
      </c>
      <c r="C15" s="16">
        <v>40</v>
      </c>
      <c r="D15" s="16">
        <v>41</v>
      </c>
      <c r="E15" s="16">
        <v>44</v>
      </c>
      <c r="F15" s="16">
        <v>43</v>
      </c>
      <c r="G15" s="16">
        <v>42</v>
      </c>
      <c r="H15" s="16">
        <v>43</v>
      </c>
      <c r="I15" s="16">
        <v>52</v>
      </c>
      <c r="J15" s="16">
        <v>56</v>
      </c>
      <c r="K15" s="16">
        <v>62</v>
      </c>
      <c r="L15" s="16">
        <v>61</v>
      </c>
      <c r="M15" s="51">
        <v>55</v>
      </c>
      <c r="N15" s="18">
        <f t="shared" si="0"/>
        <v>48.583333333333336</v>
      </c>
    </row>
    <row r="16" spans="1:14" s="22" customFormat="1" ht="24.75" customHeight="1">
      <c r="A16" s="19" t="str">
        <f>'Pregnant Women Participating'!A16</f>
        <v>Northeast Region</v>
      </c>
      <c r="B16" s="21">
        <v>408009</v>
      </c>
      <c r="C16" s="20">
        <v>403594</v>
      </c>
      <c r="D16" s="20">
        <v>389772</v>
      </c>
      <c r="E16" s="20">
        <v>390034</v>
      </c>
      <c r="F16" s="20">
        <v>383508</v>
      </c>
      <c r="G16" s="20">
        <v>384288</v>
      </c>
      <c r="H16" s="20">
        <v>389294</v>
      </c>
      <c r="I16" s="20">
        <v>389356</v>
      </c>
      <c r="J16" s="20">
        <v>388707</v>
      </c>
      <c r="K16" s="20">
        <v>392399</v>
      </c>
      <c r="L16" s="20">
        <v>391058</v>
      </c>
      <c r="M16" s="50">
        <v>393170</v>
      </c>
      <c r="N16" s="21">
        <f t="shared" si="0"/>
        <v>391932.4166666667</v>
      </c>
    </row>
    <row r="17" spans="1:14" ht="12" customHeight="1">
      <c r="A17" s="10" t="str">
        <f>'Pregnant Women Participating'!A17</f>
        <v>Delaware</v>
      </c>
      <c r="B17" s="18">
        <v>10699</v>
      </c>
      <c r="C17" s="16">
        <v>10594</v>
      </c>
      <c r="D17" s="16">
        <v>10314</v>
      </c>
      <c r="E17" s="16">
        <v>10223</v>
      </c>
      <c r="F17" s="16">
        <v>10140</v>
      </c>
      <c r="G17" s="16">
        <v>10120</v>
      </c>
      <c r="H17" s="16">
        <v>10027</v>
      </c>
      <c r="I17" s="16">
        <v>10076</v>
      </c>
      <c r="J17" s="16">
        <v>10161</v>
      </c>
      <c r="K17" s="16">
        <v>10167</v>
      </c>
      <c r="L17" s="16">
        <v>10227</v>
      </c>
      <c r="M17" s="51">
        <v>10325</v>
      </c>
      <c r="N17" s="18">
        <f t="shared" si="0"/>
        <v>10256.083333333334</v>
      </c>
    </row>
    <row r="18" spans="1:14" ht="12" customHeight="1">
      <c r="A18" s="10" t="str">
        <f>'Pregnant Women Participating'!A18</f>
        <v>District of Columbia</v>
      </c>
      <c r="B18" s="18">
        <v>7032</v>
      </c>
      <c r="C18" s="16">
        <v>6712</v>
      </c>
      <c r="D18" s="16">
        <v>6498</v>
      </c>
      <c r="E18" s="16">
        <v>6496</v>
      </c>
      <c r="F18" s="16">
        <v>6170</v>
      </c>
      <c r="G18" s="16">
        <v>6132</v>
      </c>
      <c r="H18" s="16">
        <v>6184</v>
      </c>
      <c r="I18" s="16">
        <v>6174</v>
      </c>
      <c r="J18" s="16">
        <v>6395</v>
      </c>
      <c r="K18" s="16">
        <v>6388</v>
      </c>
      <c r="L18" s="16">
        <v>6540</v>
      </c>
      <c r="M18" s="51">
        <v>6641</v>
      </c>
      <c r="N18" s="18">
        <f t="shared" si="0"/>
        <v>6446.833333333333</v>
      </c>
    </row>
    <row r="19" spans="1:14" ht="12" customHeight="1">
      <c r="A19" s="10" t="str">
        <f>'Pregnant Women Participating'!A19</f>
        <v>Maryland</v>
      </c>
      <c r="B19" s="18">
        <v>76493</v>
      </c>
      <c r="C19" s="16">
        <v>74303</v>
      </c>
      <c r="D19" s="16">
        <v>72151</v>
      </c>
      <c r="E19" s="16">
        <v>71381</v>
      </c>
      <c r="F19" s="16">
        <v>70552</v>
      </c>
      <c r="G19" s="16">
        <v>70976</v>
      </c>
      <c r="H19" s="16">
        <v>71865</v>
      </c>
      <c r="I19" s="16">
        <v>72509</v>
      </c>
      <c r="J19" s="16">
        <v>73268</v>
      </c>
      <c r="K19" s="16">
        <v>74167</v>
      </c>
      <c r="L19" s="16">
        <v>75523</v>
      </c>
      <c r="M19" s="51">
        <v>76144</v>
      </c>
      <c r="N19" s="18">
        <f t="shared" si="0"/>
        <v>73277.66666666667</v>
      </c>
    </row>
    <row r="20" spans="1:14" ht="12" customHeight="1">
      <c r="A20" s="10" t="str">
        <f>'Pregnant Women Participating'!A20</f>
        <v>New Jersey</v>
      </c>
      <c r="B20" s="18">
        <v>91185</v>
      </c>
      <c r="C20" s="16">
        <v>89107</v>
      </c>
      <c r="D20" s="16">
        <v>88050</v>
      </c>
      <c r="E20" s="16">
        <v>88431</v>
      </c>
      <c r="F20" s="16">
        <v>86638</v>
      </c>
      <c r="G20" s="16">
        <v>87847</v>
      </c>
      <c r="H20" s="16">
        <v>87477</v>
      </c>
      <c r="I20" s="16">
        <v>89250</v>
      </c>
      <c r="J20" s="16">
        <v>89621</v>
      </c>
      <c r="K20" s="16">
        <v>90560</v>
      </c>
      <c r="L20" s="16">
        <v>91139</v>
      </c>
      <c r="M20" s="51">
        <v>91633</v>
      </c>
      <c r="N20" s="18">
        <f t="shared" si="0"/>
        <v>89244.83333333333</v>
      </c>
    </row>
    <row r="21" spans="1:14" ht="12" customHeight="1">
      <c r="A21" s="10" t="str">
        <f>'Pregnant Women Participating'!A21</f>
        <v>Pennsylvania</v>
      </c>
      <c r="B21" s="18">
        <v>136246</v>
      </c>
      <c r="C21" s="16">
        <v>134032</v>
      </c>
      <c r="D21" s="16">
        <v>131689</v>
      </c>
      <c r="E21" s="16">
        <v>130311</v>
      </c>
      <c r="F21" s="16">
        <v>127689</v>
      </c>
      <c r="G21" s="16">
        <v>128330</v>
      </c>
      <c r="H21" s="16">
        <v>130281</v>
      </c>
      <c r="I21" s="16">
        <v>132056</v>
      </c>
      <c r="J21" s="16">
        <v>133810</v>
      </c>
      <c r="K21" s="16">
        <v>134360</v>
      </c>
      <c r="L21" s="16">
        <v>135288</v>
      </c>
      <c r="M21" s="51">
        <v>135675</v>
      </c>
      <c r="N21" s="18">
        <f t="shared" si="0"/>
        <v>132480.58333333334</v>
      </c>
    </row>
    <row r="22" spans="1:14" ht="12" customHeight="1">
      <c r="A22" s="10" t="str">
        <f>'Pregnant Women Participating'!A22</f>
        <v>Puerto Rico</v>
      </c>
      <c r="B22" s="18">
        <v>110461</v>
      </c>
      <c r="C22" s="16">
        <v>104316</v>
      </c>
      <c r="D22" s="16">
        <v>105205</v>
      </c>
      <c r="E22" s="16">
        <v>102662</v>
      </c>
      <c r="F22" s="16">
        <v>102641</v>
      </c>
      <c r="G22" s="16">
        <v>107275</v>
      </c>
      <c r="H22" s="16">
        <v>106768</v>
      </c>
      <c r="I22" s="16">
        <v>104359</v>
      </c>
      <c r="J22" s="16">
        <v>105078</v>
      </c>
      <c r="K22" s="16">
        <v>105485</v>
      </c>
      <c r="L22" s="16">
        <v>104974</v>
      </c>
      <c r="M22" s="51">
        <v>105158</v>
      </c>
      <c r="N22" s="18">
        <f t="shared" si="0"/>
        <v>105365.16666666667</v>
      </c>
    </row>
    <row r="23" spans="1:14" ht="12" customHeight="1">
      <c r="A23" s="10" t="str">
        <f>'Pregnant Women Participating'!A23</f>
        <v>Virginia</v>
      </c>
      <c r="B23" s="18">
        <v>78391</v>
      </c>
      <c r="C23" s="16">
        <v>76396</v>
      </c>
      <c r="D23" s="16">
        <v>73766</v>
      </c>
      <c r="E23" s="16">
        <v>72844</v>
      </c>
      <c r="F23" s="16">
        <v>71156</v>
      </c>
      <c r="G23" s="16">
        <v>71280</v>
      </c>
      <c r="H23" s="16">
        <v>70875</v>
      </c>
      <c r="I23" s="16">
        <v>70286</v>
      </c>
      <c r="J23" s="16">
        <v>68938</v>
      </c>
      <c r="K23" s="16">
        <v>70256</v>
      </c>
      <c r="L23" s="16">
        <v>70651</v>
      </c>
      <c r="M23" s="51">
        <v>70556</v>
      </c>
      <c r="N23" s="18">
        <f t="shared" si="0"/>
        <v>72116.25</v>
      </c>
    </row>
    <row r="24" spans="1:14" ht="12" customHeight="1">
      <c r="A24" s="10" t="str">
        <f>'Pregnant Women Participating'!A24</f>
        <v>Virgin Islands</v>
      </c>
      <c r="B24" s="18">
        <v>2659</v>
      </c>
      <c r="C24" s="16">
        <v>2547</v>
      </c>
      <c r="D24" s="16">
        <v>2560</v>
      </c>
      <c r="E24" s="16">
        <v>2595</v>
      </c>
      <c r="F24" s="16">
        <v>2582</v>
      </c>
      <c r="G24" s="16">
        <v>2592</v>
      </c>
      <c r="H24" s="16">
        <v>2516</v>
      </c>
      <c r="I24" s="16">
        <v>2585</v>
      </c>
      <c r="J24" s="16">
        <v>2576</v>
      </c>
      <c r="K24" s="16">
        <v>2528</v>
      </c>
      <c r="L24" s="16">
        <v>2506</v>
      </c>
      <c r="M24" s="51">
        <v>2511</v>
      </c>
      <c r="N24" s="18">
        <f t="shared" si="0"/>
        <v>2563.0833333333335</v>
      </c>
    </row>
    <row r="25" spans="1:14" ht="12" customHeight="1">
      <c r="A25" s="10" t="str">
        <f>'Pregnant Women Participating'!A25</f>
        <v>West Virginia</v>
      </c>
      <c r="B25" s="18">
        <v>23701</v>
      </c>
      <c r="C25" s="16">
        <v>23113</v>
      </c>
      <c r="D25" s="16">
        <v>22410</v>
      </c>
      <c r="E25" s="16">
        <v>22183</v>
      </c>
      <c r="F25" s="16">
        <v>21804</v>
      </c>
      <c r="G25" s="16">
        <v>22177</v>
      </c>
      <c r="H25" s="16">
        <v>22525</v>
      </c>
      <c r="I25" s="16">
        <v>22412</v>
      </c>
      <c r="J25" s="16">
        <v>22332</v>
      </c>
      <c r="K25" s="16">
        <v>22326</v>
      </c>
      <c r="L25" s="16">
        <v>22135</v>
      </c>
      <c r="M25" s="51">
        <v>22047</v>
      </c>
      <c r="N25" s="18">
        <f t="shared" si="0"/>
        <v>22430.416666666668</v>
      </c>
    </row>
    <row r="26" spans="1:14" s="23" customFormat="1" ht="24.75" customHeight="1">
      <c r="A26" s="19" t="str">
        <f>'Pregnant Women Participating'!A26</f>
        <v>Mid-Atlantic Region</v>
      </c>
      <c r="B26" s="21">
        <v>536867</v>
      </c>
      <c r="C26" s="20">
        <v>521120</v>
      </c>
      <c r="D26" s="20">
        <v>512643</v>
      </c>
      <c r="E26" s="20">
        <v>507126</v>
      </c>
      <c r="F26" s="20">
        <v>499372</v>
      </c>
      <c r="G26" s="20">
        <v>506729</v>
      </c>
      <c r="H26" s="20">
        <v>508518</v>
      </c>
      <c r="I26" s="20">
        <v>509707</v>
      </c>
      <c r="J26" s="20">
        <v>512179</v>
      </c>
      <c r="K26" s="20">
        <v>516237</v>
      </c>
      <c r="L26" s="20">
        <v>518983</v>
      </c>
      <c r="M26" s="50">
        <v>520690</v>
      </c>
      <c r="N26" s="21">
        <f t="shared" si="0"/>
        <v>514180.9166666667</v>
      </c>
    </row>
    <row r="27" spans="1:14" ht="12" customHeight="1">
      <c r="A27" s="10" t="str">
        <f>'Pregnant Women Participating'!A27</f>
        <v>Alabama</v>
      </c>
      <c r="B27" s="18">
        <v>70332</v>
      </c>
      <c r="C27" s="16">
        <v>61491</v>
      </c>
      <c r="D27" s="16">
        <v>64327</v>
      </c>
      <c r="E27" s="16">
        <v>68613</v>
      </c>
      <c r="F27" s="16">
        <v>64647</v>
      </c>
      <c r="G27" s="16">
        <v>64042</v>
      </c>
      <c r="H27" s="16">
        <v>64160</v>
      </c>
      <c r="I27" s="16">
        <v>65208</v>
      </c>
      <c r="J27" s="16">
        <v>65794</v>
      </c>
      <c r="K27" s="16">
        <v>66461</v>
      </c>
      <c r="L27" s="16">
        <v>66706</v>
      </c>
      <c r="M27" s="51">
        <v>67412</v>
      </c>
      <c r="N27" s="18">
        <f t="shared" si="0"/>
        <v>65766.08333333333</v>
      </c>
    </row>
    <row r="28" spans="1:14" ht="12" customHeight="1">
      <c r="A28" s="10" t="str">
        <f>'Pregnant Women Participating'!A28</f>
        <v>Florida</v>
      </c>
      <c r="B28" s="18">
        <v>247772</v>
      </c>
      <c r="C28" s="16">
        <v>239842</v>
      </c>
      <c r="D28" s="16">
        <v>231960</v>
      </c>
      <c r="E28" s="16">
        <v>229515</v>
      </c>
      <c r="F28" s="16">
        <v>227905</v>
      </c>
      <c r="G28" s="16">
        <v>228088</v>
      </c>
      <c r="H28" s="16">
        <v>229176</v>
      </c>
      <c r="I28" s="16">
        <v>231568</v>
      </c>
      <c r="J28" s="16">
        <v>235323</v>
      </c>
      <c r="K28" s="16">
        <v>239667</v>
      </c>
      <c r="L28" s="16">
        <v>246080</v>
      </c>
      <c r="M28" s="51">
        <v>249036</v>
      </c>
      <c r="N28" s="18">
        <f t="shared" si="0"/>
        <v>236327.66666666666</v>
      </c>
    </row>
    <row r="29" spans="1:14" ht="12" customHeight="1">
      <c r="A29" s="10" t="str">
        <f>'Pregnant Women Participating'!A29</f>
        <v>Georgia</v>
      </c>
      <c r="B29" s="18">
        <v>146409</v>
      </c>
      <c r="C29" s="16">
        <v>139140</v>
      </c>
      <c r="D29" s="16">
        <v>139763</v>
      </c>
      <c r="E29" s="16">
        <v>137218</v>
      </c>
      <c r="F29" s="16">
        <v>133063</v>
      </c>
      <c r="G29" s="16">
        <v>133941</v>
      </c>
      <c r="H29" s="16">
        <v>135615</v>
      </c>
      <c r="I29" s="16">
        <v>136978</v>
      </c>
      <c r="J29" s="16">
        <v>138707</v>
      </c>
      <c r="K29" s="16">
        <v>141184</v>
      </c>
      <c r="L29" s="16">
        <v>142987</v>
      </c>
      <c r="M29" s="51">
        <v>143661</v>
      </c>
      <c r="N29" s="18">
        <f t="shared" si="0"/>
        <v>139055.5</v>
      </c>
    </row>
    <row r="30" spans="1:14" ht="12" customHeight="1">
      <c r="A30" s="10" t="str">
        <f>'Pregnant Women Participating'!A30</f>
        <v>Kentucky</v>
      </c>
      <c r="B30" s="18">
        <v>63254</v>
      </c>
      <c r="C30" s="16">
        <v>61608</v>
      </c>
      <c r="D30" s="16">
        <v>59558</v>
      </c>
      <c r="E30" s="16">
        <v>59499</v>
      </c>
      <c r="F30" s="16">
        <v>58984</v>
      </c>
      <c r="G30" s="16">
        <v>60116</v>
      </c>
      <c r="H30" s="16">
        <v>60687</v>
      </c>
      <c r="I30" s="16">
        <v>61162</v>
      </c>
      <c r="J30" s="16">
        <v>61453</v>
      </c>
      <c r="K30" s="16">
        <v>62016</v>
      </c>
      <c r="L30" s="16">
        <v>62594</v>
      </c>
      <c r="M30" s="51">
        <v>62674</v>
      </c>
      <c r="N30" s="18">
        <f t="shared" si="0"/>
        <v>61133.75</v>
      </c>
    </row>
    <row r="31" spans="1:14" ht="12" customHeight="1">
      <c r="A31" s="10" t="str">
        <f>'Pregnant Women Participating'!A31</f>
        <v>Mississippi</v>
      </c>
      <c r="B31" s="18">
        <v>42552</v>
      </c>
      <c r="C31" s="16">
        <v>39718</v>
      </c>
      <c r="D31" s="16">
        <v>39363</v>
      </c>
      <c r="E31" s="16">
        <v>38758</v>
      </c>
      <c r="F31" s="16">
        <v>36921</v>
      </c>
      <c r="G31" s="16">
        <v>38529</v>
      </c>
      <c r="H31" s="16">
        <v>39696</v>
      </c>
      <c r="I31" s="16">
        <v>40372</v>
      </c>
      <c r="J31" s="16">
        <v>41381</v>
      </c>
      <c r="K31" s="16">
        <v>42463</v>
      </c>
      <c r="L31" s="16">
        <v>43322</v>
      </c>
      <c r="M31" s="51">
        <v>44025</v>
      </c>
      <c r="N31" s="18">
        <f t="shared" si="0"/>
        <v>40591.666666666664</v>
      </c>
    </row>
    <row r="32" spans="1:14" ht="12" customHeight="1">
      <c r="A32" s="10" t="str">
        <f>'Pregnant Women Participating'!A32</f>
        <v>North Carolina</v>
      </c>
      <c r="B32" s="18">
        <v>137166</v>
      </c>
      <c r="C32" s="16">
        <v>134552</v>
      </c>
      <c r="D32" s="16">
        <v>132117</v>
      </c>
      <c r="E32" s="16">
        <v>132268</v>
      </c>
      <c r="F32" s="16">
        <v>130488</v>
      </c>
      <c r="G32" s="16">
        <v>131770</v>
      </c>
      <c r="H32" s="16">
        <v>131618</v>
      </c>
      <c r="I32" s="16">
        <v>131725</v>
      </c>
      <c r="J32" s="16">
        <v>131154</v>
      </c>
      <c r="K32" s="16">
        <v>131496</v>
      </c>
      <c r="L32" s="16">
        <v>132036</v>
      </c>
      <c r="M32" s="51">
        <v>132605</v>
      </c>
      <c r="N32" s="18">
        <f t="shared" si="0"/>
        <v>132416.25</v>
      </c>
    </row>
    <row r="33" spans="1:14" ht="12" customHeight="1">
      <c r="A33" s="10" t="str">
        <f>'Pregnant Women Participating'!A33</f>
        <v>South Carolina</v>
      </c>
      <c r="B33" s="18">
        <v>54380</v>
      </c>
      <c r="C33" s="16">
        <v>52176</v>
      </c>
      <c r="D33" s="16">
        <v>50102</v>
      </c>
      <c r="E33" s="16">
        <v>49385</v>
      </c>
      <c r="F33" s="16">
        <v>47700</v>
      </c>
      <c r="G33" s="16">
        <v>47810</v>
      </c>
      <c r="H33" s="16">
        <v>47653</v>
      </c>
      <c r="I33" s="16">
        <v>48738</v>
      </c>
      <c r="J33" s="16">
        <v>50296</v>
      </c>
      <c r="K33" s="16">
        <v>52004</v>
      </c>
      <c r="L33" s="16">
        <v>53262</v>
      </c>
      <c r="M33" s="51">
        <v>54071</v>
      </c>
      <c r="N33" s="18">
        <f t="shared" si="0"/>
        <v>50631.416666666664</v>
      </c>
    </row>
    <row r="34" spans="1:14" ht="12" customHeight="1">
      <c r="A34" s="10" t="str">
        <f>'Pregnant Women Participating'!A34</f>
        <v>Tennessee</v>
      </c>
      <c r="B34" s="18">
        <v>73992</v>
      </c>
      <c r="C34" s="16">
        <v>71637</v>
      </c>
      <c r="D34" s="16">
        <v>69807</v>
      </c>
      <c r="E34" s="16">
        <v>69776</v>
      </c>
      <c r="F34" s="16">
        <v>68535</v>
      </c>
      <c r="G34" s="16">
        <v>68709</v>
      </c>
      <c r="H34" s="16">
        <v>68432</v>
      </c>
      <c r="I34" s="16">
        <v>68956</v>
      </c>
      <c r="J34" s="16">
        <v>69960</v>
      </c>
      <c r="K34" s="16">
        <v>70967</v>
      </c>
      <c r="L34" s="16">
        <v>71829</v>
      </c>
      <c r="M34" s="51">
        <v>72212</v>
      </c>
      <c r="N34" s="18">
        <f t="shared" si="0"/>
        <v>70401</v>
      </c>
    </row>
    <row r="35" spans="1:14" ht="12" customHeight="1">
      <c r="A35" s="10" t="str">
        <f>'Pregnant Women Participating'!A35</f>
        <v>Choctaw Indians, MS</v>
      </c>
      <c r="B35" s="18">
        <v>505</v>
      </c>
      <c r="C35" s="16">
        <v>487</v>
      </c>
      <c r="D35" s="16">
        <v>437</v>
      </c>
      <c r="E35" s="16">
        <v>461</v>
      </c>
      <c r="F35" s="16">
        <v>393</v>
      </c>
      <c r="G35" s="16">
        <v>397</v>
      </c>
      <c r="H35" s="16">
        <v>418</v>
      </c>
      <c r="I35" s="16">
        <v>411</v>
      </c>
      <c r="J35" s="16">
        <v>471</v>
      </c>
      <c r="K35" s="16">
        <v>470</v>
      </c>
      <c r="L35" s="16">
        <v>509</v>
      </c>
      <c r="M35" s="51">
        <v>481</v>
      </c>
      <c r="N35" s="18">
        <f t="shared" si="0"/>
        <v>453.3333333333333</v>
      </c>
    </row>
    <row r="36" spans="1:14" ht="12" customHeight="1">
      <c r="A36" s="10" t="str">
        <f>'Pregnant Women Participating'!A36</f>
        <v>Eastern Cherokee, NC</v>
      </c>
      <c r="B36" s="18">
        <v>361</v>
      </c>
      <c r="C36" s="16">
        <v>355</v>
      </c>
      <c r="D36" s="16">
        <v>304</v>
      </c>
      <c r="E36" s="16">
        <v>287</v>
      </c>
      <c r="F36" s="16">
        <v>309</v>
      </c>
      <c r="G36" s="16">
        <v>340</v>
      </c>
      <c r="H36" s="16">
        <v>365</v>
      </c>
      <c r="I36" s="16">
        <v>347</v>
      </c>
      <c r="J36" s="16">
        <v>322</v>
      </c>
      <c r="K36" s="16">
        <v>350</v>
      </c>
      <c r="L36" s="16">
        <v>364</v>
      </c>
      <c r="M36" s="51">
        <v>378</v>
      </c>
      <c r="N36" s="18">
        <f t="shared" si="0"/>
        <v>340.1666666666667</v>
      </c>
    </row>
    <row r="37" spans="1:14" s="23" customFormat="1" ht="24.75" customHeight="1">
      <c r="A37" s="19" t="str">
        <f>'Pregnant Women Participating'!A37</f>
        <v>Southeast Region</v>
      </c>
      <c r="B37" s="21">
        <v>836723</v>
      </c>
      <c r="C37" s="20">
        <v>801006</v>
      </c>
      <c r="D37" s="20">
        <v>787738</v>
      </c>
      <c r="E37" s="20">
        <v>785780</v>
      </c>
      <c r="F37" s="20">
        <v>768945</v>
      </c>
      <c r="G37" s="20">
        <v>773742</v>
      </c>
      <c r="H37" s="20">
        <v>777820</v>
      </c>
      <c r="I37" s="20">
        <v>785465</v>
      </c>
      <c r="J37" s="20">
        <v>794861</v>
      </c>
      <c r="K37" s="20">
        <v>807078</v>
      </c>
      <c r="L37" s="20">
        <v>819689</v>
      </c>
      <c r="M37" s="50">
        <v>826555</v>
      </c>
      <c r="N37" s="21">
        <f t="shared" si="0"/>
        <v>797116.8333333334</v>
      </c>
    </row>
    <row r="38" spans="1:14" ht="12" customHeight="1">
      <c r="A38" s="10" t="str">
        <f>'Pregnant Women Participating'!A38</f>
        <v>Illinois</v>
      </c>
      <c r="B38" s="18">
        <v>136081</v>
      </c>
      <c r="C38" s="16">
        <v>131901</v>
      </c>
      <c r="D38" s="16">
        <v>128931</v>
      </c>
      <c r="E38" s="16">
        <v>129312</v>
      </c>
      <c r="F38" s="16">
        <v>129113</v>
      </c>
      <c r="G38" s="16">
        <v>131393</v>
      </c>
      <c r="H38" s="16">
        <v>132169</v>
      </c>
      <c r="I38" s="16">
        <v>133040</v>
      </c>
      <c r="J38" s="16">
        <v>133136</v>
      </c>
      <c r="K38" s="16">
        <v>133330</v>
      </c>
      <c r="L38" s="16">
        <v>132650</v>
      </c>
      <c r="M38" s="51">
        <v>132994</v>
      </c>
      <c r="N38" s="18">
        <f aca="true" t="shared" si="1" ref="N38:N69">IF(SUM(B38:M38)&gt;0,AVERAGE(B38:M38)," ")</f>
        <v>132004.16666666666</v>
      </c>
    </row>
    <row r="39" spans="1:14" ht="12" customHeight="1">
      <c r="A39" s="10" t="str">
        <f>'Pregnant Women Participating'!A39</f>
        <v>Indiana</v>
      </c>
      <c r="B39" s="18">
        <v>80702</v>
      </c>
      <c r="C39" s="16">
        <v>78258</v>
      </c>
      <c r="D39" s="16">
        <v>76616</v>
      </c>
      <c r="E39" s="16">
        <v>75628</v>
      </c>
      <c r="F39" s="16">
        <v>74650</v>
      </c>
      <c r="G39" s="16">
        <v>75380</v>
      </c>
      <c r="H39" s="16">
        <v>76028</v>
      </c>
      <c r="I39" s="16">
        <v>76836</v>
      </c>
      <c r="J39" s="16">
        <v>77538</v>
      </c>
      <c r="K39" s="16">
        <v>79746</v>
      </c>
      <c r="L39" s="16">
        <v>82033</v>
      </c>
      <c r="M39" s="51">
        <v>83206</v>
      </c>
      <c r="N39" s="18">
        <f t="shared" si="1"/>
        <v>78051.75</v>
      </c>
    </row>
    <row r="40" spans="1:14" ht="12" customHeight="1">
      <c r="A40" s="10" t="str">
        <f>'Pregnant Women Participating'!A40</f>
        <v>Michigan</v>
      </c>
      <c r="B40" s="18">
        <v>133440</v>
      </c>
      <c r="C40" s="16">
        <v>131588</v>
      </c>
      <c r="D40" s="16">
        <v>129098</v>
      </c>
      <c r="E40" s="16">
        <v>129702</v>
      </c>
      <c r="F40" s="16">
        <v>128882</v>
      </c>
      <c r="G40" s="16">
        <v>131325</v>
      </c>
      <c r="H40" s="16">
        <v>131738</v>
      </c>
      <c r="I40" s="16">
        <v>132831</v>
      </c>
      <c r="J40" s="16">
        <v>133402</v>
      </c>
      <c r="K40" s="16">
        <v>134397</v>
      </c>
      <c r="L40" s="16">
        <v>135051</v>
      </c>
      <c r="M40" s="51">
        <v>134805</v>
      </c>
      <c r="N40" s="18">
        <f t="shared" si="1"/>
        <v>132188.25</v>
      </c>
    </row>
    <row r="41" spans="1:14" ht="12" customHeight="1">
      <c r="A41" s="10" t="str">
        <f>'Pregnant Women Participating'!A41</f>
        <v>Minnesota</v>
      </c>
      <c r="B41" s="18">
        <v>67421</v>
      </c>
      <c r="C41" s="16">
        <v>65966</v>
      </c>
      <c r="D41" s="16">
        <v>64341</v>
      </c>
      <c r="E41" s="16">
        <v>65125</v>
      </c>
      <c r="F41" s="16">
        <v>64345</v>
      </c>
      <c r="G41" s="16">
        <v>64731</v>
      </c>
      <c r="H41" s="16">
        <v>65117</v>
      </c>
      <c r="I41" s="16">
        <v>65786</v>
      </c>
      <c r="J41" s="16">
        <v>65645</v>
      </c>
      <c r="K41" s="16">
        <v>66519</v>
      </c>
      <c r="L41" s="16">
        <v>66864</v>
      </c>
      <c r="M41" s="51">
        <v>66971</v>
      </c>
      <c r="N41" s="18">
        <f t="shared" si="1"/>
        <v>65735.91666666667</v>
      </c>
    </row>
    <row r="42" spans="1:14" ht="12" customHeight="1">
      <c r="A42" s="10" t="str">
        <f>'Pregnant Women Participating'!A42</f>
        <v>Ohio</v>
      </c>
      <c r="B42" s="18">
        <v>131742</v>
      </c>
      <c r="C42" s="16">
        <v>128978</v>
      </c>
      <c r="D42" s="16">
        <v>125943</v>
      </c>
      <c r="E42" s="16">
        <v>124641</v>
      </c>
      <c r="F42" s="16">
        <v>122642</v>
      </c>
      <c r="G42" s="16">
        <v>122070</v>
      </c>
      <c r="H42" s="16">
        <v>123920</v>
      </c>
      <c r="I42" s="16">
        <v>124156</v>
      </c>
      <c r="J42" s="16">
        <v>125531</v>
      </c>
      <c r="K42" s="16">
        <v>125631</v>
      </c>
      <c r="L42" s="16">
        <v>126395</v>
      </c>
      <c r="M42" s="51">
        <v>127295</v>
      </c>
      <c r="N42" s="18">
        <f t="shared" si="1"/>
        <v>125745.33333333333</v>
      </c>
    </row>
    <row r="43" spans="1:14" ht="12" customHeight="1">
      <c r="A43" s="10" t="str">
        <f>'Pregnant Women Participating'!A43</f>
        <v>Wisconsin</v>
      </c>
      <c r="B43" s="18">
        <v>60369</v>
      </c>
      <c r="C43" s="16">
        <v>59242</v>
      </c>
      <c r="D43" s="16">
        <v>57689</v>
      </c>
      <c r="E43" s="16">
        <v>57509</v>
      </c>
      <c r="F43" s="16">
        <v>56361</v>
      </c>
      <c r="G43" s="16">
        <v>56644</v>
      </c>
      <c r="H43" s="16">
        <v>57480</v>
      </c>
      <c r="I43" s="16">
        <v>58151</v>
      </c>
      <c r="J43" s="16">
        <v>58473</v>
      </c>
      <c r="K43" s="16">
        <v>59328</v>
      </c>
      <c r="L43" s="16">
        <v>59773</v>
      </c>
      <c r="M43" s="51">
        <v>60097</v>
      </c>
      <c r="N43" s="18">
        <f t="shared" si="1"/>
        <v>58426.333333333336</v>
      </c>
    </row>
    <row r="44" spans="1:14" s="23" customFormat="1" ht="24.75" customHeight="1">
      <c r="A44" s="19" t="str">
        <f>'Pregnant Women Participating'!A44</f>
        <v>Midwest Region</v>
      </c>
      <c r="B44" s="21">
        <v>609755</v>
      </c>
      <c r="C44" s="20">
        <v>595933</v>
      </c>
      <c r="D44" s="20">
        <v>582618</v>
      </c>
      <c r="E44" s="20">
        <v>581917</v>
      </c>
      <c r="F44" s="20">
        <v>575993</v>
      </c>
      <c r="G44" s="20">
        <v>581543</v>
      </c>
      <c r="H44" s="20">
        <v>586452</v>
      </c>
      <c r="I44" s="20">
        <v>590800</v>
      </c>
      <c r="J44" s="20">
        <v>593725</v>
      </c>
      <c r="K44" s="20">
        <v>598951</v>
      </c>
      <c r="L44" s="20">
        <v>602766</v>
      </c>
      <c r="M44" s="50">
        <v>605368</v>
      </c>
      <c r="N44" s="21">
        <f t="shared" si="1"/>
        <v>592151.75</v>
      </c>
    </row>
    <row r="45" spans="1:14" ht="12" customHeight="1">
      <c r="A45" s="10" t="str">
        <f>'Pregnant Women Participating'!A45</f>
        <v>Arkansas</v>
      </c>
      <c r="B45" s="18">
        <v>39152</v>
      </c>
      <c r="C45" s="16">
        <v>37357</v>
      </c>
      <c r="D45" s="16">
        <v>36591</v>
      </c>
      <c r="E45" s="16">
        <v>38163</v>
      </c>
      <c r="F45" s="16">
        <v>37462</v>
      </c>
      <c r="G45" s="16">
        <v>38038</v>
      </c>
      <c r="H45" s="16">
        <v>39240</v>
      </c>
      <c r="I45" s="16">
        <v>40197</v>
      </c>
      <c r="J45" s="16">
        <v>40363</v>
      </c>
      <c r="K45" s="16">
        <v>40204</v>
      </c>
      <c r="L45" s="16">
        <v>40281</v>
      </c>
      <c r="M45" s="51">
        <v>39771</v>
      </c>
      <c r="N45" s="18">
        <f t="shared" si="1"/>
        <v>38901.583333333336</v>
      </c>
    </row>
    <row r="46" spans="1:14" ht="12" customHeight="1">
      <c r="A46" s="10" t="str">
        <f>'Pregnant Women Participating'!A46</f>
        <v>Louisiana</v>
      </c>
      <c r="B46" s="18">
        <v>66496</v>
      </c>
      <c r="C46" s="16">
        <v>59955</v>
      </c>
      <c r="D46" s="16">
        <v>58014</v>
      </c>
      <c r="E46" s="16">
        <v>58182</v>
      </c>
      <c r="F46" s="16">
        <v>57638</v>
      </c>
      <c r="G46" s="16">
        <v>57378</v>
      </c>
      <c r="H46" s="16">
        <v>58433</v>
      </c>
      <c r="I46" s="16">
        <v>58768</v>
      </c>
      <c r="J46" s="16">
        <v>59951</v>
      </c>
      <c r="K46" s="16">
        <v>60535</v>
      </c>
      <c r="L46" s="16">
        <v>61605</v>
      </c>
      <c r="M46" s="51">
        <v>62041</v>
      </c>
      <c r="N46" s="18">
        <f t="shared" si="1"/>
        <v>59916.333333333336</v>
      </c>
    </row>
    <row r="47" spans="1:14" ht="12" customHeight="1">
      <c r="A47" s="10" t="str">
        <f>'Pregnant Women Participating'!A47</f>
        <v>New Mexico</v>
      </c>
      <c r="B47" s="18">
        <v>29174</v>
      </c>
      <c r="C47" s="16">
        <v>27780</v>
      </c>
      <c r="D47" s="16">
        <v>27870</v>
      </c>
      <c r="E47" s="16">
        <v>28441</v>
      </c>
      <c r="F47" s="16">
        <v>27913</v>
      </c>
      <c r="G47" s="16">
        <v>28424</v>
      </c>
      <c r="H47" s="16">
        <v>28517</v>
      </c>
      <c r="I47" s="16">
        <v>28656</v>
      </c>
      <c r="J47" s="16">
        <v>28898</v>
      </c>
      <c r="K47" s="16">
        <v>29081</v>
      </c>
      <c r="L47" s="16">
        <v>28737</v>
      </c>
      <c r="M47" s="51">
        <v>28936</v>
      </c>
      <c r="N47" s="18">
        <f t="shared" si="1"/>
        <v>28535.583333333332</v>
      </c>
    </row>
    <row r="48" spans="1:14" ht="12" customHeight="1">
      <c r="A48" s="10" t="str">
        <f>'Pregnant Women Participating'!A48</f>
        <v>Oklahoma</v>
      </c>
      <c r="B48" s="18">
        <v>44407</v>
      </c>
      <c r="C48" s="16">
        <v>42787</v>
      </c>
      <c r="D48" s="16">
        <v>41958</v>
      </c>
      <c r="E48" s="16">
        <v>43454</v>
      </c>
      <c r="F48" s="16">
        <v>42471</v>
      </c>
      <c r="G48" s="16">
        <v>42886</v>
      </c>
      <c r="H48" s="16">
        <v>43428</v>
      </c>
      <c r="I48" s="16">
        <v>44030</v>
      </c>
      <c r="J48" s="16">
        <v>44456</v>
      </c>
      <c r="K48" s="16">
        <v>45135</v>
      </c>
      <c r="L48" s="16">
        <v>45365</v>
      </c>
      <c r="M48" s="51">
        <v>45799</v>
      </c>
      <c r="N48" s="18">
        <f t="shared" si="1"/>
        <v>43848</v>
      </c>
    </row>
    <row r="49" spans="1:14" ht="12" customHeight="1">
      <c r="A49" s="10" t="str">
        <f>'Pregnant Women Participating'!A49</f>
        <v>Texas</v>
      </c>
      <c r="B49" s="18">
        <v>467744</v>
      </c>
      <c r="C49" s="16">
        <v>460846</v>
      </c>
      <c r="D49" s="16">
        <v>451654</v>
      </c>
      <c r="E49" s="16">
        <v>452366</v>
      </c>
      <c r="F49" s="16">
        <v>450872</v>
      </c>
      <c r="G49" s="16">
        <v>448705</v>
      </c>
      <c r="H49" s="16">
        <v>445224</v>
      </c>
      <c r="I49" s="16">
        <v>445358</v>
      </c>
      <c r="J49" s="16">
        <v>446706</v>
      </c>
      <c r="K49" s="16">
        <v>446639</v>
      </c>
      <c r="L49" s="16">
        <v>447923</v>
      </c>
      <c r="M49" s="51">
        <v>450856</v>
      </c>
      <c r="N49" s="18">
        <f t="shared" si="1"/>
        <v>451241.0833333333</v>
      </c>
    </row>
    <row r="50" spans="1:14" ht="12" customHeight="1">
      <c r="A50" s="10" t="str">
        <f>'Pregnant Women Participating'!A50</f>
        <v>Acoma, Canoncito &amp; Laguna, NM</v>
      </c>
      <c r="B50" s="18">
        <v>278</v>
      </c>
      <c r="C50" s="16">
        <v>279</v>
      </c>
      <c r="D50" s="16">
        <v>272</v>
      </c>
      <c r="E50" s="16">
        <v>285</v>
      </c>
      <c r="F50" s="16">
        <v>270</v>
      </c>
      <c r="G50" s="16">
        <v>276</v>
      </c>
      <c r="H50" s="16">
        <v>285</v>
      </c>
      <c r="I50" s="16">
        <v>281</v>
      </c>
      <c r="J50" s="16">
        <v>289</v>
      </c>
      <c r="K50" s="16">
        <v>282</v>
      </c>
      <c r="L50" s="16">
        <v>261</v>
      </c>
      <c r="M50" s="51">
        <v>256</v>
      </c>
      <c r="N50" s="18">
        <f t="shared" si="1"/>
        <v>276.1666666666667</v>
      </c>
    </row>
    <row r="51" spans="1:14" ht="12" customHeight="1">
      <c r="A51" s="10" t="str">
        <f>'Pregnant Women Participating'!A51</f>
        <v>Eight Northern Pueblos, NM</v>
      </c>
      <c r="B51" s="18">
        <v>168</v>
      </c>
      <c r="C51" s="16">
        <v>172</v>
      </c>
      <c r="D51" s="16">
        <v>169</v>
      </c>
      <c r="E51" s="16">
        <v>186</v>
      </c>
      <c r="F51" s="16">
        <v>179</v>
      </c>
      <c r="G51" s="16">
        <v>184</v>
      </c>
      <c r="H51" s="16">
        <v>181</v>
      </c>
      <c r="I51" s="16">
        <v>181</v>
      </c>
      <c r="J51" s="16">
        <v>179</v>
      </c>
      <c r="K51" s="16">
        <v>171</v>
      </c>
      <c r="L51" s="16">
        <v>162</v>
      </c>
      <c r="M51" s="51">
        <v>149</v>
      </c>
      <c r="N51" s="18">
        <f t="shared" si="1"/>
        <v>173.41666666666666</v>
      </c>
    </row>
    <row r="52" spans="1:14" ht="12" customHeight="1">
      <c r="A52" s="10" t="str">
        <f>'Pregnant Women Participating'!A52</f>
        <v>Five Sandoval Pueblos, NM</v>
      </c>
      <c r="B52" s="18">
        <v>140</v>
      </c>
      <c r="C52" s="16">
        <v>136</v>
      </c>
      <c r="D52" s="16">
        <v>134</v>
      </c>
      <c r="E52" s="16">
        <v>136</v>
      </c>
      <c r="F52" s="16">
        <v>138</v>
      </c>
      <c r="G52" s="16">
        <v>139</v>
      </c>
      <c r="H52" s="16">
        <v>138</v>
      </c>
      <c r="I52" s="16">
        <v>135</v>
      </c>
      <c r="J52" s="16">
        <v>132</v>
      </c>
      <c r="K52" s="16">
        <v>129</v>
      </c>
      <c r="L52" s="16">
        <v>135</v>
      </c>
      <c r="M52" s="51">
        <v>132</v>
      </c>
      <c r="N52" s="18">
        <f t="shared" si="1"/>
        <v>135.33333333333334</v>
      </c>
    </row>
    <row r="53" spans="1:14" ht="12" customHeight="1">
      <c r="A53" s="10" t="str">
        <f>'Pregnant Women Participating'!A53</f>
        <v>Isleta Pueblo, NM</v>
      </c>
      <c r="B53" s="18">
        <v>473</v>
      </c>
      <c r="C53" s="16">
        <v>472</v>
      </c>
      <c r="D53" s="16">
        <v>473</v>
      </c>
      <c r="E53" s="16">
        <v>508</v>
      </c>
      <c r="F53" s="16">
        <v>470</v>
      </c>
      <c r="G53" s="16">
        <v>488</v>
      </c>
      <c r="H53" s="16">
        <v>495</v>
      </c>
      <c r="I53" s="16">
        <v>504</v>
      </c>
      <c r="J53" s="16">
        <v>498</v>
      </c>
      <c r="K53" s="16">
        <v>482</v>
      </c>
      <c r="L53" s="16">
        <v>474</v>
      </c>
      <c r="M53" s="51">
        <v>500</v>
      </c>
      <c r="N53" s="18">
        <f t="shared" si="1"/>
        <v>486.4166666666667</v>
      </c>
    </row>
    <row r="54" spans="1:14" ht="12" customHeight="1">
      <c r="A54" s="10" t="str">
        <f>'Pregnant Women Participating'!A54</f>
        <v>San Felipe Pueblo, NM</v>
      </c>
      <c r="B54" s="18">
        <v>144</v>
      </c>
      <c r="C54" s="16">
        <v>141</v>
      </c>
      <c r="D54" s="16">
        <v>128</v>
      </c>
      <c r="E54" s="16">
        <v>162</v>
      </c>
      <c r="F54" s="16">
        <v>147</v>
      </c>
      <c r="G54" s="16">
        <v>148</v>
      </c>
      <c r="H54" s="16">
        <v>110</v>
      </c>
      <c r="I54" s="16">
        <v>150</v>
      </c>
      <c r="J54" s="16">
        <v>145</v>
      </c>
      <c r="K54" s="16">
        <v>152</v>
      </c>
      <c r="L54" s="16">
        <v>156</v>
      </c>
      <c r="M54" s="51">
        <v>151</v>
      </c>
      <c r="N54" s="18">
        <f t="shared" si="1"/>
        <v>144.5</v>
      </c>
    </row>
    <row r="55" spans="1:14" ht="12" customHeight="1">
      <c r="A55" s="10" t="str">
        <f>'Pregnant Women Participating'!A55</f>
        <v>Santo Domingo Tribe, NM</v>
      </c>
      <c r="B55" s="18">
        <v>110</v>
      </c>
      <c r="C55" s="16">
        <v>105</v>
      </c>
      <c r="D55" s="16">
        <v>102</v>
      </c>
      <c r="E55" s="16">
        <v>107</v>
      </c>
      <c r="F55" s="16">
        <v>106</v>
      </c>
      <c r="G55" s="16">
        <v>110</v>
      </c>
      <c r="H55" s="16">
        <v>109</v>
      </c>
      <c r="I55" s="16">
        <v>108</v>
      </c>
      <c r="J55" s="16">
        <v>105</v>
      </c>
      <c r="K55" s="16">
        <v>100</v>
      </c>
      <c r="L55" s="16">
        <v>96</v>
      </c>
      <c r="M55" s="51">
        <v>103</v>
      </c>
      <c r="N55" s="18">
        <f t="shared" si="1"/>
        <v>105.08333333333333</v>
      </c>
    </row>
    <row r="56" spans="1:14" ht="12" customHeight="1">
      <c r="A56" s="10" t="str">
        <f>'Pregnant Women Participating'!A56</f>
        <v>Zuni Pueblo, NM</v>
      </c>
      <c r="B56" s="18">
        <v>448</v>
      </c>
      <c r="C56" s="16">
        <v>433</v>
      </c>
      <c r="D56" s="16">
        <v>463</v>
      </c>
      <c r="E56" s="16">
        <v>430</v>
      </c>
      <c r="F56" s="16">
        <v>477</v>
      </c>
      <c r="G56" s="16">
        <v>447</v>
      </c>
      <c r="H56" s="16">
        <v>474</v>
      </c>
      <c r="I56" s="16">
        <v>416</v>
      </c>
      <c r="J56" s="16">
        <v>441</v>
      </c>
      <c r="K56" s="16">
        <v>450</v>
      </c>
      <c r="L56" s="16">
        <v>459</v>
      </c>
      <c r="M56" s="51">
        <v>426</v>
      </c>
      <c r="N56" s="18">
        <f t="shared" si="1"/>
        <v>447</v>
      </c>
    </row>
    <row r="57" spans="1:14" ht="12" customHeight="1">
      <c r="A57" s="10" t="str">
        <f>'Pregnant Women Participating'!A57</f>
        <v>Cherokee Nation, OK</v>
      </c>
      <c r="B57" s="18">
        <v>3671</v>
      </c>
      <c r="C57" s="16">
        <v>3432</v>
      </c>
      <c r="D57" s="16">
        <v>3366</v>
      </c>
      <c r="E57" s="16">
        <v>3559</v>
      </c>
      <c r="F57" s="16">
        <v>3362</v>
      </c>
      <c r="G57" s="16">
        <v>3390</v>
      </c>
      <c r="H57" s="16">
        <v>3526</v>
      </c>
      <c r="I57" s="16">
        <v>3598</v>
      </c>
      <c r="J57" s="16">
        <v>3648</v>
      </c>
      <c r="K57" s="16">
        <v>3596</v>
      </c>
      <c r="L57" s="16">
        <v>3723</v>
      </c>
      <c r="M57" s="51">
        <v>3738</v>
      </c>
      <c r="N57" s="18">
        <f t="shared" si="1"/>
        <v>3550.75</v>
      </c>
    </row>
    <row r="58" spans="1:14" ht="12" customHeight="1">
      <c r="A58" s="10" t="str">
        <f>'Pregnant Women Participating'!A58</f>
        <v>Chickasaw Nation, OK</v>
      </c>
      <c r="B58" s="18">
        <v>2070</v>
      </c>
      <c r="C58" s="16">
        <v>1995</v>
      </c>
      <c r="D58" s="16">
        <v>1915</v>
      </c>
      <c r="E58" s="16">
        <v>1983</v>
      </c>
      <c r="F58" s="16">
        <v>1875</v>
      </c>
      <c r="G58" s="16">
        <v>1874</v>
      </c>
      <c r="H58" s="16">
        <v>1914</v>
      </c>
      <c r="I58" s="16">
        <v>1933</v>
      </c>
      <c r="J58" s="16">
        <v>1951</v>
      </c>
      <c r="K58" s="16">
        <v>2000</v>
      </c>
      <c r="L58" s="16">
        <v>1988</v>
      </c>
      <c r="M58" s="51">
        <v>1986</v>
      </c>
      <c r="N58" s="18">
        <f t="shared" si="1"/>
        <v>1957</v>
      </c>
    </row>
    <row r="59" spans="1:14" ht="12" customHeight="1">
      <c r="A59" s="10" t="str">
        <f>'Pregnant Women Participating'!A59</f>
        <v>Choctaw Nation, OK</v>
      </c>
      <c r="B59" s="18">
        <v>2234</v>
      </c>
      <c r="C59" s="16">
        <v>2209</v>
      </c>
      <c r="D59" s="16">
        <v>2241</v>
      </c>
      <c r="E59" s="16">
        <v>2125</v>
      </c>
      <c r="F59" s="16">
        <v>2040</v>
      </c>
      <c r="G59" s="16">
        <v>1975</v>
      </c>
      <c r="H59" s="16">
        <v>1968</v>
      </c>
      <c r="I59" s="16">
        <v>2037</v>
      </c>
      <c r="J59" s="16">
        <v>2144</v>
      </c>
      <c r="K59" s="16">
        <v>2180</v>
      </c>
      <c r="L59" s="16">
        <v>2173</v>
      </c>
      <c r="M59" s="51">
        <v>2170</v>
      </c>
      <c r="N59" s="18">
        <f t="shared" si="1"/>
        <v>2124.6666666666665</v>
      </c>
    </row>
    <row r="60" spans="1:14" ht="12" customHeight="1">
      <c r="A60" s="10" t="str">
        <f>'Pregnant Women Participating'!A60</f>
        <v>Citizen Potawatomi Nation, OK</v>
      </c>
      <c r="B60" s="18">
        <v>628</v>
      </c>
      <c r="C60" s="16">
        <v>530</v>
      </c>
      <c r="D60" s="16">
        <v>515</v>
      </c>
      <c r="E60" s="16">
        <v>616</v>
      </c>
      <c r="F60" s="16">
        <v>597</v>
      </c>
      <c r="G60" s="16">
        <v>602</v>
      </c>
      <c r="H60" s="16">
        <v>595</v>
      </c>
      <c r="I60" s="16">
        <v>592</v>
      </c>
      <c r="J60" s="16">
        <v>609</v>
      </c>
      <c r="K60" s="16">
        <v>618</v>
      </c>
      <c r="L60" s="16">
        <v>632</v>
      </c>
      <c r="M60" s="51">
        <v>656</v>
      </c>
      <c r="N60" s="18">
        <f t="shared" si="1"/>
        <v>599.1666666666666</v>
      </c>
    </row>
    <row r="61" spans="1:14" ht="12" customHeight="1">
      <c r="A61" s="10" t="str">
        <f>'Pregnant Women Participating'!A61</f>
        <v>Inter-Tribal Council, OK</v>
      </c>
      <c r="B61" s="18">
        <v>447</v>
      </c>
      <c r="C61" s="16">
        <v>439</v>
      </c>
      <c r="D61" s="16">
        <v>431</v>
      </c>
      <c r="E61" s="16">
        <v>443</v>
      </c>
      <c r="F61" s="16">
        <v>462</v>
      </c>
      <c r="G61" s="16">
        <v>462</v>
      </c>
      <c r="H61" s="16">
        <v>454</v>
      </c>
      <c r="I61" s="16">
        <v>460</v>
      </c>
      <c r="J61" s="16">
        <v>466</v>
      </c>
      <c r="K61" s="16">
        <v>475</v>
      </c>
      <c r="L61" s="16">
        <v>482</v>
      </c>
      <c r="M61" s="51">
        <v>480</v>
      </c>
      <c r="N61" s="18">
        <f t="shared" si="1"/>
        <v>458.4166666666667</v>
      </c>
    </row>
    <row r="62" spans="1:14" ht="12" customHeight="1">
      <c r="A62" s="10" t="str">
        <f>'Pregnant Women Participating'!A62</f>
        <v>Muscogee Creek Nation, OK</v>
      </c>
      <c r="B62" s="18">
        <v>1542</v>
      </c>
      <c r="C62" s="16">
        <v>1481</v>
      </c>
      <c r="D62" s="16">
        <v>1403</v>
      </c>
      <c r="E62" s="16">
        <v>1524</v>
      </c>
      <c r="F62" s="16">
        <v>1589</v>
      </c>
      <c r="G62" s="16">
        <v>1548</v>
      </c>
      <c r="H62" s="16">
        <v>1573</v>
      </c>
      <c r="I62" s="16">
        <v>1645</v>
      </c>
      <c r="J62" s="16">
        <v>1655</v>
      </c>
      <c r="K62" s="16">
        <v>1681</v>
      </c>
      <c r="L62" s="16">
        <v>1687</v>
      </c>
      <c r="M62" s="51">
        <v>1719</v>
      </c>
      <c r="N62" s="18">
        <f t="shared" si="1"/>
        <v>1587.25</v>
      </c>
    </row>
    <row r="63" spans="1:14" ht="12" customHeight="1">
      <c r="A63" s="10" t="str">
        <f>'Pregnant Women Participating'!A63</f>
        <v>Osage Tribal Council, OK</v>
      </c>
      <c r="B63" s="18">
        <v>1345</v>
      </c>
      <c r="C63" s="16">
        <v>1250</v>
      </c>
      <c r="D63" s="16">
        <v>1201</v>
      </c>
      <c r="E63" s="16">
        <v>1242</v>
      </c>
      <c r="F63" s="16">
        <v>1199</v>
      </c>
      <c r="G63" s="16">
        <v>1207</v>
      </c>
      <c r="H63" s="16">
        <v>1242</v>
      </c>
      <c r="I63" s="16">
        <v>1240</v>
      </c>
      <c r="J63" s="16">
        <v>1303</v>
      </c>
      <c r="K63" s="16">
        <v>1340</v>
      </c>
      <c r="L63" s="16">
        <v>1338</v>
      </c>
      <c r="M63" s="51">
        <v>1327</v>
      </c>
      <c r="N63" s="18">
        <f t="shared" si="1"/>
        <v>1269.5</v>
      </c>
    </row>
    <row r="64" spans="1:14" ht="12" customHeight="1">
      <c r="A64" s="10" t="str">
        <f>'Pregnant Women Participating'!A64</f>
        <v>Otoe-Missouria Tribe, OK</v>
      </c>
      <c r="B64" s="18">
        <v>282</v>
      </c>
      <c r="C64" s="16">
        <v>280</v>
      </c>
      <c r="D64" s="16">
        <v>260</v>
      </c>
      <c r="E64" s="16">
        <v>276</v>
      </c>
      <c r="F64" s="16">
        <v>272</v>
      </c>
      <c r="G64" s="16">
        <v>262</v>
      </c>
      <c r="H64" s="16">
        <v>267</v>
      </c>
      <c r="I64" s="16">
        <v>287</v>
      </c>
      <c r="J64" s="16">
        <v>282</v>
      </c>
      <c r="K64" s="16">
        <v>283</v>
      </c>
      <c r="L64" s="16">
        <v>289</v>
      </c>
      <c r="M64" s="51">
        <v>267</v>
      </c>
      <c r="N64" s="18">
        <f t="shared" si="1"/>
        <v>275.5833333333333</v>
      </c>
    </row>
    <row r="65" spans="1:14" ht="12" customHeight="1">
      <c r="A65" s="10" t="str">
        <f>'Pregnant Women Participating'!A65</f>
        <v>Wichita, Caddo &amp; Delaware (WCD), OK</v>
      </c>
      <c r="B65" s="18">
        <v>2132</v>
      </c>
      <c r="C65" s="16">
        <v>2064</v>
      </c>
      <c r="D65" s="16">
        <v>2094</v>
      </c>
      <c r="E65" s="16">
        <v>2186</v>
      </c>
      <c r="F65" s="16">
        <v>2078</v>
      </c>
      <c r="G65" s="16">
        <v>2025</v>
      </c>
      <c r="H65" s="16">
        <v>2036</v>
      </c>
      <c r="I65" s="16">
        <v>2079</v>
      </c>
      <c r="J65" s="16">
        <v>2095</v>
      </c>
      <c r="K65" s="16">
        <v>2150</v>
      </c>
      <c r="L65" s="16">
        <v>2168</v>
      </c>
      <c r="M65" s="51">
        <v>2180</v>
      </c>
      <c r="N65" s="18">
        <f t="shared" si="1"/>
        <v>2107.25</v>
      </c>
    </row>
    <row r="66" spans="1:14" s="23" customFormat="1" ht="24.75" customHeight="1">
      <c r="A66" s="19" t="str">
        <f>'Pregnant Women Participating'!A66</f>
        <v>Southwest Region</v>
      </c>
      <c r="B66" s="21">
        <v>663085</v>
      </c>
      <c r="C66" s="20">
        <v>644143</v>
      </c>
      <c r="D66" s="20">
        <v>631254</v>
      </c>
      <c r="E66" s="20">
        <v>636374</v>
      </c>
      <c r="F66" s="20">
        <v>631617</v>
      </c>
      <c r="G66" s="20">
        <v>630568</v>
      </c>
      <c r="H66" s="20">
        <v>630209</v>
      </c>
      <c r="I66" s="20">
        <v>632655</v>
      </c>
      <c r="J66" s="20">
        <v>636316</v>
      </c>
      <c r="K66" s="20">
        <v>637683</v>
      </c>
      <c r="L66" s="20">
        <v>640134</v>
      </c>
      <c r="M66" s="50">
        <v>643643</v>
      </c>
      <c r="N66" s="21">
        <f t="shared" si="1"/>
        <v>638140.0833333334</v>
      </c>
    </row>
    <row r="67" spans="1:14" ht="12" customHeight="1">
      <c r="A67" s="10" t="str">
        <f>'Pregnant Women Participating'!A67</f>
        <v>Colorado</v>
      </c>
      <c r="B67" s="18">
        <v>48834</v>
      </c>
      <c r="C67" s="16">
        <v>46642</v>
      </c>
      <c r="D67" s="16">
        <v>45949</v>
      </c>
      <c r="E67" s="16">
        <v>46429</v>
      </c>
      <c r="F67" s="16">
        <v>45860</v>
      </c>
      <c r="G67" s="16">
        <v>46558</v>
      </c>
      <c r="H67" s="16">
        <v>47347</v>
      </c>
      <c r="I67" s="16">
        <v>47510</v>
      </c>
      <c r="J67" s="16">
        <v>47802</v>
      </c>
      <c r="K67" s="16">
        <v>48225</v>
      </c>
      <c r="L67" s="16">
        <v>48668</v>
      </c>
      <c r="M67" s="51">
        <v>48742</v>
      </c>
      <c r="N67" s="18">
        <f t="shared" si="1"/>
        <v>47380.5</v>
      </c>
    </row>
    <row r="68" spans="1:14" ht="12" customHeight="1">
      <c r="A68" s="10" t="str">
        <f>'Pregnant Women Participating'!A68</f>
        <v>Iowa</v>
      </c>
      <c r="B68" s="18">
        <v>32886</v>
      </c>
      <c r="C68" s="16">
        <v>31904</v>
      </c>
      <c r="D68" s="16">
        <v>31602</v>
      </c>
      <c r="E68" s="16">
        <v>31901</v>
      </c>
      <c r="F68" s="16">
        <v>31316</v>
      </c>
      <c r="G68" s="16">
        <v>31462</v>
      </c>
      <c r="H68" s="16">
        <v>31664</v>
      </c>
      <c r="I68" s="16">
        <v>32141</v>
      </c>
      <c r="J68" s="16">
        <v>32299</v>
      </c>
      <c r="K68" s="16">
        <v>32614</v>
      </c>
      <c r="L68" s="16">
        <v>32949</v>
      </c>
      <c r="M68" s="51">
        <v>33145</v>
      </c>
      <c r="N68" s="18">
        <f t="shared" si="1"/>
        <v>32156.916666666668</v>
      </c>
    </row>
    <row r="69" spans="1:14" ht="12" customHeight="1">
      <c r="A69" s="10" t="str">
        <f>'Pregnant Women Participating'!A69</f>
        <v>Kansas</v>
      </c>
      <c r="B69" s="18">
        <v>35495</v>
      </c>
      <c r="C69" s="16">
        <v>33749</v>
      </c>
      <c r="D69" s="16">
        <v>33488</v>
      </c>
      <c r="E69" s="16">
        <v>34596</v>
      </c>
      <c r="F69" s="16">
        <v>33822</v>
      </c>
      <c r="G69" s="16">
        <v>33851</v>
      </c>
      <c r="H69" s="16">
        <v>33926</v>
      </c>
      <c r="I69" s="16">
        <v>34448</v>
      </c>
      <c r="J69" s="16">
        <v>34323</v>
      </c>
      <c r="K69" s="16">
        <v>34434</v>
      </c>
      <c r="L69" s="16">
        <v>34256</v>
      </c>
      <c r="M69" s="51">
        <v>34258</v>
      </c>
      <c r="N69" s="18">
        <f t="shared" si="1"/>
        <v>34220.5</v>
      </c>
    </row>
    <row r="70" spans="1:14" ht="12" customHeight="1">
      <c r="A70" s="10" t="str">
        <f>'Pregnant Women Participating'!A70</f>
        <v>Missouri</v>
      </c>
      <c r="B70" s="18">
        <v>68001</v>
      </c>
      <c r="C70" s="16">
        <v>66853</v>
      </c>
      <c r="D70" s="16">
        <v>64985</v>
      </c>
      <c r="E70" s="16">
        <v>65063</v>
      </c>
      <c r="F70" s="16">
        <v>64157</v>
      </c>
      <c r="G70" s="16">
        <v>63979</v>
      </c>
      <c r="H70" s="16">
        <v>65252</v>
      </c>
      <c r="I70" s="16">
        <v>65062</v>
      </c>
      <c r="J70" s="16">
        <v>65077</v>
      </c>
      <c r="K70" s="16">
        <v>65905</v>
      </c>
      <c r="L70" s="16">
        <v>66446</v>
      </c>
      <c r="M70" s="51">
        <v>67187</v>
      </c>
      <c r="N70" s="18">
        <f aca="true" t="shared" si="2" ref="N70:N101">IF(SUM(B70:M70)&gt;0,AVERAGE(B70:M70)," ")</f>
        <v>65663.91666666667</v>
      </c>
    </row>
    <row r="71" spans="1:14" ht="12" customHeight="1">
      <c r="A71" s="10" t="str">
        <f>'Pregnant Women Participating'!A71</f>
        <v>Montana</v>
      </c>
      <c r="B71" s="18">
        <v>10309</v>
      </c>
      <c r="C71" s="16">
        <v>9565</v>
      </c>
      <c r="D71" s="16">
        <v>9569</v>
      </c>
      <c r="E71" s="16">
        <v>9917</v>
      </c>
      <c r="F71" s="16">
        <v>9729</v>
      </c>
      <c r="G71" s="16">
        <v>10106</v>
      </c>
      <c r="H71" s="16">
        <v>10057</v>
      </c>
      <c r="I71" s="16">
        <v>9872</v>
      </c>
      <c r="J71" s="16">
        <v>10089</v>
      </c>
      <c r="K71" s="16">
        <v>10108</v>
      </c>
      <c r="L71" s="16">
        <v>10046</v>
      </c>
      <c r="M71" s="51">
        <v>10085</v>
      </c>
      <c r="N71" s="18">
        <f t="shared" si="2"/>
        <v>9954.333333333334</v>
      </c>
    </row>
    <row r="72" spans="1:14" ht="12" customHeight="1">
      <c r="A72" s="10" t="str">
        <f>'Pregnant Women Participating'!A72</f>
        <v>Nebraska</v>
      </c>
      <c r="B72" s="18">
        <v>20920</v>
      </c>
      <c r="C72" s="16">
        <v>19955</v>
      </c>
      <c r="D72" s="16">
        <v>20039</v>
      </c>
      <c r="E72" s="16">
        <v>20619</v>
      </c>
      <c r="F72" s="16">
        <v>20022</v>
      </c>
      <c r="G72" s="16">
        <v>19608</v>
      </c>
      <c r="H72" s="16">
        <v>20002</v>
      </c>
      <c r="I72" s="16">
        <v>20276</v>
      </c>
      <c r="J72" s="16">
        <v>20298</v>
      </c>
      <c r="K72" s="16">
        <v>20845</v>
      </c>
      <c r="L72" s="16">
        <v>21125</v>
      </c>
      <c r="M72" s="51">
        <v>20656</v>
      </c>
      <c r="N72" s="18">
        <f t="shared" si="2"/>
        <v>20363.75</v>
      </c>
    </row>
    <row r="73" spans="1:14" ht="12" customHeight="1">
      <c r="A73" s="10" t="str">
        <f>'Pregnant Women Participating'!A73</f>
        <v>North Dakota</v>
      </c>
      <c r="B73" s="18">
        <v>6230</v>
      </c>
      <c r="C73" s="16">
        <v>5972</v>
      </c>
      <c r="D73" s="16">
        <v>5899</v>
      </c>
      <c r="E73" s="16">
        <v>6129</v>
      </c>
      <c r="F73" s="16">
        <v>5845</v>
      </c>
      <c r="G73" s="16">
        <v>5808</v>
      </c>
      <c r="H73" s="16">
        <v>5942</v>
      </c>
      <c r="I73" s="16">
        <v>5917</v>
      </c>
      <c r="J73" s="16">
        <v>6027</v>
      </c>
      <c r="K73" s="16">
        <v>6093</v>
      </c>
      <c r="L73" s="16">
        <v>6077</v>
      </c>
      <c r="M73" s="51">
        <v>5999</v>
      </c>
      <c r="N73" s="18">
        <f t="shared" si="2"/>
        <v>5994.833333333333</v>
      </c>
    </row>
    <row r="74" spans="1:14" ht="12" customHeight="1">
      <c r="A74" s="10" t="str">
        <f>'Pregnant Women Participating'!A74</f>
        <v>South Dakota</v>
      </c>
      <c r="B74" s="18">
        <v>9294</v>
      </c>
      <c r="C74" s="16">
        <v>9299</v>
      </c>
      <c r="D74" s="16">
        <v>9101</v>
      </c>
      <c r="E74" s="16">
        <v>9424</v>
      </c>
      <c r="F74" s="16">
        <v>9181</v>
      </c>
      <c r="G74" s="16">
        <v>9328</v>
      </c>
      <c r="H74" s="16">
        <v>9249</v>
      </c>
      <c r="I74" s="16">
        <v>9156</v>
      </c>
      <c r="J74" s="16">
        <v>9021</v>
      </c>
      <c r="K74" s="16">
        <v>9414</v>
      </c>
      <c r="L74" s="16">
        <v>9543</v>
      </c>
      <c r="M74" s="51">
        <v>9348</v>
      </c>
      <c r="N74" s="18">
        <f t="shared" si="2"/>
        <v>9279.833333333334</v>
      </c>
    </row>
    <row r="75" spans="1:14" ht="12" customHeight="1">
      <c r="A75" s="10" t="str">
        <f>'Pregnant Women Participating'!A75</f>
        <v>Utah</v>
      </c>
      <c r="B75" s="18">
        <v>32639</v>
      </c>
      <c r="C75" s="16">
        <v>31681</v>
      </c>
      <c r="D75" s="16">
        <v>30950</v>
      </c>
      <c r="E75" s="16">
        <v>31253</v>
      </c>
      <c r="F75" s="16">
        <v>31304</v>
      </c>
      <c r="G75" s="16">
        <v>31619</v>
      </c>
      <c r="H75" s="16">
        <v>31809</v>
      </c>
      <c r="I75" s="16">
        <v>31764</v>
      </c>
      <c r="J75" s="16">
        <v>31977</v>
      </c>
      <c r="K75" s="16">
        <v>31917</v>
      </c>
      <c r="L75" s="16">
        <v>31803</v>
      </c>
      <c r="M75" s="51">
        <v>31726</v>
      </c>
      <c r="N75" s="18">
        <f t="shared" si="2"/>
        <v>31703.5</v>
      </c>
    </row>
    <row r="76" spans="1:14" ht="12" customHeight="1">
      <c r="A76" s="10" t="str">
        <f>'Pregnant Women Participating'!A76</f>
        <v>Wyoming</v>
      </c>
      <c r="B76" s="18">
        <v>5953</v>
      </c>
      <c r="C76" s="16">
        <v>5752</v>
      </c>
      <c r="D76" s="16">
        <v>5704</v>
      </c>
      <c r="E76" s="16">
        <v>5737</v>
      </c>
      <c r="F76" s="16">
        <v>5728</v>
      </c>
      <c r="G76" s="16">
        <v>5733</v>
      </c>
      <c r="H76" s="16">
        <v>5723</v>
      </c>
      <c r="I76" s="16">
        <v>5664</v>
      </c>
      <c r="J76" s="16">
        <v>5549</v>
      </c>
      <c r="K76" s="16">
        <v>5610</v>
      </c>
      <c r="L76" s="16">
        <v>5572</v>
      </c>
      <c r="M76" s="51">
        <v>5616</v>
      </c>
      <c r="N76" s="18">
        <f t="shared" si="2"/>
        <v>5695.083333333333</v>
      </c>
    </row>
    <row r="77" spans="1:14" ht="12" customHeight="1">
      <c r="A77" s="10" t="str">
        <f>'Pregnant Women Participating'!A77</f>
        <v>Ute Mountain Ute Tribe, CO</v>
      </c>
      <c r="B77" s="18">
        <v>121</v>
      </c>
      <c r="C77" s="16">
        <v>118</v>
      </c>
      <c r="D77" s="16">
        <v>118</v>
      </c>
      <c r="E77" s="16">
        <v>117</v>
      </c>
      <c r="F77" s="16">
        <v>110</v>
      </c>
      <c r="G77" s="16">
        <v>106</v>
      </c>
      <c r="H77" s="16">
        <v>104</v>
      </c>
      <c r="I77" s="16">
        <v>108</v>
      </c>
      <c r="J77" s="16">
        <v>118</v>
      </c>
      <c r="K77" s="16">
        <v>115</v>
      </c>
      <c r="L77" s="16">
        <v>104</v>
      </c>
      <c r="M77" s="51">
        <v>111</v>
      </c>
      <c r="N77" s="18">
        <f t="shared" si="2"/>
        <v>112.5</v>
      </c>
    </row>
    <row r="78" spans="1:14" ht="12" customHeight="1">
      <c r="A78" s="10" t="str">
        <f>'Pregnant Women Participating'!A78</f>
        <v>Omaha Sioux, NE</v>
      </c>
      <c r="B78" s="18">
        <v>207</v>
      </c>
      <c r="C78" s="16">
        <v>197</v>
      </c>
      <c r="D78" s="16">
        <v>192</v>
      </c>
      <c r="E78" s="16">
        <v>217</v>
      </c>
      <c r="F78" s="16">
        <v>205</v>
      </c>
      <c r="G78" s="16">
        <v>213</v>
      </c>
      <c r="H78" s="16">
        <v>209</v>
      </c>
      <c r="I78" s="16">
        <v>214</v>
      </c>
      <c r="J78" s="16">
        <v>221</v>
      </c>
      <c r="K78" s="16">
        <v>217</v>
      </c>
      <c r="L78" s="16">
        <v>211</v>
      </c>
      <c r="M78" s="51">
        <v>201</v>
      </c>
      <c r="N78" s="18">
        <f t="shared" si="2"/>
        <v>208.66666666666666</v>
      </c>
    </row>
    <row r="79" spans="1:14" ht="12" customHeight="1">
      <c r="A79" s="10" t="str">
        <f>'Pregnant Women Participating'!A79</f>
        <v>Santee Sioux, NE</v>
      </c>
      <c r="B79" s="18">
        <v>60</v>
      </c>
      <c r="C79" s="16">
        <v>60</v>
      </c>
      <c r="D79" s="16">
        <v>65</v>
      </c>
      <c r="E79" s="16">
        <v>66</v>
      </c>
      <c r="F79" s="16">
        <v>63</v>
      </c>
      <c r="G79" s="16">
        <v>59</v>
      </c>
      <c r="H79" s="16">
        <v>61</v>
      </c>
      <c r="I79" s="16">
        <v>68</v>
      </c>
      <c r="J79" s="16">
        <v>77</v>
      </c>
      <c r="K79" s="16">
        <v>78</v>
      </c>
      <c r="L79" s="16">
        <v>79</v>
      </c>
      <c r="M79" s="51">
        <v>71</v>
      </c>
      <c r="N79" s="18">
        <f t="shared" si="2"/>
        <v>67.25</v>
      </c>
    </row>
    <row r="80" spans="1:14" ht="12" customHeight="1">
      <c r="A80" s="10" t="str">
        <f>'Pregnant Women Participating'!A80</f>
        <v>Winnebago Tribe, NE</v>
      </c>
      <c r="B80" s="18">
        <v>111</v>
      </c>
      <c r="C80" s="16">
        <v>103</v>
      </c>
      <c r="D80" s="16">
        <v>103</v>
      </c>
      <c r="E80" s="16">
        <v>111</v>
      </c>
      <c r="F80" s="16">
        <v>100</v>
      </c>
      <c r="G80" s="16">
        <v>99</v>
      </c>
      <c r="H80" s="16">
        <v>108</v>
      </c>
      <c r="I80" s="16">
        <v>118</v>
      </c>
      <c r="J80" s="16">
        <v>112</v>
      </c>
      <c r="K80" s="16">
        <v>117</v>
      </c>
      <c r="L80" s="16">
        <v>129</v>
      </c>
      <c r="M80" s="51">
        <v>120</v>
      </c>
      <c r="N80" s="18">
        <f t="shared" si="2"/>
        <v>110.91666666666667</v>
      </c>
    </row>
    <row r="81" spans="1:14" ht="12" customHeight="1">
      <c r="A81" s="10" t="str">
        <f>'Pregnant Women Participating'!A81</f>
        <v>Standing Rock Sioux Tribe, ND</v>
      </c>
      <c r="B81" s="18">
        <v>519</v>
      </c>
      <c r="C81" s="16">
        <v>514</v>
      </c>
      <c r="D81" s="16">
        <v>497</v>
      </c>
      <c r="E81" s="16">
        <v>507</v>
      </c>
      <c r="F81" s="16">
        <v>502</v>
      </c>
      <c r="G81" s="16">
        <v>490</v>
      </c>
      <c r="H81" s="16">
        <v>495</v>
      </c>
      <c r="I81" s="16">
        <v>500</v>
      </c>
      <c r="J81" s="16">
        <v>504</v>
      </c>
      <c r="K81" s="16">
        <v>516</v>
      </c>
      <c r="L81" s="16">
        <v>503</v>
      </c>
      <c r="M81" s="51">
        <v>475</v>
      </c>
      <c r="N81" s="18">
        <f t="shared" si="2"/>
        <v>501.8333333333333</v>
      </c>
    </row>
    <row r="82" spans="1:14" ht="12" customHeight="1">
      <c r="A82" s="10" t="str">
        <f>'Pregnant Women Participating'!A82</f>
        <v>Three Affiliated Tribes, ND</v>
      </c>
      <c r="B82" s="18">
        <v>111</v>
      </c>
      <c r="C82" s="16">
        <v>131</v>
      </c>
      <c r="D82" s="16">
        <v>114</v>
      </c>
      <c r="E82" s="16">
        <v>122</v>
      </c>
      <c r="F82" s="16">
        <v>120</v>
      </c>
      <c r="G82" s="16">
        <v>116</v>
      </c>
      <c r="H82" s="16">
        <v>121</v>
      </c>
      <c r="I82" s="16">
        <v>105</v>
      </c>
      <c r="J82" s="16">
        <v>110</v>
      </c>
      <c r="K82" s="16">
        <v>103</v>
      </c>
      <c r="L82" s="16">
        <v>94</v>
      </c>
      <c r="M82" s="51">
        <v>92</v>
      </c>
      <c r="N82" s="18">
        <f t="shared" si="2"/>
        <v>111.58333333333333</v>
      </c>
    </row>
    <row r="83" spans="1:14" ht="12" customHeight="1">
      <c r="A83" s="10" t="str">
        <f>'Pregnant Women Participating'!A83</f>
        <v>Cheyenne River Sioux, SD</v>
      </c>
      <c r="B83" s="18">
        <v>484</v>
      </c>
      <c r="C83" s="16">
        <v>476</v>
      </c>
      <c r="D83" s="16">
        <v>459</v>
      </c>
      <c r="E83" s="16">
        <v>454</v>
      </c>
      <c r="F83" s="16">
        <v>435</v>
      </c>
      <c r="G83" s="16">
        <v>371</v>
      </c>
      <c r="H83" s="16">
        <v>414</v>
      </c>
      <c r="I83" s="16">
        <v>422</v>
      </c>
      <c r="J83" s="16">
        <v>446</v>
      </c>
      <c r="K83" s="16">
        <v>451</v>
      </c>
      <c r="L83" s="16">
        <v>450</v>
      </c>
      <c r="M83" s="51">
        <v>464</v>
      </c>
      <c r="N83" s="18">
        <f t="shared" si="2"/>
        <v>443.8333333333333</v>
      </c>
    </row>
    <row r="84" spans="1:14" ht="12" customHeight="1">
      <c r="A84" s="10" t="str">
        <f>'Pregnant Women Participating'!A84</f>
        <v>Rosebud Sioux, SD</v>
      </c>
      <c r="B84" s="18">
        <v>720</v>
      </c>
      <c r="C84" s="16">
        <v>716</v>
      </c>
      <c r="D84" s="16">
        <v>697</v>
      </c>
      <c r="E84" s="16">
        <v>711</v>
      </c>
      <c r="F84" s="16">
        <v>680</v>
      </c>
      <c r="G84" s="16">
        <v>686</v>
      </c>
      <c r="H84" s="16">
        <v>708</v>
      </c>
      <c r="I84" s="16">
        <v>693</v>
      </c>
      <c r="J84" s="16">
        <v>736</v>
      </c>
      <c r="K84" s="16">
        <v>739</v>
      </c>
      <c r="L84" s="16">
        <v>724</v>
      </c>
      <c r="M84" s="51">
        <v>725</v>
      </c>
      <c r="N84" s="18">
        <f t="shared" si="2"/>
        <v>711.25</v>
      </c>
    </row>
    <row r="85" spans="1:14" ht="12" customHeight="1">
      <c r="A85" s="10" t="str">
        <f>'Pregnant Women Participating'!A85</f>
        <v>Northern Arapahoe, WY</v>
      </c>
      <c r="B85" s="18">
        <v>268</v>
      </c>
      <c r="C85" s="16">
        <v>264</v>
      </c>
      <c r="D85" s="16">
        <v>261</v>
      </c>
      <c r="E85" s="16">
        <v>268</v>
      </c>
      <c r="F85" s="16">
        <v>248</v>
      </c>
      <c r="G85" s="16">
        <v>233</v>
      </c>
      <c r="H85" s="16">
        <v>234</v>
      </c>
      <c r="I85" s="16">
        <v>222</v>
      </c>
      <c r="J85" s="16">
        <v>213</v>
      </c>
      <c r="K85" s="16">
        <v>209</v>
      </c>
      <c r="L85" s="16">
        <v>213</v>
      </c>
      <c r="M85" s="51">
        <v>232</v>
      </c>
      <c r="N85" s="18">
        <f t="shared" si="2"/>
        <v>238.75</v>
      </c>
    </row>
    <row r="86" spans="1:14" ht="12" customHeight="1">
      <c r="A86" s="10" t="str">
        <f>'Pregnant Women Participating'!A86</f>
        <v>Shoshone Tribe, WY</v>
      </c>
      <c r="B86" s="18">
        <v>87</v>
      </c>
      <c r="C86" s="16">
        <v>95</v>
      </c>
      <c r="D86" s="16">
        <v>90</v>
      </c>
      <c r="E86" s="16">
        <v>88</v>
      </c>
      <c r="F86" s="16">
        <v>86</v>
      </c>
      <c r="G86" s="16">
        <v>91</v>
      </c>
      <c r="H86" s="16">
        <v>88</v>
      </c>
      <c r="I86" s="16">
        <v>82</v>
      </c>
      <c r="J86" s="16">
        <v>71</v>
      </c>
      <c r="K86" s="16">
        <v>70</v>
      </c>
      <c r="L86" s="16">
        <v>67</v>
      </c>
      <c r="M86" s="51">
        <v>65</v>
      </c>
      <c r="N86" s="18">
        <f t="shared" si="2"/>
        <v>81.66666666666667</v>
      </c>
    </row>
    <row r="87" spans="1:14" s="23" customFormat="1" ht="24.75" customHeight="1">
      <c r="A87" s="19" t="str">
        <f>'Pregnant Women Participating'!A87</f>
        <v>Mountain Plains</v>
      </c>
      <c r="B87" s="21">
        <v>273249</v>
      </c>
      <c r="C87" s="20">
        <v>264046</v>
      </c>
      <c r="D87" s="20">
        <v>259882</v>
      </c>
      <c r="E87" s="20">
        <v>263729</v>
      </c>
      <c r="F87" s="20">
        <v>259513</v>
      </c>
      <c r="G87" s="20">
        <v>260516</v>
      </c>
      <c r="H87" s="20">
        <v>263513</v>
      </c>
      <c r="I87" s="20">
        <v>264342</v>
      </c>
      <c r="J87" s="20">
        <v>265070</v>
      </c>
      <c r="K87" s="20">
        <v>267780</v>
      </c>
      <c r="L87" s="20">
        <v>269059</v>
      </c>
      <c r="M87" s="50">
        <v>269318</v>
      </c>
      <c r="N87" s="21">
        <f t="shared" si="2"/>
        <v>265001.4166666667</v>
      </c>
    </row>
    <row r="88" spans="1:14" ht="12" customHeight="1">
      <c r="A88" s="11" t="str">
        <f>'Pregnant Women Participating'!A88</f>
        <v>Alaska</v>
      </c>
      <c r="B88" s="18">
        <v>11061</v>
      </c>
      <c r="C88" s="16">
        <v>10454</v>
      </c>
      <c r="D88" s="16">
        <v>9693</v>
      </c>
      <c r="E88" s="16">
        <v>9602</v>
      </c>
      <c r="F88" s="16">
        <v>9443</v>
      </c>
      <c r="G88" s="16">
        <v>9248</v>
      </c>
      <c r="H88" s="16">
        <v>9519</v>
      </c>
      <c r="I88" s="16">
        <v>9722</v>
      </c>
      <c r="J88" s="16">
        <v>10107</v>
      </c>
      <c r="K88" s="16">
        <v>10434</v>
      </c>
      <c r="L88" s="16">
        <v>10640</v>
      </c>
      <c r="M88" s="51">
        <v>10660</v>
      </c>
      <c r="N88" s="18">
        <f t="shared" si="2"/>
        <v>10048.583333333334</v>
      </c>
    </row>
    <row r="89" spans="1:14" ht="12" customHeight="1">
      <c r="A89" s="11" t="str">
        <f>'Pregnant Women Participating'!A89</f>
        <v>American Samoa</v>
      </c>
      <c r="B89" s="18">
        <v>4245</v>
      </c>
      <c r="C89" s="16">
        <v>4120</v>
      </c>
      <c r="D89" s="16">
        <v>4106</v>
      </c>
      <c r="E89" s="16">
        <v>4212</v>
      </c>
      <c r="F89" s="16">
        <v>4171</v>
      </c>
      <c r="G89" s="16">
        <v>4209</v>
      </c>
      <c r="H89" s="16">
        <v>4158</v>
      </c>
      <c r="I89" s="16">
        <v>4242</v>
      </c>
      <c r="J89" s="16">
        <v>4317</v>
      </c>
      <c r="K89" s="16">
        <v>4280</v>
      </c>
      <c r="L89" s="16">
        <v>4222</v>
      </c>
      <c r="M89" s="51">
        <v>4195</v>
      </c>
      <c r="N89" s="18">
        <f t="shared" si="2"/>
        <v>4206.416666666667</v>
      </c>
    </row>
    <row r="90" spans="1:14" ht="12" customHeight="1">
      <c r="A90" s="11" t="str">
        <f>'Pregnant Women Participating'!A90</f>
        <v>Arizona</v>
      </c>
      <c r="B90" s="18">
        <v>79757</v>
      </c>
      <c r="C90" s="16">
        <v>73851</v>
      </c>
      <c r="D90" s="16">
        <v>73755</v>
      </c>
      <c r="E90" s="16">
        <v>76862</v>
      </c>
      <c r="F90" s="16">
        <v>73652</v>
      </c>
      <c r="G90" s="16">
        <v>73596</v>
      </c>
      <c r="H90" s="16">
        <v>73578</v>
      </c>
      <c r="I90" s="16">
        <v>74968</v>
      </c>
      <c r="J90" s="16">
        <v>76290</v>
      </c>
      <c r="K90" s="16">
        <v>77196</v>
      </c>
      <c r="L90" s="16">
        <v>79089</v>
      </c>
      <c r="M90" s="51">
        <v>77971</v>
      </c>
      <c r="N90" s="18">
        <f t="shared" si="2"/>
        <v>75880.41666666667</v>
      </c>
    </row>
    <row r="91" spans="1:14" ht="12" customHeight="1">
      <c r="A91" s="11" t="str">
        <f>'Pregnant Women Participating'!A91</f>
        <v>California</v>
      </c>
      <c r="B91" s="18">
        <v>808265</v>
      </c>
      <c r="C91" s="16">
        <v>760498</v>
      </c>
      <c r="D91" s="16">
        <v>772104</v>
      </c>
      <c r="E91" s="16">
        <v>801711</v>
      </c>
      <c r="F91" s="16">
        <v>769703</v>
      </c>
      <c r="G91" s="16">
        <v>775535</v>
      </c>
      <c r="H91" s="16">
        <v>782002</v>
      </c>
      <c r="I91" s="16">
        <v>776477</v>
      </c>
      <c r="J91" s="16">
        <v>767207</v>
      </c>
      <c r="K91" s="16">
        <v>778809</v>
      </c>
      <c r="L91" s="16">
        <v>773897</v>
      </c>
      <c r="M91" s="51">
        <v>759634</v>
      </c>
      <c r="N91" s="18">
        <f t="shared" si="2"/>
        <v>777153.5</v>
      </c>
    </row>
    <row r="92" spans="1:14" ht="12" customHeight="1">
      <c r="A92" s="11" t="str">
        <f>'Pregnant Women Participating'!A92</f>
        <v>Guam</v>
      </c>
      <c r="B92" s="18">
        <v>3937</v>
      </c>
      <c r="C92" s="16">
        <v>3900</v>
      </c>
      <c r="D92" s="16">
        <v>3851</v>
      </c>
      <c r="E92" s="16">
        <v>3593</v>
      </c>
      <c r="F92" s="16">
        <v>3853</v>
      </c>
      <c r="G92" s="16">
        <v>3972</v>
      </c>
      <c r="H92" s="16">
        <v>3970</v>
      </c>
      <c r="I92" s="16">
        <v>3974</v>
      </c>
      <c r="J92" s="16">
        <v>4004</v>
      </c>
      <c r="K92" s="16">
        <v>3951</v>
      </c>
      <c r="L92" s="16">
        <v>3875</v>
      </c>
      <c r="M92" s="51">
        <v>4129</v>
      </c>
      <c r="N92" s="18">
        <f t="shared" si="2"/>
        <v>3917.4166666666665</v>
      </c>
    </row>
    <row r="93" spans="1:14" ht="12" customHeight="1">
      <c r="A93" s="11" t="str">
        <f>'Pregnant Women Participating'!A93</f>
        <v>Hawaii</v>
      </c>
      <c r="B93" s="18">
        <v>19224</v>
      </c>
      <c r="C93" s="16">
        <v>18482</v>
      </c>
      <c r="D93" s="16">
        <v>17726</v>
      </c>
      <c r="E93" s="16">
        <v>17902</v>
      </c>
      <c r="F93" s="16">
        <v>17305</v>
      </c>
      <c r="G93" s="16">
        <v>17220</v>
      </c>
      <c r="H93" s="16">
        <v>17354</v>
      </c>
      <c r="I93" s="16">
        <v>17403</v>
      </c>
      <c r="J93" s="16">
        <v>17447</v>
      </c>
      <c r="K93" s="16">
        <v>17750</v>
      </c>
      <c r="L93" s="16">
        <v>17763</v>
      </c>
      <c r="M93" s="51">
        <v>17827</v>
      </c>
      <c r="N93" s="18">
        <f t="shared" si="2"/>
        <v>17783.583333333332</v>
      </c>
    </row>
    <row r="94" spans="1:14" ht="12" customHeight="1">
      <c r="A94" s="11" t="str">
        <f>'Pregnant Women Participating'!A94</f>
        <v>Idaho</v>
      </c>
      <c r="B94" s="18">
        <v>21299</v>
      </c>
      <c r="C94" s="16">
        <v>20980</v>
      </c>
      <c r="D94" s="16">
        <v>20706</v>
      </c>
      <c r="E94" s="16">
        <v>20956</v>
      </c>
      <c r="F94" s="16">
        <v>20776</v>
      </c>
      <c r="G94" s="16">
        <v>20833</v>
      </c>
      <c r="H94" s="16">
        <v>21016</v>
      </c>
      <c r="I94" s="16">
        <v>20990</v>
      </c>
      <c r="J94" s="16">
        <v>20859</v>
      </c>
      <c r="K94" s="16">
        <v>20830</v>
      </c>
      <c r="L94" s="16">
        <v>20957</v>
      </c>
      <c r="M94" s="51">
        <v>20914</v>
      </c>
      <c r="N94" s="18">
        <f t="shared" si="2"/>
        <v>20926.333333333332</v>
      </c>
    </row>
    <row r="95" spans="1:14" ht="12" customHeight="1">
      <c r="A95" s="11" t="str">
        <f>'Pregnant Women Participating'!A95</f>
        <v>Nevada</v>
      </c>
      <c r="B95" s="18">
        <v>39230</v>
      </c>
      <c r="C95" s="16">
        <v>38313</v>
      </c>
      <c r="D95" s="16">
        <v>37897</v>
      </c>
      <c r="E95" s="16">
        <v>38483</v>
      </c>
      <c r="F95" s="16">
        <v>38247</v>
      </c>
      <c r="G95" s="16">
        <v>38238</v>
      </c>
      <c r="H95" s="16">
        <v>38236</v>
      </c>
      <c r="I95" s="16">
        <v>38456</v>
      </c>
      <c r="J95" s="16">
        <v>38402</v>
      </c>
      <c r="K95" s="16">
        <v>39067</v>
      </c>
      <c r="L95" s="16">
        <v>39480</v>
      </c>
      <c r="M95" s="51">
        <v>39800</v>
      </c>
      <c r="N95" s="18">
        <f t="shared" si="2"/>
        <v>38654.083333333336</v>
      </c>
    </row>
    <row r="96" spans="1:14" ht="12" customHeight="1">
      <c r="A96" s="11" t="str">
        <f>'Pregnant Women Participating'!A96</f>
        <v>Oregon</v>
      </c>
      <c r="B96" s="18">
        <v>58291</v>
      </c>
      <c r="C96" s="16">
        <v>57035</v>
      </c>
      <c r="D96" s="16">
        <v>56137</v>
      </c>
      <c r="E96" s="16">
        <v>56492</v>
      </c>
      <c r="F96" s="16">
        <v>55789</v>
      </c>
      <c r="G96" s="16">
        <v>55738</v>
      </c>
      <c r="H96" s="16">
        <v>55946</v>
      </c>
      <c r="I96" s="16">
        <v>55943</v>
      </c>
      <c r="J96" s="16">
        <v>56237</v>
      </c>
      <c r="K96" s="16">
        <v>55977</v>
      </c>
      <c r="L96" s="16">
        <v>55789</v>
      </c>
      <c r="M96" s="51">
        <v>55789</v>
      </c>
      <c r="N96" s="18">
        <f t="shared" si="2"/>
        <v>56263.583333333336</v>
      </c>
    </row>
    <row r="97" spans="1:14" ht="12" customHeight="1">
      <c r="A97" s="11" t="str">
        <f>'Pregnant Women Participating'!A97</f>
        <v>Washington</v>
      </c>
      <c r="B97" s="18">
        <v>107422</v>
      </c>
      <c r="C97" s="16">
        <v>104451</v>
      </c>
      <c r="D97" s="16">
        <v>102847</v>
      </c>
      <c r="E97" s="16">
        <v>105116</v>
      </c>
      <c r="F97" s="16">
        <v>103354</v>
      </c>
      <c r="G97" s="16">
        <v>103105</v>
      </c>
      <c r="H97" s="16">
        <v>103074</v>
      </c>
      <c r="I97" s="16">
        <v>103417</v>
      </c>
      <c r="J97" s="16">
        <v>103202</v>
      </c>
      <c r="K97" s="16">
        <v>103605</v>
      </c>
      <c r="L97" s="16">
        <v>103073</v>
      </c>
      <c r="M97" s="51">
        <v>103533</v>
      </c>
      <c r="N97" s="18">
        <f t="shared" si="2"/>
        <v>103849.91666666667</v>
      </c>
    </row>
    <row r="98" spans="1:14" ht="12" customHeight="1">
      <c r="A98" s="11" t="str">
        <f>'Pregnant Women Participating'!A98</f>
        <v>Northern Marianas</v>
      </c>
      <c r="B98" s="18">
        <v>2608</v>
      </c>
      <c r="C98" s="16">
        <v>2469</v>
      </c>
      <c r="D98" s="16">
        <v>2422</v>
      </c>
      <c r="E98" s="16">
        <v>2421</v>
      </c>
      <c r="F98" s="16">
        <v>2411</v>
      </c>
      <c r="G98" s="16">
        <v>2422</v>
      </c>
      <c r="H98" s="16">
        <v>2373</v>
      </c>
      <c r="I98" s="16">
        <v>2447</v>
      </c>
      <c r="J98" s="16">
        <v>2434</v>
      </c>
      <c r="K98" s="16">
        <v>2379</v>
      </c>
      <c r="L98" s="16">
        <v>2329</v>
      </c>
      <c r="M98" s="51">
        <v>2330</v>
      </c>
      <c r="N98" s="18">
        <f t="shared" si="2"/>
        <v>2420.4166666666665</v>
      </c>
    </row>
    <row r="99" spans="1:14" ht="12" customHeight="1">
      <c r="A99" s="11" t="str">
        <f>'Pregnant Women Participating'!A99</f>
        <v>Inter-Tribal Council, AZ</v>
      </c>
      <c r="B99" s="18">
        <v>5279</v>
      </c>
      <c r="C99" s="16">
        <v>4624</v>
      </c>
      <c r="D99" s="16">
        <v>4575</v>
      </c>
      <c r="E99" s="16">
        <v>5117</v>
      </c>
      <c r="F99" s="16">
        <v>4820</v>
      </c>
      <c r="G99" s="16">
        <v>4922</v>
      </c>
      <c r="H99" s="16">
        <v>4962</v>
      </c>
      <c r="I99" s="16">
        <v>5067</v>
      </c>
      <c r="J99" s="16">
        <v>5186</v>
      </c>
      <c r="K99" s="16">
        <v>5339</v>
      </c>
      <c r="L99" s="16">
        <v>5335</v>
      </c>
      <c r="M99" s="51">
        <v>5126</v>
      </c>
      <c r="N99" s="18">
        <f t="shared" si="2"/>
        <v>5029.333333333333</v>
      </c>
    </row>
    <row r="100" spans="1:14" ht="12" customHeight="1">
      <c r="A100" s="11" t="str">
        <f>'Pregnant Women Participating'!A100</f>
        <v>Navajo Nation, AZ</v>
      </c>
      <c r="B100" s="18">
        <v>5750</v>
      </c>
      <c r="C100" s="16">
        <v>5507</v>
      </c>
      <c r="D100" s="16">
        <v>5532</v>
      </c>
      <c r="E100" s="16">
        <v>5864</v>
      </c>
      <c r="F100" s="16">
        <v>5732</v>
      </c>
      <c r="G100" s="16">
        <v>5850</v>
      </c>
      <c r="H100" s="16">
        <v>5860</v>
      </c>
      <c r="I100" s="16">
        <v>5873</v>
      </c>
      <c r="J100" s="16">
        <v>5862</v>
      </c>
      <c r="K100" s="16">
        <v>6017</v>
      </c>
      <c r="L100" s="16">
        <v>6058</v>
      </c>
      <c r="M100" s="51">
        <v>5896</v>
      </c>
      <c r="N100" s="18">
        <f t="shared" si="2"/>
        <v>5816.75</v>
      </c>
    </row>
    <row r="101" spans="1:14" ht="12" customHeight="1">
      <c r="A101" s="11" t="str">
        <f>'Pregnant Women Participating'!A101</f>
        <v>Inter-Tribal Council, NV</v>
      </c>
      <c r="B101" s="18">
        <v>798</v>
      </c>
      <c r="C101" s="16">
        <v>749</v>
      </c>
      <c r="D101" s="16">
        <v>765</v>
      </c>
      <c r="E101" s="16">
        <v>763</v>
      </c>
      <c r="F101" s="16">
        <v>781</v>
      </c>
      <c r="G101" s="16">
        <v>767</v>
      </c>
      <c r="H101" s="16">
        <v>767</v>
      </c>
      <c r="I101" s="16">
        <v>767</v>
      </c>
      <c r="J101" s="16">
        <v>776</v>
      </c>
      <c r="K101" s="16">
        <v>790</v>
      </c>
      <c r="L101" s="16">
        <v>789</v>
      </c>
      <c r="M101" s="51">
        <v>803</v>
      </c>
      <c r="N101" s="18">
        <f t="shared" si="2"/>
        <v>776.25</v>
      </c>
    </row>
    <row r="102" spans="1:14" s="23" customFormat="1" ht="24.75" customHeight="1">
      <c r="A102" s="19" t="str">
        <f>'Pregnant Women Participating'!A102</f>
        <v>Western Region</v>
      </c>
      <c r="B102" s="21">
        <v>1167166</v>
      </c>
      <c r="C102" s="20">
        <v>1105433</v>
      </c>
      <c r="D102" s="20">
        <v>1112116</v>
      </c>
      <c r="E102" s="20">
        <v>1149094</v>
      </c>
      <c r="F102" s="20">
        <v>1110037</v>
      </c>
      <c r="G102" s="20">
        <v>1115655</v>
      </c>
      <c r="H102" s="20">
        <v>1122815</v>
      </c>
      <c r="I102" s="20">
        <v>1119746</v>
      </c>
      <c r="J102" s="20">
        <v>1112330</v>
      </c>
      <c r="K102" s="20">
        <v>1126424</v>
      </c>
      <c r="L102" s="20">
        <v>1123296</v>
      </c>
      <c r="M102" s="50">
        <v>1108607</v>
      </c>
      <c r="N102" s="21">
        <f>IF(SUM(B102:M102)&gt;0,AVERAGE(B102:M102)," ")</f>
        <v>1122726.5833333333</v>
      </c>
    </row>
    <row r="103" spans="1:14" s="38" customFormat="1" ht="16.5" customHeight="1" thickBot="1">
      <c r="A103" s="35" t="str">
        <f>'Pregnant Women Participating'!A103</f>
        <v>TOTAL</v>
      </c>
      <c r="B103" s="36">
        <v>4494854</v>
      </c>
      <c r="C103" s="37">
        <v>4335275</v>
      </c>
      <c r="D103" s="37">
        <v>4276023</v>
      </c>
      <c r="E103" s="37">
        <v>4314054</v>
      </c>
      <c r="F103" s="37">
        <v>4228985</v>
      </c>
      <c r="G103" s="37">
        <v>4253041</v>
      </c>
      <c r="H103" s="37">
        <v>4278621</v>
      </c>
      <c r="I103" s="37">
        <v>4292071</v>
      </c>
      <c r="J103" s="37">
        <v>4303188</v>
      </c>
      <c r="K103" s="37">
        <v>4346552</v>
      </c>
      <c r="L103" s="37">
        <v>4364985</v>
      </c>
      <c r="M103" s="53">
        <v>4367351</v>
      </c>
      <c r="N103" s="36">
        <f>IF(SUM(B103:M103)&gt;0,AVERAGE(B103:M103)," ")</f>
        <v>4321250</v>
      </c>
    </row>
    <row r="104" s="7" customFormat="1" ht="12.75" customHeight="1" thickTop="1">
      <c r="A104" s="12"/>
    </row>
    <row r="105" ht="12">
      <c r="A105" s="12"/>
    </row>
    <row r="106" s="34" customFormat="1" ht="12.75">
      <c r="A106" s="14" t="s">
        <v>1</v>
      </c>
    </row>
  </sheetData>
  <sheetProtection/>
  <printOptions/>
  <pageMargins left="0.5" right="0.5" top="0.5" bottom="0.5" header="0.5" footer="0.3"/>
  <pageSetup fitToHeight="0" fitToWidth="1" horizontalDpi="600" verticalDpi="600" orientation="landscape" scale="91" r:id="rId1"/>
  <headerFooter alignWithMargins="0">
    <oddFooter>&amp;L&amp;6Source: National Data Bank, USDA/Food and Nutrition Service&amp;C&amp;6Page &amp;P of &amp;N&amp;R&amp;6Printed on: &amp;D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4.7109375" style="13" customWidth="1"/>
    <col min="2" max="13" width="11.7109375" style="3" customWidth="1"/>
    <col min="14" max="14" width="13.7109375" style="3" customWidth="1"/>
    <col min="15" max="16384" width="9.140625" style="3" customWidth="1"/>
  </cols>
  <sheetData>
    <row r="1" spans="1:13" ht="12" customHeight="1">
      <c r="A1" s="14" t="s">
        <v>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" customHeight="1">
      <c r="A2" s="14" t="str">
        <f>'Pregnant Women Participating'!A2</f>
        <v>FISCAL YEAR 2014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2" customHeight="1">
      <c r="A3" s="1" t="str">
        <f>'Pregnant Women Participating'!A3</f>
        <v>Data as of December 11, 2015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2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4" s="5" customFormat="1" ht="24" customHeight="1">
      <c r="A5" s="9" t="s">
        <v>0</v>
      </c>
      <c r="B5" s="24">
        <f>DATE(RIGHT(A2,4)-1,10,1)</f>
        <v>41548</v>
      </c>
      <c r="C5" s="25">
        <f>DATE(RIGHT(A2,4)-1,11,1)</f>
        <v>41579</v>
      </c>
      <c r="D5" s="25">
        <f>DATE(RIGHT(A2,4)-1,12,1)</f>
        <v>41609</v>
      </c>
      <c r="E5" s="25">
        <f>DATE(RIGHT(A2,4),1,1)</f>
        <v>41640</v>
      </c>
      <c r="F5" s="25">
        <f>DATE(RIGHT(A2,4),2,1)</f>
        <v>41671</v>
      </c>
      <c r="G5" s="25">
        <f>DATE(RIGHT(A2,4),3,1)</f>
        <v>41699</v>
      </c>
      <c r="H5" s="25">
        <f>DATE(RIGHT(A2,4),4,1)</f>
        <v>41730</v>
      </c>
      <c r="I5" s="25">
        <f>DATE(RIGHT(A2,4),5,1)</f>
        <v>41760</v>
      </c>
      <c r="J5" s="25">
        <f>DATE(RIGHT(A2,4),6,1)</f>
        <v>41791</v>
      </c>
      <c r="K5" s="25">
        <f>DATE(RIGHT(A2,4),7,1)</f>
        <v>41821</v>
      </c>
      <c r="L5" s="25">
        <f>DATE(RIGHT(A2,4),8,1)</f>
        <v>41852</v>
      </c>
      <c r="M5" s="25">
        <f>DATE(RIGHT(A2,4),9,1)</f>
        <v>41883</v>
      </c>
      <c r="N5" s="17" t="s">
        <v>12</v>
      </c>
    </row>
    <row r="6" spans="1:14" s="7" customFormat="1" ht="12" customHeight="1">
      <c r="A6" s="10" t="str">
        <f>'Pregnant Women Participating'!A6</f>
        <v>Connecticut</v>
      </c>
      <c r="B6" s="18">
        <v>54818</v>
      </c>
      <c r="C6" s="16">
        <v>52945</v>
      </c>
      <c r="D6" s="16">
        <v>51828</v>
      </c>
      <c r="E6" s="16">
        <v>52789</v>
      </c>
      <c r="F6" s="16">
        <v>50406</v>
      </c>
      <c r="G6" s="16">
        <v>51552</v>
      </c>
      <c r="H6" s="16">
        <v>51676</v>
      </c>
      <c r="I6" s="16">
        <v>52508</v>
      </c>
      <c r="J6" s="16">
        <v>52251</v>
      </c>
      <c r="K6" s="16">
        <v>53331</v>
      </c>
      <c r="L6" s="16">
        <v>53244</v>
      </c>
      <c r="M6" s="51">
        <v>53381</v>
      </c>
      <c r="N6" s="18">
        <f aca="true" t="shared" si="0" ref="N6:N37">IF(SUM(B6:M6)&gt;0,AVERAGE(B6:M6)," ")</f>
        <v>52560.75</v>
      </c>
    </row>
    <row r="7" spans="1:14" s="7" customFormat="1" ht="12" customHeight="1">
      <c r="A7" s="10" t="str">
        <f>'Pregnant Women Participating'!A7</f>
        <v>Maine</v>
      </c>
      <c r="B7" s="18">
        <v>23778</v>
      </c>
      <c r="C7" s="16">
        <v>23274</v>
      </c>
      <c r="D7" s="16">
        <v>22898</v>
      </c>
      <c r="E7" s="16">
        <v>23027</v>
      </c>
      <c r="F7" s="16">
        <v>22621</v>
      </c>
      <c r="G7" s="16">
        <v>22803</v>
      </c>
      <c r="H7" s="16">
        <v>22685</v>
      </c>
      <c r="I7" s="16">
        <v>22689</v>
      </c>
      <c r="J7" s="16">
        <v>22418</v>
      </c>
      <c r="K7" s="16">
        <v>22514</v>
      </c>
      <c r="L7" s="16">
        <v>22422</v>
      </c>
      <c r="M7" s="51">
        <v>22428</v>
      </c>
      <c r="N7" s="18">
        <f t="shared" si="0"/>
        <v>22796.416666666668</v>
      </c>
    </row>
    <row r="8" spans="1:14" s="7" customFormat="1" ht="12" customHeight="1">
      <c r="A8" s="10" t="str">
        <f>'Pregnant Women Participating'!A8</f>
        <v>Massachusetts</v>
      </c>
      <c r="B8" s="18">
        <v>116966</v>
      </c>
      <c r="C8" s="16">
        <v>119434</v>
      </c>
      <c r="D8" s="16">
        <v>110813</v>
      </c>
      <c r="E8" s="16">
        <v>114223</v>
      </c>
      <c r="F8" s="16">
        <v>110983</v>
      </c>
      <c r="G8" s="16">
        <v>110977</v>
      </c>
      <c r="H8" s="16">
        <v>116991</v>
      </c>
      <c r="I8" s="16">
        <v>114752</v>
      </c>
      <c r="J8" s="16">
        <v>113590</v>
      </c>
      <c r="K8" s="16">
        <v>117749</v>
      </c>
      <c r="L8" s="16">
        <v>117008</v>
      </c>
      <c r="M8" s="51">
        <v>117837</v>
      </c>
      <c r="N8" s="18">
        <f t="shared" si="0"/>
        <v>115110.25</v>
      </c>
    </row>
    <row r="9" spans="1:14" s="7" customFormat="1" ht="12" customHeight="1">
      <c r="A9" s="10" t="str">
        <f>'Pregnant Women Participating'!A9</f>
        <v>New Hampshire</v>
      </c>
      <c r="B9" s="18">
        <v>15265</v>
      </c>
      <c r="C9" s="16">
        <v>14789</v>
      </c>
      <c r="D9" s="16">
        <v>14659</v>
      </c>
      <c r="E9" s="16">
        <v>14757</v>
      </c>
      <c r="F9" s="16">
        <v>14571</v>
      </c>
      <c r="G9" s="16">
        <v>14644</v>
      </c>
      <c r="H9" s="16">
        <v>14809</v>
      </c>
      <c r="I9" s="16">
        <v>14766</v>
      </c>
      <c r="J9" s="16">
        <v>14641</v>
      </c>
      <c r="K9" s="16">
        <v>14683</v>
      </c>
      <c r="L9" s="16">
        <v>14592</v>
      </c>
      <c r="M9" s="51">
        <v>14655</v>
      </c>
      <c r="N9" s="18">
        <f t="shared" si="0"/>
        <v>14735.916666666666</v>
      </c>
    </row>
    <row r="10" spans="1:14" s="7" customFormat="1" ht="12" customHeight="1">
      <c r="A10" s="10" t="str">
        <f>'Pregnant Women Participating'!A10</f>
        <v>New York</v>
      </c>
      <c r="B10" s="18">
        <v>506401</v>
      </c>
      <c r="C10" s="16">
        <v>495399</v>
      </c>
      <c r="D10" s="16">
        <v>486411</v>
      </c>
      <c r="E10" s="16">
        <v>482821</v>
      </c>
      <c r="F10" s="16">
        <v>478685</v>
      </c>
      <c r="G10" s="16">
        <v>480950</v>
      </c>
      <c r="H10" s="16">
        <v>480315</v>
      </c>
      <c r="I10" s="16">
        <v>483685</v>
      </c>
      <c r="J10" s="16">
        <v>484030</v>
      </c>
      <c r="K10" s="16">
        <v>483748</v>
      </c>
      <c r="L10" s="16">
        <v>481530</v>
      </c>
      <c r="M10" s="51">
        <v>484343</v>
      </c>
      <c r="N10" s="18">
        <f t="shared" si="0"/>
        <v>485693.1666666667</v>
      </c>
    </row>
    <row r="11" spans="1:14" s="7" customFormat="1" ht="12" customHeight="1">
      <c r="A11" s="10" t="str">
        <f>'Pregnant Women Participating'!A11</f>
        <v>Rhode Island</v>
      </c>
      <c r="B11" s="18">
        <v>23223</v>
      </c>
      <c r="C11" s="16">
        <v>22106</v>
      </c>
      <c r="D11" s="16">
        <v>21859</v>
      </c>
      <c r="E11" s="16">
        <v>22371</v>
      </c>
      <c r="F11" s="16">
        <v>21934</v>
      </c>
      <c r="G11" s="16">
        <v>21985</v>
      </c>
      <c r="H11" s="16">
        <v>22050</v>
      </c>
      <c r="I11" s="16">
        <v>22191</v>
      </c>
      <c r="J11" s="16">
        <v>22110</v>
      </c>
      <c r="K11" s="16">
        <v>21887</v>
      </c>
      <c r="L11" s="16">
        <v>21860</v>
      </c>
      <c r="M11" s="51">
        <v>22089</v>
      </c>
      <c r="N11" s="18">
        <f t="shared" si="0"/>
        <v>22138.75</v>
      </c>
    </row>
    <row r="12" spans="1:14" s="7" customFormat="1" ht="12" customHeight="1">
      <c r="A12" s="10" t="str">
        <f>'Pregnant Women Participating'!A12</f>
        <v>Vermont</v>
      </c>
      <c r="B12" s="18">
        <v>14508</v>
      </c>
      <c r="C12" s="16">
        <v>14518</v>
      </c>
      <c r="D12" s="16">
        <v>14412</v>
      </c>
      <c r="E12" s="16">
        <v>14352</v>
      </c>
      <c r="F12" s="16">
        <v>14240</v>
      </c>
      <c r="G12" s="16">
        <v>14111</v>
      </c>
      <c r="H12" s="16">
        <v>14116</v>
      </c>
      <c r="I12" s="16">
        <v>14106</v>
      </c>
      <c r="J12" s="16">
        <v>14081</v>
      </c>
      <c r="K12" s="16">
        <v>14071</v>
      </c>
      <c r="L12" s="16">
        <v>14024</v>
      </c>
      <c r="M12" s="51">
        <v>14181</v>
      </c>
      <c r="N12" s="18">
        <f t="shared" si="0"/>
        <v>14226.666666666666</v>
      </c>
    </row>
    <row r="13" spans="1:14" s="7" customFormat="1" ht="12" customHeight="1">
      <c r="A13" s="10" t="str">
        <f>'Pregnant Women Participating'!A13</f>
        <v>Indian Township, ME</v>
      </c>
      <c r="B13" s="18">
        <v>64</v>
      </c>
      <c r="C13" s="16">
        <v>72</v>
      </c>
      <c r="D13" s="16">
        <v>68</v>
      </c>
      <c r="E13" s="16">
        <v>70</v>
      </c>
      <c r="F13" s="16">
        <v>75</v>
      </c>
      <c r="G13" s="16">
        <v>71</v>
      </c>
      <c r="H13" s="16">
        <v>69</v>
      </c>
      <c r="I13" s="16">
        <v>64</v>
      </c>
      <c r="J13" s="16">
        <v>73</v>
      </c>
      <c r="K13" s="16">
        <v>82</v>
      </c>
      <c r="L13" s="16">
        <v>87</v>
      </c>
      <c r="M13" s="51">
        <v>94</v>
      </c>
      <c r="N13" s="18">
        <f t="shared" si="0"/>
        <v>74.08333333333333</v>
      </c>
    </row>
    <row r="14" spans="1:14" s="7" customFormat="1" ht="12" customHeight="1">
      <c r="A14" s="10" t="str">
        <f>'Pregnant Women Participating'!A14</f>
        <v>Pleasant Point, ME</v>
      </c>
      <c r="B14" s="18">
        <v>75</v>
      </c>
      <c r="C14" s="16">
        <v>68</v>
      </c>
      <c r="D14" s="16">
        <v>65</v>
      </c>
      <c r="E14" s="16">
        <v>63</v>
      </c>
      <c r="F14" s="16">
        <v>67</v>
      </c>
      <c r="G14" s="16">
        <v>75</v>
      </c>
      <c r="H14" s="16">
        <v>80</v>
      </c>
      <c r="I14" s="16">
        <v>82</v>
      </c>
      <c r="J14" s="16">
        <v>83</v>
      </c>
      <c r="K14" s="16">
        <v>86</v>
      </c>
      <c r="L14" s="16">
        <v>85</v>
      </c>
      <c r="M14" s="51">
        <v>83</v>
      </c>
      <c r="N14" s="18">
        <f t="shared" si="0"/>
        <v>76</v>
      </c>
    </row>
    <row r="15" spans="1:14" s="7" customFormat="1" ht="12" customHeight="1">
      <c r="A15" s="10" t="str">
        <f>'Pregnant Women Participating'!A15</f>
        <v>Seneca Nation, NY</v>
      </c>
      <c r="B15" s="18">
        <v>119</v>
      </c>
      <c r="C15" s="16">
        <v>106</v>
      </c>
      <c r="D15" s="16">
        <v>115</v>
      </c>
      <c r="E15" s="16">
        <v>125</v>
      </c>
      <c r="F15" s="16">
        <v>124</v>
      </c>
      <c r="G15" s="16">
        <v>121</v>
      </c>
      <c r="H15" s="16">
        <v>122</v>
      </c>
      <c r="I15" s="16">
        <v>130</v>
      </c>
      <c r="J15" s="16">
        <v>156</v>
      </c>
      <c r="K15" s="16">
        <v>158</v>
      </c>
      <c r="L15" s="16">
        <v>157</v>
      </c>
      <c r="M15" s="51">
        <v>143</v>
      </c>
      <c r="N15" s="18">
        <f t="shared" si="0"/>
        <v>131.33333333333334</v>
      </c>
    </row>
    <row r="16" spans="1:14" s="22" customFormat="1" ht="24.75" customHeight="1">
      <c r="A16" s="19" t="str">
        <f>'Pregnant Women Participating'!A16</f>
        <v>Northeast Region</v>
      </c>
      <c r="B16" s="21">
        <v>755217</v>
      </c>
      <c r="C16" s="20">
        <v>742711</v>
      </c>
      <c r="D16" s="20">
        <v>723128</v>
      </c>
      <c r="E16" s="20">
        <v>724598</v>
      </c>
      <c r="F16" s="20">
        <v>713706</v>
      </c>
      <c r="G16" s="20">
        <v>717289</v>
      </c>
      <c r="H16" s="20">
        <v>722913</v>
      </c>
      <c r="I16" s="20">
        <v>724973</v>
      </c>
      <c r="J16" s="20">
        <v>723433</v>
      </c>
      <c r="K16" s="20">
        <v>728309</v>
      </c>
      <c r="L16" s="20">
        <v>725009</v>
      </c>
      <c r="M16" s="50">
        <v>729234</v>
      </c>
      <c r="N16" s="21">
        <f t="shared" si="0"/>
        <v>727543.3333333334</v>
      </c>
    </row>
    <row r="17" spans="1:14" ht="12" customHeight="1">
      <c r="A17" s="10" t="str">
        <f>'Pregnant Women Participating'!A17</f>
        <v>Delaware</v>
      </c>
      <c r="B17" s="18">
        <v>20354</v>
      </c>
      <c r="C17" s="16">
        <v>20240</v>
      </c>
      <c r="D17" s="16">
        <v>19793</v>
      </c>
      <c r="E17" s="16">
        <v>19659</v>
      </c>
      <c r="F17" s="16">
        <v>19695</v>
      </c>
      <c r="G17" s="16">
        <v>19609</v>
      </c>
      <c r="H17" s="16">
        <v>19538</v>
      </c>
      <c r="I17" s="16">
        <v>19663</v>
      </c>
      <c r="J17" s="16">
        <v>19835</v>
      </c>
      <c r="K17" s="16">
        <v>20021</v>
      </c>
      <c r="L17" s="16">
        <v>20023</v>
      </c>
      <c r="M17" s="51">
        <v>20044</v>
      </c>
      <c r="N17" s="18">
        <f t="shared" si="0"/>
        <v>19872.833333333332</v>
      </c>
    </row>
    <row r="18" spans="1:14" ht="12" customHeight="1">
      <c r="A18" s="10" t="str">
        <f>'Pregnant Women Participating'!A18</f>
        <v>District of Columbia</v>
      </c>
      <c r="B18" s="18">
        <v>15633</v>
      </c>
      <c r="C18" s="16">
        <v>15022</v>
      </c>
      <c r="D18" s="16">
        <v>14567</v>
      </c>
      <c r="E18" s="16">
        <v>14566</v>
      </c>
      <c r="F18" s="16">
        <v>13993</v>
      </c>
      <c r="G18" s="16">
        <v>13979</v>
      </c>
      <c r="H18" s="16">
        <v>14090</v>
      </c>
      <c r="I18" s="16">
        <v>14111</v>
      </c>
      <c r="J18" s="16">
        <v>14385</v>
      </c>
      <c r="K18" s="16">
        <v>14447</v>
      </c>
      <c r="L18" s="16">
        <v>14568</v>
      </c>
      <c r="M18" s="51">
        <v>14645</v>
      </c>
      <c r="N18" s="18">
        <f t="shared" si="0"/>
        <v>14500.5</v>
      </c>
    </row>
    <row r="19" spans="1:14" ht="12" customHeight="1">
      <c r="A19" s="10" t="str">
        <f>'Pregnant Women Participating'!A19</f>
        <v>Maryland</v>
      </c>
      <c r="B19" s="18">
        <v>144796</v>
      </c>
      <c r="C19" s="16">
        <v>141180</v>
      </c>
      <c r="D19" s="16">
        <v>137553</v>
      </c>
      <c r="E19" s="16">
        <v>137509</v>
      </c>
      <c r="F19" s="16">
        <v>135994</v>
      </c>
      <c r="G19" s="16">
        <v>136978</v>
      </c>
      <c r="H19" s="16">
        <v>138731</v>
      </c>
      <c r="I19" s="16">
        <v>139714</v>
      </c>
      <c r="J19" s="16">
        <v>141064</v>
      </c>
      <c r="K19" s="16">
        <v>142746</v>
      </c>
      <c r="L19" s="16">
        <v>144043</v>
      </c>
      <c r="M19" s="51">
        <v>145290</v>
      </c>
      <c r="N19" s="18">
        <f t="shared" si="0"/>
        <v>140466.5</v>
      </c>
    </row>
    <row r="20" spans="1:14" ht="12" customHeight="1">
      <c r="A20" s="10" t="str">
        <f>'Pregnant Women Participating'!A20</f>
        <v>New Jersey</v>
      </c>
      <c r="B20" s="18">
        <v>166018</v>
      </c>
      <c r="C20" s="16">
        <v>161716</v>
      </c>
      <c r="D20" s="16">
        <v>160245</v>
      </c>
      <c r="E20" s="16">
        <v>161756</v>
      </c>
      <c r="F20" s="16">
        <v>159009</v>
      </c>
      <c r="G20" s="16">
        <v>161113</v>
      </c>
      <c r="H20" s="16">
        <v>160706</v>
      </c>
      <c r="I20" s="16">
        <v>163565</v>
      </c>
      <c r="J20" s="16">
        <v>163920</v>
      </c>
      <c r="K20" s="16">
        <v>165638</v>
      </c>
      <c r="L20" s="16">
        <v>165946</v>
      </c>
      <c r="M20" s="51">
        <v>166958</v>
      </c>
      <c r="N20" s="18">
        <f t="shared" si="0"/>
        <v>163049.16666666666</v>
      </c>
    </row>
    <row r="21" spans="1:14" ht="12" customHeight="1">
      <c r="A21" s="10" t="str">
        <f>'Pregnant Women Participating'!A21</f>
        <v>Pennsylvania</v>
      </c>
      <c r="B21" s="18">
        <v>256123</v>
      </c>
      <c r="C21" s="16">
        <v>251615</v>
      </c>
      <c r="D21" s="16">
        <v>247860</v>
      </c>
      <c r="E21" s="16">
        <v>245792</v>
      </c>
      <c r="F21" s="16">
        <v>240648</v>
      </c>
      <c r="G21" s="16">
        <v>243131</v>
      </c>
      <c r="H21" s="16">
        <v>246203</v>
      </c>
      <c r="I21" s="16">
        <v>247776</v>
      </c>
      <c r="J21" s="16">
        <v>249330</v>
      </c>
      <c r="K21" s="16">
        <v>251198</v>
      </c>
      <c r="L21" s="16">
        <v>252162</v>
      </c>
      <c r="M21" s="51">
        <v>253294</v>
      </c>
      <c r="N21" s="18">
        <f t="shared" si="0"/>
        <v>248761</v>
      </c>
    </row>
    <row r="22" spans="1:14" ht="12" customHeight="1">
      <c r="A22" s="10" t="str">
        <f>'Pregnant Women Participating'!A22</f>
        <v>Puerto Rico</v>
      </c>
      <c r="B22" s="18">
        <v>182081</v>
      </c>
      <c r="C22" s="16">
        <v>172126</v>
      </c>
      <c r="D22" s="16">
        <v>172523</v>
      </c>
      <c r="E22" s="16">
        <v>169833</v>
      </c>
      <c r="F22" s="16">
        <v>170083</v>
      </c>
      <c r="G22" s="16">
        <v>176429</v>
      </c>
      <c r="H22" s="16">
        <v>175404</v>
      </c>
      <c r="I22" s="16">
        <v>172048</v>
      </c>
      <c r="J22" s="16">
        <v>172924</v>
      </c>
      <c r="K22" s="16">
        <v>172797</v>
      </c>
      <c r="L22" s="16">
        <v>172668</v>
      </c>
      <c r="M22" s="51">
        <v>173202</v>
      </c>
      <c r="N22" s="18">
        <f t="shared" si="0"/>
        <v>173509.83333333334</v>
      </c>
    </row>
    <row r="23" spans="1:14" ht="12" customHeight="1">
      <c r="A23" s="10" t="str">
        <f>'Pregnant Women Participating'!A23</f>
        <v>Virginia</v>
      </c>
      <c r="B23" s="18">
        <v>155598</v>
      </c>
      <c r="C23" s="16">
        <v>151549</v>
      </c>
      <c r="D23" s="16">
        <v>147142</v>
      </c>
      <c r="E23" s="16">
        <v>145780</v>
      </c>
      <c r="F23" s="16">
        <v>143804</v>
      </c>
      <c r="G23" s="16">
        <v>143789</v>
      </c>
      <c r="H23" s="16">
        <v>142567</v>
      </c>
      <c r="I23" s="16">
        <v>140729</v>
      </c>
      <c r="J23" s="16">
        <v>138457</v>
      </c>
      <c r="K23" s="16">
        <v>141324</v>
      </c>
      <c r="L23" s="16">
        <v>142131</v>
      </c>
      <c r="M23" s="51">
        <v>142301</v>
      </c>
      <c r="N23" s="18">
        <f t="shared" si="0"/>
        <v>144597.58333333334</v>
      </c>
    </row>
    <row r="24" spans="1:14" ht="12" customHeight="1">
      <c r="A24" s="10" t="str">
        <f>'Pregnant Women Participating'!A24</f>
        <v>Virgin Islands</v>
      </c>
      <c r="B24" s="18">
        <v>4813</v>
      </c>
      <c r="C24" s="16">
        <v>4600</v>
      </c>
      <c r="D24" s="16">
        <v>4580</v>
      </c>
      <c r="E24" s="16">
        <v>4619</v>
      </c>
      <c r="F24" s="16">
        <v>4645</v>
      </c>
      <c r="G24" s="16">
        <v>4688</v>
      </c>
      <c r="H24" s="16">
        <v>4580</v>
      </c>
      <c r="I24" s="16">
        <v>4688</v>
      </c>
      <c r="J24" s="16">
        <v>4670</v>
      </c>
      <c r="K24" s="16">
        <v>4616</v>
      </c>
      <c r="L24" s="16">
        <v>4555</v>
      </c>
      <c r="M24" s="51">
        <v>4592</v>
      </c>
      <c r="N24" s="18">
        <f t="shared" si="0"/>
        <v>4637.166666666667</v>
      </c>
    </row>
    <row r="25" spans="1:14" ht="12" customHeight="1">
      <c r="A25" s="10" t="str">
        <f>'Pregnant Women Participating'!A25</f>
        <v>West Virginia</v>
      </c>
      <c r="B25" s="18">
        <v>45999</v>
      </c>
      <c r="C25" s="16">
        <v>44827</v>
      </c>
      <c r="D25" s="16">
        <v>43586</v>
      </c>
      <c r="E25" s="16">
        <v>43380</v>
      </c>
      <c r="F25" s="16">
        <v>42778</v>
      </c>
      <c r="G25" s="16">
        <v>43360</v>
      </c>
      <c r="H25" s="16">
        <v>43678</v>
      </c>
      <c r="I25" s="16">
        <v>43721</v>
      </c>
      <c r="J25" s="16">
        <v>43574</v>
      </c>
      <c r="K25" s="16">
        <v>43570</v>
      </c>
      <c r="L25" s="16">
        <v>43258</v>
      </c>
      <c r="M25" s="51">
        <v>43419</v>
      </c>
      <c r="N25" s="18">
        <f t="shared" si="0"/>
        <v>43762.5</v>
      </c>
    </row>
    <row r="26" spans="1:14" s="23" customFormat="1" ht="24.75" customHeight="1">
      <c r="A26" s="19" t="str">
        <f>'Pregnant Women Participating'!A26</f>
        <v>Mid-Atlantic Region</v>
      </c>
      <c r="B26" s="21">
        <v>991415</v>
      </c>
      <c r="C26" s="20">
        <v>962875</v>
      </c>
      <c r="D26" s="20">
        <v>947849</v>
      </c>
      <c r="E26" s="20">
        <v>942894</v>
      </c>
      <c r="F26" s="20">
        <v>930649</v>
      </c>
      <c r="G26" s="20">
        <v>943076</v>
      </c>
      <c r="H26" s="20">
        <v>945497</v>
      </c>
      <c r="I26" s="20">
        <v>946015</v>
      </c>
      <c r="J26" s="20">
        <v>948159</v>
      </c>
      <c r="K26" s="20">
        <v>956357</v>
      </c>
      <c r="L26" s="20">
        <v>959354</v>
      </c>
      <c r="M26" s="50">
        <v>963745</v>
      </c>
      <c r="N26" s="21">
        <f t="shared" si="0"/>
        <v>953157.0833333334</v>
      </c>
    </row>
    <row r="27" spans="1:14" ht="12" customHeight="1">
      <c r="A27" s="10" t="str">
        <f>'Pregnant Women Participating'!A27</f>
        <v>Alabama</v>
      </c>
      <c r="B27" s="18">
        <v>137019</v>
      </c>
      <c r="C27" s="16">
        <v>123325</v>
      </c>
      <c r="D27" s="16">
        <v>128704</v>
      </c>
      <c r="E27" s="16">
        <v>135111</v>
      </c>
      <c r="F27" s="16">
        <v>128572</v>
      </c>
      <c r="G27" s="16">
        <v>127943</v>
      </c>
      <c r="H27" s="16">
        <v>128952</v>
      </c>
      <c r="I27" s="16">
        <v>131081</v>
      </c>
      <c r="J27" s="16">
        <v>131777</v>
      </c>
      <c r="K27" s="16">
        <v>132852</v>
      </c>
      <c r="L27" s="16">
        <v>133012</v>
      </c>
      <c r="M27" s="51">
        <v>134207</v>
      </c>
      <c r="N27" s="18">
        <f t="shared" si="0"/>
        <v>131046.25</v>
      </c>
    </row>
    <row r="28" spans="1:14" ht="12" customHeight="1">
      <c r="A28" s="10" t="str">
        <f>'Pregnant Women Participating'!A28</f>
        <v>Florida</v>
      </c>
      <c r="B28" s="18">
        <v>480110</v>
      </c>
      <c r="C28" s="16">
        <v>467455</v>
      </c>
      <c r="D28" s="16">
        <v>454651</v>
      </c>
      <c r="E28" s="16">
        <v>453118</v>
      </c>
      <c r="F28" s="16">
        <v>453469</v>
      </c>
      <c r="G28" s="16">
        <v>455189</v>
      </c>
      <c r="H28" s="16">
        <v>458251</v>
      </c>
      <c r="I28" s="16">
        <v>462008</v>
      </c>
      <c r="J28" s="16">
        <v>467901</v>
      </c>
      <c r="K28" s="16">
        <v>475493</v>
      </c>
      <c r="L28" s="16">
        <v>483799</v>
      </c>
      <c r="M28" s="51">
        <v>489383</v>
      </c>
      <c r="N28" s="18">
        <f t="shared" si="0"/>
        <v>466735.5833333333</v>
      </c>
    </row>
    <row r="29" spans="1:14" ht="12" customHeight="1">
      <c r="A29" s="10" t="str">
        <f>'Pregnant Women Participating'!A29</f>
        <v>Georgia</v>
      </c>
      <c r="B29" s="18">
        <v>281572</v>
      </c>
      <c r="C29" s="16">
        <v>269953</v>
      </c>
      <c r="D29" s="16">
        <v>268609</v>
      </c>
      <c r="E29" s="16">
        <v>268805</v>
      </c>
      <c r="F29" s="16">
        <v>262645</v>
      </c>
      <c r="G29" s="16">
        <v>264726</v>
      </c>
      <c r="H29" s="16">
        <v>266684</v>
      </c>
      <c r="I29" s="16">
        <v>270089</v>
      </c>
      <c r="J29" s="16">
        <v>272272</v>
      </c>
      <c r="K29" s="16">
        <v>275392</v>
      </c>
      <c r="L29" s="16">
        <v>277409</v>
      </c>
      <c r="M29" s="51">
        <v>278836</v>
      </c>
      <c r="N29" s="18">
        <f t="shared" si="0"/>
        <v>271416</v>
      </c>
    </row>
    <row r="30" spans="1:14" ht="12" customHeight="1">
      <c r="A30" s="10" t="str">
        <f>'Pregnant Women Participating'!A30</f>
        <v>Kentucky</v>
      </c>
      <c r="B30" s="18">
        <v>127965</v>
      </c>
      <c r="C30" s="16">
        <v>124731</v>
      </c>
      <c r="D30" s="16">
        <v>121517</v>
      </c>
      <c r="E30" s="16">
        <v>118265</v>
      </c>
      <c r="F30" s="16">
        <v>117419</v>
      </c>
      <c r="G30" s="16">
        <v>119440</v>
      </c>
      <c r="H30" s="16">
        <v>120274</v>
      </c>
      <c r="I30" s="16">
        <v>121060</v>
      </c>
      <c r="J30" s="16">
        <v>121241</v>
      </c>
      <c r="K30" s="16">
        <v>122354</v>
      </c>
      <c r="L30" s="16">
        <v>122791</v>
      </c>
      <c r="M30" s="51">
        <v>123123</v>
      </c>
      <c r="N30" s="18">
        <f t="shared" si="0"/>
        <v>121681.66666666667</v>
      </c>
    </row>
    <row r="31" spans="1:14" ht="12" customHeight="1">
      <c r="A31" s="10" t="str">
        <f>'Pregnant Women Participating'!A31</f>
        <v>Mississippi</v>
      </c>
      <c r="B31" s="18">
        <v>88042</v>
      </c>
      <c r="C31" s="16">
        <v>84161</v>
      </c>
      <c r="D31" s="16">
        <v>84501</v>
      </c>
      <c r="E31" s="16">
        <v>84098</v>
      </c>
      <c r="F31" s="16">
        <v>81385</v>
      </c>
      <c r="G31" s="16">
        <v>84794</v>
      </c>
      <c r="H31" s="16">
        <v>86604</v>
      </c>
      <c r="I31" s="16">
        <v>87959</v>
      </c>
      <c r="J31" s="16">
        <v>89683</v>
      </c>
      <c r="K31" s="16">
        <v>90809</v>
      </c>
      <c r="L31" s="16">
        <v>91974</v>
      </c>
      <c r="M31" s="51">
        <v>92457</v>
      </c>
      <c r="N31" s="18">
        <f t="shared" si="0"/>
        <v>87205.58333333333</v>
      </c>
    </row>
    <row r="32" spans="1:14" ht="12" customHeight="1">
      <c r="A32" s="10" t="str">
        <f>'Pregnant Women Participating'!A32</f>
        <v>North Carolina</v>
      </c>
      <c r="B32" s="18">
        <v>261852</v>
      </c>
      <c r="C32" s="16">
        <v>257405</v>
      </c>
      <c r="D32" s="16">
        <v>253277</v>
      </c>
      <c r="E32" s="16">
        <v>253591</v>
      </c>
      <c r="F32" s="16">
        <v>250698</v>
      </c>
      <c r="G32" s="16">
        <v>253441</v>
      </c>
      <c r="H32" s="16">
        <v>254057</v>
      </c>
      <c r="I32" s="16">
        <v>254939</v>
      </c>
      <c r="J32" s="16">
        <v>254906</v>
      </c>
      <c r="K32" s="16">
        <v>255706</v>
      </c>
      <c r="L32" s="16">
        <v>255581</v>
      </c>
      <c r="M32" s="51">
        <v>255326</v>
      </c>
      <c r="N32" s="18">
        <f t="shared" si="0"/>
        <v>255064.91666666666</v>
      </c>
    </row>
    <row r="33" spans="1:14" ht="12" customHeight="1">
      <c r="A33" s="10" t="str">
        <f>'Pregnant Women Participating'!A33</f>
        <v>South Carolina</v>
      </c>
      <c r="B33" s="18">
        <v>118494</v>
      </c>
      <c r="C33" s="16">
        <v>114633</v>
      </c>
      <c r="D33" s="16">
        <v>111581</v>
      </c>
      <c r="E33" s="16">
        <v>110977</v>
      </c>
      <c r="F33" s="16">
        <v>108197</v>
      </c>
      <c r="G33" s="16">
        <v>108747</v>
      </c>
      <c r="H33" s="16">
        <v>108623</v>
      </c>
      <c r="I33" s="16">
        <v>110740</v>
      </c>
      <c r="J33" s="16">
        <v>113252</v>
      </c>
      <c r="K33" s="16">
        <v>116061</v>
      </c>
      <c r="L33" s="16">
        <v>117703</v>
      </c>
      <c r="M33" s="51">
        <v>119145</v>
      </c>
      <c r="N33" s="18">
        <f t="shared" si="0"/>
        <v>113179.41666666667</v>
      </c>
    </row>
    <row r="34" spans="1:14" ht="12" customHeight="1">
      <c r="A34" s="10" t="str">
        <f>'Pregnant Women Participating'!A34</f>
        <v>Tennessee</v>
      </c>
      <c r="B34" s="18">
        <v>158869</v>
      </c>
      <c r="C34" s="16">
        <v>154509</v>
      </c>
      <c r="D34" s="16">
        <v>151360</v>
      </c>
      <c r="E34" s="16">
        <v>152148</v>
      </c>
      <c r="F34" s="16">
        <v>150337</v>
      </c>
      <c r="G34" s="16">
        <v>150718</v>
      </c>
      <c r="H34" s="16">
        <v>150975</v>
      </c>
      <c r="I34" s="16">
        <v>152332</v>
      </c>
      <c r="J34" s="16">
        <v>153888</v>
      </c>
      <c r="K34" s="16">
        <v>155671</v>
      </c>
      <c r="L34" s="16">
        <v>156765</v>
      </c>
      <c r="M34" s="51">
        <v>157330</v>
      </c>
      <c r="N34" s="18">
        <f t="shared" si="0"/>
        <v>153741.83333333334</v>
      </c>
    </row>
    <row r="35" spans="1:14" ht="12" customHeight="1">
      <c r="A35" s="10" t="str">
        <f>'Pregnant Women Participating'!A35</f>
        <v>Choctaw Indians, MS</v>
      </c>
      <c r="B35" s="18">
        <v>832</v>
      </c>
      <c r="C35" s="16">
        <v>805</v>
      </c>
      <c r="D35" s="16">
        <v>745</v>
      </c>
      <c r="E35" s="16">
        <v>792</v>
      </c>
      <c r="F35" s="16">
        <v>691</v>
      </c>
      <c r="G35" s="16">
        <v>711</v>
      </c>
      <c r="H35" s="16">
        <v>715</v>
      </c>
      <c r="I35" s="16">
        <v>707</v>
      </c>
      <c r="J35" s="16">
        <v>767</v>
      </c>
      <c r="K35" s="16">
        <v>786</v>
      </c>
      <c r="L35" s="16">
        <v>837</v>
      </c>
      <c r="M35" s="51">
        <v>816</v>
      </c>
      <c r="N35" s="18">
        <f t="shared" si="0"/>
        <v>767</v>
      </c>
    </row>
    <row r="36" spans="1:14" ht="12" customHeight="1">
      <c r="A36" s="10" t="str">
        <f>'Pregnant Women Participating'!A36</f>
        <v>Eastern Cherokee, NC</v>
      </c>
      <c r="B36" s="18">
        <v>632</v>
      </c>
      <c r="C36" s="16">
        <v>615</v>
      </c>
      <c r="D36" s="16">
        <v>546</v>
      </c>
      <c r="E36" s="16">
        <v>528</v>
      </c>
      <c r="F36" s="16">
        <v>556</v>
      </c>
      <c r="G36" s="16">
        <v>612</v>
      </c>
      <c r="H36" s="16">
        <v>632</v>
      </c>
      <c r="I36" s="16">
        <v>639</v>
      </c>
      <c r="J36" s="16">
        <v>596</v>
      </c>
      <c r="K36" s="16">
        <v>628</v>
      </c>
      <c r="L36" s="16">
        <v>640</v>
      </c>
      <c r="M36" s="51">
        <v>658</v>
      </c>
      <c r="N36" s="18">
        <f t="shared" si="0"/>
        <v>606.8333333333334</v>
      </c>
    </row>
    <row r="37" spans="1:14" s="23" customFormat="1" ht="24.75" customHeight="1">
      <c r="A37" s="19" t="str">
        <f>'Pregnant Women Participating'!A37</f>
        <v>Southeast Region</v>
      </c>
      <c r="B37" s="21">
        <v>1655387</v>
      </c>
      <c r="C37" s="20">
        <v>1597592</v>
      </c>
      <c r="D37" s="20">
        <v>1575491</v>
      </c>
      <c r="E37" s="20">
        <v>1577433</v>
      </c>
      <c r="F37" s="20">
        <v>1553969</v>
      </c>
      <c r="G37" s="20">
        <v>1566321</v>
      </c>
      <c r="H37" s="20">
        <v>1575767</v>
      </c>
      <c r="I37" s="20">
        <v>1591554</v>
      </c>
      <c r="J37" s="20">
        <v>1606283</v>
      </c>
      <c r="K37" s="20">
        <v>1625752</v>
      </c>
      <c r="L37" s="20">
        <v>1640511</v>
      </c>
      <c r="M37" s="50">
        <v>1651281</v>
      </c>
      <c r="N37" s="21">
        <f t="shared" si="0"/>
        <v>1601445.0833333333</v>
      </c>
    </row>
    <row r="38" spans="1:14" ht="12" customHeight="1">
      <c r="A38" s="10" t="str">
        <f>'Pregnant Women Participating'!A38</f>
        <v>Illinois</v>
      </c>
      <c r="B38" s="18">
        <v>272688</v>
      </c>
      <c r="C38" s="16">
        <v>265056</v>
      </c>
      <c r="D38" s="16">
        <v>260311</v>
      </c>
      <c r="E38" s="16">
        <v>261092</v>
      </c>
      <c r="F38" s="16">
        <v>260339</v>
      </c>
      <c r="G38" s="16">
        <v>264539</v>
      </c>
      <c r="H38" s="16">
        <v>266243</v>
      </c>
      <c r="I38" s="16">
        <v>267601</v>
      </c>
      <c r="J38" s="16">
        <v>267133</v>
      </c>
      <c r="K38" s="16">
        <v>269013</v>
      </c>
      <c r="L38" s="16">
        <v>268211</v>
      </c>
      <c r="M38" s="51">
        <v>268847</v>
      </c>
      <c r="N38" s="18">
        <f aca="true" t="shared" si="1" ref="N38:N69">IF(SUM(B38:M38)&gt;0,AVERAGE(B38:M38)," ")</f>
        <v>265922.75</v>
      </c>
    </row>
    <row r="39" spans="1:14" ht="12" customHeight="1">
      <c r="A39" s="10" t="str">
        <f>'Pregnant Women Participating'!A39</f>
        <v>Indiana</v>
      </c>
      <c r="B39" s="18">
        <v>159953</v>
      </c>
      <c r="C39" s="16">
        <v>155552</v>
      </c>
      <c r="D39" s="16">
        <v>152482</v>
      </c>
      <c r="E39" s="16">
        <v>151486</v>
      </c>
      <c r="F39" s="16">
        <v>150213</v>
      </c>
      <c r="G39" s="16">
        <v>151758</v>
      </c>
      <c r="H39" s="16">
        <v>153038</v>
      </c>
      <c r="I39" s="16">
        <v>154068</v>
      </c>
      <c r="J39" s="16">
        <v>154651</v>
      </c>
      <c r="K39" s="16">
        <v>158251</v>
      </c>
      <c r="L39" s="16">
        <v>160790</v>
      </c>
      <c r="M39" s="51">
        <v>161635</v>
      </c>
      <c r="N39" s="18">
        <f t="shared" si="1"/>
        <v>155323.08333333334</v>
      </c>
    </row>
    <row r="40" spans="1:14" ht="12" customHeight="1">
      <c r="A40" s="10" t="str">
        <f>'Pregnant Women Participating'!A40</f>
        <v>Michigan</v>
      </c>
      <c r="B40" s="18">
        <v>255464</v>
      </c>
      <c r="C40" s="16">
        <v>251586</v>
      </c>
      <c r="D40" s="16">
        <v>246611</v>
      </c>
      <c r="E40" s="16">
        <v>248152</v>
      </c>
      <c r="F40" s="16">
        <v>245904</v>
      </c>
      <c r="G40" s="16">
        <v>249889</v>
      </c>
      <c r="H40" s="16">
        <v>250052</v>
      </c>
      <c r="I40" s="16">
        <v>252737</v>
      </c>
      <c r="J40" s="16">
        <v>253512</v>
      </c>
      <c r="K40" s="16">
        <v>255688</v>
      </c>
      <c r="L40" s="16">
        <v>255785</v>
      </c>
      <c r="M40" s="51">
        <v>255217</v>
      </c>
      <c r="N40" s="18">
        <f t="shared" si="1"/>
        <v>251716.41666666666</v>
      </c>
    </row>
    <row r="41" spans="1:14" ht="12" customHeight="1">
      <c r="A41" s="10" t="str">
        <f>'Pregnant Women Participating'!A41</f>
        <v>Minnesota</v>
      </c>
      <c r="B41" s="18">
        <v>124196</v>
      </c>
      <c r="C41" s="16">
        <v>122122</v>
      </c>
      <c r="D41" s="16">
        <v>119954</v>
      </c>
      <c r="E41" s="16">
        <v>121311</v>
      </c>
      <c r="F41" s="16">
        <v>119537</v>
      </c>
      <c r="G41" s="16">
        <v>120365</v>
      </c>
      <c r="H41" s="16">
        <v>121070</v>
      </c>
      <c r="I41" s="16">
        <v>121996</v>
      </c>
      <c r="J41" s="16">
        <v>121590</v>
      </c>
      <c r="K41" s="16">
        <v>123009</v>
      </c>
      <c r="L41" s="16">
        <v>122935</v>
      </c>
      <c r="M41" s="51">
        <v>122976</v>
      </c>
      <c r="N41" s="18">
        <f t="shared" si="1"/>
        <v>121755.08333333333</v>
      </c>
    </row>
    <row r="42" spans="1:14" ht="12" customHeight="1">
      <c r="A42" s="10" t="str">
        <f>'Pregnant Women Participating'!A42</f>
        <v>Ohio</v>
      </c>
      <c r="B42" s="18">
        <v>259242</v>
      </c>
      <c r="C42" s="16">
        <v>254354</v>
      </c>
      <c r="D42" s="16">
        <v>249317</v>
      </c>
      <c r="E42" s="16">
        <v>248035</v>
      </c>
      <c r="F42" s="16">
        <v>244799</v>
      </c>
      <c r="G42" s="16">
        <v>244590</v>
      </c>
      <c r="H42" s="16">
        <v>248213</v>
      </c>
      <c r="I42" s="16">
        <v>248820</v>
      </c>
      <c r="J42" s="16">
        <v>250679</v>
      </c>
      <c r="K42" s="16">
        <v>251484</v>
      </c>
      <c r="L42" s="16">
        <v>251988</v>
      </c>
      <c r="M42" s="51">
        <v>252919</v>
      </c>
      <c r="N42" s="18">
        <f t="shared" si="1"/>
        <v>250370</v>
      </c>
    </row>
    <row r="43" spans="1:14" ht="12" customHeight="1">
      <c r="A43" s="10" t="str">
        <f>'Pregnant Women Participating'!A43</f>
        <v>Wisconsin</v>
      </c>
      <c r="B43" s="18">
        <v>112204</v>
      </c>
      <c r="C43" s="16">
        <v>110306</v>
      </c>
      <c r="D43" s="16">
        <v>107781</v>
      </c>
      <c r="E43" s="16">
        <v>107798</v>
      </c>
      <c r="F43" s="16">
        <v>106046</v>
      </c>
      <c r="G43" s="16">
        <v>106502</v>
      </c>
      <c r="H43" s="16">
        <v>107757</v>
      </c>
      <c r="I43" s="16">
        <v>108483</v>
      </c>
      <c r="J43" s="16">
        <v>108661</v>
      </c>
      <c r="K43" s="16">
        <v>110114</v>
      </c>
      <c r="L43" s="16">
        <v>110241</v>
      </c>
      <c r="M43" s="51">
        <v>110913</v>
      </c>
      <c r="N43" s="18">
        <f t="shared" si="1"/>
        <v>108900.5</v>
      </c>
    </row>
    <row r="44" spans="1:14" s="23" customFormat="1" ht="24.75" customHeight="1">
      <c r="A44" s="19" t="str">
        <f>'Pregnant Women Participating'!A44</f>
        <v>Midwest Region</v>
      </c>
      <c r="B44" s="21">
        <v>1183747</v>
      </c>
      <c r="C44" s="20">
        <v>1158976</v>
      </c>
      <c r="D44" s="20">
        <v>1136456</v>
      </c>
      <c r="E44" s="20">
        <v>1137874</v>
      </c>
      <c r="F44" s="20">
        <v>1126838</v>
      </c>
      <c r="G44" s="20">
        <v>1137643</v>
      </c>
      <c r="H44" s="20">
        <v>1146373</v>
      </c>
      <c r="I44" s="20">
        <v>1153705</v>
      </c>
      <c r="J44" s="20">
        <v>1156226</v>
      </c>
      <c r="K44" s="20">
        <v>1167559</v>
      </c>
      <c r="L44" s="20">
        <v>1169950</v>
      </c>
      <c r="M44" s="50">
        <v>1172507</v>
      </c>
      <c r="N44" s="21">
        <f t="shared" si="1"/>
        <v>1153987.8333333333</v>
      </c>
    </row>
    <row r="45" spans="1:14" ht="12" customHeight="1">
      <c r="A45" s="10" t="str">
        <f>'Pregnant Women Participating'!A45</f>
        <v>Arkansas</v>
      </c>
      <c r="B45" s="18">
        <v>83773</v>
      </c>
      <c r="C45" s="16">
        <v>80680</v>
      </c>
      <c r="D45" s="16">
        <v>79436</v>
      </c>
      <c r="E45" s="16">
        <v>82284</v>
      </c>
      <c r="F45" s="16">
        <v>80882</v>
      </c>
      <c r="G45" s="16">
        <v>81907</v>
      </c>
      <c r="H45" s="16">
        <v>84112</v>
      </c>
      <c r="I45" s="16">
        <v>85563</v>
      </c>
      <c r="J45" s="16">
        <v>85717</v>
      </c>
      <c r="K45" s="16">
        <v>85706</v>
      </c>
      <c r="L45" s="16">
        <v>85058</v>
      </c>
      <c r="M45" s="51">
        <v>84345</v>
      </c>
      <c r="N45" s="18">
        <f t="shared" si="1"/>
        <v>83288.58333333333</v>
      </c>
    </row>
    <row r="46" spans="1:14" ht="12" customHeight="1">
      <c r="A46" s="10" t="str">
        <f>'Pregnant Women Participating'!A46</f>
        <v>Louisiana</v>
      </c>
      <c r="B46" s="18">
        <v>138725</v>
      </c>
      <c r="C46" s="16">
        <v>127816</v>
      </c>
      <c r="D46" s="16">
        <v>125707</v>
      </c>
      <c r="E46" s="16">
        <v>127249</v>
      </c>
      <c r="F46" s="16">
        <v>126649</v>
      </c>
      <c r="G46" s="16">
        <v>126964</v>
      </c>
      <c r="H46" s="16">
        <v>129277</v>
      </c>
      <c r="I46" s="16">
        <v>129661</v>
      </c>
      <c r="J46" s="16">
        <v>131544</v>
      </c>
      <c r="K46" s="16">
        <v>132667</v>
      </c>
      <c r="L46" s="16">
        <v>133697</v>
      </c>
      <c r="M46" s="51">
        <v>134827</v>
      </c>
      <c r="N46" s="18">
        <f t="shared" si="1"/>
        <v>130398.58333333333</v>
      </c>
    </row>
    <row r="47" spans="1:14" ht="12" customHeight="1">
      <c r="A47" s="10" t="str">
        <f>'Pregnant Women Participating'!A47</f>
        <v>New Mexico</v>
      </c>
      <c r="B47" s="18">
        <v>56237</v>
      </c>
      <c r="C47" s="16">
        <v>53766</v>
      </c>
      <c r="D47" s="16">
        <v>53898</v>
      </c>
      <c r="E47" s="16">
        <v>55281</v>
      </c>
      <c r="F47" s="16">
        <v>54598</v>
      </c>
      <c r="G47" s="16">
        <v>55243</v>
      </c>
      <c r="H47" s="16">
        <v>55350</v>
      </c>
      <c r="I47" s="16">
        <v>55334</v>
      </c>
      <c r="J47" s="16">
        <v>55718</v>
      </c>
      <c r="K47" s="16">
        <v>56105</v>
      </c>
      <c r="L47" s="16">
        <v>54905</v>
      </c>
      <c r="M47" s="51">
        <v>55648</v>
      </c>
      <c r="N47" s="18">
        <f t="shared" si="1"/>
        <v>55173.583333333336</v>
      </c>
    </row>
    <row r="48" spans="1:14" ht="12" customHeight="1">
      <c r="A48" s="10" t="str">
        <f>'Pregnant Women Participating'!A48</f>
        <v>Oklahoma</v>
      </c>
      <c r="B48" s="18">
        <v>89106</v>
      </c>
      <c r="C48" s="16">
        <v>85888</v>
      </c>
      <c r="D48" s="16">
        <v>84295</v>
      </c>
      <c r="E48" s="16">
        <v>87596</v>
      </c>
      <c r="F48" s="16">
        <v>85933</v>
      </c>
      <c r="G48" s="16">
        <v>85930</v>
      </c>
      <c r="H48" s="16">
        <v>87226</v>
      </c>
      <c r="I48" s="16">
        <v>88416</v>
      </c>
      <c r="J48" s="16">
        <v>88894</v>
      </c>
      <c r="K48" s="16">
        <v>90044</v>
      </c>
      <c r="L48" s="16">
        <v>90281</v>
      </c>
      <c r="M48" s="51">
        <v>91159</v>
      </c>
      <c r="N48" s="18">
        <f t="shared" si="1"/>
        <v>87897.33333333333</v>
      </c>
    </row>
    <row r="49" spans="1:14" ht="12" customHeight="1">
      <c r="A49" s="10" t="str">
        <f>'Pregnant Women Participating'!A49</f>
        <v>Texas</v>
      </c>
      <c r="B49" s="18">
        <v>941272</v>
      </c>
      <c r="C49" s="16">
        <v>924318</v>
      </c>
      <c r="D49" s="16">
        <v>909840</v>
      </c>
      <c r="E49" s="16">
        <v>916295</v>
      </c>
      <c r="F49" s="16">
        <v>912252</v>
      </c>
      <c r="G49" s="16">
        <v>910614</v>
      </c>
      <c r="H49" s="16">
        <v>908616</v>
      </c>
      <c r="I49" s="16">
        <v>909699</v>
      </c>
      <c r="J49" s="16">
        <v>912662</v>
      </c>
      <c r="K49" s="16">
        <v>915973</v>
      </c>
      <c r="L49" s="16">
        <v>915718</v>
      </c>
      <c r="M49" s="51">
        <v>920275</v>
      </c>
      <c r="N49" s="18">
        <f t="shared" si="1"/>
        <v>916461.1666666666</v>
      </c>
    </row>
    <row r="50" spans="1:14" ht="12" customHeight="1">
      <c r="A50" s="10" t="str">
        <f>'Pregnant Women Participating'!A50</f>
        <v>Acoma, Canoncito &amp; Laguna, NM</v>
      </c>
      <c r="B50" s="18">
        <v>493</v>
      </c>
      <c r="C50" s="16">
        <v>491</v>
      </c>
      <c r="D50" s="16">
        <v>498</v>
      </c>
      <c r="E50" s="16">
        <v>529</v>
      </c>
      <c r="F50" s="16">
        <v>491</v>
      </c>
      <c r="G50" s="16">
        <v>503</v>
      </c>
      <c r="H50" s="16">
        <v>512</v>
      </c>
      <c r="I50" s="16">
        <v>519</v>
      </c>
      <c r="J50" s="16">
        <v>512</v>
      </c>
      <c r="K50" s="16">
        <v>507</v>
      </c>
      <c r="L50" s="16">
        <v>474</v>
      </c>
      <c r="M50" s="51">
        <v>471</v>
      </c>
      <c r="N50" s="18">
        <f t="shared" si="1"/>
        <v>500</v>
      </c>
    </row>
    <row r="51" spans="1:14" ht="12" customHeight="1">
      <c r="A51" s="10" t="str">
        <f>'Pregnant Women Participating'!A51</f>
        <v>Eight Northern Pueblos, NM</v>
      </c>
      <c r="B51" s="18">
        <v>283</v>
      </c>
      <c r="C51" s="16">
        <v>289</v>
      </c>
      <c r="D51" s="16">
        <v>284</v>
      </c>
      <c r="E51" s="16">
        <v>292</v>
      </c>
      <c r="F51" s="16">
        <v>284</v>
      </c>
      <c r="G51" s="16">
        <v>300</v>
      </c>
      <c r="H51" s="16">
        <v>295</v>
      </c>
      <c r="I51" s="16">
        <v>295</v>
      </c>
      <c r="J51" s="16">
        <v>296</v>
      </c>
      <c r="K51" s="16">
        <v>276</v>
      </c>
      <c r="L51" s="16">
        <v>267</v>
      </c>
      <c r="M51" s="51">
        <v>251</v>
      </c>
      <c r="N51" s="18">
        <f t="shared" si="1"/>
        <v>284.3333333333333</v>
      </c>
    </row>
    <row r="52" spans="1:14" ht="12" customHeight="1">
      <c r="A52" s="10" t="str">
        <f>'Pregnant Women Participating'!A52</f>
        <v>Five Sandoval Pueblos, NM</v>
      </c>
      <c r="B52" s="18">
        <v>261</v>
      </c>
      <c r="C52" s="16">
        <v>261</v>
      </c>
      <c r="D52" s="16">
        <v>262</v>
      </c>
      <c r="E52" s="16">
        <v>263</v>
      </c>
      <c r="F52" s="16">
        <v>266</v>
      </c>
      <c r="G52" s="16">
        <v>265</v>
      </c>
      <c r="H52" s="16">
        <v>259</v>
      </c>
      <c r="I52" s="16">
        <v>256</v>
      </c>
      <c r="J52" s="16">
        <v>254</v>
      </c>
      <c r="K52" s="16">
        <v>263</v>
      </c>
      <c r="L52" s="16">
        <v>248</v>
      </c>
      <c r="M52" s="51">
        <v>255</v>
      </c>
      <c r="N52" s="18">
        <f t="shared" si="1"/>
        <v>259.4166666666667</v>
      </c>
    </row>
    <row r="53" spans="1:14" ht="12" customHeight="1">
      <c r="A53" s="10" t="str">
        <f>'Pregnant Women Participating'!A53</f>
        <v>Isleta Pueblo, NM</v>
      </c>
      <c r="B53" s="18">
        <v>980</v>
      </c>
      <c r="C53" s="16">
        <v>974</v>
      </c>
      <c r="D53" s="16">
        <v>972</v>
      </c>
      <c r="E53" s="16">
        <v>1015</v>
      </c>
      <c r="F53" s="16">
        <v>941</v>
      </c>
      <c r="G53" s="16">
        <v>941</v>
      </c>
      <c r="H53" s="16">
        <v>994</v>
      </c>
      <c r="I53" s="16">
        <v>989</v>
      </c>
      <c r="J53" s="16">
        <v>1008</v>
      </c>
      <c r="K53" s="16">
        <v>982</v>
      </c>
      <c r="L53" s="16">
        <v>962</v>
      </c>
      <c r="M53" s="51">
        <v>997</v>
      </c>
      <c r="N53" s="18">
        <f t="shared" si="1"/>
        <v>979.5833333333334</v>
      </c>
    </row>
    <row r="54" spans="1:14" ht="12" customHeight="1">
      <c r="A54" s="10" t="str">
        <f>'Pregnant Women Participating'!A54</f>
        <v>San Felipe Pueblo, NM</v>
      </c>
      <c r="B54" s="18">
        <v>262</v>
      </c>
      <c r="C54" s="16">
        <v>259</v>
      </c>
      <c r="D54" s="16">
        <v>221</v>
      </c>
      <c r="E54" s="16">
        <v>273</v>
      </c>
      <c r="F54" s="16">
        <v>256</v>
      </c>
      <c r="G54" s="16">
        <v>251</v>
      </c>
      <c r="H54" s="16">
        <v>201</v>
      </c>
      <c r="I54" s="16">
        <v>277</v>
      </c>
      <c r="J54" s="16">
        <v>262</v>
      </c>
      <c r="K54" s="16">
        <v>266</v>
      </c>
      <c r="L54" s="16">
        <v>269</v>
      </c>
      <c r="M54" s="51">
        <v>267</v>
      </c>
      <c r="N54" s="18">
        <f t="shared" si="1"/>
        <v>255.33333333333334</v>
      </c>
    </row>
    <row r="55" spans="1:14" ht="12" customHeight="1">
      <c r="A55" s="10" t="str">
        <f>'Pregnant Women Participating'!A55</f>
        <v>Santo Domingo Tribe, NM</v>
      </c>
      <c r="B55" s="18">
        <v>196</v>
      </c>
      <c r="C55" s="16">
        <v>177</v>
      </c>
      <c r="D55" s="16">
        <v>175</v>
      </c>
      <c r="E55" s="16">
        <v>178</v>
      </c>
      <c r="F55" s="16">
        <v>176</v>
      </c>
      <c r="G55" s="16">
        <v>184</v>
      </c>
      <c r="H55" s="16">
        <v>181</v>
      </c>
      <c r="I55" s="16">
        <v>181</v>
      </c>
      <c r="J55" s="16">
        <v>172</v>
      </c>
      <c r="K55" s="16">
        <v>168</v>
      </c>
      <c r="L55" s="16">
        <v>163</v>
      </c>
      <c r="M55" s="51">
        <v>171</v>
      </c>
      <c r="N55" s="18">
        <f t="shared" si="1"/>
        <v>176.83333333333334</v>
      </c>
    </row>
    <row r="56" spans="1:14" ht="12" customHeight="1">
      <c r="A56" s="10" t="str">
        <f>'Pregnant Women Participating'!A56</f>
        <v>Zuni Pueblo, NM</v>
      </c>
      <c r="B56" s="18">
        <v>740</v>
      </c>
      <c r="C56" s="16">
        <v>711</v>
      </c>
      <c r="D56" s="16">
        <v>743</v>
      </c>
      <c r="E56" s="16">
        <v>720</v>
      </c>
      <c r="F56" s="16">
        <v>792</v>
      </c>
      <c r="G56" s="16">
        <v>745</v>
      </c>
      <c r="H56" s="16">
        <v>782</v>
      </c>
      <c r="I56" s="16">
        <v>700</v>
      </c>
      <c r="J56" s="16">
        <v>763</v>
      </c>
      <c r="K56" s="16">
        <v>761</v>
      </c>
      <c r="L56" s="16">
        <v>794</v>
      </c>
      <c r="M56" s="51">
        <v>713</v>
      </c>
      <c r="N56" s="18">
        <f t="shared" si="1"/>
        <v>747</v>
      </c>
    </row>
    <row r="57" spans="1:14" ht="12" customHeight="1">
      <c r="A57" s="10" t="str">
        <f>'Pregnant Women Participating'!A57</f>
        <v>Cherokee Nation, OK</v>
      </c>
      <c r="B57" s="18">
        <v>7276</v>
      </c>
      <c r="C57" s="16">
        <v>6893</v>
      </c>
      <c r="D57" s="16">
        <v>6747</v>
      </c>
      <c r="E57" s="16">
        <v>7067</v>
      </c>
      <c r="F57" s="16">
        <v>6777</v>
      </c>
      <c r="G57" s="16">
        <v>6761</v>
      </c>
      <c r="H57" s="16">
        <v>6926</v>
      </c>
      <c r="I57" s="16">
        <v>7021</v>
      </c>
      <c r="J57" s="16">
        <v>7093</v>
      </c>
      <c r="K57" s="16">
        <v>6996</v>
      </c>
      <c r="L57" s="16">
        <v>7186</v>
      </c>
      <c r="M57" s="51">
        <v>7214</v>
      </c>
      <c r="N57" s="18">
        <f t="shared" si="1"/>
        <v>6996.416666666667</v>
      </c>
    </row>
    <row r="58" spans="1:14" ht="12" customHeight="1">
      <c r="A58" s="10" t="str">
        <f>'Pregnant Women Participating'!A58</f>
        <v>Chickasaw Nation, OK</v>
      </c>
      <c r="B58" s="18">
        <v>4051</v>
      </c>
      <c r="C58" s="16">
        <v>3944</v>
      </c>
      <c r="D58" s="16">
        <v>3866</v>
      </c>
      <c r="E58" s="16">
        <v>3999</v>
      </c>
      <c r="F58" s="16">
        <v>3790</v>
      </c>
      <c r="G58" s="16">
        <v>3752</v>
      </c>
      <c r="H58" s="16">
        <v>3822</v>
      </c>
      <c r="I58" s="16">
        <v>3831</v>
      </c>
      <c r="J58" s="16">
        <v>3827</v>
      </c>
      <c r="K58" s="16">
        <v>3875</v>
      </c>
      <c r="L58" s="16">
        <v>3852</v>
      </c>
      <c r="M58" s="51">
        <v>3792</v>
      </c>
      <c r="N58" s="18">
        <f t="shared" si="1"/>
        <v>3866.75</v>
      </c>
    </row>
    <row r="59" spans="1:14" ht="12" customHeight="1">
      <c r="A59" s="10" t="str">
        <f>'Pregnant Women Participating'!A59</f>
        <v>Choctaw Nation, OK</v>
      </c>
      <c r="B59" s="18">
        <v>4189</v>
      </c>
      <c r="C59" s="16">
        <v>4080</v>
      </c>
      <c r="D59" s="16">
        <v>4067</v>
      </c>
      <c r="E59" s="16">
        <v>3893</v>
      </c>
      <c r="F59" s="16">
        <v>3755</v>
      </c>
      <c r="G59" s="16">
        <v>3680</v>
      </c>
      <c r="H59" s="16">
        <v>3624</v>
      </c>
      <c r="I59" s="16">
        <v>3713</v>
      </c>
      <c r="J59" s="16">
        <v>3863</v>
      </c>
      <c r="K59" s="16">
        <v>3927</v>
      </c>
      <c r="L59" s="16">
        <v>3916</v>
      </c>
      <c r="M59" s="51">
        <v>3949</v>
      </c>
      <c r="N59" s="18">
        <f t="shared" si="1"/>
        <v>3888</v>
      </c>
    </row>
    <row r="60" spans="1:14" ht="12" customHeight="1">
      <c r="A60" s="10" t="str">
        <f>'Pregnant Women Participating'!A60</f>
        <v>Citizen Potawatomi Nation, OK</v>
      </c>
      <c r="B60" s="18">
        <v>1272</v>
      </c>
      <c r="C60" s="16">
        <v>1067</v>
      </c>
      <c r="D60" s="16">
        <v>1064</v>
      </c>
      <c r="E60" s="16">
        <v>1241</v>
      </c>
      <c r="F60" s="16">
        <v>1206</v>
      </c>
      <c r="G60" s="16">
        <v>1195</v>
      </c>
      <c r="H60" s="16">
        <v>1211</v>
      </c>
      <c r="I60" s="16">
        <v>1217</v>
      </c>
      <c r="J60" s="16">
        <v>1235</v>
      </c>
      <c r="K60" s="16">
        <v>1256</v>
      </c>
      <c r="L60" s="16">
        <v>1266</v>
      </c>
      <c r="M60" s="51">
        <v>1301</v>
      </c>
      <c r="N60" s="18">
        <f t="shared" si="1"/>
        <v>1210.9166666666667</v>
      </c>
    </row>
    <row r="61" spans="1:14" ht="12" customHeight="1">
      <c r="A61" s="10" t="str">
        <f>'Pregnant Women Participating'!A61</f>
        <v>Inter-Tribal Council, OK</v>
      </c>
      <c r="B61" s="18">
        <v>899</v>
      </c>
      <c r="C61" s="16">
        <v>865</v>
      </c>
      <c r="D61" s="16">
        <v>837</v>
      </c>
      <c r="E61" s="16">
        <v>865</v>
      </c>
      <c r="F61" s="16">
        <v>898</v>
      </c>
      <c r="G61" s="16">
        <v>889</v>
      </c>
      <c r="H61" s="16">
        <v>893</v>
      </c>
      <c r="I61" s="16">
        <v>890</v>
      </c>
      <c r="J61" s="16">
        <v>889</v>
      </c>
      <c r="K61" s="16">
        <v>884</v>
      </c>
      <c r="L61" s="16">
        <v>882</v>
      </c>
      <c r="M61" s="51">
        <v>887</v>
      </c>
      <c r="N61" s="18">
        <f t="shared" si="1"/>
        <v>881.5</v>
      </c>
    </row>
    <row r="62" spans="1:14" ht="12" customHeight="1">
      <c r="A62" s="10" t="str">
        <f>'Pregnant Women Participating'!A62</f>
        <v>Muscogee Creek Nation, OK</v>
      </c>
      <c r="B62" s="18">
        <v>2816</v>
      </c>
      <c r="C62" s="16">
        <v>2705</v>
      </c>
      <c r="D62" s="16">
        <v>2603</v>
      </c>
      <c r="E62" s="16">
        <v>2740</v>
      </c>
      <c r="F62" s="16">
        <v>2848</v>
      </c>
      <c r="G62" s="16">
        <v>2810</v>
      </c>
      <c r="H62" s="16">
        <v>2835</v>
      </c>
      <c r="I62" s="16">
        <v>2933</v>
      </c>
      <c r="J62" s="16">
        <v>2924</v>
      </c>
      <c r="K62" s="16">
        <v>2938</v>
      </c>
      <c r="L62" s="16">
        <v>2972</v>
      </c>
      <c r="M62" s="51">
        <v>3016</v>
      </c>
      <c r="N62" s="18">
        <f t="shared" si="1"/>
        <v>2845</v>
      </c>
    </row>
    <row r="63" spans="1:14" ht="12" customHeight="1">
      <c r="A63" s="10" t="str">
        <f>'Pregnant Women Participating'!A63</f>
        <v>Osage Tribal Council, OK</v>
      </c>
      <c r="B63" s="18">
        <v>2600</v>
      </c>
      <c r="C63" s="16">
        <v>2524</v>
      </c>
      <c r="D63" s="16">
        <v>2487</v>
      </c>
      <c r="E63" s="16">
        <v>2559</v>
      </c>
      <c r="F63" s="16">
        <v>2470</v>
      </c>
      <c r="G63" s="16">
        <v>2489</v>
      </c>
      <c r="H63" s="16">
        <v>2525</v>
      </c>
      <c r="I63" s="16">
        <v>2522</v>
      </c>
      <c r="J63" s="16">
        <v>2562</v>
      </c>
      <c r="K63" s="16">
        <v>2641</v>
      </c>
      <c r="L63" s="16">
        <v>2627</v>
      </c>
      <c r="M63" s="51">
        <v>2654</v>
      </c>
      <c r="N63" s="18">
        <f t="shared" si="1"/>
        <v>2555</v>
      </c>
    </row>
    <row r="64" spans="1:14" ht="12" customHeight="1">
      <c r="A64" s="10" t="str">
        <f>'Pregnant Women Participating'!A64</f>
        <v>Otoe-Missouria Tribe, OK</v>
      </c>
      <c r="B64" s="18">
        <v>518</v>
      </c>
      <c r="C64" s="16">
        <v>505</v>
      </c>
      <c r="D64" s="16">
        <v>485</v>
      </c>
      <c r="E64" s="16">
        <v>490</v>
      </c>
      <c r="F64" s="16">
        <v>462</v>
      </c>
      <c r="G64" s="16">
        <v>454</v>
      </c>
      <c r="H64" s="16">
        <v>468</v>
      </c>
      <c r="I64" s="16">
        <v>503</v>
      </c>
      <c r="J64" s="16">
        <v>505</v>
      </c>
      <c r="K64" s="16">
        <v>505</v>
      </c>
      <c r="L64" s="16">
        <v>514</v>
      </c>
      <c r="M64" s="51">
        <v>497</v>
      </c>
      <c r="N64" s="18">
        <f t="shared" si="1"/>
        <v>492.1666666666667</v>
      </c>
    </row>
    <row r="65" spans="1:14" ht="12" customHeight="1">
      <c r="A65" s="10" t="str">
        <f>'Pregnant Women Participating'!A65</f>
        <v>Wichita, Caddo &amp; Delaware (WCD), OK</v>
      </c>
      <c r="B65" s="18">
        <v>3961</v>
      </c>
      <c r="C65" s="16">
        <v>3827</v>
      </c>
      <c r="D65" s="16">
        <v>3844</v>
      </c>
      <c r="E65" s="16">
        <v>3992</v>
      </c>
      <c r="F65" s="16">
        <v>3769</v>
      </c>
      <c r="G65" s="16">
        <v>3693</v>
      </c>
      <c r="H65" s="16">
        <v>3740</v>
      </c>
      <c r="I65" s="16">
        <v>3807</v>
      </c>
      <c r="J65" s="16">
        <v>3827</v>
      </c>
      <c r="K65" s="16">
        <v>3902</v>
      </c>
      <c r="L65" s="16">
        <v>3964</v>
      </c>
      <c r="M65" s="51">
        <v>3955</v>
      </c>
      <c r="N65" s="18">
        <f t="shared" si="1"/>
        <v>3856.75</v>
      </c>
    </row>
    <row r="66" spans="1:14" s="23" customFormat="1" ht="24.75" customHeight="1">
      <c r="A66" s="19" t="str">
        <f>'Pregnant Women Participating'!A66</f>
        <v>Southwest Region</v>
      </c>
      <c r="B66" s="21">
        <v>1339910</v>
      </c>
      <c r="C66" s="20">
        <v>1302040</v>
      </c>
      <c r="D66" s="20">
        <v>1282331</v>
      </c>
      <c r="E66" s="20">
        <v>1298821</v>
      </c>
      <c r="F66" s="20">
        <v>1289495</v>
      </c>
      <c r="G66" s="20">
        <v>1289570</v>
      </c>
      <c r="H66" s="20">
        <v>1293849</v>
      </c>
      <c r="I66" s="20">
        <v>1298327</v>
      </c>
      <c r="J66" s="20">
        <v>1304527</v>
      </c>
      <c r="K66" s="20">
        <v>1310642</v>
      </c>
      <c r="L66" s="20">
        <v>1310015</v>
      </c>
      <c r="M66" s="50">
        <v>1316644</v>
      </c>
      <c r="N66" s="21">
        <f t="shared" si="1"/>
        <v>1303014.25</v>
      </c>
    </row>
    <row r="67" spans="1:14" ht="12" customHeight="1">
      <c r="A67" s="10" t="str">
        <f>'Pregnant Women Participating'!A67</f>
        <v>Colorado</v>
      </c>
      <c r="B67" s="18">
        <v>93767</v>
      </c>
      <c r="C67" s="16">
        <v>89919</v>
      </c>
      <c r="D67" s="16">
        <v>88871</v>
      </c>
      <c r="E67" s="16">
        <v>90211</v>
      </c>
      <c r="F67" s="16">
        <v>89534</v>
      </c>
      <c r="G67" s="16">
        <v>90702</v>
      </c>
      <c r="H67" s="16">
        <v>92240</v>
      </c>
      <c r="I67" s="16">
        <v>92240</v>
      </c>
      <c r="J67" s="16">
        <v>92377</v>
      </c>
      <c r="K67" s="16">
        <v>93258</v>
      </c>
      <c r="L67" s="16">
        <v>93972</v>
      </c>
      <c r="M67" s="51">
        <v>94343</v>
      </c>
      <c r="N67" s="18">
        <f t="shared" si="1"/>
        <v>91786.16666666667</v>
      </c>
    </row>
    <row r="68" spans="1:14" ht="12" customHeight="1">
      <c r="A68" s="10" t="str">
        <f>'Pregnant Women Participating'!A68</f>
        <v>Iowa</v>
      </c>
      <c r="B68" s="18">
        <v>64974</v>
      </c>
      <c r="C68" s="16">
        <v>63239</v>
      </c>
      <c r="D68" s="16">
        <v>62848</v>
      </c>
      <c r="E68" s="16">
        <v>63704</v>
      </c>
      <c r="F68" s="16">
        <v>62539</v>
      </c>
      <c r="G68" s="16">
        <v>62843</v>
      </c>
      <c r="H68" s="16">
        <v>63087</v>
      </c>
      <c r="I68" s="16">
        <v>63328</v>
      </c>
      <c r="J68" s="16">
        <v>63827</v>
      </c>
      <c r="K68" s="16">
        <v>64511</v>
      </c>
      <c r="L68" s="16">
        <v>64871</v>
      </c>
      <c r="M68" s="51">
        <v>65429</v>
      </c>
      <c r="N68" s="18">
        <f t="shared" si="1"/>
        <v>63766.666666666664</v>
      </c>
    </row>
    <row r="69" spans="1:14" ht="12" customHeight="1">
      <c r="A69" s="10" t="str">
        <f>'Pregnant Women Participating'!A69</f>
        <v>Kansas</v>
      </c>
      <c r="B69" s="18">
        <v>67709</v>
      </c>
      <c r="C69" s="16">
        <v>64346</v>
      </c>
      <c r="D69" s="16">
        <v>64150</v>
      </c>
      <c r="E69" s="16">
        <v>66415</v>
      </c>
      <c r="F69" s="16">
        <v>64971</v>
      </c>
      <c r="G69" s="16">
        <v>65070</v>
      </c>
      <c r="H69" s="16">
        <v>65409</v>
      </c>
      <c r="I69" s="16">
        <v>66350</v>
      </c>
      <c r="J69" s="16">
        <v>65979</v>
      </c>
      <c r="K69" s="16">
        <v>66344</v>
      </c>
      <c r="L69" s="16">
        <v>65764</v>
      </c>
      <c r="M69" s="51">
        <v>65875</v>
      </c>
      <c r="N69" s="18">
        <f t="shared" si="1"/>
        <v>65698.5</v>
      </c>
    </row>
    <row r="70" spans="1:14" ht="12" customHeight="1">
      <c r="A70" s="10" t="str">
        <f>'Pregnant Women Participating'!A70</f>
        <v>Missouri</v>
      </c>
      <c r="B70" s="18">
        <v>141798</v>
      </c>
      <c r="C70" s="16">
        <v>139255</v>
      </c>
      <c r="D70" s="16">
        <v>136466</v>
      </c>
      <c r="E70" s="16">
        <v>137773</v>
      </c>
      <c r="F70" s="16">
        <v>136397</v>
      </c>
      <c r="G70" s="16">
        <v>136687</v>
      </c>
      <c r="H70" s="16">
        <v>138764</v>
      </c>
      <c r="I70" s="16">
        <v>138714</v>
      </c>
      <c r="J70" s="16">
        <v>138241</v>
      </c>
      <c r="K70" s="16">
        <v>139526</v>
      </c>
      <c r="L70" s="16">
        <v>139804</v>
      </c>
      <c r="M70" s="51">
        <v>140456</v>
      </c>
      <c r="N70" s="18">
        <f aca="true" t="shared" si="2" ref="N70:N101">IF(SUM(B70:M70)&gt;0,AVERAGE(B70:M70)," ")</f>
        <v>138656.75</v>
      </c>
    </row>
    <row r="71" spans="1:14" ht="12" customHeight="1">
      <c r="A71" s="10" t="str">
        <f>'Pregnant Women Participating'!A71</f>
        <v>Montana</v>
      </c>
      <c r="B71" s="18">
        <v>19776</v>
      </c>
      <c r="C71" s="16">
        <v>18337</v>
      </c>
      <c r="D71" s="16">
        <v>18325</v>
      </c>
      <c r="E71" s="16">
        <v>19239</v>
      </c>
      <c r="F71" s="16">
        <v>19030</v>
      </c>
      <c r="G71" s="16">
        <v>19639</v>
      </c>
      <c r="H71" s="16">
        <v>19480</v>
      </c>
      <c r="I71" s="16">
        <v>19197</v>
      </c>
      <c r="J71" s="16">
        <v>19483</v>
      </c>
      <c r="K71" s="16">
        <v>19511</v>
      </c>
      <c r="L71" s="16">
        <v>19369</v>
      </c>
      <c r="M71" s="51">
        <v>19340</v>
      </c>
      <c r="N71" s="18">
        <f t="shared" si="2"/>
        <v>19227.166666666668</v>
      </c>
    </row>
    <row r="72" spans="1:14" ht="12" customHeight="1">
      <c r="A72" s="10" t="str">
        <f>'Pregnant Women Participating'!A72</f>
        <v>Nebraska</v>
      </c>
      <c r="B72" s="18">
        <v>39404</v>
      </c>
      <c r="C72" s="16">
        <v>37772</v>
      </c>
      <c r="D72" s="16">
        <v>37874</v>
      </c>
      <c r="E72" s="16">
        <v>39019</v>
      </c>
      <c r="F72" s="16">
        <v>37864</v>
      </c>
      <c r="G72" s="16">
        <v>37232</v>
      </c>
      <c r="H72" s="16">
        <v>38073</v>
      </c>
      <c r="I72" s="16">
        <v>38513</v>
      </c>
      <c r="J72" s="16">
        <v>38520</v>
      </c>
      <c r="K72" s="16">
        <v>39581</v>
      </c>
      <c r="L72" s="16">
        <v>39654</v>
      </c>
      <c r="M72" s="51">
        <v>39088</v>
      </c>
      <c r="N72" s="18">
        <f t="shared" si="2"/>
        <v>38549.5</v>
      </c>
    </row>
    <row r="73" spans="1:14" ht="12" customHeight="1">
      <c r="A73" s="10" t="str">
        <f>'Pregnant Women Participating'!A73</f>
        <v>North Dakota</v>
      </c>
      <c r="B73" s="18">
        <v>12119</v>
      </c>
      <c r="C73" s="16">
        <v>11668</v>
      </c>
      <c r="D73" s="16">
        <v>11482</v>
      </c>
      <c r="E73" s="16">
        <v>11863</v>
      </c>
      <c r="F73" s="16">
        <v>11431</v>
      </c>
      <c r="G73" s="16">
        <v>11459</v>
      </c>
      <c r="H73" s="16">
        <v>11747</v>
      </c>
      <c r="I73" s="16">
        <v>11670</v>
      </c>
      <c r="J73" s="16">
        <v>11825</v>
      </c>
      <c r="K73" s="16">
        <v>11991</v>
      </c>
      <c r="L73" s="16">
        <v>11857</v>
      </c>
      <c r="M73" s="51">
        <v>11837</v>
      </c>
      <c r="N73" s="18">
        <f t="shared" si="2"/>
        <v>11745.75</v>
      </c>
    </row>
    <row r="74" spans="1:14" ht="12" customHeight="1">
      <c r="A74" s="10" t="str">
        <f>'Pregnant Women Participating'!A74</f>
        <v>South Dakota</v>
      </c>
      <c r="B74" s="18">
        <v>17318</v>
      </c>
      <c r="C74" s="16">
        <v>17415</v>
      </c>
      <c r="D74" s="16">
        <v>17116</v>
      </c>
      <c r="E74" s="16">
        <v>17745</v>
      </c>
      <c r="F74" s="16">
        <v>17533</v>
      </c>
      <c r="G74" s="16">
        <v>17680</v>
      </c>
      <c r="H74" s="16">
        <v>17739</v>
      </c>
      <c r="I74" s="16">
        <v>17693</v>
      </c>
      <c r="J74" s="16">
        <v>17546</v>
      </c>
      <c r="K74" s="16">
        <v>17903</v>
      </c>
      <c r="L74" s="16">
        <v>17923</v>
      </c>
      <c r="M74" s="51">
        <v>17673</v>
      </c>
      <c r="N74" s="18">
        <f t="shared" si="2"/>
        <v>17607</v>
      </c>
    </row>
    <row r="75" spans="1:14" ht="12" customHeight="1">
      <c r="A75" s="10" t="str">
        <f>'Pregnant Women Participating'!A75</f>
        <v>Utah</v>
      </c>
      <c r="B75" s="18">
        <v>62781</v>
      </c>
      <c r="C75" s="16">
        <v>61188</v>
      </c>
      <c r="D75" s="16">
        <v>59795</v>
      </c>
      <c r="E75" s="16">
        <v>60780</v>
      </c>
      <c r="F75" s="16">
        <v>60935</v>
      </c>
      <c r="G75" s="16">
        <v>61314</v>
      </c>
      <c r="H75" s="16">
        <v>61558</v>
      </c>
      <c r="I75" s="16">
        <v>61404</v>
      </c>
      <c r="J75" s="16">
        <v>61508</v>
      </c>
      <c r="K75" s="16">
        <v>61276</v>
      </c>
      <c r="L75" s="16">
        <v>61214</v>
      </c>
      <c r="M75" s="51">
        <v>61360</v>
      </c>
      <c r="N75" s="18">
        <f t="shared" si="2"/>
        <v>61259.416666666664</v>
      </c>
    </row>
    <row r="76" spans="1:14" ht="12" customHeight="1">
      <c r="A76" s="10" t="str">
        <f>'Pregnant Women Participating'!A76</f>
        <v>Wyoming</v>
      </c>
      <c r="B76" s="18">
        <v>11480</v>
      </c>
      <c r="C76" s="16">
        <v>11174</v>
      </c>
      <c r="D76" s="16">
        <v>11049</v>
      </c>
      <c r="E76" s="16">
        <v>11167</v>
      </c>
      <c r="F76" s="16">
        <v>11132</v>
      </c>
      <c r="G76" s="16">
        <v>11160</v>
      </c>
      <c r="H76" s="16">
        <v>11143</v>
      </c>
      <c r="I76" s="16">
        <v>10907</v>
      </c>
      <c r="J76" s="16">
        <v>10689</v>
      </c>
      <c r="K76" s="16">
        <v>10752</v>
      </c>
      <c r="L76" s="16">
        <v>10717</v>
      </c>
      <c r="M76" s="51">
        <v>10818</v>
      </c>
      <c r="N76" s="18">
        <f t="shared" si="2"/>
        <v>11015.666666666666</v>
      </c>
    </row>
    <row r="77" spans="1:14" ht="12" customHeight="1">
      <c r="A77" s="10" t="str">
        <f>'Pregnant Women Participating'!A77</f>
        <v>Ute Mountain Ute Tribe, CO</v>
      </c>
      <c r="B77" s="18">
        <v>217</v>
      </c>
      <c r="C77" s="16">
        <v>212</v>
      </c>
      <c r="D77" s="16">
        <v>207</v>
      </c>
      <c r="E77" s="16">
        <v>211</v>
      </c>
      <c r="F77" s="16">
        <v>199</v>
      </c>
      <c r="G77" s="16">
        <v>200</v>
      </c>
      <c r="H77" s="16">
        <v>191</v>
      </c>
      <c r="I77" s="16">
        <v>198</v>
      </c>
      <c r="J77" s="16">
        <v>206</v>
      </c>
      <c r="K77" s="16">
        <v>209</v>
      </c>
      <c r="L77" s="16">
        <v>200</v>
      </c>
      <c r="M77" s="51">
        <v>207</v>
      </c>
      <c r="N77" s="18">
        <f t="shared" si="2"/>
        <v>204.75</v>
      </c>
    </row>
    <row r="78" spans="1:14" ht="12" customHeight="1">
      <c r="A78" s="10" t="str">
        <f>'Pregnant Women Participating'!A78</f>
        <v>Omaha Sioux, NE</v>
      </c>
      <c r="B78" s="18">
        <v>308</v>
      </c>
      <c r="C78" s="16">
        <v>291</v>
      </c>
      <c r="D78" s="16">
        <v>287</v>
      </c>
      <c r="E78" s="16">
        <v>309</v>
      </c>
      <c r="F78" s="16">
        <v>294</v>
      </c>
      <c r="G78" s="16">
        <v>313</v>
      </c>
      <c r="H78" s="16">
        <v>307</v>
      </c>
      <c r="I78" s="16">
        <v>315</v>
      </c>
      <c r="J78" s="16">
        <v>328</v>
      </c>
      <c r="K78" s="16">
        <v>336</v>
      </c>
      <c r="L78" s="16">
        <v>316</v>
      </c>
      <c r="M78" s="51">
        <v>301</v>
      </c>
      <c r="N78" s="18">
        <f t="shared" si="2"/>
        <v>308.75</v>
      </c>
    </row>
    <row r="79" spans="1:14" ht="12" customHeight="1">
      <c r="A79" s="10" t="str">
        <f>'Pregnant Women Participating'!A79</f>
        <v>Santee Sioux, NE</v>
      </c>
      <c r="B79" s="18">
        <v>105</v>
      </c>
      <c r="C79" s="16">
        <v>116</v>
      </c>
      <c r="D79" s="16">
        <v>127</v>
      </c>
      <c r="E79" s="16">
        <v>128</v>
      </c>
      <c r="F79" s="16">
        <v>117</v>
      </c>
      <c r="G79" s="16">
        <v>113</v>
      </c>
      <c r="H79" s="16">
        <v>117</v>
      </c>
      <c r="I79" s="16">
        <v>124</v>
      </c>
      <c r="J79" s="16">
        <v>136</v>
      </c>
      <c r="K79" s="16">
        <v>134</v>
      </c>
      <c r="L79" s="16">
        <v>133</v>
      </c>
      <c r="M79" s="51">
        <v>121</v>
      </c>
      <c r="N79" s="18">
        <f t="shared" si="2"/>
        <v>122.58333333333333</v>
      </c>
    </row>
    <row r="80" spans="1:14" ht="12" customHeight="1">
      <c r="A80" s="10" t="str">
        <f>'Pregnant Women Participating'!A80</f>
        <v>Winnebago Tribe, NE</v>
      </c>
      <c r="B80" s="18">
        <v>234</v>
      </c>
      <c r="C80" s="16">
        <v>227</v>
      </c>
      <c r="D80" s="16">
        <v>220</v>
      </c>
      <c r="E80" s="16">
        <v>230</v>
      </c>
      <c r="F80" s="16">
        <v>215</v>
      </c>
      <c r="G80" s="16">
        <v>222</v>
      </c>
      <c r="H80" s="16">
        <v>228</v>
      </c>
      <c r="I80" s="16">
        <v>245</v>
      </c>
      <c r="J80" s="16">
        <v>220</v>
      </c>
      <c r="K80" s="16">
        <v>227</v>
      </c>
      <c r="L80" s="16">
        <v>248</v>
      </c>
      <c r="M80" s="51">
        <v>247</v>
      </c>
      <c r="N80" s="18">
        <f t="shared" si="2"/>
        <v>230.25</v>
      </c>
    </row>
    <row r="81" spans="1:14" ht="12" customHeight="1">
      <c r="A81" s="10" t="str">
        <f>'Pregnant Women Participating'!A81</f>
        <v>Standing Rock Sioux Tribe, ND</v>
      </c>
      <c r="B81" s="18">
        <v>829</v>
      </c>
      <c r="C81" s="16">
        <v>820</v>
      </c>
      <c r="D81" s="16">
        <v>796</v>
      </c>
      <c r="E81" s="16">
        <v>818</v>
      </c>
      <c r="F81" s="16">
        <v>806</v>
      </c>
      <c r="G81" s="16">
        <v>806</v>
      </c>
      <c r="H81" s="16">
        <v>824</v>
      </c>
      <c r="I81" s="16">
        <v>809</v>
      </c>
      <c r="J81" s="16">
        <v>805</v>
      </c>
      <c r="K81" s="16">
        <v>830</v>
      </c>
      <c r="L81" s="16">
        <v>811</v>
      </c>
      <c r="M81" s="51">
        <v>785</v>
      </c>
      <c r="N81" s="18">
        <f t="shared" si="2"/>
        <v>811.5833333333334</v>
      </c>
    </row>
    <row r="82" spans="1:14" ht="12" customHeight="1">
      <c r="A82" s="10" t="str">
        <f>'Pregnant Women Participating'!A82</f>
        <v>Three Affiliated Tribes, ND</v>
      </c>
      <c r="B82" s="18">
        <v>262</v>
      </c>
      <c r="C82" s="16">
        <v>289</v>
      </c>
      <c r="D82" s="16">
        <v>254</v>
      </c>
      <c r="E82" s="16">
        <v>277</v>
      </c>
      <c r="F82" s="16">
        <v>267</v>
      </c>
      <c r="G82" s="16">
        <v>266</v>
      </c>
      <c r="H82" s="16">
        <v>263</v>
      </c>
      <c r="I82" s="16">
        <v>262</v>
      </c>
      <c r="J82" s="16">
        <v>246</v>
      </c>
      <c r="K82" s="16">
        <v>239</v>
      </c>
      <c r="L82" s="16">
        <v>229</v>
      </c>
      <c r="M82" s="51">
        <v>227</v>
      </c>
      <c r="N82" s="18">
        <f t="shared" si="2"/>
        <v>256.75</v>
      </c>
    </row>
    <row r="83" spans="1:14" ht="12" customHeight="1">
      <c r="A83" s="10" t="str">
        <f>'Pregnant Women Participating'!A83</f>
        <v>Cheyenne River Sioux, SD</v>
      </c>
      <c r="B83" s="18">
        <v>768</v>
      </c>
      <c r="C83" s="16">
        <v>753</v>
      </c>
      <c r="D83" s="16">
        <v>738</v>
      </c>
      <c r="E83" s="16">
        <v>741</v>
      </c>
      <c r="F83" s="16">
        <v>721</v>
      </c>
      <c r="G83" s="16">
        <v>615</v>
      </c>
      <c r="H83" s="16">
        <v>683</v>
      </c>
      <c r="I83" s="16">
        <v>703</v>
      </c>
      <c r="J83" s="16">
        <v>739</v>
      </c>
      <c r="K83" s="16">
        <v>747</v>
      </c>
      <c r="L83" s="16">
        <v>737</v>
      </c>
      <c r="M83" s="51">
        <v>767</v>
      </c>
      <c r="N83" s="18">
        <f t="shared" si="2"/>
        <v>726</v>
      </c>
    </row>
    <row r="84" spans="1:14" ht="12" customHeight="1">
      <c r="A84" s="10" t="str">
        <f>'Pregnant Women Participating'!A84</f>
        <v>Rosebud Sioux, SD</v>
      </c>
      <c r="B84" s="18">
        <v>1283</v>
      </c>
      <c r="C84" s="16">
        <v>1247</v>
      </c>
      <c r="D84" s="16">
        <v>1200</v>
      </c>
      <c r="E84" s="16">
        <v>1240</v>
      </c>
      <c r="F84" s="16">
        <v>1207</v>
      </c>
      <c r="G84" s="16">
        <v>1232</v>
      </c>
      <c r="H84" s="16">
        <v>1256</v>
      </c>
      <c r="I84" s="16">
        <v>1213</v>
      </c>
      <c r="J84" s="16">
        <v>1277</v>
      </c>
      <c r="K84" s="16">
        <v>1263</v>
      </c>
      <c r="L84" s="16">
        <v>1231</v>
      </c>
      <c r="M84" s="51">
        <v>1233</v>
      </c>
      <c r="N84" s="18">
        <f t="shared" si="2"/>
        <v>1240.1666666666667</v>
      </c>
    </row>
    <row r="85" spans="1:14" ht="12" customHeight="1">
      <c r="A85" s="10" t="str">
        <f>'Pregnant Women Participating'!A85</f>
        <v>Northern Arapahoe, WY</v>
      </c>
      <c r="B85" s="18">
        <v>494</v>
      </c>
      <c r="C85" s="16">
        <v>475</v>
      </c>
      <c r="D85" s="16">
        <v>469</v>
      </c>
      <c r="E85" s="16">
        <v>476</v>
      </c>
      <c r="F85" s="16">
        <v>455</v>
      </c>
      <c r="G85" s="16">
        <v>446</v>
      </c>
      <c r="H85" s="16">
        <v>452</v>
      </c>
      <c r="I85" s="16">
        <v>440</v>
      </c>
      <c r="J85" s="16">
        <v>436</v>
      </c>
      <c r="K85" s="16">
        <v>432</v>
      </c>
      <c r="L85" s="16">
        <v>424</v>
      </c>
      <c r="M85" s="51">
        <v>438</v>
      </c>
      <c r="N85" s="18">
        <f t="shared" si="2"/>
        <v>453.0833333333333</v>
      </c>
    </row>
    <row r="86" spans="1:14" ht="12" customHeight="1">
      <c r="A86" s="10" t="str">
        <f>'Pregnant Women Participating'!A86</f>
        <v>Shoshone Tribe, WY</v>
      </c>
      <c r="B86" s="18">
        <v>165</v>
      </c>
      <c r="C86" s="16">
        <v>172</v>
      </c>
      <c r="D86" s="16">
        <v>161</v>
      </c>
      <c r="E86" s="16">
        <v>165</v>
      </c>
      <c r="F86" s="16">
        <v>172</v>
      </c>
      <c r="G86" s="16">
        <v>188</v>
      </c>
      <c r="H86" s="16">
        <v>184</v>
      </c>
      <c r="I86" s="16">
        <v>165</v>
      </c>
      <c r="J86" s="16">
        <v>142</v>
      </c>
      <c r="K86" s="16">
        <v>129</v>
      </c>
      <c r="L86" s="16">
        <v>130</v>
      </c>
      <c r="M86" s="51">
        <v>149</v>
      </c>
      <c r="N86" s="18">
        <f t="shared" si="2"/>
        <v>160.16666666666666</v>
      </c>
    </row>
    <row r="87" spans="1:14" s="23" customFormat="1" ht="24.75" customHeight="1">
      <c r="A87" s="19" t="str">
        <f>'Pregnant Women Participating'!A87</f>
        <v>Mountain Plains</v>
      </c>
      <c r="B87" s="21">
        <v>535791</v>
      </c>
      <c r="C87" s="20">
        <v>518915</v>
      </c>
      <c r="D87" s="20">
        <v>512435</v>
      </c>
      <c r="E87" s="20">
        <v>522511</v>
      </c>
      <c r="F87" s="20">
        <v>515819</v>
      </c>
      <c r="G87" s="20">
        <v>518187</v>
      </c>
      <c r="H87" s="20">
        <v>523745</v>
      </c>
      <c r="I87" s="20">
        <v>524490</v>
      </c>
      <c r="J87" s="20">
        <v>524530</v>
      </c>
      <c r="K87" s="20">
        <v>529199</v>
      </c>
      <c r="L87" s="20">
        <v>529604</v>
      </c>
      <c r="M87" s="50">
        <v>530694</v>
      </c>
      <c r="N87" s="21">
        <f t="shared" si="2"/>
        <v>523826.6666666667</v>
      </c>
    </row>
    <row r="88" spans="1:14" ht="12" customHeight="1">
      <c r="A88" s="11" t="str">
        <f>'Pregnant Women Participating'!A88</f>
        <v>Alaska</v>
      </c>
      <c r="B88" s="18">
        <v>21463</v>
      </c>
      <c r="C88" s="16">
        <v>20424</v>
      </c>
      <c r="D88" s="16">
        <v>19094</v>
      </c>
      <c r="E88" s="16">
        <v>19050</v>
      </c>
      <c r="F88" s="16">
        <v>18768</v>
      </c>
      <c r="G88" s="16">
        <v>18595</v>
      </c>
      <c r="H88" s="16">
        <v>18866</v>
      </c>
      <c r="I88" s="16">
        <v>19179</v>
      </c>
      <c r="J88" s="16">
        <v>19602</v>
      </c>
      <c r="K88" s="16">
        <v>20063</v>
      </c>
      <c r="L88" s="16">
        <v>20107</v>
      </c>
      <c r="M88" s="51">
        <v>20045</v>
      </c>
      <c r="N88" s="18">
        <f t="shared" si="2"/>
        <v>19604.666666666668</v>
      </c>
    </row>
    <row r="89" spans="1:14" ht="12" customHeight="1">
      <c r="A89" s="11" t="str">
        <f>'Pregnant Women Participating'!A89</f>
        <v>American Samoa</v>
      </c>
      <c r="B89" s="18">
        <v>6564</v>
      </c>
      <c r="C89" s="16">
        <v>6390</v>
      </c>
      <c r="D89" s="16">
        <v>6322</v>
      </c>
      <c r="E89" s="16">
        <v>6429</v>
      </c>
      <c r="F89" s="16">
        <v>6360</v>
      </c>
      <c r="G89" s="16">
        <v>6452</v>
      </c>
      <c r="H89" s="16">
        <v>6417</v>
      </c>
      <c r="I89" s="16">
        <v>6484</v>
      </c>
      <c r="J89" s="16">
        <v>6535</v>
      </c>
      <c r="K89" s="16">
        <v>6517</v>
      </c>
      <c r="L89" s="16">
        <v>6423</v>
      </c>
      <c r="M89" s="51">
        <v>6423</v>
      </c>
      <c r="N89" s="18">
        <f t="shared" si="2"/>
        <v>6443</v>
      </c>
    </row>
    <row r="90" spans="1:14" ht="12" customHeight="1">
      <c r="A90" s="11" t="str">
        <f>'Pregnant Women Participating'!A90</f>
        <v>Arizona</v>
      </c>
      <c r="B90" s="18">
        <v>158986</v>
      </c>
      <c r="C90" s="16">
        <v>148976</v>
      </c>
      <c r="D90" s="16">
        <v>150153</v>
      </c>
      <c r="E90" s="16">
        <v>156034</v>
      </c>
      <c r="F90" s="16">
        <v>150137</v>
      </c>
      <c r="G90" s="16">
        <v>150156</v>
      </c>
      <c r="H90" s="16">
        <v>150251</v>
      </c>
      <c r="I90" s="16">
        <v>151831</v>
      </c>
      <c r="J90" s="16">
        <v>153981</v>
      </c>
      <c r="K90" s="16">
        <v>155904</v>
      </c>
      <c r="L90" s="16">
        <v>158040</v>
      </c>
      <c r="M90" s="51">
        <v>156368</v>
      </c>
      <c r="N90" s="18">
        <f t="shared" si="2"/>
        <v>153401.41666666666</v>
      </c>
    </row>
    <row r="91" spans="1:14" ht="12" customHeight="1">
      <c r="A91" s="11" t="str">
        <f>'Pregnant Women Participating'!A91</f>
        <v>California</v>
      </c>
      <c r="B91" s="18">
        <v>1394166</v>
      </c>
      <c r="C91" s="16">
        <v>1320932</v>
      </c>
      <c r="D91" s="16">
        <v>1336172</v>
      </c>
      <c r="E91" s="16">
        <v>1384564</v>
      </c>
      <c r="F91" s="16">
        <v>1336040</v>
      </c>
      <c r="G91" s="16">
        <v>1347219</v>
      </c>
      <c r="H91" s="16">
        <v>1356755</v>
      </c>
      <c r="I91" s="16">
        <v>1346935</v>
      </c>
      <c r="J91" s="16">
        <v>1336479</v>
      </c>
      <c r="K91" s="16">
        <v>1355459</v>
      </c>
      <c r="L91" s="16">
        <v>1345168</v>
      </c>
      <c r="M91" s="51">
        <v>1327374</v>
      </c>
      <c r="N91" s="18">
        <f t="shared" si="2"/>
        <v>1348938.5833333333</v>
      </c>
    </row>
    <row r="92" spans="1:14" ht="12" customHeight="1">
      <c r="A92" s="11" t="str">
        <f>'Pregnant Women Participating'!A92</f>
        <v>Guam</v>
      </c>
      <c r="B92" s="18">
        <v>7446</v>
      </c>
      <c r="C92" s="16">
        <v>7417</v>
      </c>
      <c r="D92" s="16">
        <v>7295</v>
      </c>
      <c r="E92" s="16">
        <v>6938</v>
      </c>
      <c r="F92" s="16">
        <v>7363</v>
      </c>
      <c r="G92" s="16">
        <v>7615</v>
      </c>
      <c r="H92" s="16">
        <v>7603</v>
      </c>
      <c r="I92" s="16">
        <v>7590</v>
      </c>
      <c r="J92" s="16">
        <v>7603</v>
      </c>
      <c r="K92" s="16">
        <v>7511</v>
      </c>
      <c r="L92" s="16">
        <v>7395</v>
      </c>
      <c r="M92" s="51">
        <v>7755</v>
      </c>
      <c r="N92" s="18">
        <f t="shared" si="2"/>
        <v>7460.916666666667</v>
      </c>
    </row>
    <row r="93" spans="1:14" ht="12" customHeight="1">
      <c r="A93" s="11" t="str">
        <f>'Pregnant Women Participating'!A93</f>
        <v>Hawaii</v>
      </c>
      <c r="B93" s="18">
        <v>36490</v>
      </c>
      <c r="C93" s="16">
        <v>35239</v>
      </c>
      <c r="D93" s="16">
        <v>33935</v>
      </c>
      <c r="E93" s="16">
        <v>34286</v>
      </c>
      <c r="F93" s="16">
        <v>33224</v>
      </c>
      <c r="G93" s="16">
        <v>33002</v>
      </c>
      <c r="H93" s="16">
        <v>33302</v>
      </c>
      <c r="I93" s="16">
        <v>33167</v>
      </c>
      <c r="J93" s="16">
        <v>33211</v>
      </c>
      <c r="K93" s="16">
        <v>33817</v>
      </c>
      <c r="L93" s="16">
        <v>33583</v>
      </c>
      <c r="M93" s="51">
        <v>33814</v>
      </c>
      <c r="N93" s="18">
        <f t="shared" si="2"/>
        <v>33922.5</v>
      </c>
    </row>
    <row r="94" spans="1:14" ht="12" customHeight="1">
      <c r="A94" s="11" t="str">
        <f>'Pregnant Women Participating'!A94</f>
        <v>Idaho</v>
      </c>
      <c r="B94" s="18">
        <v>41852</v>
      </c>
      <c r="C94" s="16">
        <v>41257</v>
      </c>
      <c r="D94" s="16">
        <v>40752</v>
      </c>
      <c r="E94" s="16">
        <v>41392</v>
      </c>
      <c r="F94" s="16">
        <v>41153</v>
      </c>
      <c r="G94" s="16">
        <v>41173</v>
      </c>
      <c r="H94" s="16">
        <v>41583</v>
      </c>
      <c r="I94" s="16">
        <v>41539</v>
      </c>
      <c r="J94" s="16">
        <v>41404</v>
      </c>
      <c r="K94" s="16">
        <v>41605</v>
      </c>
      <c r="L94" s="16">
        <v>41682</v>
      </c>
      <c r="M94" s="51">
        <v>41689</v>
      </c>
      <c r="N94" s="18">
        <f t="shared" si="2"/>
        <v>41423.416666666664</v>
      </c>
    </row>
    <row r="95" spans="1:14" ht="12" customHeight="1">
      <c r="A95" s="11" t="str">
        <f>'Pregnant Women Participating'!A95</f>
        <v>Nevada</v>
      </c>
      <c r="B95" s="18">
        <v>73644</v>
      </c>
      <c r="C95" s="16">
        <v>72059</v>
      </c>
      <c r="D95" s="16">
        <v>71286</v>
      </c>
      <c r="E95" s="16">
        <v>72606</v>
      </c>
      <c r="F95" s="16">
        <v>72134</v>
      </c>
      <c r="G95" s="16">
        <v>72400</v>
      </c>
      <c r="H95" s="16">
        <v>72318</v>
      </c>
      <c r="I95" s="16">
        <v>72754</v>
      </c>
      <c r="J95" s="16">
        <v>72492</v>
      </c>
      <c r="K95" s="16">
        <v>73692</v>
      </c>
      <c r="L95" s="16">
        <v>74293</v>
      </c>
      <c r="M95" s="51">
        <v>74784</v>
      </c>
      <c r="N95" s="18">
        <f t="shared" si="2"/>
        <v>72871.83333333333</v>
      </c>
    </row>
    <row r="96" spans="1:14" ht="12" customHeight="1">
      <c r="A96" s="11" t="str">
        <f>'Pregnant Women Participating'!A96</f>
        <v>Oregon</v>
      </c>
      <c r="B96" s="18">
        <v>106175</v>
      </c>
      <c r="C96" s="16">
        <v>103827</v>
      </c>
      <c r="D96" s="16">
        <v>102407</v>
      </c>
      <c r="E96" s="16">
        <v>103774</v>
      </c>
      <c r="F96" s="16">
        <v>102470</v>
      </c>
      <c r="G96" s="16">
        <v>102640</v>
      </c>
      <c r="H96" s="16">
        <v>103098</v>
      </c>
      <c r="I96" s="16">
        <v>103062</v>
      </c>
      <c r="J96" s="16">
        <v>103310</v>
      </c>
      <c r="K96" s="16">
        <v>103208</v>
      </c>
      <c r="L96" s="16">
        <v>102408</v>
      </c>
      <c r="M96" s="51">
        <v>102342</v>
      </c>
      <c r="N96" s="18">
        <f t="shared" si="2"/>
        <v>103226.75</v>
      </c>
    </row>
    <row r="97" spans="1:14" ht="12" customHeight="1">
      <c r="A97" s="11" t="str">
        <f>'Pregnant Women Participating'!A97</f>
        <v>Washington</v>
      </c>
      <c r="B97" s="18">
        <v>189166</v>
      </c>
      <c r="C97" s="16">
        <v>183592</v>
      </c>
      <c r="D97" s="16">
        <v>181351</v>
      </c>
      <c r="E97" s="16">
        <v>186488</v>
      </c>
      <c r="F97" s="16">
        <v>182852</v>
      </c>
      <c r="G97" s="16">
        <v>182100</v>
      </c>
      <c r="H97" s="16">
        <v>182641</v>
      </c>
      <c r="I97" s="16">
        <v>182619</v>
      </c>
      <c r="J97" s="16">
        <v>181996</v>
      </c>
      <c r="K97" s="16">
        <v>183398</v>
      </c>
      <c r="L97" s="16">
        <v>181771</v>
      </c>
      <c r="M97" s="51">
        <v>182883</v>
      </c>
      <c r="N97" s="18">
        <f t="shared" si="2"/>
        <v>183404.75</v>
      </c>
    </row>
    <row r="98" spans="1:14" ht="12" customHeight="1">
      <c r="A98" s="11" t="str">
        <f>'Pregnant Women Participating'!A98</f>
        <v>Northern Marianas</v>
      </c>
      <c r="B98" s="18">
        <v>4025</v>
      </c>
      <c r="C98" s="16">
        <v>3875</v>
      </c>
      <c r="D98" s="16">
        <v>3814</v>
      </c>
      <c r="E98" s="16">
        <v>3800</v>
      </c>
      <c r="F98" s="16">
        <v>3795</v>
      </c>
      <c r="G98" s="16">
        <v>3822</v>
      </c>
      <c r="H98" s="16">
        <v>3759</v>
      </c>
      <c r="I98" s="16">
        <v>3848</v>
      </c>
      <c r="J98" s="16">
        <v>3791</v>
      </c>
      <c r="K98" s="16">
        <v>3717</v>
      </c>
      <c r="L98" s="16">
        <v>3636</v>
      </c>
      <c r="M98" s="51">
        <v>3654</v>
      </c>
      <c r="N98" s="18">
        <f t="shared" si="2"/>
        <v>3794.6666666666665</v>
      </c>
    </row>
    <row r="99" spans="1:14" ht="12" customHeight="1">
      <c r="A99" s="11" t="str">
        <f>'Pregnant Women Participating'!A99</f>
        <v>Inter-Tribal Council, AZ</v>
      </c>
      <c r="B99" s="18">
        <v>9646</v>
      </c>
      <c r="C99" s="16">
        <v>8565</v>
      </c>
      <c r="D99" s="16">
        <v>8612</v>
      </c>
      <c r="E99" s="16">
        <v>9489</v>
      </c>
      <c r="F99" s="16">
        <v>8980</v>
      </c>
      <c r="G99" s="16">
        <v>9156</v>
      </c>
      <c r="H99" s="16">
        <v>9231</v>
      </c>
      <c r="I99" s="16">
        <v>9396</v>
      </c>
      <c r="J99" s="16">
        <v>9570</v>
      </c>
      <c r="K99" s="16">
        <v>9810</v>
      </c>
      <c r="L99" s="16">
        <v>9761</v>
      </c>
      <c r="M99" s="51">
        <v>9401</v>
      </c>
      <c r="N99" s="18">
        <f t="shared" si="2"/>
        <v>9301.416666666666</v>
      </c>
    </row>
    <row r="100" spans="1:14" ht="12" customHeight="1">
      <c r="A100" s="11" t="str">
        <f>'Pregnant Women Participating'!A100</f>
        <v>Navajo Nation, AZ</v>
      </c>
      <c r="B100" s="18">
        <v>10339</v>
      </c>
      <c r="C100" s="16">
        <v>9850</v>
      </c>
      <c r="D100" s="16">
        <v>9875</v>
      </c>
      <c r="E100" s="16">
        <v>10458</v>
      </c>
      <c r="F100" s="16">
        <v>10205</v>
      </c>
      <c r="G100" s="16">
        <v>10312</v>
      </c>
      <c r="H100" s="16">
        <v>10332</v>
      </c>
      <c r="I100" s="16">
        <v>10407</v>
      </c>
      <c r="J100" s="16">
        <v>10356</v>
      </c>
      <c r="K100" s="16">
        <v>10623</v>
      </c>
      <c r="L100" s="16">
        <v>10680</v>
      </c>
      <c r="M100" s="51">
        <v>10371</v>
      </c>
      <c r="N100" s="18">
        <f t="shared" si="2"/>
        <v>10317.333333333334</v>
      </c>
    </row>
    <row r="101" spans="1:14" ht="12" customHeight="1">
      <c r="A101" s="11" t="str">
        <f>'Pregnant Women Participating'!A101</f>
        <v>Inter-Tribal Council, NV</v>
      </c>
      <c r="B101" s="18">
        <v>1361</v>
      </c>
      <c r="C101" s="16">
        <v>1308</v>
      </c>
      <c r="D101" s="16">
        <v>1319</v>
      </c>
      <c r="E101" s="16">
        <v>1353</v>
      </c>
      <c r="F101" s="16">
        <v>1397</v>
      </c>
      <c r="G101" s="16">
        <v>1398</v>
      </c>
      <c r="H101" s="16">
        <v>1401</v>
      </c>
      <c r="I101" s="16">
        <v>1407</v>
      </c>
      <c r="J101" s="16">
        <v>1403</v>
      </c>
      <c r="K101" s="16">
        <v>1455</v>
      </c>
      <c r="L101" s="16">
        <v>1446</v>
      </c>
      <c r="M101" s="51">
        <v>1434</v>
      </c>
      <c r="N101" s="18">
        <f t="shared" si="2"/>
        <v>1390.1666666666667</v>
      </c>
    </row>
    <row r="102" spans="1:14" s="23" customFormat="1" ht="24.75" customHeight="1">
      <c r="A102" s="19" t="str">
        <f>'Pregnant Women Participating'!A102</f>
        <v>Western Region</v>
      </c>
      <c r="B102" s="21">
        <v>2061323</v>
      </c>
      <c r="C102" s="20">
        <v>1963711</v>
      </c>
      <c r="D102" s="20">
        <v>1972387</v>
      </c>
      <c r="E102" s="20">
        <v>2036661</v>
      </c>
      <c r="F102" s="20">
        <v>1974878</v>
      </c>
      <c r="G102" s="20">
        <v>1986040</v>
      </c>
      <c r="H102" s="20">
        <v>1997557</v>
      </c>
      <c r="I102" s="20">
        <v>1990218</v>
      </c>
      <c r="J102" s="20">
        <v>1981733</v>
      </c>
      <c r="K102" s="20">
        <v>2006779</v>
      </c>
      <c r="L102" s="20">
        <v>1996393</v>
      </c>
      <c r="M102" s="50">
        <v>1978337</v>
      </c>
      <c r="N102" s="21">
        <f>IF(SUM(B102:M102)&gt;0,AVERAGE(B102:M102)," ")</f>
        <v>1995501.4166666667</v>
      </c>
    </row>
    <row r="103" spans="1:14" s="31" customFormat="1" ht="16.5" customHeight="1" thickBot="1">
      <c r="A103" s="28" t="str">
        <f>'Pregnant Women Participating'!A103</f>
        <v>TOTAL</v>
      </c>
      <c r="B103" s="29">
        <v>8522790</v>
      </c>
      <c r="C103" s="30">
        <v>8246820</v>
      </c>
      <c r="D103" s="30">
        <v>8150077</v>
      </c>
      <c r="E103" s="30">
        <v>8240792</v>
      </c>
      <c r="F103" s="30">
        <v>8105354</v>
      </c>
      <c r="G103" s="30">
        <v>8158126</v>
      </c>
      <c r="H103" s="30">
        <v>8205701</v>
      </c>
      <c r="I103" s="30">
        <v>8229282</v>
      </c>
      <c r="J103" s="30">
        <v>8244891</v>
      </c>
      <c r="K103" s="30">
        <v>8324597</v>
      </c>
      <c r="L103" s="30">
        <v>8330836</v>
      </c>
      <c r="M103" s="52">
        <v>8342442</v>
      </c>
      <c r="N103" s="29">
        <f>IF(SUM(B103:M103)&gt;0,AVERAGE(B103:M103)," ")</f>
        <v>8258475.666666667</v>
      </c>
    </row>
    <row r="104" s="7" customFormat="1" ht="12.75" customHeight="1" thickTop="1">
      <c r="A104" s="12"/>
    </row>
    <row r="105" ht="12">
      <c r="A105" s="12"/>
    </row>
    <row r="106" s="33" customFormat="1" ht="12.75">
      <c r="A106" s="32" t="s">
        <v>1</v>
      </c>
    </row>
  </sheetData>
  <sheetProtection/>
  <printOptions/>
  <pageMargins left="0.5" right="0.5" top="0.5" bottom="0.5" header="0.5" footer="0.3"/>
  <pageSetup fitToHeight="0" fitToWidth="1" horizontalDpi="600" verticalDpi="600" orientation="landscape" scale="91" r:id="rId1"/>
  <headerFooter alignWithMargins="0">
    <oddFooter>&amp;L&amp;6Source: National Data Bank, USDA/Food and Nutrition Service&amp;C&amp;6Page &amp;P of &amp;N&amp;R&amp;6Printed on: &amp;D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4.7109375" style="13" customWidth="1"/>
    <col min="2" max="13" width="11.7109375" style="8" customWidth="1"/>
    <col min="14" max="14" width="13.7109375" style="8" customWidth="1"/>
    <col min="15" max="16384" width="9.140625" style="3" customWidth="1"/>
  </cols>
  <sheetData>
    <row r="1" spans="1:13" ht="12" customHeight="1">
      <c r="A1" s="14" t="s">
        <v>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12" customHeight="1">
      <c r="A2" s="14" t="str">
        <f>'Pregnant Women Participating'!A2</f>
        <v>FISCAL YEAR 2014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ht="12" customHeight="1">
      <c r="A3" s="1" t="str">
        <f>'Pregnant Women Participating'!A3</f>
        <v>Data as of December 11, 2015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1:13" ht="12" customHeight="1">
      <c r="A4" s="4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</row>
    <row r="5" spans="1:14" s="5" customFormat="1" ht="24" customHeight="1">
      <c r="A5" s="9" t="s">
        <v>0</v>
      </c>
      <c r="B5" s="24">
        <f>DATE(RIGHT(A2,4)-1,10,1)</f>
        <v>41548</v>
      </c>
      <c r="C5" s="25">
        <f>DATE(RIGHT(A2,4)-1,11,1)</f>
        <v>41579</v>
      </c>
      <c r="D5" s="25">
        <f>DATE(RIGHT(A2,4)-1,12,1)</f>
        <v>41609</v>
      </c>
      <c r="E5" s="25">
        <f>DATE(RIGHT(A2,4),1,1)</f>
        <v>41640</v>
      </c>
      <c r="F5" s="25">
        <f>DATE(RIGHT(A2,4),2,1)</f>
        <v>41671</v>
      </c>
      <c r="G5" s="25">
        <f>DATE(RIGHT(A2,4),3,1)</f>
        <v>41699</v>
      </c>
      <c r="H5" s="25">
        <f>DATE(RIGHT(A2,4),4,1)</f>
        <v>41730</v>
      </c>
      <c r="I5" s="25">
        <f>DATE(RIGHT(A2,4),5,1)</f>
        <v>41760</v>
      </c>
      <c r="J5" s="25">
        <f>DATE(RIGHT(A2,4),6,1)</f>
        <v>41791</v>
      </c>
      <c r="K5" s="25">
        <f>DATE(RIGHT(A2,4),7,1)</f>
        <v>41821</v>
      </c>
      <c r="L5" s="25">
        <f>DATE(RIGHT(A2,4),8,1)</f>
        <v>41852</v>
      </c>
      <c r="M5" s="25">
        <f>DATE(RIGHT(A2,4),9,1)</f>
        <v>41883</v>
      </c>
      <c r="N5" s="41" t="s">
        <v>23</v>
      </c>
    </row>
    <row r="6" spans="1:15" s="7" customFormat="1" ht="12" customHeight="1">
      <c r="A6" s="10" t="str">
        <f>'Pregnant Women Participating'!A6</f>
        <v>Connecticut</v>
      </c>
      <c r="B6" s="42">
        <v>42.6755</v>
      </c>
      <c r="C6" s="43">
        <v>46.5473</v>
      </c>
      <c r="D6" s="43">
        <v>44.7504</v>
      </c>
      <c r="E6" s="43">
        <v>47.6501</v>
      </c>
      <c r="F6" s="43">
        <v>43.5267</v>
      </c>
      <c r="G6" s="43">
        <v>42.8767</v>
      </c>
      <c r="H6" s="43">
        <v>48.5223</v>
      </c>
      <c r="I6" s="43">
        <v>45.8731</v>
      </c>
      <c r="J6" s="43">
        <v>46.7583</v>
      </c>
      <c r="K6" s="43">
        <v>47.8831</v>
      </c>
      <c r="L6" s="43">
        <v>49.2513</v>
      </c>
      <c r="M6" s="55">
        <v>48.2165</v>
      </c>
      <c r="N6" s="61">
        <f>IF(SUM('Total Number of Participants'!B6:M6)&gt;0,'Food Costs'!N6/SUM('Total Number of Participants'!B6:M6)," ")</f>
        <v>46.219679133193495</v>
      </c>
      <c r="O6" s="48"/>
    </row>
    <row r="7" spans="1:15" s="7" customFormat="1" ht="12" customHeight="1">
      <c r="A7" s="10" t="str">
        <f>'Pregnant Women Participating'!A7</f>
        <v>Maine</v>
      </c>
      <c r="B7" s="42">
        <v>41.2766</v>
      </c>
      <c r="C7" s="43">
        <v>41.7142</v>
      </c>
      <c r="D7" s="43">
        <v>40.8556</v>
      </c>
      <c r="E7" s="43">
        <v>45.0729</v>
      </c>
      <c r="F7" s="43">
        <v>41.4878</v>
      </c>
      <c r="G7" s="43">
        <v>43.3054</v>
      </c>
      <c r="H7" s="43">
        <v>46.2372</v>
      </c>
      <c r="I7" s="43">
        <v>48.3133</v>
      </c>
      <c r="J7" s="43">
        <v>45.2047</v>
      </c>
      <c r="K7" s="43">
        <v>45.4352</v>
      </c>
      <c r="L7" s="43">
        <v>46.8518</v>
      </c>
      <c r="M7" s="55">
        <v>45.8345</v>
      </c>
      <c r="N7" s="61">
        <f>IF(SUM('Total Number of Participants'!B7:M7)&gt;0,'Food Costs'!N7/SUM('Total Number of Participants'!B7:M7)," ")</f>
        <v>44.27453876157437</v>
      </c>
      <c r="O7" s="48"/>
    </row>
    <row r="8" spans="1:15" s="7" customFormat="1" ht="12" customHeight="1">
      <c r="A8" s="10" t="str">
        <f>'Pregnant Women Participating'!A8</f>
        <v>Massachusetts</v>
      </c>
      <c r="B8" s="42">
        <v>38.6173</v>
      </c>
      <c r="C8" s="43">
        <v>39.7066</v>
      </c>
      <c r="D8" s="43">
        <v>37.2231</v>
      </c>
      <c r="E8" s="43">
        <v>40.2797</v>
      </c>
      <c r="F8" s="43">
        <v>35.8394</v>
      </c>
      <c r="G8" s="43">
        <v>36.8949</v>
      </c>
      <c r="H8" s="43">
        <v>41.088</v>
      </c>
      <c r="I8" s="43">
        <v>38.2694</v>
      </c>
      <c r="J8" s="43">
        <v>38.9498</v>
      </c>
      <c r="K8" s="43">
        <v>40.9446</v>
      </c>
      <c r="L8" s="43">
        <v>41.9189</v>
      </c>
      <c r="M8" s="55">
        <v>40.2201</v>
      </c>
      <c r="N8" s="61">
        <f>IF(SUM('Total Number of Participants'!B8:M8)&gt;0,'Food Costs'!N8/SUM('Total Number of Participants'!B8:M8)," ")</f>
        <v>39.19801234034328</v>
      </c>
      <c r="O8" s="48"/>
    </row>
    <row r="9" spans="1:15" s="7" customFormat="1" ht="12" customHeight="1">
      <c r="A9" s="10" t="str">
        <f>'Pregnant Women Participating'!A9</f>
        <v>New Hampshire</v>
      </c>
      <c r="B9" s="42">
        <v>31.6523</v>
      </c>
      <c r="C9" s="43">
        <v>31.6748</v>
      </c>
      <c r="D9" s="43">
        <v>26.7565</v>
      </c>
      <c r="E9" s="43">
        <v>33.3175</v>
      </c>
      <c r="F9" s="43">
        <v>32.033</v>
      </c>
      <c r="G9" s="43">
        <v>32.7654</v>
      </c>
      <c r="H9" s="43">
        <v>35.0949</v>
      </c>
      <c r="I9" s="43">
        <v>28.5006</v>
      </c>
      <c r="J9" s="43">
        <v>28.99</v>
      </c>
      <c r="K9" s="43">
        <v>35.7264</v>
      </c>
      <c r="L9" s="43">
        <v>36.8908</v>
      </c>
      <c r="M9" s="55">
        <v>36.0719</v>
      </c>
      <c r="N9" s="61">
        <f>IF(SUM('Total Number of Participants'!B9:M9)&gt;0,'Food Costs'!N9/SUM('Total Number of Participants'!B9:M9)," ")</f>
        <v>32.45238674214363</v>
      </c>
      <c r="O9" s="48"/>
    </row>
    <row r="10" spans="1:15" s="7" customFormat="1" ht="12" customHeight="1">
      <c r="A10" s="10" t="str">
        <f>'Pregnant Women Participating'!A10</f>
        <v>New York</v>
      </c>
      <c r="B10" s="42">
        <v>57.4053</v>
      </c>
      <c r="C10" s="43">
        <v>55.6163</v>
      </c>
      <c r="D10" s="43">
        <v>53.0865</v>
      </c>
      <c r="E10" s="43">
        <v>57.2219</v>
      </c>
      <c r="F10" s="43">
        <v>53.9864</v>
      </c>
      <c r="G10" s="43">
        <v>53.6742</v>
      </c>
      <c r="H10" s="43">
        <v>56.8711</v>
      </c>
      <c r="I10" s="43">
        <v>55.1426</v>
      </c>
      <c r="J10" s="43">
        <v>55.257</v>
      </c>
      <c r="K10" s="43">
        <v>54.6261</v>
      </c>
      <c r="L10" s="43">
        <v>55.9505</v>
      </c>
      <c r="M10" s="55">
        <v>54.653</v>
      </c>
      <c r="N10" s="61">
        <f>IF(SUM('Total Number of Participants'!B10:M10)&gt;0,'Food Costs'!N10/SUM('Total Number of Participants'!B10:M10)," ")</f>
        <v>55.29912455017039</v>
      </c>
      <c r="O10" s="48"/>
    </row>
    <row r="11" spans="1:15" s="7" customFormat="1" ht="12" customHeight="1">
      <c r="A11" s="10" t="str">
        <f>'Pregnant Women Participating'!A11</f>
        <v>Rhode Island</v>
      </c>
      <c r="B11" s="42">
        <v>42.9452</v>
      </c>
      <c r="C11" s="43">
        <v>25.8134</v>
      </c>
      <c r="D11" s="43">
        <v>67.5339</v>
      </c>
      <c r="E11" s="43">
        <v>42.3389</v>
      </c>
      <c r="F11" s="43">
        <v>46.2178</v>
      </c>
      <c r="G11" s="43">
        <v>42.4405</v>
      </c>
      <c r="H11" s="43">
        <v>43.2395</v>
      </c>
      <c r="I11" s="43">
        <v>44.7968</v>
      </c>
      <c r="J11" s="43">
        <v>42.7679</v>
      </c>
      <c r="K11" s="43">
        <v>43.7797</v>
      </c>
      <c r="L11" s="43">
        <v>44.6296</v>
      </c>
      <c r="M11" s="55">
        <v>45.0634</v>
      </c>
      <c r="N11" s="61">
        <f>IF(SUM('Total Number of Participants'!B11:M11)&gt;0,'Food Costs'!N11/SUM('Total Number of Participants'!B11:M11)," ")</f>
        <v>44.2680142284456</v>
      </c>
      <c r="O11" s="48"/>
    </row>
    <row r="12" spans="1:15" s="7" customFormat="1" ht="12" customHeight="1">
      <c r="A12" s="10" t="str">
        <f>'Pregnant Women Participating'!A12</f>
        <v>Vermont</v>
      </c>
      <c r="B12" s="42">
        <v>50.1305</v>
      </c>
      <c r="C12" s="43">
        <v>52.5794</v>
      </c>
      <c r="D12" s="43">
        <v>52.0837</v>
      </c>
      <c r="E12" s="43">
        <v>52.1031</v>
      </c>
      <c r="F12" s="43">
        <v>51.6609</v>
      </c>
      <c r="G12" s="43">
        <v>51.85</v>
      </c>
      <c r="H12" s="43">
        <v>53.7253</v>
      </c>
      <c r="I12" s="43">
        <v>54.7421</v>
      </c>
      <c r="J12" s="43">
        <v>53.3447</v>
      </c>
      <c r="K12" s="43">
        <v>53.8848</v>
      </c>
      <c r="L12" s="43">
        <v>54.5669</v>
      </c>
      <c r="M12" s="55">
        <v>54.3063</v>
      </c>
      <c r="N12" s="61">
        <f>IF(SUM('Total Number of Participants'!B12:M12)&gt;0,'Food Costs'!N12/SUM('Total Number of Participants'!B12:M12)," ")</f>
        <v>52.9033798031865</v>
      </c>
      <c r="O12" s="48"/>
    </row>
    <row r="13" spans="1:15" s="7" customFormat="1" ht="12" customHeight="1">
      <c r="A13" s="10" t="str">
        <f>'Pregnant Women Participating'!A13</f>
        <v>Indian Township, ME</v>
      </c>
      <c r="B13" s="42">
        <v>59.2031</v>
      </c>
      <c r="C13" s="43">
        <v>52.0417</v>
      </c>
      <c r="D13" s="43">
        <v>54.8088</v>
      </c>
      <c r="E13" s="43">
        <v>61.8857</v>
      </c>
      <c r="F13" s="43">
        <v>53.52</v>
      </c>
      <c r="G13" s="43">
        <v>63</v>
      </c>
      <c r="H13" s="43">
        <v>58.5507</v>
      </c>
      <c r="I13" s="43">
        <v>67.9063</v>
      </c>
      <c r="J13" s="43">
        <v>64.6849</v>
      </c>
      <c r="K13" s="43">
        <v>70.7561</v>
      </c>
      <c r="L13" s="43">
        <v>68.1149</v>
      </c>
      <c r="M13" s="55">
        <v>63.4574</v>
      </c>
      <c r="N13" s="61">
        <f>IF(SUM('Total Number of Participants'!B13:M13)&gt;0,'Food Costs'!N13/SUM('Total Number of Participants'!B13:M13)," ")</f>
        <v>61.73565804274466</v>
      </c>
      <c r="O13" s="48"/>
    </row>
    <row r="14" spans="1:15" s="7" customFormat="1" ht="12" customHeight="1">
      <c r="A14" s="10" t="str">
        <f>'Pregnant Women Participating'!A14</f>
        <v>Pleasant Point, ME</v>
      </c>
      <c r="B14" s="42">
        <v>71.72</v>
      </c>
      <c r="C14" s="43">
        <v>72.1618</v>
      </c>
      <c r="D14" s="43">
        <v>71.9077</v>
      </c>
      <c r="E14" s="43">
        <v>75.2857</v>
      </c>
      <c r="F14" s="43">
        <v>79.6716</v>
      </c>
      <c r="G14" s="43">
        <v>76.6667</v>
      </c>
      <c r="H14" s="43">
        <v>70.8625</v>
      </c>
      <c r="I14" s="43">
        <v>65.1951</v>
      </c>
      <c r="J14" s="43">
        <v>67.8313</v>
      </c>
      <c r="K14" s="43">
        <v>60.4651</v>
      </c>
      <c r="L14" s="43">
        <v>67.2118</v>
      </c>
      <c r="M14" s="55">
        <v>56.8072</v>
      </c>
      <c r="N14" s="61">
        <f>IF(SUM('Total Number of Participants'!B14:M14)&gt;0,'Food Costs'!N14/SUM('Total Number of Participants'!B14:M14)," ")</f>
        <v>69.14912280701755</v>
      </c>
      <c r="O14" s="48"/>
    </row>
    <row r="15" spans="1:15" s="7" customFormat="1" ht="12" customHeight="1">
      <c r="A15" s="10" t="str">
        <f>'Pregnant Women Participating'!A15</f>
        <v>Seneca Nation, NY</v>
      </c>
      <c r="B15" s="42">
        <v>35.9076</v>
      </c>
      <c r="C15" s="43">
        <v>35.1981</v>
      </c>
      <c r="D15" s="43">
        <v>33.1826</v>
      </c>
      <c r="E15" s="43">
        <v>39.496</v>
      </c>
      <c r="F15" s="43">
        <v>37.3387</v>
      </c>
      <c r="G15" s="43">
        <v>40.0579</v>
      </c>
      <c r="H15" s="43">
        <v>44.0328</v>
      </c>
      <c r="I15" s="43">
        <v>38.1538</v>
      </c>
      <c r="J15" s="43">
        <v>39.1538</v>
      </c>
      <c r="K15" s="43">
        <v>37.7595</v>
      </c>
      <c r="L15" s="43">
        <v>34.5796</v>
      </c>
      <c r="M15" s="55">
        <v>46.3846</v>
      </c>
      <c r="N15" s="61">
        <f>IF(SUM('Total Number of Participants'!B15:M15)&gt;0,'Food Costs'!N15/SUM('Total Number of Participants'!B15:M15)," ")</f>
        <v>38.516497461928935</v>
      </c>
      <c r="O15" s="48"/>
    </row>
    <row r="16" spans="1:15" s="22" customFormat="1" ht="24.75" customHeight="1">
      <c r="A16" s="19" t="str">
        <f>'Pregnant Women Participating'!A16</f>
        <v>Northeast Region</v>
      </c>
      <c r="B16" s="44">
        <v>51.8117</v>
      </c>
      <c r="C16" s="45">
        <v>50.5509</v>
      </c>
      <c r="D16" s="45">
        <v>49.5525</v>
      </c>
      <c r="E16" s="45">
        <v>52.419</v>
      </c>
      <c r="F16" s="45">
        <v>49.2957</v>
      </c>
      <c r="G16" s="45">
        <v>49.1664</v>
      </c>
      <c r="H16" s="45">
        <v>52.4626</v>
      </c>
      <c r="I16" s="45">
        <v>50.7188</v>
      </c>
      <c r="J16" s="45">
        <v>50.8196</v>
      </c>
      <c r="K16" s="45">
        <v>50.9138</v>
      </c>
      <c r="L16" s="45">
        <v>52.159</v>
      </c>
      <c r="M16" s="54">
        <v>50.9076</v>
      </c>
      <c r="N16" s="62">
        <f>IF(SUM('Total Number of Participants'!B16:M16)&gt;0,'Food Costs'!N16/SUM('Total Number of Participants'!B16:M16)," ")</f>
        <v>50.90407730581913</v>
      </c>
      <c r="O16" s="48"/>
    </row>
    <row r="17" spans="1:15" ht="12" customHeight="1">
      <c r="A17" s="10" t="str">
        <f>'Pregnant Women Participating'!A17</f>
        <v>Delaware</v>
      </c>
      <c r="B17" s="42">
        <v>39.7608</v>
      </c>
      <c r="C17" s="43">
        <v>59.3044</v>
      </c>
      <c r="D17" s="43">
        <v>36.929</v>
      </c>
      <c r="E17" s="43">
        <v>41.923</v>
      </c>
      <c r="F17" s="43">
        <v>40.7712</v>
      </c>
      <c r="G17" s="43">
        <v>17.0916</v>
      </c>
      <c r="H17" s="43">
        <v>39.5582</v>
      </c>
      <c r="I17" s="43">
        <v>60.9104</v>
      </c>
      <c r="J17" s="43">
        <v>19.4321</v>
      </c>
      <c r="K17" s="43">
        <v>41.7381</v>
      </c>
      <c r="L17" s="43">
        <v>40.3007</v>
      </c>
      <c r="M17" s="55">
        <v>42.6081</v>
      </c>
      <c r="N17" s="61">
        <f>IF(SUM('Total Number of Participants'!B17:M17)&gt;0,'Food Costs'!N17/SUM('Total Number of Participants'!B17:M17)," ")</f>
        <v>40.06924025260616</v>
      </c>
      <c r="O17" s="48"/>
    </row>
    <row r="18" spans="1:15" ht="12" customHeight="1">
      <c r="A18" s="10" t="str">
        <f>'Pregnant Women Participating'!A18</f>
        <v>District of Columbia</v>
      </c>
      <c r="B18" s="42">
        <v>24.9943</v>
      </c>
      <c r="C18" s="43">
        <v>65.2438</v>
      </c>
      <c r="D18" s="43">
        <v>43.7779</v>
      </c>
      <c r="E18" s="43">
        <v>45.4447</v>
      </c>
      <c r="F18" s="43">
        <v>43.2326</v>
      </c>
      <c r="G18" s="43">
        <v>18.2506</v>
      </c>
      <c r="H18" s="43">
        <v>68.6818</v>
      </c>
      <c r="I18" s="43">
        <v>46.1507</v>
      </c>
      <c r="J18" s="43">
        <v>17.8786</v>
      </c>
      <c r="K18" s="43">
        <v>45.5478</v>
      </c>
      <c r="L18" s="43">
        <v>43.3916</v>
      </c>
      <c r="M18" s="55">
        <v>49.6028</v>
      </c>
      <c r="N18" s="61">
        <f>IF(SUM('Total Number of Participants'!B18:M18)&gt;0,'Food Costs'!N18/SUM('Total Number of Participants'!B18:M18)," ")</f>
        <v>42.6611840971001</v>
      </c>
      <c r="O18" s="48"/>
    </row>
    <row r="19" spans="1:15" ht="12" customHeight="1">
      <c r="A19" s="10" t="str">
        <f>'Pregnant Women Participating'!A19</f>
        <v>Maryland</v>
      </c>
      <c r="B19" s="42">
        <v>26.5655</v>
      </c>
      <c r="C19" s="43">
        <v>39.6798</v>
      </c>
      <c r="D19" s="43">
        <v>43.9408</v>
      </c>
      <c r="E19" s="43">
        <v>59.4152</v>
      </c>
      <c r="F19" s="43">
        <v>41.5779</v>
      </c>
      <c r="G19" s="43">
        <v>24.9122</v>
      </c>
      <c r="H19" s="43">
        <v>59.0684</v>
      </c>
      <c r="I19" s="43">
        <v>25.3595</v>
      </c>
      <c r="J19" s="43">
        <v>59.1434</v>
      </c>
      <c r="K19" s="43">
        <v>43.381</v>
      </c>
      <c r="L19" s="43">
        <v>29.3082</v>
      </c>
      <c r="M19" s="55">
        <v>44.9507</v>
      </c>
      <c r="N19" s="61">
        <f>IF(SUM('Total Number of Participants'!B19:M19)&gt;0,'Food Costs'!N19/SUM('Total Number of Participants'!B19:M19)," ")</f>
        <v>41.38313880296488</v>
      </c>
      <c r="O19" s="48"/>
    </row>
    <row r="20" spans="1:15" ht="12" customHeight="1">
      <c r="A20" s="10" t="str">
        <f>'Pregnant Women Participating'!A20</f>
        <v>New Jersey</v>
      </c>
      <c r="B20" s="42">
        <v>52.9779</v>
      </c>
      <c r="C20" s="43">
        <v>52.0913</v>
      </c>
      <c r="D20" s="43">
        <v>51.0126</v>
      </c>
      <c r="E20" s="43">
        <v>54.7265</v>
      </c>
      <c r="F20" s="43">
        <v>51.6091</v>
      </c>
      <c r="G20" s="43">
        <v>51.8463</v>
      </c>
      <c r="H20" s="43">
        <v>55.0355</v>
      </c>
      <c r="I20" s="43">
        <v>52.9</v>
      </c>
      <c r="J20" s="43">
        <v>53.5917</v>
      </c>
      <c r="K20" s="43">
        <v>54.7692</v>
      </c>
      <c r="L20" s="43">
        <v>55.7746</v>
      </c>
      <c r="M20" s="55">
        <v>53.2043</v>
      </c>
      <c r="N20" s="61">
        <f>IF(SUM('Total Number of Participants'!B20:M20)&gt;0,'Food Costs'!N20/SUM('Total Number of Participants'!B20:M20)," ")</f>
        <v>53.30588677239483</v>
      </c>
      <c r="O20" s="48"/>
    </row>
    <row r="21" spans="1:15" ht="12" customHeight="1">
      <c r="A21" s="10" t="str">
        <f>'Pregnant Women Participating'!A21</f>
        <v>Pennsylvania</v>
      </c>
      <c r="B21" s="42">
        <v>10.5854</v>
      </c>
      <c r="C21" s="43">
        <v>40.9633</v>
      </c>
      <c r="D21" s="43">
        <v>98.0154</v>
      </c>
      <c r="E21" s="43">
        <v>50.487</v>
      </c>
      <c r="F21" s="43">
        <v>33.3976</v>
      </c>
      <c r="G21" s="43">
        <v>21.0119</v>
      </c>
      <c r="H21" s="43">
        <v>44.5229</v>
      </c>
      <c r="I21" s="43">
        <v>24.2286</v>
      </c>
      <c r="J21" s="43">
        <v>51.7978</v>
      </c>
      <c r="K21" s="43">
        <v>49.2138</v>
      </c>
      <c r="L21" s="43">
        <v>63.6192</v>
      </c>
      <c r="M21" s="55">
        <v>14.1717</v>
      </c>
      <c r="N21" s="61">
        <f>IF(SUM('Total Number of Participants'!B21:M21)&gt;0,'Food Costs'!N21/SUM('Total Number of Participants'!B21:M21)," ")</f>
        <v>41.787541388454514</v>
      </c>
      <c r="O21" s="48"/>
    </row>
    <row r="22" spans="1:15" ht="12" customHeight="1">
      <c r="A22" s="10" t="str">
        <f>'Pregnant Women Participating'!A22</f>
        <v>Puerto Rico</v>
      </c>
      <c r="B22" s="42">
        <v>83.036</v>
      </c>
      <c r="C22" s="43">
        <v>84.9454</v>
      </c>
      <c r="D22" s="43">
        <v>80.4851</v>
      </c>
      <c r="E22" s="43">
        <v>81.0083</v>
      </c>
      <c r="F22" s="43">
        <v>83.6722</v>
      </c>
      <c r="G22" s="43">
        <v>82.8488</v>
      </c>
      <c r="H22" s="43">
        <v>81.5873</v>
      </c>
      <c r="I22" s="43">
        <v>82.6934</v>
      </c>
      <c r="J22" s="43">
        <v>84.0825</v>
      </c>
      <c r="K22" s="43">
        <v>83.6882</v>
      </c>
      <c r="L22" s="43">
        <v>84.0994</v>
      </c>
      <c r="M22" s="55">
        <v>84.6665</v>
      </c>
      <c r="N22" s="61">
        <f>IF(SUM('Total Number of Participants'!B22:M22)&gt;0,'Food Costs'!N22/SUM('Total Number of Participants'!B22:M22)," ")</f>
        <v>83.06769933308294</v>
      </c>
      <c r="O22" s="48"/>
    </row>
    <row r="23" spans="1:15" ht="12" customHeight="1">
      <c r="A23" s="10" t="str">
        <f>'Pregnant Women Participating'!A23</f>
        <v>Virginia</v>
      </c>
      <c r="B23" s="42">
        <v>34.0936</v>
      </c>
      <c r="C23" s="43">
        <v>29.9551</v>
      </c>
      <c r="D23" s="43">
        <v>34.5164</v>
      </c>
      <c r="E23" s="43">
        <v>33.9985</v>
      </c>
      <c r="F23" s="43">
        <v>30.103</v>
      </c>
      <c r="G23" s="43">
        <v>34.7484</v>
      </c>
      <c r="H23" s="43">
        <v>34.4226</v>
      </c>
      <c r="I23" s="43">
        <v>51.1681</v>
      </c>
      <c r="J23" s="43">
        <v>40.5604</v>
      </c>
      <c r="K23" s="43">
        <v>45.2573</v>
      </c>
      <c r="L23" s="43">
        <v>50.7655</v>
      </c>
      <c r="M23" s="55">
        <v>36.9691</v>
      </c>
      <c r="N23" s="61">
        <f>IF(SUM('Total Number of Participants'!B23:M23)&gt;0,'Food Costs'!N23/SUM('Total Number of Participants'!B23:M23)," ")</f>
        <v>37.92210047309458</v>
      </c>
      <c r="O23" s="48"/>
    </row>
    <row r="24" spans="1:15" ht="12" customHeight="1">
      <c r="A24" s="10" t="str">
        <f>'Pregnant Women Participating'!A24</f>
        <v>Virgin Islands</v>
      </c>
      <c r="B24" s="42">
        <v>58.7278</v>
      </c>
      <c r="C24" s="43">
        <v>79.808</v>
      </c>
      <c r="D24" s="43">
        <v>76.1325</v>
      </c>
      <c r="E24" s="43">
        <v>80.7761</v>
      </c>
      <c r="F24" s="43">
        <v>78.6452</v>
      </c>
      <c r="G24" s="43">
        <v>78.1299</v>
      </c>
      <c r="H24" s="43">
        <v>78.0118</v>
      </c>
      <c r="I24" s="43">
        <v>82.9249</v>
      </c>
      <c r="J24" s="43">
        <v>63.2602</v>
      </c>
      <c r="K24" s="43">
        <v>79.9166</v>
      </c>
      <c r="L24" s="43">
        <v>81.7491</v>
      </c>
      <c r="M24" s="55">
        <v>80.7128</v>
      </c>
      <c r="N24" s="61">
        <f>IF(SUM('Total Number of Participants'!B24:M24)&gt;0,'Food Costs'!N24/SUM('Total Number of Participants'!B24:M24)," ")</f>
        <v>76.49268590734285</v>
      </c>
      <c r="O24" s="48"/>
    </row>
    <row r="25" spans="1:15" ht="12" customHeight="1">
      <c r="A25" s="10" t="str">
        <f>'Pregnant Women Participating'!A25</f>
        <v>West Virginia</v>
      </c>
      <c r="B25" s="42">
        <v>32.0235</v>
      </c>
      <c r="C25" s="43">
        <v>61.232</v>
      </c>
      <c r="D25" s="43">
        <v>37.3153</v>
      </c>
      <c r="E25" s="43">
        <v>39.0747</v>
      </c>
      <c r="F25" s="43">
        <v>43.174</v>
      </c>
      <c r="G25" s="43">
        <v>37.4318</v>
      </c>
      <c r="H25" s="43">
        <v>45.0121</v>
      </c>
      <c r="I25" s="43">
        <v>17.5911</v>
      </c>
      <c r="J25" s="43">
        <v>56.5861</v>
      </c>
      <c r="K25" s="43">
        <v>40.2826</v>
      </c>
      <c r="L25" s="43">
        <v>23.5074</v>
      </c>
      <c r="M25" s="55">
        <v>37.9386</v>
      </c>
      <c r="N25" s="61">
        <f>IF(SUM('Total Number of Participants'!B25:M25)&gt;0,'Food Costs'!N25/SUM('Total Number of Participants'!B25:M25)," ")</f>
        <v>39.282858230981624</v>
      </c>
      <c r="O25" s="48"/>
    </row>
    <row r="26" spans="1:15" s="23" customFormat="1" ht="24.75" customHeight="1">
      <c r="A26" s="19" t="str">
        <f>'Pregnant Women Participating'!A26</f>
        <v>Mid-Atlantic Region</v>
      </c>
      <c r="B26" s="44">
        <v>39.0683</v>
      </c>
      <c r="C26" s="45">
        <v>50.6673</v>
      </c>
      <c r="D26" s="45">
        <v>64.1673</v>
      </c>
      <c r="E26" s="45">
        <v>54.8314</v>
      </c>
      <c r="F26" s="45">
        <v>47.3627</v>
      </c>
      <c r="G26" s="45">
        <v>41.4252</v>
      </c>
      <c r="H26" s="45">
        <v>54.2393</v>
      </c>
      <c r="I26" s="45">
        <v>45.0667</v>
      </c>
      <c r="J26" s="45">
        <v>56.5327</v>
      </c>
      <c r="K26" s="45">
        <v>54.479</v>
      </c>
      <c r="L26" s="45">
        <v>56.376</v>
      </c>
      <c r="M26" s="54">
        <v>44.1267</v>
      </c>
      <c r="N26" s="62">
        <f>IF(SUM('Total Number of Participants'!B26:M26)&gt;0,'Food Costs'!N26/SUM('Total Number of Participants'!B26:M26)," ")</f>
        <v>50.65772107343272</v>
      </c>
      <c r="O26" s="48"/>
    </row>
    <row r="27" spans="1:15" ht="12" customHeight="1">
      <c r="A27" s="10" t="str">
        <f>'Pregnant Women Participating'!A27</f>
        <v>Alabama</v>
      </c>
      <c r="B27" s="42">
        <v>43.5838</v>
      </c>
      <c r="C27" s="43">
        <v>41.4704</v>
      </c>
      <c r="D27" s="43">
        <v>44.0515</v>
      </c>
      <c r="E27" s="43">
        <v>47.3151</v>
      </c>
      <c r="F27" s="43">
        <v>43.8814</v>
      </c>
      <c r="G27" s="43">
        <v>41.9794</v>
      </c>
      <c r="H27" s="43">
        <v>45.6063</v>
      </c>
      <c r="I27" s="43">
        <v>49.2001</v>
      </c>
      <c r="J27" s="43">
        <v>49.1025</v>
      </c>
      <c r="K27" s="43">
        <v>46.4365</v>
      </c>
      <c r="L27" s="43">
        <v>33.6501</v>
      </c>
      <c r="M27" s="55">
        <v>55.5164</v>
      </c>
      <c r="N27" s="61">
        <f>IF(SUM('Total Number of Participants'!B27:M27)&gt;0,'Food Costs'!N27/SUM('Total Number of Participants'!B27:M27)," ")</f>
        <v>45.1863127203818</v>
      </c>
      <c r="O27" s="48"/>
    </row>
    <row r="28" spans="1:15" ht="12" customHeight="1">
      <c r="A28" s="10" t="str">
        <f>'Pregnant Women Participating'!A28</f>
        <v>Florida</v>
      </c>
      <c r="B28" s="42">
        <v>44.1252</v>
      </c>
      <c r="C28" s="43">
        <v>44.4908</v>
      </c>
      <c r="D28" s="43">
        <v>42.4289</v>
      </c>
      <c r="E28" s="43">
        <v>46.1494</v>
      </c>
      <c r="F28" s="43">
        <v>41.8483</v>
      </c>
      <c r="G28" s="43">
        <v>48.8698</v>
      </c>
      <c r="H28" s="43">
        <v>53.4178</v>
      </c>
      <c r="I28" s="43">
        <v>29.9226</v>
      </c>
      <c r="J28" s="43">
        <v>60.0916</v>
      </c>
      <c r="K28" s="43">
        <v>26.7896</v>
      </c>
      <c r="L28" s="43">
        <v>43.851</v>
      </c>
      <c r="M28" s="55">
        <v>43.9744</v>
      </c>
      <c r="N28" s="61">
        <f>IF(SUM('Total Number of Participants'!B28:M28)&gt;0,'Food Costs'!N28/SUM('Total Number of Participants'!B28:M28)," ")</f>
        <v>43.797034616495026</v>
      </c>
      <c r="O28" s="48"/>
    </row>
    <row r="29" spans="1:15" ht="12" customHeight="1">
      <c r="A29" s="10" t="str">
        <f>'Pregnant Women Participating'!A29</f>
        <v>Georgia</v>
      </c>
      <c r="B29" s="42">
        <v>39.8529</v>
      </c>
      <c r="C29" s="43">
        <v>40.034</v>
      </c>
      <c r="D29" s="43">
        <v>39.1186</v>
      </c>
      <c r="E29" s="43">
        <v>43.1812</v>
      </c>
      <c r="F29" s="43">
        <v>38.0383</v>
      </c>
      <c r="G29" s="43">
        <v>39.2096</v>
      </c>
      <c r="H29" s="43">
        <v>42.8188</v>
      </c>
      <c r="I29" s="43">
        <v>40.6751</v>
      </c>
      <c r="J29" s="43">
        <v>21.6013</v>
      </c>
      <c r="K29" s="43">
        <v>61.7781</v>
      </c>
      <c r="L29" s="43">
        <v>42.7996</v>
      </c>
      <c r="M29" s="55">
        <v>40.3369</v>
      </c>
      <c r="N29" s="61">
        <f>IF(SUM('Total Number of Participants'!B29:M29)&gt;0,'Food Costs'!N29/SUM('Total Number of Participants'!B29:M29)," ")</f>
        <v>40.81496485100362</v>
      </c>
      <c r="O29" s="48"/>
    </row>
    <row r="30" spans="1:15" ht="12" customHeight="1">
      <c r="A30" s="10" t="str">
        <f>'Pregnant Women Participating'!A30</f>
        <v>Kentucky</v>
      </c>
      <c r="B30" s="42">
        <v>38.9231</v>
      </c>
      <c r="C30" s="43">
        <v>38.3814</v>
      </c>
      <c r="D30" s="43">
        <v>58.759</v>
      </c>
      <c r="E30" s="43">
        <v>21.4383</v>
      </c>
      <c r="F30" s="43">
        <v>36.7238</v>
      </c>
      <c r="G30" s="43">
        <v>42.5916</v>
      </c>
      <c r="H30" s="43">
        <v>42.8021</v>
      </c>
      <c r="I30" s="43">
        <v>41.8531</v>
      </c>
      <c r="J30" s="43">
        <v>19.7377</v>
      </c>
      <c r="K30" s="43">
        <v>62.9292</v>
      </c>
      <c r="L30" s="43">
        <v>43.9711</v>
      </c>
      <c r="M30" s="55">
        <v>41.519</v>
      </c>
      <c r="N30" s="61">
        <f>IF(SUM('Total Number of Participants'!B30:M30)&gt;0,'Food Costs'!N30/SUM('Total Number of Participants'!B30:M30)," ")</f>
        <v>40.85903313290142</v>
      </c>
      <c r="O30" s="48"/>
    </row>
    <row r="31" spans="1:15" ht="12" customHeight="1">
      <c r="A31" s="10" t="str">
        <f>'Pregnant Women Participating'!A31</f>
        <v>Mississippi</v>
      </c>
      <c r="B31" s="42">
        <v>56.2104</v>
      </c>
      <c r="C31" s="43">
        <v>52.4967</v>
      </c>
      <c r="D31" s="43">
        <v>58.1223</v>
      </c>
      <c r="E31" s="43">
        <v>52.3177</v>
      </c>
      <c r="F31" s="43">
        <v>57.6983</v>
      </c>
      <c r="G31" s="43">
        <v>51.6062</v>
      </c>
      <c r="H31" s="43">
        <v>51.1957</v>
      </c>
      <c r="I31" s="43">
        <v>47.5192</v>
      </c>
      <c r="J31" s="43">
        <v>42.7909</v>
      </c>
      <c r="K31" s="43">
        <v>57.8525</v>
      </c>
      <c r="L31" s="43">
        <v>56.2188</v>
      </c>
      <c r="M31" s="55">
        <v>53.0767</v>
      </c>
      <c r="N31" s="61">
        <f>IF(SUM('Total Number of Participants'!B31:M31)&gt;0,'Food Costs'!N31/SUM('Total Number of Participants'!B31:M31)," ")</f>
        <v>53.066686288244156</v>
      </c>
      <c r="O31" s="48"/>
    </row>
    <row r="32" spans="1:15" ht="12" customHeight="1">
      <c r="A32" s="10" t="str">
        <f>'Pregnant Women Participating'!A32</f>
        <v>North Carolina</v>
      </c>
      <c r="B32" s="42">
        <v>44.1703</v>
      </c>
      <c r="C32" s="43">
        <v>44.7378</v>
      </c>
      <c r="D32" s="43">
        <v>39.8895</v>
      </c>
      <c r="E32" s="43">
        <v>47.1752</v>
      </c>
      <c r="F32" s="43">
        <v>42.2608</v>
      </c>
      <c r="G32" s="43">
        <v>41.5485</v>
      </c>
      <c r="H32" s="43">
        <v>54.4613</v>
      </c>
      <c r="I32" s="43">
        <v>36.4271</v>
      </c>
      <c r="J32" s="43">
        <v>48.2046</v>
      </c>
      <c r="K32" s="43">
        <v>54.2436</v>
      </c>
      <c r="L32" s="43">
        <v>55.6674</v>
      </c>
      <c r="M32" s="55">
        <v>50.8469</v>
      </c>
      <c r="N32" s="61">
        <f>IF(SUM('Total Number of Participants'!B32:M32)&gt;0,'Food Costs'!N32/SUM('Total Number of Participants'!B32:M32)," ")</f>
        <v>46.643022250218</v>
      </c>
      <c r="O32" s="48"/>
    </row>
    <row r="33" spans="1:15" ht="12" customHeight="1">
      <c r="A33" s="10" t="str">
        <f>'Pregnant Women Participating'!A33</f>
        <v>South Carolina</v>
      </c>
      <c r="B33" s="42">
        <v>44.4764</v>
      </c>
      <c r="C33" s="43">
        <v>43.2481</v>
      </c>
      <c r="D33" s="43">
        <v>44.0085</v>
      </c>
      <c r="E33" s="43">
        <v>49.1906</v>
      </c>
      <c r="F33" s="43">
        <v>42.9125</v>
      </c>
      <c r="G33" s="43">
        <v>45.0604</v>
      </c>
      <c r="H33" s="43">
        <v>47.6388</v>
      </c>
      <c r="I33" s="43">
        <v>45.7969</v>
      </c>
      <c r="J33" s="43">
        <v>48.6537</v>
      </c>
      <c r="K33" s="43">
        <v>47.0285</v>
      </c>
      <c r="L33" s="43">
        <v>48.7021</v>
      </c>
      <c r="M33" s="55">
        <v>53.3203</v>
      </c>
      <c r="N33" s="61">
        <f>IF(SUM('Total Number of Participants'!B33:M33)&gt;0,'Food Costs'!N33/SUM('Total Number of Participants'!B33:M33)," ")</f>
        <v>46.71074245685133</v>
      </c>
      <c r="O33" s="48"/>
    </row>
    <row r="34" spans="1:15" ht="12" customHeight="1">
      <c r="A34" s="10" t="str">
        <f>'Pregnant Women Participating'!A34</f>
        <v>Tennessee</v>
      </c>
      <c r="B34" s="42">
        <v>22.2289</v>
      </c>
      <c r="C34" s="43">
        <v>62.8442</v>
      </c>
      <c r="D34" s="43">
        <v>42.6564</v>
      </c>
      <c r="E34" s="43">
        <v>43.3279</v>
      </c>
      <c r="F34" s="43">
        <v>42.6139</v>
      </c>
      <c r="G34" s="43">
        <v>43.6437</v>
      </c>
      <c r="H34" s="43">
        <v>44.3641</v>
      </c>
      <c r="I34" s="43">
        <v>45.1041</v>
      </c>
      <c r="J34" s="43">
        <v>25.7444</v>
      </c>
      <c r="K34" s="43">
        <v>65.4958</v>
      </c>
      <c r="L34" s="43">
        <v>46.606</v>
      </c>
      <c r="M34" s="55">
        <v>44.2769</v>
      </c>
      <c r="N34" s="61">
        <f>IF(SUM('Total Number of Participants'!B34:M34)&gt;0,'Food Costs'!N34/SUM('Total Number of Participants'!B34:M34)," ")</f>
        <v>44.052762152136</v>
      </c>
      <c r="O34" s="48"/>
    </row>
    <row r="35" spans="1:15" ht="12" customHeight="1">
      <c r="A35" s="10" t="str">
        <f>'Pregnant Women Participating'!A35</f>
        <v>Choctaw Indians, MS</v>
      </c>
      <c r="B35" s="42">
        <v>52.149</v>
      </c>
      <c r="C35" s="43">
        <v>45.441</v>
      </c>
      <c r="D35" s="43">
        <v>34.7745</v>
      </c>
      <c r="E35" s="43">
        <v>38.9596</v>
      </c>
      <c r="F35" s="43">
        <v>38.6686</v>
      </c>
      <c r="G35" s="43">
        <v>38.5049</v>
      </c>
      <c r="H35" s="43">
        <v>46.0657</v>
      </c>
      <c r="I35" s="43">
        <v>44.5205</v>
      </c>
      <c r="J35" s="43">
        <v>41.6962</v>
      </c>
      <c r="K35" s="43">
        <v>43.2672</v>
      </c>
      <c r="L35" s="43">
        <v>49.2927</v>
      </c>
      <c r="M35" s="55">
        <v>49.6336</v>
      </c>
      <c r="N35" s="61">
        <f>IF(SUM('Total Number of Participants'!B35:M35)&gt;0,'Food Costs'!N35/SUM('Total Number of Participants'!B35:M35)," ")</f>
        <v>43.78411560191221</v>
      </c>
      <c r="O35" s="48"/>
    </row>
    <row r="36" spans="1:15" ht="12" customHeight="1">
      <c r="A36" s="10" t="str">
        <f>'Pregnant Women Participating'!A36</f>
        <v>Eastern Cherokee, NC</v>
      </c>
      <c r="B36" s="42">
        <v>15.0016</v>
      </c>
      <c r="C36" s="43">
        <v>35.252</v>
      </c>
      <c r="D36" s="43">
        <v>35.2912</v>
      </c>
      <c r="E36" s="43">
        <v>37.7311</v>
      </c>
      <c r="F36" s="43">
        <v>41.714</v>
      </c>
      <c r="G36" s="43">
        <v>40.0114</v>
      </c>
      <c r="H36" s="43">
        <v>48.2658</v>
      </c>
      <c r="I36" s="43">
        <v>27.8247</v>
      </c>
      <c r="J36" s="43">
        <v>34.1057</v>
      </c>
      <c r="K36" s="43">
        <v>35.9634</v>
      </c>
      <c r="L36" s="43">
        <v>53.1469</v>
      </c>
      <c r="M36" s="55">
        <v>88.4119</v>
      </c>
      <c r="N36" s="61">
        <f>IF(SUM('Total Number of Participants'!B36:M36)&gt;0,'Food Costs'!N36/SUM('Total Number of Participants'!B36:M36)," ")</f>
        <v>41.392062620159294</v>
      </c>
      <c r="O36" s="48"/>
    </row>
    <row r="37" spans="1:15" s="23" customFormat="1" ht="24.75" customHeight="1">
      <c r="A37" s="19" t="str">
        <f>'Pregnant Women Participating'!A37</f>
        <v>Southeast Region</v>
      </c>
      <c r="B37" s="44">
        <v>41.5181</v>
      </c>
      <c r="C37" s="45">
        <v>45.1719</v>
      </c>
      <c r="D37" s="45">
        <v>43.8177</v>
      </c>
      <c r="E37" s="45">
        <v>44.3199</v>
      </c>
      <c r="F37" s="45">
        <v>42.0287</v>
      </c>
      <c r="G37" s="45">
        <v>44.3835</v>
      </c>
      <c r="H37" s="45">
        <v>48.9494</v>
      </c>
      <c r="I37" s="45">
        <v>38.8201</v>
      </c>
      <c r="J37" s="45">
        <v>42.6521</v>
      </c>
      <c r="K37" s="45">
        <v>48.2575</v>
      </c>
      <c r="L37" s="45">
        <v>46.0071</v>
      </c>
      <c r="M37" s="54">
        <v>46.4111</v>
      </c>
      <c r="N37" s="62">
        <f>IF(SUM('Total Number of Participants'!B37:M37)&gt;0,'Food Costs'!N37/SUM('Total Number of Participants'!B37:M37)," ")</f>
        <v>44.369687877214645</v>
      </c>
      <c r="O37" s="48"/>
    </row>
    <row r="38" spans="1:15" ht="12" customHeight="1">
      <c r="A38" s="10" t="str">
        <f>'Pregnant Women Participating'!A38</f>
        <v>Illinois</v>
      </c>
      <c r="B38" s="42">
        <v>47.9062</v>
      </c>
      <c r="C38" s="43">
        <v>43.4662</v>
      </c>
      <c r="D38" s="43">
        <v>61.7993</v>
      </c>
      <c r="E38" s="43">
        <v>41.1808</v>
      </c>
      <c r="F38" s="43">
        <v>44.959</v>
      </c>
      <c r="G38" s="43">
        <v>54.0146</v>
      </c>
      <c r="H38" s="43">
        <v>58.2623</v>
      </c>
      <c r="I38" s="43">
        <v>44.4254</v>
      </c>
      <c r="J38" s="43">
        <v>57.4061</v>
      </c>
      <c r="K38" s="43">
        <v>37.6804</v>
      </c>
      <c r="L38" s="43">
        <v>39.8046</v>
      </c>
      <c r="M38" s="55">
        <v>43.0887</v>
      </c>
      <c r="N38" s="61">
        <f>IF(SUM('Total Number of Participants'!B38:M38)&gt;0,'Food Costs'!N38/SUM('Total Number of Participants'!B38:M38)," ")</f>
        <v>47.80495087389101</v>
      </c>
      <c r="O38" s="48"/>
    </row>
    <row r="39" spans="1:15" ht="12" customHeight="1">
      <c r="A39" s="10" t="str">
        <f>'Pregnant Women Participating'!A39</f>
        <v>Indiana</v>
      </c>
      <c r="B39" s="42">
        <v>13.5029</v>
      </c>
      <c r="C39" s="43">
        <v>28.5347</v>
      </c>
      <c r="D39" s="43">
        <v>62.7575</v>
      </c>
      <c r="E39" s="43">
        <v>21.7416</v>
      </c>
      <c r="F39" s="43">
        <v>51.7804</v>
      </c>
      <c r="G39" s="43">
        <v>13.7231</v>
      </c>
      <c r="H39" s="43">
        <v>40.4302</v>
      </c>
      <c r="I39" s="43">
        <v>38.1729</v>
      </c>
      <c r="J39" s="43">
        <v>36.1413</v>
      </c>
      <c r="K39" s="43">
        <v>43.6485</v>
      </c>
      <c r="L39" s="43">
        <v>36.7923</v>
      </c>
      <c r="M39" s="55">
        <v>69.2734</v>
      </c>
      <c r="N39" s="61">
        <f>IF(SUM('Total Number of Participants'!B39:M39)&gt;0,'Food Costs'!N39/SUM('Total Number of Participants'!B39:M39)," ")</f>
        <v>38.09274324432353</v>
      </c>
      <c r="O39" s="48"/>
    </row>
    <row r="40" spans="1:15" ht="12" customHeight="1">
      <c r="A40" s="10" t="str">
        <f>'Pregnant Women Participating'!A40</f>
        <v>Michigan</v>
      </c>
      <c r="B40" s="42">
        <v>40.6544</v>
      </c>
      <c r="C40" s="43">
        <v>40.6646</v>
      </c>
      <c r="D40" s="43">
        <v>41.5566</v>
      </c>
      <c r="E40" s="43">
        <v>40.9419</v>
      </c>
      <c r="F40" s="43">
        <v>40.8978</v>
      </c>
      <c r="G40" s="43">
        <v>41.4161</v>
      </c>
      <c r="H40" s="43">
        <v>41.6898</v>
      </c>
      <c r="I40" s="43">
        <v>43.8415</v>
      </c>
      <c r="J40" s="43">
        <v>39.7401</v>
      </c>
      <c r="K40" s="43">
        <v>42.3931</v>
      </c>
      <c r="L40" s="43">
        <v>40.4108</v>
      </c>
      <c r="M40" s="55">
        <v>40.5257</v>
      </c>
      <c r="N40" s="61">
        <f>IF(SUM('Total Number of Participants'!B40:M40)&gt;0,'Food Costs'!N40/SUM('Total Number of Participants'!B40:M40)," ")</f>
        <v>41.226686976117634</v>
      </c>
      <c r="O40" s="48"/>
    </row>
    <row r="41" spans="1:15" ht="12" customHeight="1">
      <c r="A41" s="10" t="str">
        <f>'Pregnant Women Participating'!A41</f>
        <v>Minnesota</v>
      </c>
      <c r="B41" s="42">
        <v>27.9222</v>
      </c>
      <c r="C41" s="43">
        <v>30.1819</v>
      </c>
      <c r="D41" s="43">
        <v>35.6839</v>
      </c>
      <c r="E41" s="43">
        <v>49.2439</v>
      </c>
      <c r="F41" s="43">
        <v>36.2618</v>
      </c>
      <c r="G41" s="43">
        <v>43.7742</v>
      </c>
      <c r="H41" s="43">
        <v>48.9641</v>
      </c>
      <c r="I41" s="43">
        <v>42.2445</v>
      </c>
      <c r="J41" s="43">
        <v>40.9756</v>
      </c>
      <c r="K41" s="43">
        <v>51.743</v>
      </c>
      <c r="L41" s="43">
        <v>41.3576</v>
      </c>
      <c r="M41" s="55">
        <v>76.8281</v>
      </c>
      <c r="N41" s="61">
        <f>IF(SUM('Total Number of Participants'!B41:M41)&gt;0,'Food Costs'!N41/SUM('Total Number of Participants'!B41:M41)," ")</f>
        <v>43.78501239852409</v>
      </c>
      <c r="O41" s="48"/>
    </row>
    <row r="42" spans="1:15" ht="12" customHeight="1">
      <c r="A42" s="10" t="str">
        <f>'Pregnant Women Participating'!A42</f>
        <v>Ohio</v>
      </c>
      <c r="B42" s="42">
        <v>15.451</v>
      </c>
      <c r="C42" s="43">
        <v>55.5346</v>
      </c>
      <c r="D42" s="43">
        <v>33.1302</v>
      </c>
      <c r="E42" s="43">
        <v>38.3598</v>
      </c>
      <c r="F42" s="43">
        <v>33.4043</v>
      </c>
      <c r="G42" s="43">
        <v>34.3758</v>
      </c>
      <c r="H42" s="43">
        <v>35.762</v>
      </c>
      <c r="I42" s="43">
        <v>36.8936</v>
      </c>
      <c r="J42" s="43">
        <v>35.8961</v>
      </c>
      <c r="K42" s="43">
        <v>37.3386</v>
      </c>
      <c r="L42" s="43">
        <v>35.535</v>
      </c>
      <c r="M42" s="55">
        <v>39.7494</v>
      </c>
      <c r="N42" s="61">
        <f>IF(SUM('Total Number of Participants'!B42:M42)&gt;0,'Food Costs'!N42/SUM('Total Number of Participants'!B42:M42)," ")</f>
        <v>35.92799623224295</v>
      </c>
      <c r="O42" s="48"/>
    </row>
    <row r="43" spans="1:15" ht="12" customHeight="1">
      <c r="A43" s="10" t="str">
        <f>'Pregnant Women Participating'!A43</f>
        <v>Wisconsin</v>
      </c>
      <c r="B43" s="42">
        <v>27.4827</v>
      </c>
      <c r="C43" s="43">
        <v>60.3619</v>
      </c>
      <c r="D43" s="43">
        <v>43.0455</v>
      </c>
      <c r="E43" s="43">
        <v>44.9556</v>
      </c>
      <c r="F43" s="43">
        <v>41.3324</v>
      </c>
      <c r="G43" s="43">
        <v>42.8065</v>
      </c>
      <c r="H43" s="43">
        <v>45.5122</v>
      </c>
      <c r="I43" s="43">
        <v>44.2409</v>
      </c>
      <c r="J43" s="43">
        <v>28.5106</v>
      </c>
      <c r="K43" s="43">
        <v>63.3961</v>
      </c>
      <c r="L43" s="43">
        <v>47.8477</v>
      </c>
      <c r="M43" s="55">
        <v>44.4287</v>
      </c>
      <c r="N43" s="61">
        <f>IF(SUM('Total Number of Participants'!B43:M43)&gt;0,'Food Costs'!N43/SUM('Total Number of Participants'!B43:M43)," ")</f>
        <v>44.501322307978384</v>
      </c>
      <c r="O43" s="48"/>
    </row>
    <row r="44" spans="1:15" s="23" customFormat="1" ht="24.75" customHeight="1">
      <c r="A44" s="19" t="str">
        <f>'Pregnant Women Participating'!A44</f>
        <v>Midwest Region</v>
      </c>
      <c r="B44" s="44">
        <v>30.5522</v>
      </c>
      <c r="C44" s="45">
        <v>43.7109</v>
      </c>
      <c r="D44" s="45">
        <v>46.7106</v>
      </c>
      <c r="E44" s="45">
        <v>39.1431</v>
      </c>
      <c r="F44" s="45">
        <v>41.208</v>
      </c>
      <c r="G44" s="45">
        <v>39.5175</v>
      </c>
      <c r="H44" s="45">
        <v>45.2146</v>
      </c>
      <c r="I44" s="45">
        <v>41.5902</v>
      </c>
      <c r="J44" s="45">
        <v>41.5815</v>
      </c>
      <c r="K44" s="45">
        <v>43.3546</v>
      </c>
      <c r="L44" s="45">
        <v>39.5246</v>
      </c>
      <c r="M44" s="54">
        <v>49.0856</v>
      </c>
      <c r="N44" s="62">
        <f>IF(SUM('Total Number of Participants'!B44:M44)&gt;0,'Food Costs'!N44/SUM('Total Number of Participants'!B44:M44)," ")</f>
        <v>41.75009073608084</v>
      </c>
      <c r="O44" s="48"/>
    </row>
    <row r="45" spans="1:15" ht="12" customHeight="1">
      <c r="A45" s="10" t="str">
        <f>'Pregnant Women Participating'!A45</f>
        <v>Arkansas</v>
      </c>
      <c r="B45" s="42">
        <v>14.7882</v>
      </c>
      <c r="C45" s="43">
        <v>47.8744</v>
      </c>
      <c r="D45" s="43">
        <v>42.7376</v>
      </c>
      <c r="E45" s="43">
        <v>42.8498</v>
      </c>
      <c r="F45" s="43">
        <v>39.0106</v>
      </c>
      <c r="G45" s="43">
        <v>39.036</v>
      </c>
      <c r="H45" s="43">
        <v>52.2624</v>
      </c>
      <c r="I45" s="43">
        <v>40.7972</v>
      </c>
      <c r="J45" s="43">
        <v>62.4123</v>
      </c>
      <c r="K45" s="43">
        <v>47.5086</v>
      </c>
      <c r="L45" s="43">
        <v>49.5591</v>
      </c>
      <c r="M45" s="55">
        <v>47.5958</v>
      </c>
      <c r="N45" s="61">
        <f>IF(SUM('Total Number of Participants'!B45:M45)&gt;0,'Food Costs'!N45/SUM('Total Number of Participants'!B45:M45)," ")</f>
        <v>43.93635782415157</v>
      </c>
      <c r="O45" s="48"/>
    </row>
    <row r="46" spans="1:15" ht="12" customHeight="1">
      <c r="A46" s="10" t="str">
        <f>'Pregnant Women Participating'!A46</f>
        <v>Louisiana</v>
      </c>
      <c r="B46" s="42">
        <v>53.6487</v>
      </c>
      <c r="C46" s="43">
        <v>37.6003</v>
      </c>
      <c r="D46" s="43">
        <v>45.6259</v>
      </c>
      <c r="E46" s="43">
        <v>50.4064</v>
      </c>
      <c r="F46" s="43">
        <v>46.9525</v>
      </c>
      <c r="G46" s="43">
        <v>48.3572</v>
      </c>
      <c r="H46" s="43">
        <v>74.9192</v>
      </c>
      <c r="I46" s="43">
        <v>32.1767</v>
      </c>
      <c r="J46" s="43">
        <v>46.3598</v>
      </c>
      <c r="K46" s="43">
        <v>50.1909</v>
      </c>
      <c r="L46" s="43">
        <v>49.7717</v>
      </c>
      <c r="M46" s="55">
        <v>50.3316</v>
      </c>
      <c r="N46" s="61">
        <f>IF(SUM('Total Number of Participants'!B46:M46)&gt;0,'Food Costs'!N46/SUM('Total Number of Participants'!B46:M46)," ")</f>
        <v>48.91342186105038</v>
      </c>
      <c r="O46" s="48"/>
    </row>
    <row r="47" spans="1:15" ht="12" customHeight="1">
      <c r="A47" s="10" t="str">
        <f>'Pregnant Women Participating'!A47</f>
        <v>New Mexico</v>
      </c>
      <c r="B47" s="42">
        <v>15.7274</v>
      </c>
      <c r="C47" s="43">
        <v>35.1568</v>
      </c>
      <c r="D47" s="43">
        <v>35.2533</v>
      </c>
      <c r="E47" s="43">
        <v>36.8429</v>
      </c>
      <c r="F47" s="43">
        <v>34.114</v>
      </c>
      <c r="G47" s="43">
        <v>34.607</v>
      </c>
      <c r="H47" s="43">
        <v>36.8894</v>
      </c>
      <c r="I47" s="43">
        <v>35.4152</v>
      </c>
      <c r="J47" s="43">
        <v>36.645</v>
      </c>
      <c r="K47" s="43">
        <v>37.7733</v>
      </c>
      <c r="L47" s="43">
        <v>38.572</v>
      </c>
      <c r="M47" s="55">
        <v>62.4161</v>
      </c>
      <c r="N47" s="61">
        <f>IF(SUM('Total Number of Participants'!B47:M47)&gt;0,'Food Costs'!N47/SUM('Total Number of Participants'!B47:M47)," ")</f>
        <v>36.61101704771154</v>
      </c>
      <c r="O47" s="48"/>
    </row>
    <row r="48" spans="1:15" ht="12" customHeight="1">
      <c r="A48" s="10" t="str">
        <f>'Pregnant Women Participating'!A48</f>
        <v>Oklahoma</v>
      </c>
      <c r="B48" s="42">
        <v>36.6512</v>
      </c>
      <c r="C48" s="43">
        <v>42.9329</v>
      </c>
      <c r="D48" s="43">
        <v>33.8466</v>
      </c>
      <c r="E48" s="43">
        <v>37.1718</v>
      </c>
      <c r="F48" s="43">
        <v>39.1516</v>
      </c>
      <c r="G48" s="43">
        <v>33.9881</v>
      </c>
      <c r="H48" s="43">
        <v>39.5976</v>
      </c>
      <c r="I48" s="43">
        <v>42.6827</v>
      </c>
      <c r="J48" s="43">
        <v>36.8232</v>
      </c>
      <c r="K48" s="43">
        <v>42.4316</v>
      </c>
      <c r="L48" s="43">
        <v>42.8301</v>
      </c>
      <c r="M48" s="55">
        <v>45.1386</v>
      </c>
      <c r="N48" s="61">
        <f>IF(SUM('Total Number of Participants'!B48:M48)&gt;0,'Food Costs'!N48/SUM('Total Number of Participants'!B48:M48)," ")</f>
        <v>39.48817370265309</v>
      </c>
      <c r="O48" s="48"/>
    </row>
    <row r="49" spans="1:15" ht="12" customHeight="1">
      <c r="A49" s="10" t="str">
        <f>'Pregnant Women Participating'!A49</f>
        <v>Texas</v>
      </c>
      <c r="B49" s="42">
        <v>29.7987</v>
      </c>
      <c r="C49" s="43">
        <v>45.9598</v>
      </c>
      <c r="D49" s="43">
        <v>27.1546</v>
      </c>
      <c r="E49" s="43">
        <v>13.3411</v>
      </c>
      <c r="F49" s="43">
        <v>41.8458</v>
      </c>
      <c r="G49" s="43">
        <v>16.4775</v>
      </c>
      <c r="H49" s="43">
        <v>39.7461</v>
      </c>
      <c r="I49" s="43">
        <v>17.4706</v>
      </c>
      <c r="J49" s="43">
        <v>27.8883</v>
      </c>
      <c r="K49" s="43">
        <v>38.7742</v>
      </c>
      <c r="L49" s="43">
        <v>20.5393</v>
      </c>
      <c r="M49" s="55">
        <v>32.0669</v>
      </c>
      <c r="N49" s="61">
        <f>IF(SUM('Total Number of Participants'!B49:M49)&gt;0,'Food Costs'!N49/SUM('Total Number of Participants'!B49:M49)," ")</f>
        <v>29.27325089424593</v>
      </c>
      <c r="O49" s="48"/>
    </row>
    <row r="50" spans="1:15" ht="12" customHeight="1">
      <c r="A50" s="10" t="str">
        <f>'Pregnant Women Participating'!A50</f>
        <v>Acoma, Canoncito &amp; Laguna, NM</v>
      </c>
      <c r="B50" s="42">
        <v>41.5436</v>
      </c>
      <c r="C50" s="43">
        <v>35.1609</v>
      </c>
      <c r="D50" s="43">
        <v>67.4438</v>
      </c>
      <c r="E50" s="43">
        <v>41.5028</v>
      </c>
      <c r="F50" s="43">
        <v>58.5234</v>
      </c>
      <c r="G50" s="43">
        <v>38.8966</v>
      </c>
      <c r="H50" s="43">
        <v>39.1797</v>
      </c>
      <c r="I50" s="43">
        <v>30.8285</v>
      </c>
      <c r="J50" s="43">
        <v>52.3086</v>
      </c>
      <c r="K50" s="43">
        <v>78.927</v>
      </c>
      <c r="L50" s="43">
        <v>37.9747</v>
      </c>
      <c r="M50" s="55">
        <v>43.327</v>
      </c>
      <c r="N50" s="61">
        <f>IF(SUM('Total Number of Participants'!B50:M50)&gt;0,'Food Costs'!N50/SUM('Total Number of Participants'!B50:M50)," ")</f>
        <v>47.142</v>
      </c>
      <c r="O50" s="48"/>
    </row>
    <row r="51" spans="1:15" ht="12" customHeight="1">
      <c r="A51" s="10" t="str">
        <f>'Pregnant Women Participating'!A51</f>
        <v>Eight Northern Pueblos, NM</v>
      </c>
      <c r="B51" s="42">
        <v>46.3251</v>
      </c>
      <c r="C51" s="43">
        <v>31.3426</v>
      </c>
      <c r="D51" s="43">
        <v>36.8944</v>
      </c>
      <c r="E51" s="43">
        <v>44.5205</v>
      </c>
      <c r="F51" s="43">
        <v>50.6056</v>
      </c>
      <c r="G51" s="43">
        <v>72.3067</v>
      </c>
      <c r="H51" s="43">
        <v>29.1254</v>
      </c>
      <c r="I51" s="43">
        <v>29.1254</v>
      </c>
      <c r="J51" s="43">
        <v>52.4459</v>
      </c>
      <c r="K51" s="43">
        <v>19.9094</v>
      </c>
      <c r="L51" s="43">
        <v>30.9401</v>
      </c>
      <c r="M51" s="55">
        <v>162.6932</v>
      </c>
      <c r="N51" s="61">
        <f>IF(SUM('Total Number of Participants'!B51:M51)&gt;0,'Food Costs'!N51/SUM('Total Number of Participants'!B51:M51)," ")</f>
        <v>49.53399765533411</v>
      </c>
      <c r="O51" s="48"/>
    </row>
    <row r="52" spans="1:15" ht="12" customHeight="1">
      <c r="A52" s="10" t="str">
        <f>'Pregnant Women Participating'!A52</f>
        <v>Five Sandoval Pueblos, NM</v>
      </c>
      <c r="B52" s="42">
        <v>45.6475</v>
      </c>
      <c r="C52" s="43">
        <v>45.6169</v>
      </c>
      <c r="D52" s="43">
        <v>43.8321</v>
      </c>
      <c r="E52" s="43">
        <v>55.616</v>
      </c>
      <c r="F52" s="43">
        <v>41.7932</v>
      </c>
      <c r="G52" s="43">
        <v>49.3094</v>
      </c>
      <c r="H52" s="43">
        <v>56.6371</v>
      </c>
      <c r="I52" s="43">
        <v>43.3164</v>
      </c>
      <c r="J52" s="43">
        <v>55.3543</v>
      </c>
      <c r="K52" s="43">
        <v>57.8289</v>
      </c>
      <c r="L52" s="43">
        <v>64.0323</v>
      </c>
      <c r="M52" s="55">
        <v>29.7882</v>
      </c>
      <c r="N52" s="61">
        <f>IF(SUM('Total Number of Participants'!B52:M52)&gt;0,'Food Costs'!N52/SUM('Total Number of Participants'!B52:M52)," ")</f>
        <v>49.02601991647928</v>
      </c>
      <c r="O52" s="48"/>
    </row>
    <row r="53" spans="1:15" ht="12" customHeight="1">
      <c r="A53" s="10" t="str">
        <f>'Pregnant Women Participating'!A53</f>
        <v>Isleta Pueblo, NM</v>
      </c>
      <c r="B53" s="42">
        <v>47.4724</v>
      </c>
      <c r="C53" s="43">
        <v>48.3275</v>
      </c>
      <c r="D53" s="43">
        <v>46.7778</v>
      </c>
      <c r="E53" s="43">
        <v>45.3025</v>
      </c>
      <c r="F53" s="43">
        <v>45.2062</v>
      </c>
      <c r="G53" s="43">
        <v>45.2487</v>
      </c>
      <c r="H53" s="43">
        <v>44.9557</v>
      </c>
      <c r="I53" s="43">
        <v>46.7988</v>
      </c>
      <c r="J53" s="43">
        <v>48.2431</v>
      </c>
      <c r="K53" s="43">
        <v>45.7138</v>
      </c>
      <c r="L53" s="43">
        <v>63.4002</v>
      </c>
      <c r="M53" s="55">
        <v>45.5647</v>
      </c>
      <c r="N53" s="61">
        <f>IF(SUM('Total Number of Participants'!B53:M53)&gt;0,'Food Costs'!N53/SUM('Total Number of Participants'!B53:M53)," ")</f>
        <v>47.73041259038707</v>
      </c>
      <c r="O53" s="48"/>
    </row>
    <row r="54" spans="1:15" ht="12" customHeight="1">
      <c r="A54" s="10" t="str">
        <f>'Pregnant Women Participating'!A54</f>
        <v>San Felipe Pueblo, NM</v>
      </c>
      <c r="B54" s="42">
        <v>7.584</v>
      </c>
      <c r="C54" s="43">
        <v>75.2857</v>
      </c>
      <c r="D54" s="43">
        <v>46.1629</v>
      </c>
      <c r="E54" s="43">
        <v>71.3773</v>
      </c>
      <c r="F54" s="43">
        <v>55.5781</v>
      </c>
      <c r="G54" s="43">
        <v>55.3347</v>
      </c>
      <c r="H54" s="43">
        <v>40.194</v>
      </c>
      <c r="I54" s="43">
        <v>59.5054</v>
      </c>
      <c r="J54" s="43">
        <v>45.2557</v>
      </c>
      <c r="K54" s="43">
        <v>60.5</v>
      </c>
      <c r="L54" s="43">
        <v>51.3941</v>
      </c>
      <c r="M54" s="55">
        <v>259.7154</v>
      </c>
      <c r="N54" s="61">
        <f>IF(SUM('Total Number of Participants'!B54:M54)&gt;0,'Food Costs'!N54/SUM('Total Number of Participants'!B54:M54)," ")</f>
        <v>70.16057441253264</v>
      </c>
      <c r="O54" s="48"/>
    </row>
    <row r="55" spans="1:15" ht="12" customHeight="1">
      <c r="A55" s="10" t="str">
        <f>'Pregnant Women Participating'!A55</f>
        <v>Santo Domingo Tribe, NM</v>
      </c>
      <c r="B55" s="42">
        <v>72.3673</v>
      </c>
      <c r="C55" s="43">
        <v>67.7514</v>
      </c>
      <c r="D55" s="43">
        <v>78.5143</v>
      </c>
      <c r="E55" s="43">
        <v>90.6124</v>
      </c>
      <c r="F55" s="43">
        <v>81.5227</v>
      </c>
      <c r="G55" s="43">
        <v>70.6957</v>
      </c>
      <c r="H55" s="43">
        <v>77.4862</v>
      </c>
      <c r="I55" s="43">
        <v>74.1878</v>
      </c>
      <c r="J55" s="43">
        <v>79.407</v>
      </c>
      <c r="K55" s="43">
        <v>88.9107</v>
      </c>
      <c r="L55" s="43">
        <v>97.2761</v>
      </c>
      <c r="M55" s="55">
        <v>111.6667</v>
      </c>
      <c r="N55" s="61">
        <f>IF(SUM('Total Number of Participants'!B55:M55)&gt;0,'Food Costs'!N55/SUM('Total Number of Participants'!B55:M55)," ")</f>
        <v>82.18661639962299</v>
      </c>
      <c r="O55" s="48"/>
    </row>
    <row r="56" spans="1:15" ht="12" customHeight="1">
      <c r="A56" s="10" t="str">
        <f>'Pregnant Women Participating'!A56</f>
        <v>Zuni Pueblo, NM</v>
      </c>
      <c r="B56" s="42">
        <v>52.0784</v>
      </c>
      <c r="C56" s="43">
        <v>54.3783</v>
      </c>
      <c r="D56" s="43">
        <v>53.3607</v>
      </c>
      <c r="E56" s="43">
        <v>54.2222</v>
      </c>
      <c r="F56" s="43">
        <v>51.4104</v>
      </c>
      <c r="G56" s="43">
        <v>51.8215</v>
      </c>
      <c r="H56" s="43">
        <v>54.2161</v>
      </c>
      <c r="I56" s="43">
        <v>56.41</v>
      </c>
      <c r="J56" s="43">
        <v>55.9699</v>
      </c>
      <c r="K56" s="43">
        <v>54.5414</v>
      </c>
      <c r="L56" s="43">
        <v>54.2204</v>
      </c>
      <c r="M56" s="55">
        <v>53.8864</v>
      </c>
      <c r="N56" s="61">
        <f>IF(SUM('Total Number of Participants'!B56:M56)&gt;0,'Food Costs'!N56/SUM('Total Number of Participants'!B56:M56)," ")</f>
        <v>53.857541276215976</v>
      </c>
      <c r="O56" s="48"/>
    </row>
    <row r="57" spans="1:15" ht="12" customHeight="1">
      <c r="A57" s="10" t="str">
        <f>'Pregnant Women Participating'!A57</f>
        <v>Cherokee Nation, OK</v>
      </c>
      <c r="B57" s="42">
        <v>38.9854</v>
      </c>
      <c r="C57" s="43">
        <v>34.841</v>
      </c>
      <c r="D57" s="43">
        <v>39.0965</v>
      </c>
      <c r="E57" s="43">
        <v>49.9513</v>
      </c>
      <c r="F57" s="43">
        <v>55.7316</v>
      </c>
      <c r="G57" s="43">
        <v>13.0836</v>
      </c>
      <c r="H57" s="43">
        <v>63.3898</v>
      </c>
      <c r="I57" s="43">
        <v>22.2649</v>
      </c>
      <c r="J57" s="43">
        <v>36.7268</v>
      </c>
      <c r="K57" s="43">
        <v>42.7912</v>
      </c>
      <c r="L57" s="43">
        <v>49.1268</v>
      </c>
      <c r="M57" s="55">
        <v>74.7211</v>
      </c>
      <c r="N57" s="61">
        <f>IF(SUM('Total Number of Participants'!B57:M57)&gt;0,'Food Costs'!N57/SUM('Total Number of Participants'!B57:M57)," ")</f>
        <v>43.522886715818814</v>
      </c>
      <c r="O57" s="48"/>
    </row>
    <row r="58" spans="1:15" ht="12" customHeight="1">
      <c r="A58" s="10" t="str">
        <f>'Pregnant Women Participating'!A58</f>
        <v>Chickasaw Nation, OK</v>
      </c>
      <c r="B58" s="42">
        <v>37.4034</v>
      </c>
      <c r="C58" s="43">
        <v>37.4916</v>
      </c>
      <c r="D58" s="43">
        <v>34.4589</v>
      </c>
      <c r="E58" s="43">
        <v>35.3616</v>
      </c>
      <c r="F58" s="43">
        <v>31.8472</v>
      </c>
      <c r="G58" s="43">
        <v>53.4003</v>
      </c>
      <c r="H58" s="43">
        <v>38.9069</v>
      </c>
      <c r="I58" s="43">
        <v>36.2443</v>
      </c>
      <c r="J58" s="43">
        <v>-6.3157</v>
      </c>
      <c r="K58" s="43">
        <v>58.2741</v>
      </c>
      <c r="L58" s="43">
        <v>37.6545</v>
      </c>
      <c r="M58" s="55">
        <v>35.11</v>
      </c>
      <c r="N58" s="61">
        <f>IF(SUM('Total Number of Participants'!B58:M58)&gt;0,'Food Costs'!N58/SUM('Total Number of Participants'!B58:M58)," ")</f>
        <v>35.82797784530506</v>
      </c>
      <c r="O58" s="48"/>
    </row>
    <row r="59" spans="1:15" ht="12" customHeight="1">
      <c r="A59" s="10" t="str">
        <f>'Pregnant Women Participating'!A59</f>
        <v>Choctaw Nation, OK</v>
      </c>
      <c r="B59" s="42">
        <v>59.0912</v>
      </c>
      <c r="C59" s="43">
        <v>35.2998</v>
      </c>
      <c r="D59" s="43">
        <v>33.1788</v>
      </c>
      <c r="E59" s="43">
        <v>39.2533</v>
      </c>
      <c r="F59" s="43">
        <v>34.0655</v>
      </c>
      <c r="G59" s="43">
        <v>30.5239</v>
      </c>
      <c r="H59" s="43">
        <v>39.1151</v>
      </c>
      <c r="I59" s="43">
        <v>37.6733</v>
      </c>
      <c r="J59" s="43">
        <v>39.5812</v>
      </c>
      <c r="K59" s="43">
        <v>38.8355</v>
      </c>
      <c r="L59" s="43">
        <v>40.4122</v>
      </c>
      <c r="M59" s="55">
        <v>38.3003</v>
      </c>
      <c r="N59" s="61">
        <f>IF(SUM('Total Number of Participants'!B59:M59)&gt;0,'Food Costs'!N59/SUM('Total Number of Participants'!B59:M59)," ")</f>
        <v>38.92524005486968</v>
      </c>
      <c r="O59" s="48"/>
    </row>
    <row r="60" spans="1:15" ht="12" customHeight="1">
      <c r="A60" s="10" t="str">
        <f>'Pregnant Women Participating'!A60</f>
        <v>Citizen Potawatomi Nation, OK</v>
      </c>
      <c r="B60" s="42">
        <v>45.3349</v>
      </c>
      <c r="C60" s="43">
        <v>44.3065</v>
      </c>
      <c r="D60" s="43">
        <v>43.4539</v>
      </c>
      <c r="E60" s="43">
        <v>47.1773</v>
      </c>
      <c r="F60" s="43">
        <v>42.9892</v>
      </c>
      <c r="G60" s="43">
        <v>35.0695</v>
      </c>
      <c r="H60" s="43">
        <v>27.5491</v>
      </c>
      <c r="I60" s="43">
        <v>37.9934</v>
      </c>
      <c r="J60" s="43">
        <v>39.447</v>
      </c>
      <c r="K60" s="43">
        <v>44.8973</v>
      </c>
      <c r="L60" s="43">
        <v>40.5276</v>
      </c>
      <c r="M60" s="55">
        <v>38.3121</v>
      </c>
      <c r="N60" s="61">
        <f>IF(SUM('Total Number of Participants'!B60:M60)&gt;0,'Food Costs'!N60/SUM('Total Number of Participants'!B60:M60)," ")</f>
        <v>40.557153671461016</v>
      </c>
      <c r="O60" s="48"/>
    </row>
    <row r="61" spans="1:15" ht="12" customHeight="1">
      <c r="A61" s="10" t="str">
        <f>'Pregnant Women Participating'!A61</f>
        <v>Inter-Tribal Council, OK</v>
      </c>
      <c r="B61" s="42">
        <v>63.2536</v>
      </c>
      <c r="C61" s="43">
        <v>48.8728</v>
      </c>
      <c r="D61" s="43">
        <v>55.9032</v>
      </c>
      <c r="E61" s="43">
        <v>60.015</v>
      </c>
      <c r="F61" s="43">
        <v>58.1659</v>
      </c>
      <c r="G61" s="43">
        <v>55.0281</v>
      </c>
      <c r="H61" s="43">
        <v>58.9787</v>
      </c>
      <c r="I61" s="43">
        <v>59.3742</v>
      </c>
      <c r="J61" s="43">
        <v>57.9213</v>
      </c>
      <c r="K61" s="43">
        <v>57.5554</v>
      </c>
      <c r="L61" s="43">
        <v>56.1633</v>
      </c>
      <c r="M61" s="55">
        <v>53.6234</v>
      </c>
      <c r="N61" s="61">
        <f>IF(SUM('Total Number of Participants'!B61:M61)&gt;0,'Food Costs'!N61/SUM('Total Number of Participants'!B61:M61)," ")</f>
        <v>57.09765551143884</v>
      </c>
      <c r="O61" s="48"/>
    </row>
    <row r="62" spans="1:15" ht="12" customHeight="1">
      <c r="A62" s="10" t="str">
        <f>'Pregnant Women Participating'!A62</f>
        <v>Muscogee Creek Nation, OK</v>
      </c>
      <c r="B62" s="42">
        <v>19.1605</v>
      </c>
      <c r="C62" s="43">
        <v>66.2887</v>
      </c>
      <c r="D62" s="43">
        <v>38.3788</v>
      </c>
      <c r="E62" s="43">
        <v>44.5566</v>
      </c>
      <c r="F62" s="43">
        <v>40.019</v>
      </c>
      <c r="G62" s="43">
        <v>37.2302</v>
      </c>
      <c r="H62" s="43">
        <v>44.4501</v>
      </c>
      <c r="I62" s="43">
        <v>44.0106</v>
      </c>
      <c r="J62" s="43">
        <v>60.0188</v>
      </c>
      <c r="K62" s="43">
        <v>25.9432</v>
      </c>
      <c r="L62" s="43">
        <v>46.6417</v>
      </c>
      <c r="M62" s="55">
        <v>44.1834</v>
      </c>
      <c r="N62" s="61">
        <f>IF(SUM('Total Number of Participants'!B62:M62)&gt;0,'Food Costs'!N62/SUM('Total Number of Participants'!B62:M62)," ")</f>
        <v>42.54639718804921</v>
      </c>
      <c r="O62" s="48"/>
    </row>
    <row r="63" spans="1:15" ht="12" customHeight="1">
      <c r="A63" s="10" t="str">
        <f>'Pregnant Women Participating'!A63</f>
        <v>Osage Tribal Council, OK</v>
      </c>
      <c r="B63" s="42">
        <v>41.5023</v>
      </c>
      <c r="C63" s="43">
        <v>42.7104</v>
      </c>
      <c r="D63" s="43">
        <v>39.3498</v>
      </c>
      <c r="E63" s="43">
        <v>42.7042</v>
      </c>
      <c r="F63" s="43">
        <v>51.8947</v>
      </c>
      <c r="G63" s="43">
        <v>61.2664</v>
      </c>
      <c r="H63" s="43">
        <v>42.8697</v>
      </c>
      <c r="I63" s="43">
        <v>56.0432</v>
      </c>
      <c r="J63" s="43">
        <v>44.7377</v>
      </c>
      <c r="K63" s="43">
        <v>57.1689</v>
      </c>
      <c r="L63" s="43">
        <v>69.0902</v>
      </c>
      <c r="M63" s="55">
        <v>74.6876</v>
      </c>
      <c r="N63" s="61">
        <f>IF(SUM('Total Number of Participants'!B63:M63)&gt;0,'Food Costs'!N63/SUM('Total Number of Participants'!B63:M63)," ")</f>
        <v>52.134083496412266</v>
      </c>
      <c r="O63" s="48"/>
    </row>
    <row r="64" spans="1:15" ht="12" customHeight="1">
      <c r="A64" s="10" t="str">
        <f>'Pregnant Women Participating'!A64</f>
        <v>Otoe-Missouria Tribe, OK</v>
      </c>
      <c r="B64" s="42">
        <v>60.2606</v>
      </c>
      <c r="C64" s="43">
        <v>58.7604</v>
      </c>
      <c r="D64" s="43">
        <v>61.6866</v>
      </c>
      <c r="E64" s="43">
        <v>60.0796</v>
      </c>
      <c r="F64" s="43">
        <v>58.4654</v>
      </c>
      <c r="G64" s="43">
        <v>18.8877</v>
      </c>
      <c r="H64" s="43">
        <v>58.4402</v>
      </c>
      <c r="I64" s="43">
        <v>58.9264</v>
      </c>
      <c r="J64" s="43">
        <v>5.8238</v>
      </c>
      <c r="K64" s="43">
        <v>62.103</v>
      </c>
      <c r="L64" s="43">
        <v>10.6907</v>
      </c>
      <c r="M64" s="55">
        <v>41.9155</v>
      </c>
      <c r="N64" s="61">
        <f>IF(SUM('Total Number of Participants'!B64:M64)&gt;0,'Food Costs'!N64/SUM('Total Number of Participants'!B64:M64)," ")</f>
        <v>46.300711141212325</v>
      </c>
      <c r="O64" s="48"/>
    </row>
    <row r="65" spans="1:15" ht="12" customHeight="1">
      <c r="A65" s="10" t="str">
        <f>'Pregnant Women Participating'!A65</f>
        <v>Wichita, Caddo &amp; Delaware (WCD), OK</v>
      </c>
      <c r="B65" s="42">
        <v>17.8041</v>
      </c>
      <c r="C65" s="43">
        <v>55.0635</v>
      </c>
      <c r="D65" s="43">
        <v>56.1379</v>
      </c>
      <c r="E65" s="43">
        <v>14.856</v>
      </c>
      <c r="F65" s="43">
        <v>32.4044</v>
      </c>
      <c r="G65" s="43">
        <v>31.2472</v>
      </c>
      <c r="H65" s="43">
        <v>39.1024</v>
      </c>
      <c r="I65" s="43">
        <v>37.9194</v>
      </c>
      <c r="J65" s="43">
        <v>16.5398</v>
      </c>
      <c r="K65" s="43">
        <v>59.4967</v>
      </c>
      <c r="L65" s="43">
        <v>40.5739</v>
      </c>
      <c r="M65" s="55">
        <v>34.3671</v>
      </c>
      <c r="N65" s="61">
        <f>IF(SUM('Total Number of Participants'!B65:M65)&gt;0,'Food Costs'!N65/SUM('Total Number of Participants'!B65:M65)," ")</f>
        <v>36.22847388777252</v>
      </c>
      <c r="O65" s="48"/>
    </row>
    <row r="66" spans="1:15" s="23" customFormat="1" ht="24.75" customHeight="1">
      <c r="A66" s="19" t="str">
        <f>'Pregnant Women Participating'!A66</f>
        <v>Southwest Region</v>
      </c>
      <c r="B66" s="44">
        <v>31.411</v>
      </c>
      <c r="C66" s="45">
        <v>44.5702</v>
      </c>
      <c r="D66" s="45">
        <v>31.0551</v>
      </c>
      <c r="E66" s="45">
        <v>22.101</v>
      </c>
      <c r="F66" s="45">
        <v>41.7143</v>
      </c>
      <c r="G66" s="45">
        <v>23.426</v>
      </c>
      <c r="H66" s="45">
        <v>44.1063</v>
      </c>
      <c r="I66" s="45">
        <v>23.4295</v>
      </c>
      <c r="J66" s="45">
        <v>33.1422</v>
      </c>
      <c r="K66" s="45">
        <v>40.9268</v>
      </c>
      <c r="L66" s="45">
        <v>28.3065</v>
      </c>
      <c r="M66" s="54">
        <v>37.6329</v>
      </c>
      <c r="N66" s="62">
        <f>IF(SUM('Total Number of Participants'!B66:M66)&gt;0,'Food Costs'!N66/SUM('Total Number of Participants'!B66:M66)," ")</f>
        <v>33.48903935624649</v>
      </c>
      <c r="O66" s="48"/>
    </row>
    <row r="67" spans="1:15" ht="12" customHeight="1">
      <c r="A67" s="10" t="str">
        <f>'Pregnant Women Participating'!A67</f>
        <v>Colorado</v>
      </c>
      <c r="B67" s="42">
        <v>39.6209</v>
      </c>
      <c r="C67" s="43">
        <v>39.4389</v>
      </c>
      <c r="D67" s="43">
        <v>39.4423</v>
      </c>
      <c r="E67" s="43">
        <v>40.839</v>
      </c>
      <c r="F67" s="43">
        <v>57.8753</v>
      </c>
      <c r="G67" s="43">
        <v>23.1195</v>
      </c>
      <c r="H67" s="43">
        <v>41.9069</v>
      </c>
      <c r="I67" s="43">
        <v>42.3405</v>
      </c>
      <c r="J67" s="43">
        <v>41.1176</v>
      </c>
      <c r="K67" s="43">
        <v>41.407</v>
      </c>
      <c r="L67" s="43">
        <v>59.2345</v>
      </c>
      <c r="M67" s="55">
        <v>25.3613</v>
      </c>
      <c r="N67" s="61">
        <f>IF(SUM('Total Number of Participants'!B67:M67)&gt;0,'Food Costs'!N67/SUM('Total Number of Participants'!B67:M67)," ")</f>
        <v>40.964341031782205</v>
      </c>
      <c r="O67" s="48"/>
    </row>
    <row r="68" spans="1:15" ht="12" customHeight="1">
      <c r="A68" s="10" t="str">
        <f>'Pregnant Women Participating'!A68</f>
        <v>Iowa</v>
      </c>
      <c r="B68" s="42">
        <v>54.4761</v>
      </c>
      <c r="C68" s="43">
        <v>34.5406</v>
      </c>
      <c r="D68" s="43">
        <v>32.481</v>
      </c>
      <c r="E68" s="43">
        <v>37.4282</v>
      </c>
      <c r="F68" s="43">
        <v>32.2372</v>
      </c>
      <c r="G68" s="43">
        <v>27.3205</v>
      </c>
      <c r="H68" s="43">
        <v>37.3853</v>
      </c>
      <c r="I68" s="43">
        <v>34.7267</v>
      </c>
      <c r="J68" s="43">
        <v>35.2821</v>
      </c>
      <c r="K68" s="43">
        <v>39.1008</v>
      </c>
      <c r="L68" s="43">
        <v>37.2677</v>
      </c>
      <c r="M68" s="55">
        <v>34.8541</v>
      </c>
      <c r="N68" s="61">
        <f>IF(SUM('Total Number of Participants'!B68:M68)&gt;0,'Food Costs'!N68/SUM('Total Number of Participants'!B68:M68)," ")</f>
        <v>36.47760324098275</v>
      </c>
      <c r="O68" s="48"/>
    </row>
    <row r="69" spans="1:15" ht="12" customHeight="1">
      <c r="A69" s="10" t="str">
        <f>'Pregnant Women Participating'!A69</f>
        <v>Kansas</v>
      </c>
      <c r="B69" s="42">
        <v>57.2113</v>
      </c>
      <c r="C69" s="43">
        <v>39.3014</v>
      </c>
      <c r="D69" s="43">
        <v>37.2419</v>
      </c>
      <c r="E69" s="43">
        <v>42.268</v>
      </c>
      <c r="F69" s="43">
        <v>38.3812</v>
      </c>
      <c r="G69" s="43">
        <v>36.6704</v>
      </c>
      <c r="H69" s="43">
        <v>41.4513</v>
      </c>
      <c r="I69" s="43">
        <v>39.6321</v>
      </c>
      <c r="J69" s="43">
        <v>39.4272</v>
      </c>
      <c r="K69" s="43">
        <v>40.3921</v>
      </c>
      <c r="L69" s="43">
        <v>41.1456</v>
      </c>
      <c r="M69" s="55">
        <v>21.2971</v>
      </c>
      <c r="N69" s="61">
        <f>IF(SUM('Total Number of Participants'!B69:M69)&gt;0,'Food Costs'!N69/SUM('Total Number of Participants'!B69:M69)," ")</f>
        <v>39.58686778744314</v>
      </c>
      <c r="O69" s="48"/>
    </row>
    <row r="70" spans="1:15" ht="12" customHeight="1">
      <c r="A70" s="10" t="str">
        <f>'Pregnant Women Participating'!A70</f>
        <v>Missouri</v>
      </c>
      <c r="B70" s="42">
        <v>4.4024</v>
      </c>
      <c r="C70" s="43">
        <v>34.2457</v>
      </c>
      <c r="D70" s="43">
        <v>50.145</v>
      </c>
      <c r="E70" s="43">
        <v>38.274</v>
      </c>
      <c r="F70" s="43">
        <v>36.0501</v>
      </c>
      <c r="G70" s="43">
        <v>37.0104</v>
      </c>
      <c r="H70" s="43">
        <v>39.4563</v>
      </c>
      <c r="I70" s="43">
        <v>39.6719</v>
      </c>
      <c r="J70" s="43">
        <v>40.2303</v>
      </c>
      <c r="K70" s="43">
        <v>38.9268</v>
      </c>
      <c r="L70" s="43">
        <v>39.699</v>
      </c>
      <c r="M70" s="55">
        <v>60.8504</v>
      </c>
      <c r="N70" s="61">
        <f>IF(SUM('Total Number of Participants'!B70:M70)&gt;0,'Food Costs'!N70/SUM('Total Number of Participants'!B70:M70)," ")</f>
        <v>38.195720126619634</v>
      </c>
      <c r="O70" s="48"/>
    </row>
    <row r="71" spans="1:15" ht="12" customHeight="1">
      <c r="A71" s="10" t="str">
        <f>'Pregnant Women Participating'!A71</f>
        <v>Montana</v>
      </c>
      <c r="B71" s="42">
        <v>27.1729</v>
      </c>
      <c r="C71" s="43">
        <v>56.6418</v>
      </c>
      <c r="D71" s="43">
        <v>31.4222</v>
      </c>
      <c r="E71" s="43">
        <v>22.2538</v>
      </c>
      <c r="F71" s="43">
        <v>36.0591</v>
      </c>
      <c r="G71" s="43">
        <v>41.0312</v>
      </c>
      <c r="H71" s="43">
        <v>40.0634</v>
      </c>
      <c r="I71" s="43">
        <v>41.3929</v>
      </c>
      <c r="J71" s="43">
        <v>23.1693</v>
      </c>
      <c r="K71" s="43">
        <v>57.7709</v>
      </c>
      <c r="L71" s="43">
        <v>43.5385</v>
      </c>
      <c r="M71" s="55">
        <v>47.4024</v>
      </c>
      <c r="N71" s="61">
        <f>IF(SUM('Total Number of Participants'!B71:M71)&gt;0,'Food Costs'!N71/SUM('Total Number of Participants'!B71:M71)," ")</f>
        <v>38.945207735582464</v>
      </c>
      <c r="O71" s="48"/>
    </row>
    <row r="72" spans="1:15" ht="12" customHeight="1">
      <c r="A72" s="10" t="str">
        <f>'Pregnant Women Participating'!A72</f>
        <v>Nebraska</v>
      </c>
      <c r="B72" s="42">
        <v>44.5221</v>
      </c>
      <c r="C72" s="43">
        <v>45.6341</v>
      </c>
      <c r="D72" s="43">
        <v>43.0305</v>
      </c>
      <c r="E72" s="43">
        <v>47.0858</v>
      </c>
      <c r="F72" s="43">
        <v>43.1256</v>
      </c>
      <c r="G72" s="43">
        <v>43.7506</v>
      </c>
      <c r="H72" s="43">
        <v>47.2388</v>
      </c>
      <c r="I72" s="43">
        <v>45.4394</v>
      </c>
      <c r="J72" s="43">
        <v>46.45</v>
      </c>
      <c r="K72" s="43">
        <v>46.8945</v>
      </c>
      <c r="L72" s="43">
        <v>47.3826</v>
      </c>
      <c r="M72" s="55">
        <v>45.0219</v>
      </c>
      <c r="N72" s="61">
        <f>IF(SUM('Total Number of Participants'!B72:M72)&gt;0,'Food Costs'!N72/SUM('Total Number of Participants'!B72:M72)," ")</f>
        <v>45.48153672550876</v>
      </c>
      <c r="O72" s="48"/>
    </row>
    <row r="73" spans="1:15" ht="12" customHeight="1">
      <c r="A73" s="10" t="str">
        <f>'Pregnant Women Participating'!A73</f>
        <v>North Dakota</v>
      </c>
      <c r="B73" s="42">
        <v>48.5515</v>
      </c>
      <c r="C73" s="43">
        <v>44.1869</v>
      </c>
      <c r="D73" s="43">
        <v>45.2413</v>
      </c>
      <c r="E73" s="43">
        <v>46.5091</v>
      </c>
      <c r="F73" s="43">
        <v>46.4803</v>
      </c>
      <c r="G73" s="43">
        <v>43.3475</v>
      </c>
      <c r="H73" s="43">
        <v>48.6911</v>
      </c>
      <c r="I73" s="43">
        <v>44.4406</v>
      </c>
      <c r="J73" s="43">
        <v>44.8051</v>
      </c>
      <c r="K73" s="43">
        <v>49.8797</v>
      </c>
      <c r="L73" s="43">
        <v>43.6068</v>
      </c>
      <c r="M73" s="55">
        <v>49.5089</v>
      </c>
      <c r="N73" s="61">
        <f>IF(SUM('Total Number of Participants'!B73:M73)&gt;0,'Food Costs'!N73/SUM('Total Number of Participants'!B73:M73)," ")</f>
        <v>46.29197794947108</v>
      </c>
      <c r="O73" s="48"/>
    </row>
    <row r="74" spans="1:15" ht="12" customHeight="1">
      <c r="A74" s="10" t="str">
        <f>'Pregnant Women Participating'!A74</f>
        <v>South Dakota</v>
      </c>
      <c r="B74" s="42">
        <v>49.8877</v>
      </c>
      <c r="C74" s="43">
        <v>41.9972</v>
      </c>
      <c r="D74" s="43">
        <v>49.8837</v>
      </c>
      <c r="E74" s="43">
        <v>52.6718</v>
      </c>
      <c r="F74" s="43">
        <v>57.6872</v>
      </c>
      <c r="G74" s="43">
        <v>27.3097</v>
      </c>
      <c r="H74" s="43">
        <v>52.7398</v>
      </c>
      <c r="I74" s="43">
        <v>46.5994</v>
      </c>
      <c r="J74" s="43">
        <v>44.0641</v>
      </c>
      <c r="K74" s="43">
        <v>54.1912</v>
      </c>
      <c r="L74" s="43">
        <v>44.7361</v>
      </c>
      <c r="M74" s="55">
        <v>51.1716</v>
      </c>
      <c r="N74" s="61">
        <f>IF(SUM('Total Number of Participants'!B74:M74)&gt;0,'Food Costs'!N74/SUM('Total Number of Participants'!B74:M74)," ")</f>
        <v>47.7442778440393</v>
      </c>
      <c r="O74" s="48"/>
    </row>
    <row r="75" spans="1:15" ht="12" customHeight="1">
      <c r="A75" s="10" t="str">
        <f>'Pregnant Women Participating'!A75</f>
        <v>Utah</v>
      </c>
      <c r="B75" s="42">
        <v>36.6057</v>
      </c>
      <c r="C75" s="43">
        <v>31.1227</v>
      </c>
      <c r="D75" s="43">
        <v>35.1382</v>
      </c>
      <c r="E75" s="43">
        <v>38.6297</v>
      </c>
      <c r="F75" s="43">
        <v>35.1954</v>
      </c>
      <c r="G75" s="43">
        <v>34.3865</v>
      </c>
      <c r="H75" s="43">
        <v>38.0062</v>
      </c>
      <c r="I75" s="43">
        <v>36.5688</v>
      </c>
      <c r="J75" s="43">
        <v>37.2567</v>
      </c>
      <c r="K75" s="43">
        <v>39.5568</v>
      </c>
      <c r="L75" s="43">
        <v>34.9212</v>
      </c>
      <c r="M75" s="55">
        <v>39.353</v>
      </c>
      <c r="N75" s="61">
        <f>IF(SUM('Total Number of Participants'!B75:M75)&gt;0,'Food Costs'!N75/SUM('Total Number of Participants'!B75:M75)," ")</f>
        <v>36.39900124198593</v>
      </c>
      <c r="O75" s="48"/>
    </row>
    <row r="76" spans="1:15" ht="12" customHeight="1">
      <c r="A76" s="10" t="str">
        <f>'Pregnant Women Participating'!A76</f>
        <v>Wyoming</v>
      </c>
      <c r="B76" s="42">
        <v>31.9785</v>
      </c>
      <c r="C76" s="43">
        <v>29.7666</v>
      </c>
      <c r="D76" s="43">
        <v>33.5535</v>
      </c>
      <c r="E76" s="43">
        <v>31.4627</v>
      </c>
      <c r="F76" s="43">
        <v>31.1911</v>
      </c>
      <c r="G76" s="43">
        <v>31.2589</v>
      </c>
      <c r="H76" s="43">
        <v>32.4705</v>
      </c>
      <c r="I76" s="43">
        <v>30.2725</v>
      </c>
      <c r="J76" s="43">
        <v>31.8808</v>
      </c>
      <c r="K76" s="43">
        <v>32.6578</v>
      </c>
      <c r="L76" s="43">
        <v>30.9065</v>
      </c>
      <c r="M76" s="55">
        <v>32.6538</v>
      </c>
      <c r="N76" s="61">
        <f>IF(SUM('Total Number of Participants'!B76:M76)&gt;0,'Food Costs'!N76/SUM('Total Number of Participants'!B76:M76)," ")</f>
        <v>31.668956334916935</v>
      </c>
      <c r="O76" s="48"/>
    </row>
    <row r="77" spans="1:15" ht="12" customHeight="1">
      <c r="A77" s="10" t="str">
        <f>'Pregnant Women Participating'!A77</f>
        <v>Ute Mountain Ute Tribe, CO</v>
      </c>
      <c r="B77" s="42">
        <v>43.6866</v>
      </c>
      <c r="C77" s="43">
        <v>42.5566</v>
      </c>
      <c r="D77" s="43">
        <v>46.314</v>
      </c>
      <c r="E77" s="43">
        <v>51.7251</v>
      </c>
      <c r="F77" s="43">
        <v>50.8442</v>
      </c>
      <c r="G77" s="43">
        <v>58.11</v>
      </c>
      <c r="H77" s="43">
        <v>56.5654</v>
      </c>
      <c r="I77" s="43">
        <v>53.9444</v>
      </c>
      <c r="J77" s="43">
        <v>57.1311</v>
      </c>
      <c r="K77" s="43">
        <v>56.1579</v>
      </c>
      <c r="L77" s="43">
        <v>60.16</v>
      </c>
      <c r="M77" s="55">
        <v>49.942</v>
      </c>
      <c r="N77" s="61">
        <f>IF(SUM('Total Number of Participants'!B77:M77)&gt;0,'Food Costs'!N77/SUM('Total Number of Participants'!B77:M77)," ")</f>
        <v>52.138380138380136</v>
      </c>
      <c r="O77" s="48"/>
    </row>
    <row r="78" spans="1:15" ht="12" customHeight="1">
      <c r="A78" s="10" t="str">
        <f>'Pregnant Women Participating'!A78</f>
        <v>Omaha Sioux, NE</v>
      </c>
      <c r="B78" s="42">
        <v>72.263</v>
      </c>
      <c r="C78" s="43">
        <v>73.7148</v>
      </c>
      <c r="D78" s="43">
        <v>74.8641</v>
      </c>
      <c r="E78" s="43">
        <v>72.1909</v>
      </c>
      <c r="F78" s="43">
        <v>74.8741</v>
      </c>
      <c r="G78" s="43">
        <v>72.2875</v>
      </c>
      <c r="H78" s="43">
        <v>77.4625</v>
      </c>
      <c r="I78" s="43">
        <v>76.2127</v>
      </c>
      <c r="J78" s="43">
        <v>78.6006</v>
      </c>
      <c r="K78" s="43">
        <v>80.0089</v>
      </c>
      <c r="L78" s="43">
        <v>78.0854</v>
      </c>
      <c r="M78" s="55">
        <v>78.1628</v>
      </c>
      <c r="N78" s="61">
        <f>IF(SUM('Total Number of Participants'!B78:M78)&gt;0,'Food Costs'!N78/SUM('Total Number of Participants'!B78:M78)," ")</f>
        <v>75.78785425101215</v>
      </c>
      <c r="O78" s="48"/>
    </row>
    <row r="79" spans="1:15" ht="12" customHeight="1">
      <c r="A79" s="10" t="str">
        <f>'Pregnant Women Participating'!A79</f>
        <v>Santee Sioux, NE</v>
      </c>
      <c r="B79" s="42">
        <v>78.619</v>
      </c>
      <c r="C79" s="43">
        <v>71.4138</v>
      </c>
      <c r="D79" s="43">
        <v>73.3386</v>
      </c>
      <c r="E79" s="43">
        <v>78.4531</v>
      </c>
      <c r="F79" s="43">
        <v>74.4103</v>
      </c>
      <c r="G79" s="43">
        <v>82.1593</v>
      </c>
      <c r="H79" s="43">
        <v>75.8462</v>
      </c>
      <c r="I79" s="43">
        <v>72.9274</v>
      </c>
      <c r="J79" s="43">
        <v>73.1103</v>
      </c>
      <c r="K79" s="43">
        <v>77.6642</v>
      </c>
      <c r="L79" s="43">
        <v>83.3083</v>
      </c>
      <c r="M79" s="55">
        <v>77.1818</v>
      </c>
      <c r="N79" s="61">
        <f>IF(SUM('Total Number of Participants'!B79:M79)&gt;0,'Food Costs'!N79/SUM('Total Number of Participants'!B79:M79)," ")</f>
        <v>76.52685248130524</v>
      </c>
      <c r="O79" s="48"/>
    </row>
    <row r="80" spans="1:15" ht="12" customHeight="1">
      <c r="A80" s="10" t="str">
        <f>'Pregnant Women Participating'!A80</f>
        <v>Winnebago Tribe, NE</v>
      </c>
      <c r="B80" s="42">
        <v>66.7949</v>
      </c>
      <c r="C80" s="43">
        <v>68.2643</v>
      </c>
      <c r="D80" s="43">
        <v>70.7273</v>
      </c>
      <c r="E80" s="43">
        <v>72.9174</v>
      </c>
      <c r="F80" s="43">
        <v>68.093</v>
      </c>
      <c r="G80" s="43">
        <v>70.9009</v>
      </c>
      <c r="H80" s="43">
        <v>69.1579</v>
      </c>
      <c r="I80" s="43">
        <v>69.1102</v>
      </c>
      <c r="J80" s="43">
        <v>69.2545</v>
      </c>
      <c r="K80" s="43">
        <v>70.207</v>
      </c>
      <c r="L80" s="43">
        <v>69.9597</v>
      </c>
      <c r="M80" s="55">
        <v>63.7004</v>
      </c>
      <c r="N80" s="61">
        <f>IF(SUM('Total Number of Participants'!B80:M80)&gt;0,'Food Costs'!N80/SUM('Total Number of Participants'!B80:M80)," ")</f>
        <v>69.05320304017373</v>
      </c>
      <c r="O80" s="48"/>
    </row>
    <row r="81" spans="1:15" ht="12" customHeight="1">
      <c r="A81" s="10" t="str">
        <f>'Pregnant Women Participating'!A81</f>
        <v>Standing Rock Sioux Tribe, ND</v>
      </c>
      <c r="B81" s="42">
        <v>50.8504</v>
      </c>
      <c r="C81" s="43">
        <v>50.1244</v>
      </c>
      <c r="D81" s="43">
        <v>51.2626</v>
      </c>
      <c r="E81" s="43">
        <v>52.9976</v>
      </c>
      <c r="F81" s="43">
        <v>54.1439</v>
      </c>
      <c r="G81" s="43">
        <v>55.0744</v>
      </c>
      <c r="H81" s="43">
        <v>56.858</v>
      </c>
      <c r="I81" s="43">
        <v>56.0519</v>
      </c>
      <c r="J81" s="43">
        <v>52.4248</v>
      </c>
      <c r="K81" s="43">
        <v>56.8639</v>
      </c>
      <c r="L81" s="43">
        <v>57.3206</v>
      </c>
      <c r="M81" s="55">
        <v>50.7261</v>
      </c>
      <c r="N81" s="61">
        <f>IF(SUM('Total Number of Participants'!B81:M81)&gt;0,'Food Costs'!N81/SUM('Total Number of Participants'!B81:M81)," ")</f>
        <v>53.73724201663415</v>
      </c>
      <c r="O81" s="48"/>
    </row>
    <row r="82" spans="1:15" ht="12" customHeight="1">
      <c r="A82" s="10" t="str">
        <f>'Pregnant Women Participating'!A82</f>
        <v>Three Affiliated Tribes, ND</v>
      </c>
      <c r="B82" s="42">
        <v>73.0725</v>
      </c>
      <c r="C82" s="43">
        <v>66.6332</v>
      </c>
      <c r="D82" s="43">
        <v>69.5472</v>
      </c>
      <c r="E82" s="43">
        <v>72.2058</v>
      </c>
      <c r="F82" s="43">
        <v>70.3708</v>
      </c>
      <c r="G82" s="43">
        <v>73.297</v>
      </c>
      <c r="H82" s="43">
        <v>68.5247</v>
      </c>
      <c r="I82" s="43">
        <v>74.3359</v>
      </c>
      <c r="J82" s="43">
        <v>79.0407</v>
      </c>
      <c r="K82" s="43">
        <v>75.1423</v>
      </c>
      <c r="L82" s="43">
        <v>79.31</v>
      </c>
      <c r="M82" s="55">
        <v>75.2247</v>
      </c>
      <c r="N82" s="61">
        <f>IF(SUM('Total Number of Participants'!B82:M82)&gt;0,'Food Costs'!N82/SUM('Total Number of Participants'!B82:M82)," ")</f>
        <v>72.86368062317429</v>
      </c>
      <c r="O82" s="48"/>
    </row>
    <row r="83" spans="1:15" ht="12" customHeight="1">
      <c r="A83" s="10" t="str">
        <f>'Pregnant Women Participating'!A83</f>
        <v>Cheyenne River Sioux, SD</v>
      </c>
      <c r="B83" s="42">
        <v>61.5638</v>
      </c>
      <c r="C83" s="43">
        <v>57.753</v>
      </c>
      <c r="D83" s="43">
        <v>66.5488</v>
      </c>
      <c r="E83" s="43">
        <v>56.3482</v>
      </c>
      <c r="F83" s="43">
        <v>60.5617</v>
      </c>
      <c r="G83" s="43">
        <v>64.9268</v>
      </c>
      <c r="H83" s="43">
        <v>62.0556</v>
      </c>
      <c r="I83" s="43">
        <v>62.8976</v>
      </c>
      <c r="J83" s="43">
        <v>67.1313</v>
      </c>
      <c r="K83" s="43">
        <v>40.6145</v>
      </c>
      <c r="L83" s="43">
        <v>64.4016</v>
      </c>
      <c r="M83" s="55">
        <v>63.6806</v>
      </c>
      <c r="N83" s="61">
        <f>IF(SUM('Total Number of Participants'!B83:M83)&gt;0,'Food Costs'!N83/SUM('Total Number of Participants'!B83:M83)," ")</f>
        <v>60.61616161616162</v>
      </c>
      <c r="O83" s="48"/>
    </row>
    <row r="84" spans="1:15" ht="12" customHeight="1">
      <c r="A84" s="10" t="str">
        <f>'Pregnant Women Participating'!A84</f>
        <v>Rosebud Sioux, SD</v>
      </c>
      <c r="B84" s="42">
        <v>43.484</v>
      </c>
      <c r="C84" s="43">
        <v>53.5469</v>
      </c>
      <c r="D84" s="43">
        <v>51.45</v>
      </c>
      <c r="E84" s="43">
        <v>54.8532</v>
      </c>
      <c r="F84" s="43">
        <v>60.8799</v>
      </c>
      <c r="G84" s="43">
        <v>52.664</v>
      </c>
      <c r="H84" s="43">
        <v>65.8089</v>
      </c>
      <c r="I84" s="43">
        <v>42.4534</v>
      </c>
      <c r="J84" s="43">
        <v>59.1911</v>
      </c>
      <c r="K84" s="43">
        <v>54.2249</v>
      </c>
      <c r="L84" s="43">
        <v>66.2892</v>
      </c>
      <c r="M84" s="55">
        <v>59.6058</v>
      </c>
      <c r="N84" s="61">
        <f>IF(SUM('Total Number of Participants'!B84:M84)&gt;0,'Food Costs'!N84/SUM('Total Number of Participants'!B84:M84)," ")</f>
        <v>55.36930520091386</v>
      </c>
      <c r="O84" s="48"/>
    </row>
    <row r="85" spans="1:15" ht="12" customHeight="1">
      <c r="A85" s="10" t="str">
        <f>'Pregnant Women Participating'!A85</f>
        <v>Northern Arapahoe, WY</v>
      </c>
      <c r="B85" s="42">
        <v>0.4636</v>
      </c>
      <c r="C85" s="43">
        <v>50.4042</v>
      </c>
      <c r="D85" s="43">
        <v>104.4115</v>
      </c>
      <c r="E85" s="43">
        <v>62.5756</v>
      </c>
      <c r="F85" s="43">
        <v>26.6901</v>
      </c>
      <c r="G85" s="43">
        <v>82.3229</v>
      </c>
      <c r="H85" s="43">
        <v>46.9513</v>
      </c>
      <c r="I85" s="43">
        <v>10.3023</v>
      </c>
      <c r="J85" s="43">
        <v>89.0642</v>
      </c>
      <c r="K85" s="43">
        <v>11.4144</v>
      </c>
      <c r="L85" s="43">
        <v>57.3656</v>
      </c>
      <c r="M85" s="55">
        <v>91.4247</v>
      </c>
      <c r="N85" s="61">
        <f>IF(SUM('Total Number of Participants'!B85:M85)&gt;0,'Food Costs'!N85/SUM('Total Number of Participants'!B85:M85)," ")</f>
        <v>52.54202685304396</v>
      </c>
      <c r="O85" s="48"/>
    </row>
    <row r="86" spans="1:15" ht="12" customHeight="1">
      <c r="A86" s="10" t="str">
        <f>'Pregnant Women Participating'!A86</f>
        <v>Shoshone Tribe, WY</v>
      </c>
      <c r="B86" s="42">
        <v>54.2667</v>
      </c>
      <c r="C86" s="43">
        <v>51.1977</v>
      </c>
      <c r="D86" s="43">
        <v>61.8509</v>
      </c>
      <c r="E86" s="43">
        <v>53.2061</v>
      </c>
      <c r="F86" s="43">
        <v>57.3547</v>
      </c>
      <c r="G86" s="43">
        <v>51.9468</v>
      </c>
      <c r="H86" s="43">
        <v>50.3859</v>
      </c>
      <c r="I86" s="43">
        <v>54.6424</v>
      </c>
      <c r="J86" s="43">
        <v>63.0563</v>
      </c>
      <c r="K86" s="43">
        <v>139.2791</v>
      </c>
      <c r="L86" s="43">
        <v>135.5538</v>
      </c>
      <c r="M86" s="55">
        <v>121.6913</v>
      </c>
      <c r="N86" s="61">
        <f>IF(SUM('Total Number of Participants'!B86:M86)&gt;0,'Food Costs'!N86/SUM('Total Number of Participants'!B86:M86)," ")</f>
        <v>71.3267429760666</v>
      </c>
      <c r="O86" s="48"/>
    </row>
    <row r="87" spans="1:15" s="23" customFormat="1" ht="24.75" customHeight="1">
      <c r="A87" s="19" t="str">
        <f>'Pregnant Women Participating'!A87</f>
        <v>Mountain Plains</v>
      </c>
      <c r="B87" s="44">
        <v>34.3252</v>
      </c>
      <c r="C87" s="45">
        <v>37.6405</v>
      </c>
      <c r="D87" s="45">
        <v>41.2026</v>
      </c>
      <c r="E87" s="45">
        <v>39.9447</v>
      </c>
      <c r="F87" s="45">
        <v>41.1374</v>
      </c>
      <c r="G87" s="45">
        <v>33.588</v>
      </c>
      <c r="H87" s="45">
        <v>41.0084</v>
      </c>
      <c r="I87" s="45">
        <v>39.9158</v>
      </c>
      <c r="J87" s="45">
        <v>39.4381</v>
      </c>
      <c r="K87" s="45">
        <v>41.7111</v>
      </c>
      <c r="L87" s="45">
        <v>43.5244</v>
      </c>
      <c r="M87" s="54">
        <v>41.1803</v>
      </c>
      <c r="N87" s="62">
        <f>IF(SUM('Total Number of Participants'!B87:M87)&gt;0,'Food Costs'!N87/SUM('Total Number of Participants'!B87:M87)," ")</f>
        <v>39.550463257566115</v>
      </c>
      <c r="O87" s="48"/>
    </row>
    <row r="88" spans="1:15" ht="12" customHeight="1">
      <c r="A88" s="11" t="str">
        <f>'Pregnant Women Participating'!A88</f>
        <v>Alaska</v>
      </c>
      <c r="B88" s="42">
        <v>61.253</v>
      </c>
      <c r="C88" s="43">
        <v>48.0737</v>
      </c>
      <c r="D88" s="43">
        <v>49.2145</v>
      </c>
      <c r="E88" s="43">
        <v>56.2353</v>
      </c>
      <c r="F88" s="43">
        <v>54.9531</v>
      </c>
      <c r="G88" s="43">
        <v>41.8126</v>
      </c>
      <c r="H88" s="43">
        <v>56.7758</v>
      </c>
      <c r="I88" s="43">
        <v>57.2198</v>
      </c>
      <c r="J88" s="43">
        <v>53.3466</v>
      </c>
      <c r="K88" s="43">
        <v>60.1069</v>
      </c>
      <c r="L88" s="43">
        <v>65.295</v>
      </c>
      <c r="M88" s="55">
        <v>50.1783</v>
      </c>
      <c r="N88" s="61">
        <f>IF(SUM('Total Number of Participants'!B88:M88)&gt;0,'Food Costs'!N88/SUM('Total Number of Participants'!B88:M88)," ")</f>
        <v>54.64374128608835</v>
      </c>
      <c r="O88" s="48"/>
    </row>
    <row r="89" spans="1:15" ht="12" customHeight="1">
      <c r="A89" s="11" t="str">
        <f>'Pregnant Women Participating'!A89</f>
        <v>American Samoa</v>
      </c>
      <c r="B89" s="42">
        <v>69.4014</v>
      </c>
      <c r="C89" s="43">
        <v>70.5045</v>
      </c>
      <c r="D89" s="43">
        <v>69.9404</v>
      </c>
      <c r="E89" s="43">
        <v>69.7619</v>
      </c>
      <c r="F89" s="43">
        <v>70.0299</v>
      </c>
      <c r="G89" s="43">
        <v>69.6716</v>
      </c>
      <c r="H89" s="43">
        <v>71.2197</v>
      </c>
      <c r="I89" s="43">
        <v>70.1043</v>
      </c>
      <c r="J89" s="43">
        <v>67.1269</v>
      </c>
      <c r="K89" s="43">
        <v>72.2372</v>
      </c>
      <c r="L89" s="43">
        <v>73.9768</v>
      </c>
      <c r="M89" s="55">
        <v>72.2855</v>
      </c>
      <c r="N89" s="61">
        <f>IF(SUM('Total Number of Participants'!B89:M89)&gt;0,'Food Costs'!N89/SUM('Total Number of Participants'!B89:M89)," ")</f>
        <v>70.51720213151224</v>
      </c>
      <c r="O89" s="48"/>
    </row>
    <row r="90" spans="1:15" ht="12" customHeight="1">
      <c r="A90" s="11" t="str">
        <f>'Pregnant Women Participating'!A90</f>
        <v>Arizona</v>
      </c>
      <c r="B90" s="42">
        <v>23.2482</v>
      </c>
      <c r="C90" s="43">
        <v>41.0344</v>
      </c>
      <c r="D90" s="43">
        <v>64.3244</v>
      </c>
      <c r="E90" s="43">
        <v>24.7154</v>
      </c>
      <c r="F90" s="43">
        <v>42.002</v>
      </c>
      <c r="G90" s="43">
        <v>45.0126</v>
      </c>
      <c r="H90" s="43">
        <v>64.9337</v>
      </c>
      <c r="I90" s="43">
        <v>24.9561</v>
      </c>
      <c r="J90" s="43">
        <v>65.4717</v>
      </c>
      <c r="K90" s="43">
        <v>45.8887</v>
      </c>
      <c r="L90" s="43">
        <v>46.2377</v>
      </c>
      <c r="M90" s="55">
        <v>46.5179</v>
      </c>
      <c r="N90" s="61">
        <f>IF(SUM('Total Number of Participants'!B90:M90)&gt;0,'Food Costs'!N90/SUM('Total Number of Participants'!B90:M90)," ")</f>
        <v>44.410507942940555</v>
      </c>
      <c r="O90" s="48"/>
    </row>
    <row r="91" spans="1:15" ht="12" customHeight="1">
      <c r="A91" s="11" t="str">
        <f>'Pregnant Women Participating'!A91</f>
        <v>California</v>
      </c>
      <c r="B91" s="42">
        <v>45.2771</v>
      </c>
      <c r="C91" s="43">
        <v>46.1162</v>
      </c>
      <c r="D91" s="43">
        <v>44.963</v>
      </c>
      <c r="E91" s="43">
        <v>48.2636</v>
      </c>
      <c r="F91" s="43">
        <v>45.8626</v>
      </c>
      <c r="G91" s="43">
        <v>45.7514</v>
      </c>
      <c r="H91" s="43">
        <v>48.6339</v>
      </c>
      <c r="I91" s="43">
        <v>47.8727</v>
      </c>
      <c r="J91" s="43">
        <v>47.2616</v>
      </c>
      <c r="K91" s="43">
        <v>49.0914</v>
      </c>
      <c r="L91" s="43">
        <v>48.6237</v>
      </c>
      <c r="M91" s="55">
        <v>48.7751</v>
      </c>
      <c r="N91" s="61">
        <f>IF(SUM('Total Number of Participants'!B91:M91)&gt;0,'Food Costs'!N91/SUM('Total Number of Participants'!B91:M91)," ")</f>
        <v>47.20841503594524</v>
      </c>
      <c r="O91" s="48"/>
    </row>
    <row r="92" spans="1:15" ht="12" customHeight="1">
      <c r="A92" s="11" t="str">
        <f>'Pregnant Women Participating'!A92</f>
        <v>Guam</v>
      </c>
      <c r="B92" s="42">
        <v>73.2612</v>
      </c>
      <c r="C92" s="43">
        <v>73.358</v>
      </c>
      <c r="D92" s="43">
        <v>72.3546</v>
      </c>
      <c r="E92" s="43">
        <v>80.1905</v>
      </c>
      <c r="F92" s="43">
        <v>77.9914</v>
      </c>
      <c r="G92" s="43">
        <v>79.4797</v>
      </c>
      <c r="H92" s="43">
        <v>78.9029</v>
      </c>
      <c r="I92" s="43">
        <v>79.3083</v>
      </c>
      <c r="J92" s="43">
        <v>78.0309</v>
      </c>
      <c r="K92" s="43">
        <v>78.5009</v>
      </c>
      <c r="L92" s="43">
        <v>80.3735</v>
      </c>
      <c r="M92" s="55">
        <v>77.8892</v>
      </c>
      <c r="N92" s="61">
        <f>IF(SUM('Total Number of Participants'!B92:M92)&gt;0,'Food Costs'!N92/SUM('Total Number of Participants'!B92:M92)," ")</f>
        <v>77.47493047101004</v>
      </c>
      <c r="O92" s="48"/>
    </row>
    <row r="93" spans="1:15" ht="12" customHeight="1">
      <c r="A93" s="11" t="str">
        <f>'Pregnant Women Participating'!A93</f>
        <v>Hawaii</v>
      </c>
      <c r="B93" s="42">
        <v>52.6237</v>
      </c>
      <c r="C93" s="43">
        <v>67.0549</v>
      </c>
      <c r="D93" s="43">
        <v>49.5389</v>
      </c>
      <c r="E93" s="43">
        <v>34.9177</v>
      </c>
      <c r="F93" s="43">
        <v>67.6294</v>
      </c>
      <c r="G93" s="43">
        <v>34.3851</v>
      </c>
      <c r="H93" s="43">
        <v>68.1306</v>
      </c>
      <c r="I93" s="43">
        <v>34.3017</v>
      </c>
      <c r="J93" s="43">
        <v>69.5578</v>
      </c>
      <c r="K93" s="43">
        <v>38.4799</v>
      </c>
      <c r="L93" s="43">
        <v>52.2976</v>
      </c>
      <c r="M93" s="55">
        <v>67.9639</v>
      </c>
      <c r="N93" s="61">
        <f>IF(SUM('Total Number of Participants'!B93:M93)&gt;0,'Food Costs'!N93/SUM('Total Number of Participants'!B93:M93)," ")</f>
        <v>53.100297246173874</v>
      </c>
      <c r="O93" s="48"/>
    </row>
    <row r="94" spans="1:15" ht="12" customHeight="1">
      <c r="A94" s="11" t="str">
        <f>'Pregnant Women Participating'!A94</f>
        <v>Idaho</v>
      </c>
      <c r="B94" s="42">
        <v>18.5625</v>
      </c>
      <c r="C94" s="43">
        <v>52.323</v>
      </c>
      <c r="D94" s="43">
        <v>35.0508</v>
      </c>
      <c r="E94" s="43">
        <v>36.8847</v>
      </c>
      <c r="F94" s="43">
        <v>35.9606</v>
      </c>
      <c r="G94" s="43">
        <v>35.7087</v>
      </c>
      <c r="H94" s="43">
        <v>35.8054</v>
      </c>
      <c r="I94" s="43">
        <v>34.434</v>
      </c>
      <c r="J94" s="43">
        <v>38.2356</v>
      </c>
      <c r="K94" s="43">
        <v>37.5001</v>
      </c>
      <c r="L94" s="43">
        <v>37.1234</v>
      </c>
      <c r="M94" s="55">
        <v>36.8933</v>
      </c>
      <c r="N94" s="61">
        <f>IF(SUM('Total Number of Participants'!B94:M94)&gt;0,'Food Costs'!N94/SUM('Total Number of Participants'!B94:M94)," ")</f>
        <v>36.18883240357205</v>
      </c>
      <c r="O94" s="48"/>
    </row>
    <row r="95" spans="1:15" ht="12" customHeight="1">
      <c r="A95" s="11" t="str">
        <f>'Pregnant Women Participating'!A95</f>
        <v>Nevada</v>
      </c>
      <c r="B95" s="42">
        <v>37.3853</v>
      </c>
      <c r="C95" s="43">
        <v>36.4902</v>
      </c>
      <c r="D95" s="43">
        <v>36.2421</v>
      </c>
      <c r="E95" s="43">
        <v>38.1104</v>
      </c>
      <c r="F95" s="43">
        <v>35.6024</v>
      </c>
      <c r="G95" s="43">
        <v>36.7845</v>
      </c>
      <c r="H95" s="43">
        <v>37.5269</v>
      </c>
      <c r="I95" s="43">
        <v>35.7272</v>
      </c>
      <c r="J95" s="43">
        <v>37.9094</v>
      </c>
      <c r="K95" s="43">
        <v>38.0077</v>
      </c>
      <c r="L95" s="43">
        <v>39.6324</v>
      </c>
      <c r="M95" s="55">
        <v>38.1613</v>
      </c>
      <c r="N95" s="61">
        <f>IF(SUM('Total Number of Participants'!B95:M95)&gt;0,'Food Costs'!N95/SUM('Total Number of Participants'!B95:M95)," ")</f>
        <v>37.30866292646221</v>
      </c>
      <c r="O95" s="48"/>
    </row>
    <row r="96" spans="1:15" ht="12" customHeight="1">
      <c r="A96" s="11" t="str">
        <f>'Pregnant Women Participating'!A96</f>
        <v>Oregon</v>
      </c>
      <c r="B96" s="42">
        <v>38.5661</v>
      </c>
      <c r="C96" s="43">
        <v>35.9519</v>
      </c>
      <c r="D96" s="43">
        <v>39.2271</v>
      </c>
      <c r="E96" s="43">
        <v>39.8182</v>
      </c>
      <c r="F96" s="43">
        <v>37.6971</v>
      </c>
      <c r="G96" s="43">
        <v>39.426</v>
      </c>
      <c r="H96" s="43">
        <v>39.2911</v>
      </c>
      <c r="I96" s="43">
        <v>39.0659</v>
      </c>
      <c r="J96" s="43">
        <v>39.6545</v>
      </c>
      <c r="K96" s="43">
        <v>41.9009</v>
      </c>
      <c r="L96" s="43">
        <v>39.4655</v>
      </c>
      <c r="M96" s="55">
        <v>35.9136</v>
      </c>
      <c r="N96" s="61">
        <f>IF(SUM('Total Number of Participants'!B96:M96)&gt;0,'Food Costs'!N96/SUM('Total Number of Participants'!B96:M96)," ")</f>
        <v>38.831639247255836</v>
      </c>
      <c r="O96" s="48"/>
    </row>
    <row r="97" spans="1:15" ht="12" customHeight="1">
      <c r="A97" s="11" t="str">
        <f>'Pregnant Women Participating'!A97</f>
        <v>Washington</v>
      </c>
      <c r="B97" s="42">
        <v>39.9446</v>
      </c>
      <c r="C97" s="43">
        <v>40.5925</v>
      </c>
      <c r="D97" s="43">
        <v>39.6836</v>
      </c>
      <c r="E97" s="43">
        <v>43.0221</v>
      </c>
      <c r="F97" s="43">
        <v>40.3224</v>
      </c>
      <c r="G97" s="43">
        <v>39.8277</v>
      </c>
      <c r="H97" s="43">
        <v>42.881</v>
      </c>
      <c r="I97" s="43">
        <v>42.3335</v>
      </c>
      <c r="J97" s="43">
        <v>42.4371</v>
      </c>
      <c r="K97" s="43">
        <v>43.1707</v>
      </c>
      <c r="L97" s="43">
        <v>44.0521</v>
      </c>
      <c r="M97" s="55">
        <v>45.3255</v>
      </c>
      <c r="N97" s="61">
        <f>IF(SUM('Total Number of Participants'!B97:M97)&gt;0,'Food Costs'!N97/SUM('Total Number of Participants'!B97:M97)," ")</f>
        <v>41.96285128929322</v>
      </c>
      <c r="O97" s="48"/>
    </row>
    <row r="98" spans="1:15" ht="12" customHeight="1">
      <c r="A98" s="11" t="str">
        <f>'Pregnant Women Participating'!A98</f>
        <v>Northern Marianas</v>
      </c>
      <c r="B98" s="42">
        <v>56.4596</v>
      </c>
      <c r="C98" s="43">
        <v>84.0844</v>
      </c>
      <c r="D98" s="43">
        <v>70.2942</v>
      </c>
      <c r="E98" s="43">
        <v>71.3621</v>
      </c>
      <c r="F98" s="43">
        <v>72.5368</v>
      </c>
      <c r="G98" s="43">
        <v>68.9414</v>
      </c>
      <c r="H98" s="43">
        <v>73.1958</v>
      </c>
      <c r="I98" s="43">
        <v>71.2196</v>
      </c>
      <c r="J98" s="43">
        <v>74.0179</v>
      </c>
      <c r="K98" s="43">
        <v>54.8432</v>
      </c>
      <c r="L98" s="43">
        <v>72.4648</v>
      </c>
      <c r="M98" s="55">
        <v>87.3618</v>
      </c>
      <c r="N98" s="61">
        <f>IF(SUM('Total Number of Participants'!B98:M98)&gt;0,'Food Costs'!N98/SUM('Total Number of Participants'!B98:M98)," ")</f>
        <v>71.31671644413211</v>
      </c>
      <c r="O98" s="48"/>
    </row>
    <row r="99" spans="1:15" ht="12" customHeight="1">
      <c r="A99" s="11" t="str">
        <f>'Pregnant Women Participating'!A99</f>
        <v>Inter-Tribal Council, AZ</v>
      </c>
      <c r="B99" s="42">
        <v>19.2195</v>
      </c>
      <c r="C99" s="43">
        <v>56.8062</v>
      </c>
      <c r="D99" s="43">
        <v>18.4964</v>
      </c>
      <c r="E99" s="43">
        <v>37.4204</v>
      </c>
      <c r="F99" s="43">
        <v>36.2378</v>
      </c>
      <c r="G99" s="43">
        <v>55.9796</v>
      </c>
      <c r="H99" s="43">
        <v>20.9219</v>
      </c>
      <c r="I99" s="43">
        <v>37.6684</v>
      </c>
      <c r="J99" s="43">
        <v>39.2493</v>
      </c>
      <c r="K99" s="43">
        <v>41.0464</v>
      </c>
      <c r="L99" s="43">
        <v>57.9007</v>
      </c>
      <c r="M99" s="55">
        <v>35.6083</v>
      </c>
      <c r="N99" s="61">
        <f>IF(SUM('Total Number of Participants'!B99:M99)&gt;0,'Food Costs'!N99/SUM('Total Number of Participants'!B99:M99)," ")</f>
        <v>38.0725068761927</v>
      </c>
      <c r="O99" s="48"/>
    </row>
    <row r="100" spans="1:15" ht="12" customHeight="1">
      <c r="A100" s="11" t="str">
        <f>'Pregnant Women Participating'!A100</f>
        <v>Navajo Nation, AZ</v>
      </c>
      <c r="B100" s="42">
        <v>59.8792</v>
      </c>
      <c r="C100" s="43">
        <v>13.6428</v>
      </c>
      <c r="D100" s="43">
        <v>59.45</v>
      </c>
      <c r="E100" s="43">
        <v>45.7962</v>
      </c>
      <c r="F100" s="43">
        <v>28.2053</v>
      </c>
      <c r="G100" s="43">
        <v>59.6983</v>
      </c>
      <c r="H100" s="43">
        <v>33.8648</v>
      </c>
      <c r="I100" s="43">
        <v>59.1585</v>
      </c>
      <c r="J100" s="43">
        <v>47.4768</v>
      </c>
      <c r="K100" s="43">
        <v>33.9077</v>
      </c>
      <c r="L100" s="43">
        <v>59.0241</v>
      </c>
      <c r="M100" s="55">
        <v>35.3561</v>
      </c>
      <c r="N100" s="61">
        <f>IF(SUM('Total Number of Participants'!B100:M100)&gt;0,'Food Costs'!N100/SUM('Total Number of Participants'!B100:M100)," ")</f>
        <v>44.72572047040579</v>
      </c>
      <c r="O100" s="48"/>
    </row>
    <row r="101" spans="1:15" ht="12" customHeight="1">
      <c r="A101" s="11" t="str">
        <f>'Pregnant Women Participating'!A101</f>
        <v>Inter-Tribal Council, NV</v>
      </c>
      <c r="B101" s="42">
        <v>36.2337</v>
      </c>
      <c r="C101" s="43">
        <v>41.9151</v>
      </c>
      <c r="D101" s="43">
        <v>31.2161</v>
      </c>
      <c r="E101" s="43">
        <v>39.1715</v>
      </c>
      <c r="F101" s="43">
        <v>37.5168</v>
      </c>
      <c r="G101" s="43">
        <v>37.9521</v>
      </c>
      <c r="H101" s="43">
        <v>33.4404</v>
      </c>
      <c r="I101" s="43">
        <v>34.6354</v>
      </c>
      <c r="J101" s="43">
        <v>38.4348</v>
      </c>
      <c r="K101" s="43">
        <v>34.3498</v>
      </c>
      <c r="L101" s="43">
        <v>31.6777</v>
      </c>
      <c r="M101" s="55">
        <v>22.9386</v>
      </c>
      <c r="N101" s="61">
        <f>IF(SUM('Total Number of Participants'!B101:M101)&gt;0,'Food Costs'!N101/SUM('Total Number of Participants'!B101:M101)," ")</f>
        <v>34.8858050593454</v>
      </c>
      <c r="O101" s="48"/>
    </row>
    <row r="102" spans="1:15" s="23" customFormat="1" ht="24.75" customHeight="1">
      <c r="A102" s="19" t="str">
        <f>'Pregnant Women Participating'!A102</f>
        <v>Western Region</v>
      </c>
      <c r="B102" s="44">
        <v>42.3602</v>
      </c>
      <c r="C102" s="45">
        <v>44.9882</v>
      </c>
      <c r="D102" s="45">
        <v>45.4317</v>
      </c>
      <c r="E102" s="45">
        <v>44.9564</v>
      </c>
      <c r="F102" s="45">
        <v>44.6119</v>
      </c>
      <c r="G102" s="45">
        <v>44.4304</v>
      </c>
      <c r="H102" s="45">
        <v>48.6034</v>
      </c>
      <c r="I102" s="45">
        <v>44.5385</v>
      </c>
      <c r="J102" s="45">
        <v>47.931</v>
      </c>
      <c r="K102" s="45">
        <v>47.2812</v>
      </c>
      <c r="L102" s="45">
        <v>47.5351</v>
      </c>
      <c r="M102" s="54">
        <v>47.4131</v>
      </c>
      <c r="N102" s="62">
        <f>IF(SUM('Total Number of Participants'!B102:M102)&gt;0,'Food Costs'!N102/SUM('Total Number of Participants'!B102:M102)," ")</f>
        <v>45.8310851863172</v>
      </c>
      <c r="O102" s="48"/>
    </row>
    <row r="103" spans="1:15" s="38" customFormat="1" ht="16.5" customHeight="1" thickBot="1">
      <c r="A103" s="35" t="str">
        <f>'Pregnant Women Participating'!A103</f>
        <v>TOTAL</v>
      </c>
      <c r="B103" s="46">
        <v>38.7847</v>
      </c>
      <c r="C103" s="47">
        <v>45.48</v>
      </c>
      <c r="D103" s="47">
        <v>45.3147</v>
      </c>
      <c r="E103" s="47">
        <v>41.8979</v>
      </c>
      <c r="F103" s="47">
        <v>43.6896</v>
      </c>
      <c r="G103" s="47">
        <v>39.7964</v>
      </c>
      <c r="H103" s="47">
        <v>47.9919</v>
      </c>
      <c r="I103" s="47">
        <v>39.9994</v>
      </c>
      <c r="J103" s="47">
        <v>44.3745</v>
      </c>
      <c r="K103" s="47">
        <v>46.7113</v>
      </c>
      <c r="L103" s="47">
        <v>44.2511</v>
      </c>
      <c r="M103" s="56">
        <v>45.4356</v>
      </c>
      <c r="N103" s="63">
        <f>IF(SUM('Total Number of Participants'!B103:M103)&gt;0,'Food Costs'!N103/SUM('Total Number of Participants'!B103:M103)," ")</f>
        <v>43.63573809444334</v>
      </c>
      <c r="O103" s="48"/>
    </row>
    <row r="104" spans="1:14" s="7" customFormat="1" ht="12.75" customHeight="1" thickTop="1">
      <c r="A104" s="12"/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</row>
    <row r="105" ht="12">
      <c r="A105" s="12"/>
    </row>
    <row r="106" spans="1:14" s="34" customFormat="1" ht="12.75">
      <c r="A106" s="14" t="s">
        <v>1</v>
      </c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</row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</sheetData>
  <sheetProtection/>
  <printOptions/>
  <pageMargins left="0.5" right="0.5" top="0.5" bottom="0.5" header="0.5" footer="0.3"/>
  <pageSetup fitToHeight="0" fitToWidth="1" horizontalDpi="600" verticalDpi="600" orientation="landscape" scale="91" r:id="rId1"/>
  <headerFooter alignWithMargins="0">
    <oddFooter>&amp;L&amp;6Source: National Data Bank, USDA/Food and Nutrition Service&amp;C&amp;6Page &amp;P of &amp;N&amp;R&amp;6Printed on: &amp;D &amp;T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4.7109375" style="13" customWidth="1"/>
    <col min="2" max="13" width="11.7109375" style="3" customWidth="1"/>
    <col min="14" max="14" width="13.7109375" style="3" customWidth="1"/>
    <col min="15" max="16384" width="9.140625" style="3" customWidth="1"/>
  </cols>
  <sheetData>
    <row r="1" spans="1:13" ht="12" customHeight="1">
      <c r="A1" s="14" t="s">
        <v>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" customHeight="1">
      <c r="A2" s="14" t="str">
        <f>'Pregnant Women Participating'!A2</f>
        <v>FISCAL YEAR 2014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2" customHeight="1">
      <c r="A3" s="1" t="str">
        <f>'Pregnant Women Participating'!A3</f>
        <v>Data as of December 11, 2015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2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4" s="5" customFormat="1" ht="24" customHeight="1">
      <c r="A5" s="9" t="s">
        <v>0</v>
      </c>
      <c r="B5" s="24">
        <f>DATE(RIGHT(A2,4)-1,10,1)</f>
        <v>41548</v>
      </c>
      <c r="C5" s="25">
        <f>DATE(RIGHT(A2,4)-1,11,1)</f>
        <v>41579</v>
      </c>
      <c r="D5" s="25">
        <f>DATE(RIGHT(A2,4)-1,12,1)</f>
        <v>41609</v>
      </c>
      <c r="E5" s="25">
        <f>DATE(RIGHT(A2,4),1,1)</f>
        <v>41640</v>
      </c>
      <c r="F5" s="25">
        <f>DATE(RIGHT(A2,4),2,1)</f>
        <v>41671</v>
      </c>
      <c r="G5" s="25">
        <f>DATE(RIGHT(A2,4),3,1)</f>
        <v>41699</v>
      </c>
      <c r="H5" s="25">
        <f>DATE(RIGHT(A2,4),4,1)</f>
        <v>41730</v>
      </c>
      <c r="I5" s="25">
        <f>DATE(RIGHT(A2,4),5,1)</f>
        <v>41760</v>
      </c>
      <c r="J5" s="25">
        <f>DATE(RIGHT(A2,4),6,1)</f>
        <v>41791</v>
      </c>
      <c r="K5" s="25">
        <f>DATE(RIGHT(A2,4),7,1)</f>
        <v>41821</v>
      </c>
      <c r="L5" s="25">
        <f>DATE(RIGHT(A2,4),8,1)</f>
        <v>41852</v>
      </c>
      <c r="M5" s="25">
        <f>DATE(RIGHT(A2,4),9,1)</f>
        <v>41883</v>
      </c>
      <c r="N5" s="17" t="s">
        <v>24</v>
      </c>
    </row>
    <row r="6" spans="1:14" s="7" customFormat="1" ht="12" customHeight="1">
      <c r="A6" s="10" t="str">
        <f>'Pregnant Women Participating'!A6</f>
        <v>Connecticut</v>
      </c>
      <c r="B6" s="18">
        <v>2339387</v>
      </c>
      <c r="C6" s="16">
        <v>2464447</v>
      </c>
      <c r="D6" s="16">
        <v>2319323</v>
      </c>
      <c r="E6" s="16">
        <v>2515399</v>
      </c>
      <c r="F6" s="16">
        <v>2194009</v>
      </c>
      <c r="G6" s="16">
        <v>2210381</v>
      </c>
      <c r="H6" s="16">
        <v>2507437</v>
      </c>
      <c r="I6" s="16">
        <v>2408707</v>
      </c>
      <c r="J6" s="16">
        <v>2443166</v>
      </c>
      <c r="K6" s="16">
        <v>2553654</v>
      </c>
      <c r="L6" s="16">
        <v>2622336</v>
      </c>
      <c r="M6" s="51">
        <v>2573846</v>
      </c>
      <c r="N6" s="18">
        <f aca="true" t="shared" si="0" ref="N6:N37">IF(SUM(B6:M6)&gt;0,SUM(B6:M6)," ")</f>
        <v>29152092</v>
      </c>
    </row>
    <row r="7" spans="1:14" s="7" customFormat="1" ht="12" customHeight="1">
      <c r="A7" s="10" t="str">
        <f>'Pregnant Women Participating'!A7</f>
        <v>Maine</v>
      </c>
      <c r="B7" s="18">
        <v>981475</v>
      </c>
      <c r="C7" s="16">
        <v>970857</v>
      </c>
      <c r="D7" s="16">
        <v>935511</v>
      </c>
      <c r="E7" s="16">
        <v>1037893</v>
      </c>
      <c r="F7" s="16">
        <v>938496</v>
      </c>
      <c r="G7" s="16">
        <v>987493</v>
      </c>
      <c r="H7" s="16">
        <v>1048891</v>
      </c>
      <c r="I7" s="16">
        <v>1096180</v>
      </c>
      <c r="J7" s="16">
        <v>1013398</v>
      </c>
      <c r="K7" s="16">
        <v>1022928</v>
      </c>
      <c r="L7" s="16">
        <v>1050511</v>
      </c>
      <c r="M7" s="51">
        <v>1027977</v>
      </c>
      <c r="N7" s="18">
        <f t="shared" si="0"/>
        <v>12111610</v>
      </c>
    </row>
    <row r="8" spans="1:14" s="7" customFormat="1" ht="12" customHeight="1">
      <c r="A8" s="10" t="str">
        <f>'Pregnant Women Participating'!A8</f>
        <v>Massachusetts</v>
      </c>
      <c r="B8" s="18">
        <v>4516908</v>
      </c>
      <c r="C8" s="16">
        <v>4742321</v>
      </c>
      <c r="D8" s="16">
        <v>4124801</v>
      </c>
      <c r="E8" s="16">
        <v>4600864</v>
      </c>
      <c r="F8" s="16">
        <v>3977568</v>
      </c>
      <c r="G8" s="16">
        <v>4094482</v>
      </c>
      <c r="H8" s="16">
        <v>4806932</v>
      </c>
      <c r="I8" s="16">
        <v>4391487</v>
      </c>
      <c r="J8" s="16">
        <v>4424307</v>
      </c>
      <c r="K8" s="16">
        <v>4821185</v>
      </c>
      <c r="L8" s="16">
        <v>4904850</v>
      </c>
      <c r="M8" s="51">
        <v>4739411</v>
      </c>
      <c r="N8" s="18">
        <f t="shared" si="0"/>
        <v>54145116</v>
      </c>
    </row>
    <row r="9" spans="1:14" s="7" customFormat="1" ht="12" customHeight="1">
      <c r="A9" s="10" t="str">
        <f>'Pregnant Women Participating'!A9</f>
        <v>New Hampshire</v>
      </c>
      <c r="B9" s="18">
        <v>483172</v>
      </c>
      <c r="C9" s="16">
        <v>468438</v>
      </c>
      <c r="D9" s="16">
        <v>392224</v>
      </c>
      <c r="E9" s="16">
        <v>491667</v>
      </c>
      <c r="F9" s="16">
        <v>466753</v>
      </c>
      <c r="G9" s="16">
        <v>479816</v>
      </c>
      <c r="H9" s="16">
        <v>519721</v>
      </c>
      <c r="I9" s="16">
        <v>420840</v>
      </c>
      <c r="J9" s="16">
        <v>424442</v>
      </c>
      <c r="K9" s="16">
        <v>524571</v>
      </c>
      <c r="L9" s="16">
        <v>538310</v>
      </c>
      <c r="M9" s="51">
        <v>528634</v>
      </c>
      <c r="N9" s="18">
        <f t="shared" si="0"/>
        <v>5738588</v>
      </c>
    </row>
    <row r="10" spans="1:14" s="7" customFormat="1" ht="12" customHeight="1">
      <c r="A10" s="10" t="str">
        <f>'Pregnant Women Participating'!A10</f>
        <v>New York</v>
      </c>
      <c r="B10" s="18">
        <v>29070117</v>
      </c>
      <c r="C10" s="16">
        <v>27552258</v>
      </c>
      <c r="D10" s="16">
        <v>25821860</v>
      </c>
      <c r="E10" s="16">
        <v>27627921</v>
      </c>
      <c r="F10" s="16">
        <v>25842457</v>
      </c>
      <c r="G10" s="16">
        <v>25814592</v>
      </c>
      <c r="H10" s="16">
        <v>27316049</v>
      </c>
      <c r="I10" s="16">
        <v>26671643</v>
      </c>
      <c r="J10" s="16">
        <v>26746066</v>
      </c>
      <c r="K10" s="16">
        <v>26425279</v>
      </c>
      <c r="L10" s="16">
        <v>26941821</v>
      </c>
      <c r="M10" s="51">
        <v>26470820</v>
      </c>
      <c r="N10" s="18">
        <f t="shared" si="0"/>
        <v>322300883</v>
      </c>
    </row>
    <row r="11" spans="1:14" s="7" customFormat="1" ht="12" customHeight="1">
      <c r="A11" s="10" t="str">
        <f>'Pregnant Women Participating'!A11</f>
        <v>Rhode Island</v>
      </c>
      <c r="B11" s="18">
        <v>997316</v>
      </c>
      <c r="C11" s="16">
        <v>570632</v>
      </c>
      <c r="D11" s="16">
        <v>1476224</v>
      </c>
      <c r="E11" s="16">
        <v>947164</v>
      </c>
      <c r="F11" s="16">
        <v>1013742</v>
      </c>
      <c r="G11" s="16">
        <v>933054</v>
      </c>
      <c r="H11" s="16">
        <v>953431</v>
      </c>
      <c r="I11" s="16">
        <v>994086</v>
      </c>
      <c r="J11" s="16">
        <v>945598</v>
      </c>
      <c r="K11" s="16">
        <v>958206</v>
      </c>
      <c r="L11" s="16">
        <v>975604</v>
      </c>
      <c r="M11" s="51">
        <v>995405</v>
      </c>
      <c r="N11" s="18">
        <f t="shared" si="0"/>
        <v>11760462</v>
      </c>
    </row>
    <row r="12" spans="1:14" s="7" customFormat="1" ht="12" customHeight="1">
      <c r="A12" s="10" t="str">
        <f>'Pregnant Women Participating'!A12</f>
        <v>Vermont</v>
      </c>
      <c r="B12" s="18">
        <v>727293</v>
      </c>
      <c r="C12" s="16">
        <v>763348</v>
      </c>
      <c r="D12" s="16">
        <v>750631</v>
      </c>
      <c r="E12" s="16">
        <v>747784</v>
      </c>
      <c r="F12" s="16">
        <v>735651</v>
      </c>
      <c r="G12" s="16">
        <v>731656</v>
      </c>
      <c r="H12" s="16">
        <v>758387</v>
      </c>
      <c r="I12" s="16">
        <v>772192</v>
      </c>
      <c r="J12" s="16">
        <v>751147</v>
      </c>
      <c r="K12" s="16">
        <v>758213</v>
      </c>
      <c r="L12" s="16">
        <v>765246</v>
      </c>
      <c r="M12" s="51">
        <v>770117</v>
      </c>
      <c r="N12" s="18">
        <f t="shared" si="0"/>
        <v>9031665</v>
      </c>
    </row>
    <row r="13" spans="1:14" s="7" customFormat="1" ht="12" customHeight="1">
      <c r="A13" s="10" t="str">
        <f>'Pregnant Women Participating'!A13</f>
        <v>Indian Township, ME</v>
      </c>
      <c r="B13" s="18">
        <v>3789</v>
      </c>
      <c r="C13" s="16">
        <v>3747</v>
      </c>
      <c r="D13" s="16">
        <v>3727</v>
      </c>
      <c r="E13" s="16">
        <v>4332</v>
      </c>
      <c r="F13" s="16">
        <v>4014</v>
      </c>
      <c r="G13" s="16">
        <v>4473</v>
      </c>
      <c r="H13" s="16">
        <v>4040</v>
      </c>
      <c r="I13" s="16">
        <v>4346</v>
      </c>
      <c r="J13" s="16">
        <v>4722</v>
      </c>
      <c r="K13" s="16">
        <v>5802</v>
      </c>
      <c r="L13" s="16">
        <v>5926</v>
      </c>
      <c r="M13" s="51">
        <v>5965</v>
      </c>
      <c r="N13" s="18">
        <f t="shared" si="0"/>
        <v>54883</v>
      </c>
    </row>
    <row r="14" spans="1:14" s="7" customFormat="1" ht="12" customHeight="1">
      <c r="A14" s="10" t="str">
        <f>'Pregnant Women Participating'!A14</f>
        <v>Pleasant Point, ME</v>
      </c>
      <c r="B14" s="18">
        <v>5379</v>
      </c>
      <c r="C14" s="16">
        <v>4907</v>
      </c>
      <c r="D14" s="16">
        <v>4674</v>
      </c>
      <c r="E14" s="16">
        <v>4743</v>
      </c>
      <c r="F14" s="16">
        <v>5338</v>
      </c>
      <c r="G14" s="16">
        <v>5750</v>
      </c>
      <c r="H14" s="16">
        <v>5669</v>
      </c>
      <c r="I14" s="16">
        <v>5346</v>
      </c>
      <c r="J14" s="16">
        <v>5630</v>
      </c>
      <c r="K14" s="16">
        <v>5200</v>
      </c>
      <c r="L14" s="16">
        <v>5713</v>
      </c>
      <c r="M14" s="51">
        <v>4715</v>
      </c>
      <c r="N14" s="18">
        <f t="shared" si="0"/>
        <v>63064</v>
      </c>
    </row>
    <row r="15" spans="1:14" s="7" customFormat="1" ht="12" customHeight="1">
      <c r="A15" s="10" t="str">
        <f>'Pregnant Women Participating'!A15</f>
        <v>Seneca Nation, NY</v>
      </c>
      <c r="B15" s="18">
        <v>4273</v>
      </c>
      <c r="C15" s="16">
        <v>3731</v>
      </c>
      <c r="D15" s="16">
        <v>3816</v>
      </c>
      <c r="E15" s="16">
        <v>4937</v>
      </c>
      <c r="F15" s="16">
        <v>4630</v>
      </c>
      <c r="G15" s="16">
        <v>4847</v>
      </c>
      <c r="H15" s="16">
        <v>5372</v>
      </c>
      <c r="I15" s="16">
        <v>4960</v>
      </c>
      <c r="J15" s="16">
        <v>6108</v>
      </c>
      <c r="K15" s="16">
        <v>5966</v>
      </c>
      <c r="L15" s="16">
        <v>5429</v>
      </c>
      <c r="M15" s="51">
        <v>6633</v>
      </c>
      <c r="N15" s="18">
        <f t="shared" si="0"/>
        <v>60702</v>
      </c>
    </row>
    <row r="16" spans="1:14" s="22" customFormat="1" ht="24.75" customHeight="1">
      <c r="A16" s="19" t="str">
        <f>'Pregnant Women Participating'!A16</f>
        <v>Northeast Region</v>
      </c>
      <c r="B16" s="21">
        <v>39129109</v>
      </c>
      <c r="C16" s="20">
        <v>37544686</v>
      </c>
      <c r="D16" s="20">
        <v>35832791</v>
      </c>
      <c r="E16" s="20">
        <v>37982704</v>
      </c>
      <c r="F16" s="20">
        <v>35182658</v>
      </c>
      <c r="G16" s="20">
        <v>35266544</v>
      </c>
      <c r="H16" s="20">
        <v>37925929</v>
      </c>
      <c r="I16" s="20">
        <v>36769787</v>
      </c>
      <c r="J16" s="20">
        <v>36764584</v>
      </c>
      <c r="K16" s="20">
        <v>37081004</v>
      </c>
      <c r="L16" s="20">
        <v>37815746</v>
      </c>
      <c r="M16" s="50">
        <v>37123523</v>
      </c>
      <c r="N16" s="21">
        <f t="shared" si="0"/>
        <v>444419065</v>
      </c>
    </row>
    <row r="17" spans="1:14" ht="12" customHeight="1">
      <c r="A17" s="10" t="str">
        <f>'Pregnant Women Participating'!A17</f>
        <v>Delaware</v>
      </c>
      <c r="B17" s="18">
        <v>809292</v>
      </c>
      <c r="C17" s="16">
        <v>1200322</v>
      </c>
      <c r="D17" s="16">
        <v>730935</v>
      </c>
      <c r="E17" s="16">
        <v>824165</v>
      </c>
      <c r="F17" s="16">
        <v>802988</v>
      </c>
      <c r="G17" s="16">
        <v>335149</v>
      </c>
      <c r="H17" s="16">
        <v>772889</v>
      </c>
      <c r="I17" s="16">
        <v>1197682</v>
      </c>
      <c r="J17" s="16">
        <v>385435</v>
      </c>
      <c r="K17" s="16">
        <v>835638</v>
      </c>
      <c r="L17" s="16">
        <v>806941</v>
      </c>
      <c r="M17" s="51">
        <v>854036</v>
      </c>
      <c r="N17" s="18">
        <f t="shared" si="0"/>
        <v>9555472</v>
      </c>
    </row>
    <row r="18" spans="1:14" ht="12" customHeight="1">
      <c r="A18" s="10" t="str">
        <f>'Pregnant Women Participating'!A18</f>
        <v>District of Columbia</v>
      </c>
      <c r="B18" s="18">
        <v>390736</v>
      </c>
      <c r="C18" s="16">
        <v>980092</v>
      </c>
      <c r="D18" s="16">
        <v>637713</v>
      </c>
      <c r="E18" s="16">
        <v>661948</v>
      </c>
      <c r="F18" s="16">
        <v>604954</v>
      </c>
      <c r="G18" s="16">
        <v>255125</v>
      </c>
      <c r="H18" s="16">
        <v>967726</v>
      </c>
      <c r="I18" s="16">
        <v>651233</v>
      </c>
      <c r="J18" s="16">
        <v>257184</v>
      </c>
      <c r="K18" s="16">
        <v>658029</v>
      </c>
      <c r="L18" s="16">
        <v>632129</v>
      </c>
      <c r="M18" s="51">
        <v>726433</v>
      </c>
      <c r="N18" s="18">
        <f t="shared" si="0"/>
        <v>7423302</v>
      </c>
    </row>
    <row r="19" spans="1:14" ht="12" customHeight="1">
      <c r="A19" s="10" t="str">
        <f>'Pregnant Women Participating'!A19</f>
        <v>Maryland</v>
      </c>
      <c r="B19" s="18">
        <v>3846573</v>
      </c>
      <c r="C19" s="16">
        <v>5601991</v>
      </c>
      <c r="D19" s="16">
        <v>6044184</v>
      </c>
      <c r="E19" s="16">
        <v>8170119</v>
      </c>
      <c r="F19" s="16">
        <v>5654346</v>
      </c>
      <c r="G19" s="16">
        <v>3412428</v>
      </c>
      <c r="H19" s="16">
        <v>8194622</v>
      </c>
      <c r="I19" s="16">
        <v>3543072</v>
      </c>
      <c r="J19" s="16">
        <v>8343010</v>
      </c>
      <c r="K19" s="16">
        <v>6192459</v>
      </c>
      <c r="L19" s="16">
        <v>4221640</v>
      </c>
      <c r="M19" s="51">
        <v>6530892</v>
      </c>
      <c r="N19" s="18">
        <f t="shared" si="0"/>
        <v>69755336</v>
      </c>
    </row>
    <row r="20" spans="1:14" ht="12" customHeight="1">
      <c r="A20" s="10" t="str">
        <f>'Pregnant Women Participating'!A20</f>
        <v>New Jersey</v>
      </c>
      <c r="B20" s="18">
        <v>8795283</v>
      </c>
      <c r="C20" s="16">
        <v>8423995</v>
      </c>
      <c r="D20" s="16">
        <v>8174519</v>
      </c>
      <c r="E20" s="16">
        <v>8852339</v>
      </c>
      <c r="F20" s="16">
        <v>8206313</v>
      </c>
      <c r="G20" s="16">
        <v>8353113</v>
      </c>
      <c r="H20" s="16">
        <v>8844532</v>
      </c>
      <c r="I20" s="16">
        <v>8652594</v>
      </c>
      <c r="J20" s="16">
        <v>8784754</v>
      </c>
      <c r="K20" s="16">
        <v>9071862</v>
      </c>
      <c r="L20" s="16">
        <v>9255570</v>
      </c>
      <c r="M20" s="51">
        <v>8882891</v>
      </c>
      <c r="N20" s="18">
        <f t="shared" si="0"/>
        <v>104297765</v>
      </c>
    </row>
    <row r="21" spans="1:14" ht="12" customHeight="1">
      <c r="A21" s="10" t="str">
        <f>'Pregnant Women Participating'!A21</f>
        <v>Pennsylvania</v>
      </c>
      <c r="B21" s="18">
        <v>2711169</v>
      </c>
      <c r="C21" s="16">
        <v>10306977</v>
      </c>
      <c r="D21" s="16">
        <v>24294107</v>
      </c>
      <c r="E21" s="16">
        <v>12409290</v>
      </c>
      <c r="F21" s="16">
        <v>8037067</v>
      </c>
      <c r="G21" s="16">
        <v>5108652</v>
      </c>
      <c r="H21" s="16">
        <v>10961676</v>
      </c>
      <c r="I21" s="16">
        <v>6003259</v>
      </c>
      <c r="J21" s="16">
        <v>12914752</v>
      </c>
      <c r="K21" s="16">
        <v>12362404</v>
      </c>
      <c r="L21" s="16">
        <v>16042355</v>
      </c>
      <c r="M21" s="51">
        <v>3589619</v>
      </c>
      <c r="N21" s="18">
        <f t="shared" si="0"/>
        <v>124741327</v>
      </c>
    </row>
    <row r="22" spans="1:14" ht="12" customHeight="1">
      <c r="A22" s="10" t="str">
        <f>'Pregnant Women Participating'!A22</f>
        <v>Puerto Rico</v>
      </c>
      <c r="B22" s="18">
        <v>15119280</v>
      </c>
      <c r="C22" s="16">
        <v>14621310</v>
      </c>
      <c r="D22" s="16">
        <v>13885528</v>
      </c>
      <c r="E22" s="16">
        <v>13757884</v>
      </c>
      <c r="F22" s="16">
        <v>14231212</v>
      </c>
      <c r="G22" s="16">
        <v>14616931</v>
      </c>
      <c r="H22" s="16">
        <v>14310742</v>
      </c>
      <c r="I22" s="16">
        <v>14227236</v>
      </c>
      <c r="J22" s="16">
        <v>14539885</v>
      </c>
      <c r="K22" s="16">
        <v>14461067</v>
      </c>
      <c r="L22" s="16">
        <v>14521276</v>
      </c>
      <c r="M22" s="51">
        <v>14664401</v>
      </c>
      <c r="N22" s="18">
        <f t="shared" si="0"/>
        <v>172956752</v>
      </c>
    </row>
    <row r="23" spans="1:14" ht="12" customHeight="1">
      <c r="A23" s="10" t="str">
        <f>'Pregnant Women Participating'!A23</f>
        <v>Virginia</v>
      </c>
      <c r="B23" s="18">
        <v>5304891</v>
      </c>
      <c r="C23" s="16">
        <v>4539673</v>
      </c>
      <c r="D23" s="16">
        <v>5078811</v>
      </c>
      <c r="E23" s="16">
        <v>4956299</v>
      </c>
      <c r="F23" s="16">
        <v>4328939</v>
      </c>
      <c r="G23" s="16">
        <v>4996435</v>
      </c>
      <c r="H23" s="16">
        <v>4907528</v>
      </c>
      <c r="I23" s="16">
        <v>7200834</v>
      </c>
      <c r="J23" s="16">
        <v>5615875</v>
      </c>
      <c r="K23" s="16">
        <v>6395945</v>
      </c>
      <c r="L23" s="16">
        <v>7215358</v>
      </c>
      <c r="M23" s="51">
        <v>5260741</v>
      </c>
      <c r="N23" s="18">
        <f t="shared" si="0"/>
        <v>65801329</v>
      </c>
    </row>
    <row r="24" spans="1:14" ht="12" customHeight="1">
      <c r="A24" s="10" t="str">
        <f>'Pregnant Women Participating'!A24</f>
        <v>Virgin Islands</v>
      </c>
      <c r="B24" s="18">
        <v>282657</v>
      </c>
      <c r="C24" s="16">
        <v>367117</v>
      </c>
      <c r="D24" s="16">
        <v>348687</v>
      </c>
      <c r="E24" s="16">
        <v>373105</v>
      </c>
      <c r="F24" s="16">
        <v>365307</v>
      </c>
      <c r="G24" s="16">
        <v>366273</v>
      </c>
      <c r="H24" s="16">
        <v>357294</v>
      </c>
      <c r="I24" s="16">
        <v>388752</v>
      </c>
      <c r="J24" s="16">
        <v>295425</v>
      </c>
      <c r="K24" s="16">
        <v>368895</v>
      </c>
      <c r="L24" s="16">
        <v>372367</v>
      </c>
      <c r="M24" s="51">
        <v>370633</v>
      </c>
      <c r="N24" s="18">
        <f t="shared" si="0"/>
        <v>4256512</v>
      </c>
    </row>
    <row r="25" spans="1:14" ht="12" customHeight="1">
      <c r="A25" s="10" t="str">
        <f>'Pregnant Women Participating'!A25</f>
        <v>West Virginia</v>
      </c>
      <c r="B25" s="18">
        <v>1473050</v>
      </c>
      <c r="C25" s="16">
        <v>2744845</v>
      </c>
      <c r="D25" s="16">
        <v>1626426</v>
      </c>
      <c r="E25" s="16">
        <v>1695062</v>
      </c>
      <c r="F25" s="16">
        <v>1846896</v>
      </c>
      <c r="G25" s="16">
        <v>1623041</v>
      </c>
      <c r="H25" s="16">
        <v>1966040</v>
      </c>
      <c r="I25" s="16">
        <v>769101</v>
      </c>
      <c r="J25" s="16">
        <v>2465682</v>
      </c>
      <c r="K25" s="16">
        <v>1755115</v>
      </c>
      <c r="L25" s="16">
        <v>1016881</v>
      </c>
      <c r="M25" s="51">
        <v>1647254</v>
      </c>
      <c r="N25" s="18">
        <f t="shared" si="0"/>
        <v>20629393</v>
      </c>
    </row>
    <row r="26" spans="1:14" s="23" customFormat="1" ht="24.75" customHeight="1">
      <c r="A26" s="19" t="str">
        <f>'Pregnant Women Participating'!A26</f>
        <v>Mid-Atlantic Region</v>
      </c>
      <c r="B26" s="21">
        <v>38732931</v>
      </c>
      <c r="C26" s="20">
        <v>48786322</v>
      </c>
      <c r="D26" s="20">
        <v>60820910</v>
      </c>
      <c r="E26" s="20">
        <v>51700211</v>
      </c>
      <c r="F26" s="20">
        <v>44078022</v>
      </c>
      <c r="G26" s="20">
        <v>39067147</v>
      </c>
      <c r="H26" s="20">
        <v>51283049</v>
      </c>
      <c r="I26" s="20">
        <v>42633763</v>
      </c>
      <c r="J26" s="20">
        <v>53602002</v>
      </c>
      <c r="K26" s="20">
        <v>52101414</v>
      </c>
      <c r="L26" s="20">
        <v>54084517</v>
      </c>
      <c r="M26" s="50">
        <v>42526900</v>
      </c>
      <c r="N26" s="21">
        <f t="shared" si="0"/>
        <v>579417188</v>
      </c>
    </row>
    <row r="27" spans="1:14" ht="12" customHeight="1">
      <c r="A27" s="10" t="str">
        <f>'Pregnant Women Participating'!A27</f>
        <v>Alabama</v>
      </c>
      <c r="B27" s="18">
        <v>5971812</v>
      </c>
      <c r="C27" s="16">
        <v>5114341</v>
      </c>
      <c r="D27" s="16">
        <v>5669599</v>
      </c>
      <c r="E27" s="16">
        <v>6392797</v>
      </c>
      <c r="F27" s="16">
        <v>5641916</v>
      </c>
      <c r="G27" s="16">
        <v>5370970</v>
      </c>
      <c r="H27" s="16">
        <v>5881019</v>
      </c>
      <c r="I27" s="16">
        <v>6449193</v>
      </c>
      <c r="J27" s="16">
        <v>6470575</v>
      </c>
      <c r="K27" s="16">
        <v>6169188</v>
      </c>
      <c r="L27" s="16">
        <v>4475865</v>
      </c>
      <c r="M27" s="51">
        <v>7450687</v>
      </c>
      <c r="N27" s="18">
        <f t="shared" si="0"/>
        <v>71057962</v>
      </c>
    </row>
    <row r="28" spans="1:14" ht="12" customHeight="1">
      <c r="A28" s="10" t="str">
        <f>'Pregnant Women Participating'!A28</f>
        <v>Florida</v>
      </c>
      <c r="B28" s="18">
        <v>21184943</v>
      </c>
      <c r="C28" s="16">
        <v>20797450</v>
      </c>
      <c r="D28" s="16">
        <v>19290359</v>
      </c>
      <c r="E28" s="16">
        <v>20911133</v>
      </c>
      <c r="F28" s="16">
        <v>18976901</v>
      </c>
      <c r="G28" s="16">
        <v>22244997</v>
      </c>
      <c r="H28" s="16">
        <v>24478769</v>
      </c>
      <c r="I28" s="16">
        <v>13824488</v>
      </c>
      <c r="J28" s="16">
        <v>28116935</v>
      </c>
      <c r="K28" s="16">
        <v>12738255</v>
      </c>
      <c r="L28" s="16">
        <v>21215058</v>
      </c>
      <c r="M28" s="51">
        <v>21520326</v>
      </c>
      <c r="N28" s="18">
        <f t="shared" si="0"/>
        <v>245299614</v>
      </c>
    </row>
    <row r="29" spans="1:14" ht="12" customHeight="1">
      <c r="A29" s="10" t="str">
        <f>'Pregnant Women Participating'!A29</f>
        <v>Georgia</v>
      </c>
      <c r="B29" s="18">
        <v>11221461</v>
      </c>
      <c r="C29" s="16">
        <v>10807295</v>
      </c>
      <c r="D29" s="16">
        <v>10507611</v>
      </c>
      <c r="E29" s="16">
        <v>11607317</v>
      </c>
      <c r="F29" s="16">
        <v>9990560</v>
      </c>
      <c r="G29" s="16">
        <v>10379791</v>
      </c>
      <c r="H29" s="16">
        <v>11419078</v>
      </c>
      <c r="I29" s="16">
        <v>10985899</v>
      </c>
      <c r="J29" s="16">
        <v>5881429</v>
      </c>
      <c r="K29" s="16">
        <v>17013192</v>
      </c>
      <c r="L29" s="16">
        <v>11873001</v>
      </c>
      <c r="M29" s="51">
        <v>11247380</v>
      </c>
      <c r="N29" s="18">
        <f t="shared" si="0"/>
        <v>132934014</v>
      </c>
    </row>
    <row r="30" spans="1:14" ht="12" customHeight="1">
      <c r="A30" s="10" t="str">
        <f>'Pregnant Women Participating'!A30</f>
        <v>Kentucky</v>
      </c>
      <c r="B30" s="18">
        <v>4980795</v>
      </c>
      <c r="C30" s="16">
        <v>4787348</v>
      </c>
      <c r="D30" s="16">
        <v>7140217</v>
      </c>
      <c r="E30" s="16">
        <v>2535397</v>
      </c>
      <c r="F30" s="16">
        <v>4312074</v>
      </c>
      <c r="G30" s="16">
        <v>5087139</v>
      </c>
      <c r="H30" s="16">
        <v>5147980</v>
      </c>
      <c r="I30" s="16">
        <v>5066735</v>
      </c>
      <c r="J30" s="16">
        <v>2393014</v>
      </c>
      <c r="K30" s="16">
        <v>7699644</v>
      </c>
      <c r="L30" s="16">
        <v>5399253</v>
      </c>
      <c r="M30" s="51">
        <v>5111947</v>
      </c>
      <c r="N30" s="18">
        <f t="shared" si="0"/>
        <v>59661543</v>
      </c>
    </row>
    <row r="31" spans="1:14" ht="12" customHeight="1">
      <c r="A31" s="10" t="str">
        <f>'Pregnant Women Participating'!A31</f>
        <v>Mississippi</v>
      </c>
      <c r="B31" s="18">
        <v>4948872</v>
      </c>
      <c r="C31" s="16">
        <v>4418177</v>
      </c>
      <c r="D31" s="16">
        <v>4911390</v>
      </c>
      <c r="E31" s="16">
        <v>4399813</v>
      </c>
      <c r="F31" s="16">
        <v>4695778</v>
      </c>
      <c r="G31" s="16">
        <v>4375896</v>
      </c>
      <c r="H31" s="16">
        <v>4433752</v>
      </c>
      <c r="I31" s="16">
        <v>4179740</v>
      </c>
      <c r="J31" s="16">
        <v>3837612</v>
      </c>
      <c r="K31" s="16">
        <v>5253524</v>
      </c>
      <c r="L31" s="16">
        <v>5170667</v>
      </c>
      <c r="M31" s="51">
        <v>4907315</v>
      </c>
      <c r="N31" s="18">
        <f t="shared" si="0"/>
        <v>55532536</v>
      </c>
    </row>
    <row r="32" spans="1:14" ht="12" customHeight="1">
      <c r="A32" s="10" t="str">
        <f>'Pregnant Women Participating'!A32</f>
        <v>North Carolina</v>
      </c>
      <c r="B32" s="18">
        <v>11566091</v>
      </c>
      <c r="C32" s="16">
        <v>11515741</v>
      </c>
      <c r="D32" s="16">
        <v>10103100</v>
      </c>
      <c r="E32" s="16">
        <v>11963197</v>
      </c>
      <c r="F32" s="16">
        <v>10594694</v>
      </c>
      <c r="G32" s="16">
        <v>10530100</v>
      </c>
      <c r="H32" s="16">
        <v>13836281</v>
      </c>
      <c r="I32" s="16">
        <v>9286677</v>
      </c>
      <c r="J32" s="16">
        <v>12287646</v>
      </c>
      <c r="K32" s="16">
        <v>13870406</v>
      </c>
      <c r="L32" s="16">
        <v>14227522</v>
      </c>
      <c r="M32" s="51">
        <v>12982528</v>
      </c>
      <c r="N32" s="18">
        <f t="shared" si="0"/>
        <v>142763983</v>
      </c>
    </row>
    <row r="33" spans="1:14" ht="12" customHeight="1">
      <c r="A33" s="10" t="str">
        <f>'Pregnant Women Participating'!A33</f>
        <v>South Carolina</v>
      </c>
      <c r="B33" s="18">
        <v>5270181</v>
      </c>
      <c r="C33" s="16">
        <v>4957654</v>
      </c>
      <c r="D33" s="16">
        <v>4910514</v>
      </c>
      <c r="E33" s="16">
        <v>5459026</v>
      </c>
      <c r="F33" s="16">
        <v>4643006</v>
      </c>
      <c r="G33" s="16">
        <v>4900186</v>
      </c>
      <c r="H33" s="16">
        <v>5174673</v>
      </c>
      <c r="I33" s="16">
        <v>5071547</v>
      </c>
      <c r="J33" s="16">
        <v>5510130</v>
      </c>
      <c r="K33" s="16">
        <v>5458177</v>
      </c>
      <c r="L33" s="16">
        <v>5732388</v>
      </c>
      <c r="M33" s="51">
        <v>6352853</v>
      </c>
      <c r="N33" s="18">
        <f t="shared" si="0"/>
        <v>63440335</v>
      </c>
    </row>
    <row r="34" spans="1:14" ht="12" customHeight="1">
      <c r="A34" s="10" t="str">
        <f>'Pregnant Women Participating'!A34</f>
        <v>Tennessee</v>
      </c>
      <c r="B34" s="18">
        <v>3531489</v>
      </c>
      <c r="C34" s="16">
        <v>9709990</v>
      </c>
      <c r="D34" s="16">
        <v>6456472</v>
      </c>
      <c r="E34" s="16">
        <v>6592251</v>
      </c>
      <c r="F34" s="16">
        <v>6406446</v>
      </c>
      <c r="G34" s="16">
        <v>6577884</v>
      </c>
      <c r="H34" s="16">
        <v>6697866</v>
      </c>
      <c r="I34" s="16">
        <v>6870796</v>
      </c>
      <c r="J34" s="16">
        <v>3961760</v>
      </c>
      <c r="K34" s="16">
        <v>10195801</v>
      </c>
      <c r="L34" s="16">
        <v>7306195</v>
      </c>
      <c r="M34" s="51">
        <v>6966079</v>
      </c>
      <c r="N34" s="18">
        <f t="shared" si="0"/>
        <v>81273029</v>
      </c>
    </row>
    <row r="35" spans="1:14" ht="12" customHeight="1">
      <c r="A35" s="10" t="str">
        <f>'Pregnant Women Participating'!A35</f>
        <v>Choctaw Indians, MS</v>
      </c>
      <c r="B35" s="18">
        <v>43388</v>
      </c>
      <c r="C35" s="16">
        <v>36580</v>
      </c>
      <c r="D35" s="16">
        <v>25907</v>
      </c>
      <c r="E35" s="16">
        <v>30856</v>
      </c>
      <c r="F35" s="16">
        <v>26720</v>
      </c>
      <c r="G35" s="16">
        <v>27377</v>
      </c>
      <c r="H35" s="16">
        <v>32937</v>
      </c>
      <c r="I35" s="16">
        <v>31476</v>
      </c>
      <c r="J35" s="16">
        <v>31981</v>
      </c>
      <c r="K35" s="16">
        <v>34008</v>
      </c>
      <c r="L35" s="16">
        <v>41258</v>
      </c>
      <c r="M35" s="51">
        <v>40501</v>
      </c>
      <c r="N35" s="18">
        <f t="shared" si="0"/>
        <v>402989</v>
      </c>
    </row>
    <row r="36" spans="1:14" ht="12" customHeight="1">
      <c r="A36" s="10" t="str">
        <f>'Pregnant Women Participating'!A36</f>
        <v>Eastern Cherokee, NC</v>
      </c>
      <c r="B36" s="18">
        <v>9481</v>
      </c>
      <c r="C36" s="16">
        <v>21680</v>
      </c>
      <c r="D36" s="16">
        <v>19269</v>
      </c>
      <c r="E36" s="16">
        <v>19922</v>
      </c>
      <c r="F36" s="16">
        <v>23193</v>
      </c>
      <c r="G36" s="16">
        <v>24487</v>
      </c>
      <c r="H36" s="16">
        <v>30504</v>
      </c>
      <c r="I36" s="16">
        <v>17780</v>
      </c>
      <c r="J36" s="16">
        <v>20327</v>
      </c>
      <c r="K36" s="16">
        <v>22585</v>
      </c>
      <c r="L36" s="16">
        <v>34014</v>
      </c>
      <c r="M36" s="51">
        <v>58175</v>
      </c>
      <c r="N36" s="18">
        <f t="shared" si="0"/>
        <v>301417</v>
      </c>
    </row>
    <row r="37" spans="1:14" s="23" customFormat="1" ht="24.75" customHeight="1">
      <c r="A37" s="19" t="str">
        <f>'Pregnant Women Participating'!A37</f>
        <v>Southeast Region</v>
      </c>
      <c r="B37" s="21">
        <v>68728513</v>
      </c>
      <c r="C37" s="20">
        <v>72166256</v>
      </c>
      <c r="D37" s="20">
        <v>69034438</v>
      </c>
      <c r="E37" s="20">
        <v>69911709</v>
      </c>
      <c r="F37" s="20">
        <v>65311288</v>
      </c>
      <c r="G37" s="20">
        <v>69518827</v>
      </c>
      <c r="H37" s="20">
        <v>77132859</v>
      </c>
      <c r="I37" s="20">
        <v>61784331</v>
      </c>
      <c r="J37" s="20">
        <v>68511409</v>
      </c>
      <c r="K37" s="20">
        <v>78454780</v>
      </c>
      <c r="L37" s="20">
        <v>75475221</v>
      </c>
      <c r="M37" s="50">
        <v>76637791</v>
      </c>
      <c r="N37" s="21">
        <f t="shared" si="0"/>
        <v>852667422</v>
      </c>
    </row>
    <row r="38" spans="1:14" ht="12" customHeight="1">
      <c r="A38" s="10" t="str">
        <f>'Pregnant Women Participating'!A38</f>
        <v>Illinois</v>
      </c>
      <c r="B38" s="18">
        <v>13063445</v>
      </c>
      <c r="C38" s="16">
        <v>11520978</v>
      </c>
      <c r="D38" s="16">
        <v>16087046</v>
      </c>
      <c r="E38" s="16">
        <v>10751986</v>
      </c>
      <c r="F38" s="16">
        <v>11704582</v>
      </c>
      <c r="G38" s="16">
        <v>14288977</v>
      </c>
      <c r="H38" s="16">
        <v>15511921</v>
      </c>
      <c r="I38" s="16">
        <v>11888280</v>
      </c>
      <c r="J38" s="16">
        <v>15335067</v>
      </c>
      <c r="K38" s="16">
        <v>10136511</v>
      </c>
      <c r="L38" s="16">
        <v>10676022</v>
      </c>
      <c r="M38" s="51">
        <v>11584273</v>
      </c>
      <c r="N38" s="18">
        <f aca="true" t="shared" si="1" ref="N38:N69">IF(SUM(B38:M38)&gt;0,SUM(B38:M38)," ")</f>
        <v>152549088</v>
      </c>
    </row>
    <row r="39" spans="1:14" ht="12" customHeight="1">
      <c r="A39" s="10" t="str">
        <f>'Pregnant Women Participating'!A39</f>
        <v>Indiana</v>
      </c>
      <c r="B39" s="18">
        <v>2159824</v>
      </c>
      <c r="C39" s="16">
        <v>4438627</v>
      </c>
      <c r="D39" s="16">
        <v>9569385</v>
      </c>
      <c r="E39" s="16">
        <v>3293549</v>
      </c>
      <c r="F39" s="16">
        <v>7778092</v>
      </c>
      <c r="G39" s="16">
        <v>2082585</v>
      </c>
      <c r="H39" s="16">
        <v>6187352</v>
      </c>
      <c r="I39" s="16">
        <v>5881230</v>
      </c>
      <c r="J39" s="16">
        <v>5589287</v>
      </c>
      <c r="K39" s="16">
        <v>6907413</v>
      </c>
      <c r="L39" s="16">
        <v>5915839</v>
      </c>
      <c r="M39" s="51">
        <v>11197005</v>
      </c>
      <c r="N39" s="18">
        <f t="shared" si="1"/>
        <v>71000188</v>
      </c>
    </row>
    <row r="40" spans="1:14" ht="12" customHeight="1">
      <c r="A40" s="10" t="str">
        <f>'Pregnant Women Participating'!A40</f>
        <v>Michigan</v>
      </c>
      <c r="B40" s="18">
        <v>10385734</v>
      </c>
      <c r="C40" s="16">
        <v>10230655</v>
      </c>
      <c r="D40" s="16">
        <v>10248314</v>
      </c>
      <c r="E40" s="16">
        <v>10159820</v>
      </c>
      <c r="F40" s="16">
        <v>10056935</v>
      </c>
      <c r="G40" s="16">
        <v>10349422</v>
      </c>
      <c r="H40" s="16">
        <v>10424617</v>
      </c>
      <c r="I40" s="16">
        <v>11080375</v>
      </c>
      <c r="J40" s="16">
        <v>10074596</v>
      </c>
      <c r="K40" s="16">
        <v>10839411</v>
      </c>
      <c r="L40" s="16">
        <v>10336485</v>
      </c>
      <c r="M40" s="51">
        <v>10342843</v>
      </c>
      <c r="N40" s="18">
        <f t="shared" si="1"/>
        <v>124529207</v>
      </c>
    </row>
    <row r="41" spans="1:14" ht="12" customHeight="1">
      <c r="A41" s="10" t="str">
        <f>'Pregnant Women Participating'!A41</f>
        <v>Minnesota</v>
      </c>
      <c r="B41" s="18">
        <v>3467824</v>
      </c>
      <c r="C41" s="16">
        <v>3685869</v>
      </c>
      <c r="D41" s="16">
        <v>4280427</v>
      </c>
      <c r="E41" s="16">
        <v>5973824</v>
      </c>
      <c r="F41" s="16">
        <v>4334626</v>
      </c>
      <c r="G41" s="16">
        <v>5268878</v>
      </c>
      <c r="H41" s="16">
        <v>5928087</v>
      </c>
      <c r="I41" s="16">
        <v>5153660</v>
      </c>
      <c r="J41" s="16">
        <v>4982227</v>
      </c>
      <c r="K41" s="16">
        <v>6364853</v>
      </c>
      <c r="L41" s="16">
        <v>5084291</v>
      </c>
      <c r="M41" s="51">
        <v>9448008</v>
      </c>
      <c r="N41" s="18">
        <f t="shared" si="1"/>
        <v>63972574</v>
      </c>
    </row>
    <row r="42" spans="1:14" ht="12" customHeight="1">
      <c r="A42" s="10" t="str">
        <f>'Pregnant Women Participating'!A42</f>
        <v>Ohio</v>
      </c>
      <c r="B42" s="18">
        <v>4005550</v>
      </c>
      <c r="C42" s="16">
        <v>14125447</v>
      </c>
      <c r="D42" s="16">
        <v>8259917</v>
      </c>
      <c r="E42" s="16">
        <v>9514577</v>
      </c>
      <c r="F42" s="16">
        <v>8177351</v>
      </c>
      <c r="G42" s="16">
        <v>8407977</v>
      </c>
      <c r="H42" s="16">
        <v>8876592</v>
      </c>
      <c r="I42" s="16">
        <v>9179869</v>
      </c>
      <c r="J42" s="16">
        <v>8998388</v>
      </c>
      <c r="K42" s="16">
        <v>9390049</v>
      </c>
      <c r="L42" s="16">
        <v>8954404</v>
      </c>
      <c r="M42" s="51">
        <v>10053388</v>
      </c>
      <c r="N42" s="18">
        <f t="shared" si="1"/>
        <v>107943509</v>
      </c>
    </row>
    <row r="43" spans="1:14" ht="12" customHeight="1">
      <c r="A43" s="10" t="str">
        <f>'Pregnant Women Participating'!A43</f>
        <v>Wisconsin</v>
      </c>
      <c r="B43" s="18">
        <v>3083667</v>
      </c>
      <c r="C43" s="16">
        <v>6658277</v>
      </c>
      <c r="D43" s="16">
        <v>4639484</v>
      </c>
      <c r="E43" s="16">
        <v>4846124</v>
      </c>
      <c r="F43" s="16">
        <v>4383140</v>
      </c>
      <c r="G43" s="16">
        <v>4558979</v>
      </c>
      <c r="H43" s="16">
        <v>4904254</v>
      </c>
      <c r="I43" s="16">
        <v>4799388</v>
      </c>
      <c r="J43" s="16">
        <v>3097995</v>
      </c>
      <c r="K43" s="16">
        <v>6980796</v>
      </c>
      <c r="L43" s="16">
        <v>5274775</v>
      </c>
      <c r="M43" s="51">
        <v>4927716</v>
      </c>
      <c r="N43" s="18">
        <f t="shared" si="1"/>
        <v>58154595</v>
      </c>
    </row>
    <row r="44" spans="1:14" s="23" customFormat="1" ht="24.75" customHeight="1">
      <c r="A44" s="19" t="str">
        <f>'Pregnant Women Participating'!A44</f>
        <v>Midwest Region</v>
      </c>
      <c r="B44" s="21">
        <v>36166044</v>
      </c>
      <c r="C44" s="20">
        <v>50659853</v>
      </c>
      <c r="D44" s="20">
        <v>53084573</v>
      </c>
      <c r="E44" s="20">
        <v>44539880</v>
      </c>
      <c r="F44" s="20">
        <v>46434726</v>
      </c>
      <c r="G44" s="20">
        <v>44956818</v>
      </c>
      <c r="H44" s="20">
        <v>51832823</v>
      </c>
      <c r="I44" s="20">
        <v>47982802</v>
      </c>
      <c r="J44" s="20">
        <v>48077560</v>
      </c>
      <c r="K44" s="20">
        <v>50619033</v>
      </c>
      <c r="L44" s="20">
        <v>46241816</v>
      </c>
      <c r="M44" s="50">
        <v>57553233</v>
      </c>
      <c r="N44" s="21">
        <f t="shared" si="1"/>
        <v>578149161</v>
      </c>
    </row>
    <row r="45" spans="1:14" ht="12" customHeight="1">
      <c r="A45" s="10" t="str">
        <f>'Pregnant Women Participating'!A45</f>
        <v>Arkansas</v>
      </c>
      <c r="B45" s="18">
        <v>1238856</v>
      </c>
      <c r="C45" s="16">
        <v>3862507</v>
      </c>
      <c r="D45" s="16">
        <v>3394902</v>
      </c>
      <c r="E45" s="16">
        <v>3525857</v>
      </c>
      <c r="F45" s="16">
        <v>3155255</v>
      </c>
      <c r="G45" s="16">
        <v>3197323</v>
      </c>
      <c r="H45" s="16">
        <v>4395899</v>
      </c>
      <c r="I45" s="16">
        <v>3490727</v>
      </c>
      <c r="J45" s="16">
        <v>5349795</v>
      </c>
      <c r="K45" s="16">
        <v>4071774</v>
      </c>
      <c r="L45" s="16">
        <v>4215401</v>
      </c>
      <c r="M45" s="51">
        <v>4014468</v>
      </c>
      <c r="N45" s="18">
        <f t="shared" si="1"/>
        <v>43912764</v>
      </c>
    </row>
    <row r="46" spans="1:14" ht="12" customHeight="1">
      <c r="A46" s="10" t="str">
        <f>'Pregnant Women Participating'!A46</f>
        <v>Louisiana</v>
      </c>
      <c r="B46" s="18">
        <v>7442418</v>
      </c>
      <c r="C46" s="16">
        <v>4805921</v>
      </c>
      <c r="D46" s="16">
        <v>5735491</v>
      </c>
      <c r="E46" s="16">
        <v>6414159</v>
      </c>
      <c r="F46" s="16">
        <v>5946484</v>
      </c>
      <c r="G46" s="16">
        <v>6139621</v>
      </c>
      <c r="H46" s="16">
        <v>9685324</v>
      </c>
      <c r="I46" s="16">
        <v>4172066</v>
      </c>
      <c r="J46" s="16">
        <v>6098349</v>
      </c>
      <c r="K46" s="16">
        <v>6658676</v>
      </c>
      <c r="L46" s="16">
        <v>6654324</v>
      </c>
      <c r="M46" s="51">
        <v>6786058</v>
      </c>
      <c r="N46" s="18">
        <f t="shared" si="1"/>
        <v>76538891</v>
      </c>
    </row>
    <row r="47" spans="1:14" ht="12" customHeight="1">
      <c r="A47" s="10" t="str">
        <f>'Pregnant Women Participating'!A47</f>
        <v>New Mexico</v>
      </c>
      <c r="B47" s="18">
        <v>884459</v>
      </c>
      <c r="C47" s="16">
        <v>1890243</v>
      </c>
      <c r="D47" s="16">
        <v>1900085</v>
      </c>
      <c r="E47" s="16">
        <v>2036714</v>
      </c>
      <c r="F47" s="16">
        <v>1862556</v>
      </c>
      <c r="G47" s="16">
        <v>1911794</v>
      </c>
      <c r="H47" s="16">
        <v>2041828</v>
      </c>
      <c r="I47" s="16">
        <v>1959666</v>
      </c>
      <c r="J47" s="16">
        <v>2041788</v>
      </c>
      <c r="K47" s="16">
        <v>2119271</v>
      </c>
      <c r="L47" s="16">
        <v>2117797</v>
      </c>
      <c r="M47" s="51">
        <v>3473331</v>
      </c>
      <c r="N47" s="18">
        <f t="shared" si="1"/>
        <v>24239532</v>
      </c>
    </row>
    <row r="48" spans="1:14" ht="12" customHeight="1">
      <c r="A48" s="10" t="str">
        <f>'Pregnant Women Participating'!A48</f>
        <v>Oklahoma</v>
      </c>
      <c r="B48" s="18">
        <v>3265842</v>
      </c>
      <c r="C48" s="16">
        <v>3687423</v>
      </c>
      <c r="D48" s="16">
        <v>2853096</v>
      </c>
      <c r="E48" s="16">
        <v>3256097</v>
      </c>
      <c r="F48" s="16">
        <v>3364417</v>
      </c>
      <c r="G48" s="16">
        <v>2920597</v>
      </c>
      <c r="H48" s="16">
        <v>3453944</v>
      </c>
      <c r="I48" s="16">
        <v>3773836</v>
      </c>
      <c r="J48" s="16">
        <v>3273365</v>
      </c>
      <c r="K48" s="16">
        <v>3820711</v>
      </c>
      <c r="L48" s="16">
        <v>3866745</v>
      </c>
      <c r="M48" s="51">
        <v>4114789</v>
      </c>
      <c r="N48" s="18">
        <f t="shared" si="1"/>
        <v>41650862</v>
      </c>
    </row>
    <row r="49" spans="1:14" ht="12" customHeight="1">
      <c r="A49" s="10" t="str">
        <f>'Pregnant Women Participating'!A49</f>
        <v>Texas</v>
      </c>
      <c r="B49" s="18">
        <v>28048726</v>
      </c>
      <c r="C49" s="16">
        <v>42481513</v>
      </c>
      <c r="D49" s="16">
        <v>24706304</v>
      </c>
      <c r="E49" s="16">
        <v>12224343</v>
      </c>
      <c r="F49" s="16">
        <v>38173888</v>
      </c>
      <c r="G49" s="16">
        <v>15004632</v>
      </c>
      <c r="H49" s="16">
        <v>36113963</v>
      </c>
      <c r="I49" s="16">
        <v>15892946</v>
      </c>
      <c r="J49" s="16">
        <v>25452554</v>
      </c>
      <c r="K49" s="16">
        <v>35516150</v>
      </c>
      <c r="L49" s="16">
        <v>18808229</v>
      </c>
      <c r="M49" s="51">
        <v>29510324</v>
      </c>
      <c r="N49" s="18">
        <f t="shared" si="1"/>
        <v>321933572</v>
      </c>
    </row>
    <row r="50" spans="1:14" ht="12" customHeight="1">
      <c r="A50" s="10" t="str">
        <f>'Pregnant Women Participating'!A50</f>
        <v>Acoma, Canoncito &amp; Laguna, NM</v>
      </c>
      <c r="B50" s="18">
        <v>20481</v>
      </c>
      <c r="C50" s="16">
        <v>17264</v>
      </c>
      <c r="D50" s="16">
        <v>33587</v>
      </c>
      <c r="E50" s="16">
        <v>21955</v>
      </c>
      <c r="F50" s="16">
        <v>28735</v>
      </c>
      <c r="G50" s="16">
        <v>19565</v>
      </c>
      <c r="H50" s="16">
        <v>20060</v>
      </c>
      <c r="I50" s="16">
        <v>16000</v>
      </c>
      <c r="J50" s="16">
        <v>26782</v>
      </c>
      <c r="K50" s="16">
        <v>40016</v>
      </c>
      <c r="L50" s="16">
        <v>18000</v>
      </c>
      <c r="M50" s="51">
        <v>20407</v>
      </c>
      <c r="N50" s="18">
        <f t="shared" si="1"/>
        <v>282852</v>
      </c>
    </row>
    <row r="51" spans="1:14" ht="12" customHeight="1">
      <c r="A51" s="10" t="str">
        <f>'Pregnant Women Participating'!A51</f>
        <v>Eight Northern Pueblos, NM</v>
      </c>
      <c r="B51" s="18">
        <v>13110</v>
      </c>
      <c r="C51" s="16">
        <v>9058</v>
      </c>
      <c r="D51" s="16">
        <v>10478</v>
      </c>
      <c r="E51" s="16">
        <v>13000</v>
      </c>
      <c r="F51" s="16">
        <v>14372</v>
      </c>
      <c r="G51" s="16">
        <v>21692</v>
      </c>
      <c r="H51" s="16">
        <v>8592</v>
      </c>
      <c r="I51" s="16">
        <v>8592</v>
      </c>
      <c r="J51" s="16">
        <v>15524</v>
      </c>
      <c r="K51" s="16">
        <v>5495</v>
      </c>
      <c r="L51" s="16">
        <v>8261</v>
      </c>
      <c r="M51" s="51">
        <v>40836</v>
      </c>
      <c r="N51" s="18">
        <f t="shared" si="1"/>
        <v>169010</v>
      </c>
    </row>
    <row r="52" spans="1:14" ht="12" customHeight="1">
      <c r="A52" s="10" t="str">
        <f>'Pregnant Women Participating'!A52</f>
        <v>Five Sandoval Pueblos, NM</v>
      </c>
      <c r="B52" s="18">
        <v>11914</v>
      </c>
      <c r="C52" s="16">
        <v>11906</v>
      </c>
      <c r="D52" s="16">
        <v>11484</v>
      </c>
      <c r="E52" s="16">
        <v>14627</v>
      </c>
      <c r="F52" s="16">
        <v>11117</v>
      </c>
      <c r="G52" s="16">
        <v>13067</v>
      </c>
      <c r="H52" s="16">
        <v>14669</v>
      </c>
      <c r="I52" s="16">
        <v>11089</v>
      </c>
      <c r="J52" s="16">
        <v>14060</v>
      </c>
      <c r="K52" s="16">
        <v>15209</v>
      </c>
      <c r="L52" s="16">
        <v>15880</v>
      </c>
      <c r="M52" s="51">
        <v>7596</v>
      </c>
      <c r="N52" s="18">
        <f t="shared" si="1"/>
        <v>152618</v>
      </c>
    </row>
    <row r="53" spans="1:14" ht="12" customHeight="1">
      <c r="A53" s="10" t="str">
        <f>'Pregnant Women Participating'!A53</f>
        <v>Isleta Pueblo, NM</v>
      </c>
      <c r="B53" s="18">
        <v>46523</v>
      </c>
      <c r="C53" s="16">
        <v>47071</v>
      </c>
      <c r="D53" s="16">
        <v>45468</v>
      </c>
      <c r="E53" s="16">
        <v>45982</v>
      </c>
      <c r="F53" s="16">
        <v>42539</v>
      </c>
      <c r="G53" s="16">
        <v>42579</v>
      </c>
      <c r="H53" s="16">
        <v>44686</v>
      </c>
      <c r="I53" s="16">
        <v>46284</v>
      </c>
      <c r="J53" s="16">
        <v>48629</v>
      </c>
      <c r="K53" s="16">
        <v>44891</v>
      </c>
      <c r="L53" s="16">
        <v>60991</v>
      </c>
      <c r="M53" s="51">
        <v>45428</v>
      </c>
      <c r="N53" s="18">
        <f t="shared" si="1"/>
        <v>561071</v>
      </c>
    </row>
    <row r="54" spans="1:14" ht="12" customHeight="1">
      <c r="A54" s="10" t="str">
        <f>'Pregnant Women Participating'!A54</f>
        <v>San Felipe Pueblo, NM</v>
      </c>
      <c r="B54" s="18">
        <v>1987</v>
      </c>
      <c r="C54" s="16">
        <v>19499</v>
      </c>
      <c r="D54" s="16">
        <v>10202</v>
      </c>
      <c r="E54" s="16">
        <v>19486</v>
      </c>
      <c r="F54" s="16">
        <v>14228</v>
      </c>
      <c r="G54" s="16">
        <v>13889</v>
      </c>
      <c r="H54" s="16">
        <v>8079</v>
      </c>
      <c r="I54" s="16">
        <v>16483</v>
      </c>
      <c r="J54" s="16">
        <v>11857</v>
      </c>
      <c r="K54" s="16">
        <v>16093</v>
      </c>
      <c r="L54" s="16">
        <v>13825</v>
      </c>
      <c r="M54" s="51">
        <v>69344</v>
      </c>
      <c r="N54" s="18">
        <f t="shared" si="1"/>
        <v>214972</v>
      </c>
    </row>
    <row r="55" spans="1:14" ht="12" customHeight="1">
      <c r="A55" s="10" t="str">
        <f>'Pregnant Women Participating'!A55</f>
        <v>Santo Domingo Tribe, NM</v>
      </c>
      <c r="B55" s="18">
        <v>14184</v>
      </c>
      <c r="C55" s="16">
        <v>11992</v>
      </c>
      <c r="D55" s="16">
        <v>13740</v>
      </c>
      <c r="E55" s="16">
        <v>16129</v>
      </c>
      <c r="F55" s="16">
        <v>14348</v>
      </c>
      <c r="G55" s="16">
        <v>13008</v>
      </c>
      <c r="H55" s="16">
        <v>14025</v>
      </c>
      <c r="I55" s="16">
        <v>13428</v>
      </c>
      <c r="J55" s="16">
        <v>13658</v>
      </c>
      <c r="K55" s="16">
        <v>14937</v>
      </c>
      <c r="L55" s="16">
        <v>15856</v>
      </c>
      <c r="M55" s="51">
        <v>19095</v>
      </c>
      <c r="N55" s="18">
        <f t="shared" si="1"/>
        <v>174400</v>
      </c>
    </row>
    <row r="56" spans="1:14" ht="12" customHeight="1">
      <c r="A56" s="10" t="str">
        <f>'Pregnant Women Participating'!A56</f>
        <v>Zuni Pueblo, NM</v>
      </c>
      <c r="B56" s="18">
        <v>38538</v>
      </c>
      <c r="C56" s="16">
        <v>38663</v>
      </c>
      <c r="D56" s="16">
        <v>39647</v>
      </c>
      <c r="E56" s="16">
        <v>39040</v>
      </c>
      <c r="F56" s="16">
        <v>40717</v>
      </c>
      <c r="G56" s="16">
        <v>38607</v>
      </c>
      <c r="H56" s="16">
        <v>42397</v>
      </c>
      <c r="I56" s="16">
        <v>39487</v>
      </c>
      <c r="J56" s="16">
        <v>42705</v>
      </c>
      <c r="K56" s="16">
        <v>41506</v>
      </c>
      <c r="L56" s="16">
        <v>43051</v>
      </c>
      <c r="M56" s="51">
        <v>38421</v>
      </c>
      <c r="N56" s="18">
        <f t="shared" si="1"/>
        <v>482779</v>
      </c>
    </row>
    <row r="57" spans="1:14" ht="12" customHeight="1">
      <c r="A57" s="10" t="str">
        <f>'Pregnant Women Participating'!A57</f>
        <v>Cherokee Nation, OK</v>
      </c>
      <c r="B57" s="18">
        <v>283658</v>
      </c>
      <c r="C57" s="16">
        <v>240159</v>
      </c>
      <c r="D57" s="16">
        <v>263784</v>
      </c>
      <c r="E57" s="16">
        <v>353006</v>
      </c>
      <c r="F57" s="16">
        <v>377693</v>
      </c>
      <c r="G57" s="16">
        <v>88458</v>
      </c>
      <c r="H57" s="16">
        <v>439038</v>
      </c>
      <c r="I57" s="16">
        <v>156322</v>
      </c>
      <c r="J57" s="16">
        <v>260503</v>
      </c>
      <c r="K57" s="16">
        <v>299367</v>
      </c>
      <c r="L57" s="16">
        <v>353025</v>
      </c>
      <c r="M57" s="51">
        <v>539038</v>
      </c>
      <c r="N57" s="18">
        <f t="shared" si="1"/>
        <v>3654051</v>
      </c>
    </row>
    <row r="58" spans="1:14" ht="12" customHeight="1">
      <c r="A58" s="10" t="str">
        <f>'Pregnant Women Participating'!A58</f>
        <v>Chickasaw Nation, OK</v>
      </c>
      <c r="B58" s="18">
        <v>151521</v>
      </c>
      <c r="C58" s="16">
        <v>147867</v>
      </c>
      <c r="D58" s="16">
        <v>133218</v>
      </c>
      <c r="E58" s="16">
        <v>141411</v>
      </c>
      <c r="F58" s="16">
        <v>120701</v>
      </c>
      <c r="G58" s="16">
        <v>200358</v>
      </c>
      <c r="H58" s="16">
        <v>148702</v>
      </c>
      <c r="I58" s="16">
        <v>138852</v>
      </c>
      <c r="J58" s="16">
        <v>-24170</v>
      </c>
      <c r="K58" s="16">
        <v>225812</v>
      </c>
      <c r="L58" s="16">
        <v>145045</v>
      </c>
      <c r="M58" s="51">
        <v>133137</v>
      </c>
      <c r="N58" s="18">
        <f t="shared" si="1"/>
        <v>1662454</v>
      </c>
    </row>
    <row r="59" spans="1:14" ht="12" customHeight="1">
      <c r="A59" s="10" t="str">
        <f>'Pregnant Women Participating'!A59</f>
        <v>Choctaw Nation, OK</v>
      </c>
      <c r="B59" s="18">
        <v>247533</v>
      </c>
      <c r="C59" s="16">
        <v>144023</v>
      </c>
      <c r="D59" s="16">
        <v>134938</v>
      </c>
      <c r="E59" s="16">
        <v>152813</v>
      </c>
      <c r="F59" s="16">
        <v>127916</v>
      </c>
      <c r="G59" s="16">
        <v>112328</v>
      </c>
      <c r="H59" s="16">
        <v>141753</v>
      </c>
      <c r="I59" s="16">
        <v>139881</v>
      </c>
      <c r="J59" s="16">
        <v>152902</v>
      </c>
      <c r="K59" s="16">
        <v>152507</v>
      </c>
      <c r="L59" s="16">
        <v>158254</v>
      </c>
      <c r="M59" s="51">
        <v>151248</v>
      </c>
      <c r="N59" s="18">
        <f t="shared" si="1"/>
        <v>1816096</v>
      </c>
    </row>
    <row r="60" spans="1:14" ht="12" customHeight="1">
      <c r="A60" s="10" t="str">
        <f>'Pregnant Women Participating'!A60</f>
        <v>Citizen Potawatomi Nation, OK</v>
      </c>
      <c r="B60" s="18">
        <v>57666</v>
      </c>
      <c r="C60" s="16">
        <v>47275</v>
      </c>
      <c r="D60" s="16">
        <v>46235</v>
      </c>
      <c r="E60" s="16">
        <v>58547</v>
      </c>
      <c r="F60" s="16">
        <v>51845</v>
      </c>
      <c r="G60" s="16">
        <v>41908</v>
      </c>
      <c r="H60" s="16">
        <v>33362</v>
      </c>
      <c r="I60" s="16">
        <v>46238</v>
      </c>
      <c r="J60" s="16">
        <v>48717</v>
      </c>
      <c r="K60" s="16">
        <v>56391</v>
      </c>
      <c r="L60" s="16">
        <v>51308</v>
      </c>
      <c r="M60" s="51">
        <v>49844</v>
      </c>
      <c r="N60" s="18">
        <f t="shared" si="1"/>
        <v>589336</v>
      </c>
    </row>
    <row r="61" spans="1:14" ht="12" customHeight="1">
      <c r="A61" s="10" t="str">
        <f>'Pregnant Women Participating'!A61</f>
        <v>Inter-Tribal Council, OK</v>
      </c>
      <c r="B61" s="18">
        <v>56865</v>
      </c>
      <c r="C61" s="16">
        <v>42275</v>
      </c>
      <c r="D61" s="16">
        <v>46791</v>
      </c>
      <c r="E61" s="16">
        <v>51913</v>
      </c>
      <c r="F61" s="16">
        <v>52233</v>
      </c>
      <c r="G61" s="16">
        <v>48920</v>
      </c>
      <c r="H61" s="16">
        <v>52668</v>
      </c>
      <c r="I61" s="16">
        <v>52843</v>
      </c>
      <c r="J61" s="16">
        <v>51492</v>
      </c>
      <c r="K61" s="16">
        <v>50879</v>
      </c>
      <c r="L61" s="16">
        <v>49536</v>
      </c>
      <c r="M61" s="51">
        <v>47564</v>
      </c>
      <c r="N61" s="18">
        <f t="shared" si="1"/>
        <v>603979</v>
      </c>
    </row>
    <row r="62" spans="1:14" ht="12" customHeight="1">
      <c r="A62" s="10" t="str">
        <f>'Pregnant Women Participating'!A62</f>
        <v>Muscogee Creek Nation, OK</v>
      </c>
      <c r="B62" s="18">
        <v>53956</v>
      </c>
      <c r="C62" s="16">
        <v>179311</v>
      </c>
      <c r="D62" s="16">
        <v>99900</v>
      </c>
      <c r="E62" s="16">
        <v>122085</v>
      </c>
      <c r="F62" s="16">
        <v>113974</v>
      </c>
      <c r="G62" s="16">
        <v>104617</v>
      </c>
      <c r="H62" s="16">
        <v>126016</v>
      </c>
      <c r="I62" s="16">
        <v>129083</v>
      </c>
      <c r="J62" s="16">
        <v>175495</v>
      </c>
      <c r="K62" s="16">
        <v>76221</v>
      </c>
      <c r="L62" s="16">
        <v>138619</v>
      </c>
      <c r="M62" s="51">
        <v>133257</v>
      </c>
      <c r="N62" s="18">
        <f t="shared" si="1"/>
        <v>1452534</v>
      </c>
    </row>
    <row r="63" spans="1:14" ht="12" customHeight="1">
      <c r="A63" s="10" t="str">
        <f>'Pregnant Women Participating'!A63</f>
        <v>Osage Tribal Council, OK</v>
      </c>
      <c r="B63" s="18">
        <v>107906</v>
      </c>
      <c r="C63" s="16">
        <v>107801</v>
      </c>
      <c r="D63" s="16">
        <v>97863</v>
      </c>
      <c r="E63" s="16">
        <v>109280</v>
      </c>
      <c r="F63" s="16">
        <v>128180</v>
      </c>
      <c r="G63" s="16">
        <v>152492</v>
      </c>
      <c r="H63" s="16">
        <v>108246</v>
      </c>
      <c r="I63" s="16">
        <v>141341</v>
      </c>
      <c r="J63" s="16">
        <v>114618</v>
      </c>
      <c r="K63" s="16">
        <v>150983</v>
      </c>
      <c r="L63" s="16">
        <v>181500</v>
      </c>
      <c r="M63" s="51">
        <v>198221</v>
      </c>
      <c r="N63" s="18">
        <f t="shared" si="1"/>
        <v>1598431</v>
      </c>
    </row>
    <row r="64" spans="1:14" ht="12" customHeight="1">
      <c r="A64" s="10" t="str">
        <f>'Pregnant Women Participating'!A64</f>
        <v>Otoe-Missouria Tribe, OK</v>
      </c>
      <c r="B64" s="18">
        <v>31215</v>
      </c>
      <c r="C64" s="16">
        <v>29674</v>
      </c>
      <c r="D64" s="16">
        <v>29918</v>
      </c>
      <c r="E64" s="16">
        <v>29439</v>
      </c>
      <c r="F64" s="16">
        <v>27011</v>
      </c>
      <c r="G64" s="16">
        <v>8575</v>
      </c>
      <c r="H64" s="16">
        <v>27350</v>
      </c>
      <c r="I64" s="16">
        <v>29640</v>
      </c>
      <c r="J64" s="16">
        <v>2941</v>
      </c>
      <c r="K64" s="16">
        <v>31362</v>
      </c>
      <c r="L64" s="16">
        <v>5495</v>
      </c>
      <c r="M64" s="51">
        <v>20832</v>
      </c>
      <c r="N64" s="18">
        <f t="shared" si="1"/>
        <v>273452</v>
      </c>
    </row>
    <row r="65" spans="1:14" ht="12" customHeight="1">
      <c r="A65" s="10" t="str">
        <f>'Pregnant Women Participating'!A65</f>
        <v>Wichita, Caddo &amp; Delaware (WCD), OK</v>
      </c>
      <c r="B65" s="18">
        <v>70522</v>
      </c>
      <c r="C65" s="16">
        <v>210728</v>
      </c>
      <c r="D65" s="16">
        <v>215794</v>
      </c>
      <c r="E65" s="16">
        <v>59305</v>
      </c>
      <c r="F65" s="16">
        <v>122132</v>
      </c>
      <c r="G65" s="16">
        <v>115396</v>
      </c>
      <c r="H65" s="16">
        <v>146243</v>
      </c>
      <c r="I65" s="16">
        <v>144359</v>
      </c>
      <c r="J65" s="16">
        <v>63298</v>
      </c>
      <c r="K65" s="16">
        <v>232156</v>
      </c>
      <c r="L65" s="16">
        <v>160835</v>
      </c>
      <c r="M65" s="51">
        <v>135922</v>
      </c>
      <c r="N65" s="18">
        <f t="shared" si="1"/>
        <v>1676690</v>
      </c>
    </row>
    <row r="66" spans="1:14" s="23" customFormat="1" ht="24.75" customHeight="1">
      <c r="A66" s="19" t="str">
        <f>'Pregnant Women Participating'!A66</f>
        <v>Southwest Region</v>
      </c>
      <c r="B66" s="21">
        <v>42087880</v>
      </c>
      <c r="C66" s="20">
        <v>58032173</v>
      </c>
      <c r="D66" s="20">
        <v>39822925</v>
      </c>
      <c r="E66" s="20">
        <v>28705188</v>
      </c>
      <c r="F66" s="20">
        <v>53790341</v>
      </c>
      <c r="G66" s="20">
        <v>30209426</v>
      </c>
      <c r="H66" s="20">
        <v>57066844</v>
      </c>
      <c r="I66" s="20">
        <v>30419163</v>
      </c>
      <c r="J66" s="20">
        <v>43234862</v>
      </c>
      <c r="K66" s="20">
        <v>53640407</v>
      </c>
      <c r="L66" s="20">
        <v>37081977</v>
      </c>
      <c r="M66" s="50">
        <v>49549160</v>
      </c>
      <c r="N66" s="21">
        <f t="shared" si="1"/>
        <v>523640346</v>
      </c>
    </row>
    <row r="67" spans="1:14" ht="12" customHeight="1">
      <c r="A67" s="10" t="str">
        <f>'Pregnant Women Participating'!A67</f>
        <v>Colorado</v>
      </c>
      <c r="B67" s="18">
        <v>3715129</v>
      </c>
      <c r="C67" s="16">
        <v>3546302</v>
      </c>
      <c r="D67" s="16">
        <v>3505277</v>
      </c>
      <c r="E67" s="16">
        <v>3684127</v>
      </c>
      <c r="F67" s="16">
        <v>5181805</v>
      </c>
      <c r="G67" s="16">
        <v>2096988</v>
      </c>
      <c r="H67" s="16">
        <v>3865491</v>
      </c>
      <c r="I67" s="16">
        <v>3905489</v>
      </c>
      <c r="J67" s="16">
        <v>3798323</v>
      </c>
      <c r="K67" s="16">
        <v>3861536</v>
      </c>
      <c r="L67" s="16">
        <v>5566388</v>
      </c>
      <c r="M67" s="51">
        <v>2392663</v>
      </c>
      <c r="N67" s="18">
        <f t="shared" si="1"/>
        <v>45119518</v>
      </c>
    </row>
    <row r="68" spans="1:14" ht="12" customHeight="1">
      <c r="A68" s="10" t="str">
        <f>'Pregnant Women Participating'!A68</f>
        <v>Iowa</v>
      </c>
      <c r="B68" s="18">
        <v>3539528</v>
      </c>
      <c r="C68" s="16">
        <v>2184314</v>
      </c>
      <c r="D68" s="16">
        <v>2041364</v>
      </c>
      <c r="E68" s="16">
        <v>2384325</v>
      </c>
      <c r="F68" s="16">
        <v>2016083</v>
      </c>
      <c r="G68" s="16">
        <v>1716901</v>
      </c>
      <c r="H68" s="16">
        <v>2358526</v>
      </c>
      <c r="I68" s="16">
        <v>2199174</v>
      </c>
      <c r="J68" s="16">
        <v>2251950</v>
      </c>
      <c r="K68" s="16">
        <v>2522432</v>
      </c>
      <c r="L68" s="16">
        <v>2417594</v>
      </c>
      <c r="M68" s="51">
        <v>2280471</v>
      </c>
      <c r="N68" s="18">
        <f t="shared" si="1"/>
        <v>27912662</v>
      </c>
    </row>
    <row r="69" spans="1:14" ht="12" customHeight="1">
      <c r="A69" s="10" t="str">
        <f>'Pregnant Women Participating'!A69</f>
        <v>Kansas</v>
      </c>
      <c r="B69" s="18">
        <v>3873721</v>
      </c>
      <c r="C69" s="16">
        <v>2528891</v>
      </c>
      <c r="D69" s="16">
        <v>2389066</v>
      </c>
      <c r="E69" s="16">
        <v>2807230</v>
      </c>
      <c r="F69" s="16">
        <v>2493665</v>
      </c>
      <c r="G69" s="16">
        <v>2386142</v>
      </c>
      <c r="H69" s="16">
        <v>2711289</v>
      </c>
      <c r="I69" s="16">
        <v>2629591</v>
      </c>
      <c r="J69" s="16">
        <v>2601367</v>
      </c>
      <c r="K69" s="16">
        <v>2679771</v>
      </c>
      <c r="L69" s="16">
        <v>2705897</v>
      </c>
      <c r="M69" s="51">
        <v>1402944</v>
      </c>
      <c r="N69" s="18">
        <f t="shared" si="1"/>
        <v>31209574</v>
      </c>
    </row>
    <row r="70" spans="1:14" ht="12" customHeight="1">
      <c r="A70" s="10" t="str">
        <f>'Pregnant Women Participating'!A70</f>
        <v>Missouri</v>
      </c>
      <c r="B70" s="18">
        <v>624256</v>
      </c>
      <c r="C70" s="16">
        <v>4768878</v>
      </c>
      <c r="D70" s="16">
        <v>6843094</v>
      </c>
      <c r="E70" s="16">
        <v>5273121</v>
      </c>
      <c r="F70" s="16">
        <v>4917131</v>
      </c>
      <c r="G70" s="16">
        <v>5058843</v>
      </c>
      <c r="H70" s="16">
        <v>5475112</v>
      </c>
      <c r="I70" s="16">
        <v>5503045</v>
      </c>
      <c r="J70" s="16">
        <v>5561478</v>
      </c>
      <c r="K70" s="16">
        <v>5431294</v>
      </c>
      <c r="L70" s="16">
        <v>5550083</v>
      </c>
      <c r="M70" s="51">
        <v>8546798</v>
      </c>
      <c r="N70" s="18">
        <f aca="true" t="shared" si="2" ref="N70:N101">IF(SUM(B70:M70)&gt;0,SUM(B70:M70)," ")</f>
        <v>63553133</v>
      </c>
    </row>
    <row r="71" spans="1:14" ht="12" customHeight="1">
      <c r="A71" s="10" t="str">
        <f>'Pregnant Women Participating'!A71</f>
        <v>Montana</v>
      </c>
      <c r="B71" s="18">
        <v>537372</v>
      </c>
      <c r="C71" s="16">
        <v>1038641</v>
      </c>
      <c r="D71" s="16">
        <v>575812</v>
      </c>
      <c r="E71" s="16">
        <v>428141</v>
      </c>
      <c r="F71" s="16">
        <v>686205</v>
      </c>
      <c r="G71" s="16">
        <v>805811</v>
      </c>
      <c r="H71" s="16">
        <v>780435</v>
      </c>
      <c r="I71" s="16">
        <v>794620</v>
      </c>
      <c r="J71" s="16">
        <v>451407</v>
      </c>
      <c r="K71" s="16">
        <v>1127168</v>
      </c>
      <c r="L71" s="16">
        <v>843297</v>
      </c>
      <c r="M71" s="51">
        <v>916763</v>
      </c>
      <c r="N71" s="18">
        <f t="shared" si="2"/>
        <v>8985672</v>
      </c>
    </row>
    <row r="72" spans="1:14" ht="12" customHeight="1">
      <c r="A72" s="10" t="str">
        <f>'Pregnant Women Participating'!A72</f>
        <v>Nebraska</v>
      </c>
      <c r="B72" s="18">
        <v>1754347</v>
      </c>
      <c r="C72" s="16">
        <v>1723692</v>
      </c>
      <c r="D72" s="16">
        <v>1629738</v>
      </c>
      <c r="E72" s="16">
        <v>1837241</v>
      </c>
      <c r="F72" s="16">
        <v>1632907</v>
      </c>
      <c r="G72" s="16">
        <v>1628922</v>
      </c>
      <c r="H72" s="16">
        <v>1798522</v>
      </c>
      <c r="I72" s="16">
        <v>1750007</v>
      </c>
      <c r="J72" s="16">
        <v>1789254</v>
      </c>
      <c r="K72" s="16">
        <v>1856132</v>
      </c>
      <c r="L72" s="16">
        <v>1878908</v>
      </c>
      <c r="M72" s="51">
        <v>1759816</v>
      </c>
      <c r="N72" s="18">
        <f t="shared" si="2"/>
        <v>21039486</v>
      </c>
    </row>
    <row r="73" spans="1:14" ht="12" customHeight="1">
      <c r="A73" s="10" t="str">
        <f>'Pregnant Women Participating'!A73</f>
        <v>North Dakota</v>
      </c>
      <c r="B73" s="18">
        <v>588396</v>
      </c>
      <c r="C73" s="16">
        <v>515573</v>
      </c>
      <c r="D73" s="16">
        <v>519461</v>
      </c>
      <c r="E73" s="16">
        <v>551737</v>
      </c>
      <c r="F73" s="16">
        <v>531316</v>
      </c>
      <c r="G73" s="16">
        <v>496719</v>
      </c>
      <c r="H73" s="16">
        <v>571974</v>
      </c>
      <c r="I73" s="16">
        <v>518622</v>
      </c>
      <c r="J73" s="16">
        <v>529820</v>
      </c>
      <c r="K73" s="16">
        <v>598107</v>
      </c>
      <c r="L73" s="16">
        <v>517046</v>
      </c>
      <c r="M73" s="51">
        <v>586037</v>
      </c>
      <c r="N73" s="18">
        <f t="shared" si="2"/>
        <v>6524808</v>
      </c>
    </row>
    <row r="74" spans="1:14" ht="12" customHeight="1">
      <c r="A74" s="10" t="str">
        <f>'Pregnant Women Participating'!A74</f>
        <v>South Dakota</v>
      </c>
      <c r="B74" s="18">
        <v>863955</v>
      </c>
      <c r="C74" s="16">
        <v>731382</v>
      </c>
      <c r="D74" s="16">
        <v>853810</v>
      </c>
      <c r="E74" s="16">
        <v>934661</v>
      </c>
      <c r="F74" s="16">
        <v>1011429</v>
      </c>
      <c r="G74" s="16">
        <v>482836</v>
      </c>
      <c r="H74" s="16">
        <v>935552</v>
      </c>
      <c r="I74" s="16">
        <v>824483</v>
      </c>
      <c r="J74" s="16">
        <v>773149</v>
      </c>
      <c r="K74" s="16">
        <v>970185</v>
      </c>
      <c r="L74" s="16">
        <v>801805</v>
      </c>
      <c r="M74" s="51">
        <v>904355</v>
      </c>
      <c r="N74" s="18">
        <f t="shared" si="2"/>
        <v>10087602</v>
      </c>
    </row>
    <row r="75" spans="1:14" ht="12" customHeight="1">
      <c r="A75" s="10" t="str">
        <f>'Pregnant Women Participating'!A75</f>
        <v>Utah</v>
      </c>
      <c r="B75" s="18">
        <v>2298142</v>
      </c>
      <c r="C75" s="16">
        <v>1904335</v>
      </c>
      <c r="D75" s="16">
        <v>2101087</v>
      </c>
      <c r="E75" s="16">
        <v>2347914</v>
      </c>
      <c r="F75" s="16">
        <v>2144634</v>
      </c>
      <c r="G75" s="16">
        <v>2108376</v>
      </c>
      <c r="H75" s="16">
        <v>2339585</v>
      </c>
      <c r="I75" s="16">
        <v>2245468</v>
      </c>
      <c r="J75" s="16">
        <v>2291584</v>
      </c>
      <c r="K75" s="16">
        <v>2423884</v>
      </c>
      <c r="L75" s="16">
        <v>2137669</v>
      </c>
      <c r="M75" s="51">
        <v>2414701</v>
      </c>
      <c r="N75" s="18">
        <f t="shared" si="2"/>
        <v>26757379</v>
      </c>
    </row>
    <row r="76" spans="1:14" ht="12" customHeight="1">
      <c r="A76" s="10" t="str">
        <f>'Pregnant Women Participating'!A76</f>
        <v>Wyoming</v>
      </c>
      <c r="B76" s="18">
        <v>367113</v>
      </c>
      <c r="C76" s="16">
        <v>332612</v>
      </c>
      <c r="D76" s="16">
        <v>370733</v>
      </c>
      <c r="E76" s="16">
        <v>351344</v>
      </c>
      <c r="F76" s="16">
        <v>347219</v>
      </c>
      <c r="G76" s="16">
        <v>348849</v>
      </c>
      <c r="H76" s="16">
        <v>361819</v>
      </c>
      <c r="I76" s="16">
        <v>330182</v>
      </c>
      <c r="J76" s="16">
        <v>340774</v>
      </c>
      <c r="K76" s="16">
        <v>351137</v>
      </c>
      <c r="L76" s="16">
        <v>331225</v>
      </c>
      <c r="M76" s="51">
        <v>353249</v>
      </c>
      <c r="N76" s="18">
        <f t="shared" si="2"/>
        <v>4186256</v>
      </c>
    </row>
    <row r="77" spans="1:14" ht="12" customHeight="1">
      <c r="A77" s="10" t="str">
        <f>'Pregnant Women Participating'!A77</f>
        <v>Ute Mountain Ute Tribe, CO</v>
      </c>
      <c r="B77" s="18">
        <v>9480</v>
      </c>
      <c r="C77" s="16">
        <v>9022</v>
      </c>
      <c r="D77" s="16">
        <v>9587</v>
      </c>
      <c r="E77" s="16">
        <v>10914</v>
      </c>
      <c r="F77" s="16">
        <v>10118</v>
      </c>
      <c r="G77" s="16">
        <v>11622</v>
      </c>
      <c r="H77" s="16">
        <v>10804</v>
      </c>
      <c r="I77" s="16">
        <v>10681</v>
      </c>
      <c r="J77" s="16">
        <v>11769</v>
      </c>
      <c r="K77" s="16">
        <v>11737</v>
      </c>
      <c r="L77" s="16">
        <v>12032</v>
      </c>
      <c r="M77" s="51">
        <v>10338</v>
      </c>
      <c r="N77" s="18">
        <f t="shared" si="2"/>
        <v>128104</v>
      </c>
    </row>
    <row r="78" spans="1:14" ht="12" customHeight="1">
      <c r="A78" s="10" t="str">
        <f>'Pregnant Women Participating'!A78</f>
        <v>Omaha Sioux, NE</v>
      </c>
      <c r="B78" s="18">
        <v>22257</v>
      </c>
      <c r="C78" s="16">
        <v>21451</v>
      </c>
      <c r="D78" s="16">
        <v>21486</v>
      </c>
      <c r="E78" s="16">
        <v>22307</v>
      </c>
      <c r="F78" s="16">
        <v>22013</v>
      </c>
      <c r="G78" s="16">
        <v>22626</v>
      </c>
      <c r="H78" s="16">
        <v>23781</v>
      </c>
      <c r="I78" s="16">
        <v>24007</v>
      </c>
      <c r="J78" s="16">
        <v>25781</v>
      </c>
      <c r="K78" s="16">
        <v>26883</v>
      </c>
      <c r="L78" s="16">
        <v>24675</v>
      </c>
      <c r="M78" s="51">
        <v>23527</v>
      </c>
      <c r="N78" s="18">
        <f t="shared" si="2"/>
        <v>280794</v>
      </c>
    </row>
    <row r="79" spans="1:14" ht="12" customHeight="1">
      <c r="A79" s="10" t="str">
        <f>'Pregnant Women Participating'!A79</f>
        <v>Santee Sioux, NE</v>
      </c>
      <c r="B79" s="18">
        <v>8255</v>
      </c>
      <c r="C79" s="16">
        <v>8284</v>
      </c>
      <c r="D79" s="16">
        <v>9314</v>
      </c>
      <c r="E79" s="16">
        <v>10042</v>
      </c>
      <c r="F79" s="16">
        <v>8706</v>
      </c>
      <c r="G79" s="16">
        <v>9284</v>
      </c>
      <c r="H79" s="16">
        <v>8874</v>
      </c>
      <c r="I79" s="16">
        <v>9043</v>
      </c>
      <c r="J79" s="16">
        <v>9943</v>
      </c>
      <c r="K79" s="16">
        <v>10407</v>
      </c>
      <c r="L79" s="16">
        <v>11080</v>
      </c>
      <c r="M79" s="51">
        <v>9339</v>
      </c>
      <c r="N79" s="18">
        <f t="shared" si="2"/>
        <v>112571</v>
      </c>
    </row>
    <row r="80" spans="1:14" ht="12" customHeight="1">
      <c r="A80" s="10" t="str">
        <f>'Pregnant Women Participating'!A80</f>
        <v>Winnebago Tribe, NE</v>
      </c>
      <c r="B80" s="18">
        <v>15630</v>
      </c>
      <c r="C80" s="16">
        <v>15496</v>
      </c>
      <c r="D80" s="16">
        <v>15560</v>
      </c>
      <c r="E80" s="16">
        <v>16771</v>
      </c>
      <c r="F80" s="16">
        <v>14640</v>
      </c>
      <c r="G80" s="16">
        <v>15740</v>
      </c>
      <c r="H80" s="16">
        <v>15768</v>
      </c>
      <c r="I80" s="16">
        <v>16932</v>
      </c>
      <c r="J80" s="16">
        <v>15236</v>
      </c>
      <c r="K80" s="16">
        <v>15937</v>
      </c>
      <c r="L80" s="16">
        <v>17350</v>
      </c>
      <c r="M80" s="51">
        <v>15734</v>
      </c>
      <c r="N80" s="18">
        <f t="shared" si="2"/>
        <v>190794</v>
      </c>
    </row>
    <row r="81" spans="1:14" ht="12" customHeight="1">
      <c r="A81" s="10" t="str">
        <f>'Pregnant Women Participating'!A81</f>
        <v>Standing Rock Sioux Tribe, ND</v>
      </c>
      <c r="B81" s="18">
        <v>42155</v>
      </c>
      <c r="C81" s="16">
        <v>41102</v>
      </c>
      <c r="D81" s="16">
        <v>40805</v>
      </c>
      <c r="E81" s="16">
        <v>43352</v>
      </c>
      <c r="F81" s="16">
        <v>43640</v>
      </c>
      <c r="G81" s="16">
        <v>44390</v>
      </c>
      <c r="H81" s="16">
        <v>46851</v>
      </c>
      <c r="I81" s="16">
        <v>45346</v>
      </c>
      <c r="J81" s="16">
        <v>42202</v>
      </c>
      <c r="K81" s="16">
        <v>47197</v>
      </c>
      <c r="L81" s="16">
        <v>46487</v>
      </c>
      <c r="M81" s="51">
        <v>39820</v>
      </c>
      <c r="N81" s="18">
        <f t="shared" si="2"/>
        <v>523347</v>
      </c>
    </row>
    <row r="82" spans="1:14" ht="12" customHeight="1">
      <c r="A82" s="10" t="str">
        <f>'Pregnant Women Participating'!A82</f>
        <v>Three Affiliated Tribes, ND</v>
      </c>
      <c r="B82" s="18">
        <v>19145</v>
      </c>
      <c r="C82" s="16">
        <v>19257</v>
      </c>
      <c r="D82" s="16">
        <v>17665</v>
      </c>
      <c r="E82" s="16">
        <v>20001</v>
      </c>
      <c r="F82" s="16">
        <v>18789</v>
      </c>
      <c r="G82" s="16">
        <v>19497</v>
      </c>
      <c r="H82" s="16">
        <v>18022</v>
      </c>
      <c r="I82" s="16">
        <v>19476</v>
      </c>
      <c r="J82" s="16">
        <v>19444</v>
      </c>
      <c r="K82" s="16">
        <v>17959</v>
      </c>
      <c r="L82" s="16">
        <v>18162</v>
      </c>
      <c r="M82" s="51">
        <v>17076</v>
      </c>
      <c r="N82" s="18">
        <f t="shared" si="2"/>
        <v>224493</v>
      </c>
    </row>
    <row r="83" spans="1:14" ht="12" customHeight="1">
      <c r="A83" s="10" t="str">
        <f>'Pregnant Women Participating'!A83</f>
        <v>Cheyenne River Sioux, SD</v>
      </c>
      <c r="B83" s="18">
        <v>47281</v>
      </c>
      <c r="C83" s="16">
        <v>43488</v>
      </c>
      <c r="D83" s="16">
        <v>49113</v>
      </c>
      <c r="E83" s="16">
        <v>41754</v>
      </c>
      <c r="F83" s="16">
        <v>43665</v>
      </c>
      <c r="G83" s="16">
        <v>39930</v>
      </c>
      <c r="H83" s="16">
        <v>42384</v>
      </c>
      <c r="I83" s="16">
        <v>44217</v>
      </c>
      <c r="J83" s="16">
        <v>49610</v>
      </c>
      <c r="K83" s="16">
        <v>30339</v>
      </c>
      <c r="L83" s="16">
        <v>47464</v>
      </c>
      <c r="M83" s="51">
        <v>48843</v>
      </c>
      <c r="N83" s="18">
        <f t="shared" si="2"/>
        <v>528088</v>
      </c>
    </row>
    <row r="84" spans="1:14" ht="12" customHeight="1">
      <c r="A84" s="10" t="str">
        <f>'Pregnant Women Participating'!A84</f>
        <v>Rosebud Sioux, SD</v>
      </c>
      <c r="B84" s="18">
        <v>55790</v>
      </c>
      <c r="C84" s="16">
        <v>66773</v>
      </c>
      <c r="D84" s="16">
        <v>61740</v>
      </c>
      <c r="E84" s="16">
        <v>68018</v>
      </c>
      <c r="F84" s="16">
        <v>73482</v>
      </c>
      <c r="G84" s="16">
        <v>64882</v>
      </c>
      <c r="H84" s="16">
        <v>82656</v>
      </c>
      <c r="I84" s="16">
        <v>51496</v>
      </c>
      <c r="J84" s="16">
        <v>75587</v>
      </c>
      <c r="K84" s="16">
        <v>68486</v>
      </c>
      <c r="L84" s="16">
        <v>81602</v>
      </c>
      <c r="M84" s="51">
        <v>73494</v>
      </c>
      <c r="N84" s="18">
        <f t="shared" si="2"/>
        <v>824006</v>
      </c>
    </row>
    <row r="85" spans="1:14" ht="12" customHeight="1">
      <c r="A85" s="10" t="str">
        <f>'Pregnant Women Participating'!A85</f>
        <v>Northern Arapahoe, WY</v>
      </c>
      <c r="B85" s="18">
        <v>229</v>
      </c>
      <c r="C85" s="16">
        <v>23942</v>
      </c>
      <c r="D85" s="16">
        <v>48969</v>
      </c>
      <c r="E85" s="16">
        <v>29786</v>
      </c>
      <c r="F85" s="16">
        <v>12144</v>
      </c>
      <c r="G85" s="16">
        <v>36716</v>
      </c>
      <c r="H85" s="16">
        <v>21222</v>
      </c>
      <c r="I85" s="16">
        <v>4533</v>
      </c>
      <c r="J85" s="16">
        <v>38832</v>
      </c>
      <c r="K85" s="16">
        <v>4931</v>
      </c>
      <c r="L85" s="16">
        <v>24323</v>
      </c>
      <c r="M85" s="51">
        <v>40044</v>
      </c>
      <c r="N85" s="18">
        <f t="shared" si="2"/>
        <v>285671</v>
      </c>
    </row>
    <row r="86" spans="1:14" ht="12" customHeight="1">
      <c r="A86" s="10" t="str">
        <f>'Pregnant Women Participating'!A86</f>
        <v>Shoshone Tribe, WY</v>
      </c>
      <c r="B86" s="18">
        <v>8954</v>
      </c>
      <c r="C86" s="16">
        <v>8806</v>
      </c>
      <c r="D86" s="16">
        <v>9958</v>
      </c>
      <c r="E86" s="16">
        <v>8779</v>
      </c>
      <c r="F86" s="16">
        <v>9865</v>
      </c>
      <c r="G86" s="16">
        <v>9766</v>
      </c>
      <c r="H86" s="16">
        <v>9271</v>
      </c>
      <c r="I86" s="16">
        <v>9016</v>
      </c>
      <c r="J86" s="16">
        <v>8954</v>
      </c>
      <c r="K86" s="16">
        <v>17967</v>
      </c>
      <c r="L86" s="16">
        <v>17622</v>
      </c>
      <c r="M86" s="51">
        <v>18132</v>
      </c>
      <c r="N86" s="18">
        <f t="shared" si="2"/>
        <v>137090</v>
      </c>
    </row>
    <row r="87" spans="1:14" s="23" customFormat="1" ht="24.75" customHeight="1">
      <c r="A87" s="19" t="str">
        <f>'Pregnant Women Participating'!A87</f>
        <v>Mountain Plains</v>
      </c>
      <c r="B87" s="21">
        <v>18391135</v>
      </c>
      <c r="C87" s="20">
        <v>19532241</v>
      </c>
      <c r="D87" s="20">
        <v>21113639</v>
      </c>
      <c r="E87" s="20">
        <v>20871565</v>
      </c>
      <c r="F87" s="20">
        <v>21219456</v>
      </c>
      <c r="G87" s="20">
        <v>17404840</v>
      </c>
      <c r="H87" s="20">
        <v>21477938</v>
      </c>
      <c r="I87" s="20">
        <v>20935428</v>
      </c>
      <c r="J87" s="20">
        <v>20686464</v>
      </c>
      <c r="K87" s="20">
        <v>22073489</v>
      </c>
      <c r="L87" s="20">
        <v>23050709</v>
      </c>
      <c r="M87" s="50">
        <v>21854144</v>
      </c>
      <c r="N87" s="21">
        <f t="shared" si="2"/>
        <v>248611048</v>
      </c>
    </row>
    <row r="88" spans="1:14" ht="12" customHeight="1">
      <c r="A88" s="11" t="str">
        <f>'Pregnant Women Participating'!A88</f>
        <v>Alaska</v>
      </c>
      <c r="B88" s="18">
        <v>1314674</v>
      </c>
      <c r="C88" s="16">
        <v>981858</v>
      </c>
      <c r="D88" s="16">
        <v>939702</v>
      </c>
      <c r="E88" s="16">
        <v>1071282</v>
      </c>
      <c r="F88" s="16">
        <v>1031359</v>
      </c>
      <c r="G88" s="16">
        <v>777505</v>
      </c>
      <c r="H88" s="16">
        <v>1071133</v>
      </c>
      <c r="I88" s="16">
        <v>1097418</v>
      </c>
      <c r="J88" s="16">
        <v>1045701</v>
      </c>
      <c r="K88" s="16">
        <v>1205924</v>
      </c>
      <c r="L88" s="16">
        <v>1312887</v>
      </c>
      <c r="M88" s="51">
        <v>1005825</v>
      </c>
      <c r="N88" s="18">
        <f t="shared" si="2"/>
        <v>12855268</v>
      </c>
    </row>
    <row r="89" spans="1:14" ht="12" customHeight="1">
      <c r="A89" s="11" t="str">
        <f>'Pregnant Women Participating'!A89</f>
        <v>American Samoa</v>
      </c>
      <c r="B89" s="18">
        <v>455551</v>
      </c>
      <c r="C89" s="16">
        <v>450524</v>
      </c>
      <c r="D89" s="16">
        <v>442163</v>
      </c>
      <c r="E89" s="16">
        <v>448499</v>
      </c>
      <c r="F89" s="16">
        <v>445390</v>
      </c>
      <c r="G89" s="16">
        <v>449521</v>
      </c>
      <c r="H89" s="16">
        <v>457017</v>
      </c>
      <c r="I89" s="16">
        <v>454556</v>
      </c>
      <c r="J89" s="16">
        <v>438674</v>
      </c>
      <c r="K89" s="16">
        <v>470770</v>
      </c>
      <c r="L89" s="16">
        <v>475153</v>
      </c>
      <c r="M89" s="51">
        <v>464290</v>
      </c>
      <c r="N89" s="18">
        <f t="shared" si="2"/>
        <v>5452108</v>
      </c>
    </row>
    <row r="90" spans="1:14" ht="12" customHeight="1">
      <c r="A90" s="11" t="str">
        <f>'Pregnant Women Participating'!A90</f>
        <v>Arizona</v>
      </c>
      <c r="B90" s="18">
        <v>3696142</v>
      </c>
      <c r="C90" s="16">
        <v>6113134</v>
      </c>
      <c r="D90" s="16">
        <v>9658507</v>
      </c>
      <c r="E90" s="16">
        <v>3856442</v>
      </c>
      <c r="F90" s="16">
        <v>6306056</v>
      </c>
      <c r="G90" s="16">
        <v>6758914</v>
      </c>
      <c r="H90" s="16">
        <v>9756356</v>
      </c>
      <c r="I90" s="16">
        <v>3789113</v>
      </c>
      <c r="J90" s="16">
        <v>10081404</v>
      </c>
      <c r="K90" s="16">
        <v>7154237</v>
      </c>
      <c r="L90" s="16">
        <v>7307404</v>
      </c>
      <c r="M90" s="51">
        <v>7273909</v>
      </c>
      <c r="N90" s="18">
        <f t="shared" si="2"/>
        <v>81751618</v>
      </c>
    </row>
    <row r="91" spans="1:14" ht="12" customHeight="1">
      <c r="A91" s="11" t="str">
        <f>'Pregnant Women Participating'!A91</f>
        <v>California</v>
      </c>
      <c r="B91" s="18">
        <v>63123814</v>
      </c>
      <c r="C91" s="16">
        <v>60916342</v>
      </c>
      <c r="D91" s="16">
        <v>60078309</v>
      </c>
      <c r="E91" s="16">
        <v>66823987</v>
      </c>
      <c r="F91" s="16">
        <v>61274332</v>
      </c>
      <c r="G91" s="16">
        <v>61637216</v>
      </c>
      <c r="H91" s="16">
        <v>65984315</v>
      </c>
      <c r="I91" s="16">
        <v>64481435</v>
      </c>
      <c r="J91" s="16">
        <v>63164166</v>
      </c>
      <c r="K91" s="16">
        <v>66541335</v>
      </c>
      <c r="L91" s="16">
        <v>65407023</v>
      </c>
      <c r="M91" s="51">
        <v>64742756</v>
      </c>
      <c r="N91" s="18">
        <f t="shared" si="2"/>
        <v>764175030</v>
      </c>
    </row>
    <row r="92" spans="1:14" ht="12" customHeight="1">
      <c r="A92" s="11" t="str">
        <f>'Pregnant Women Participating'!A92</f>
        <v>Guam</v>
      </c>
      <c r="B92" s="18">
        <v>545503</v>
      </c>
      <c r="C92" s="16">
        <v>544096</v>
      </c>
      <c r="D92" s="16">
        <v>527827</v>
      </c>
      <c r="E92" s="16">
        <v>556362</v>
      </c>
      <c r="F92" s="16">
        <v>574251</v>
      </c>
      <c r="G92" s="16">
        <v>605238</v>
      </c>
      <c r="H92" s="16">
        <v>599899</v>
      </c>
      <c r="I92" s="16">
        <v>601950</v>
      </c>
      <c r="J92" s="16">
        <v>593269</v>
      </c>
      <c r="K92" s="16">
        <v>589620</v>
      </c>
      <c r="L92" s="16">
        <v>594362</v>
      </c>
      <c r="M92" s="51">
        <v>604031</v>
      </c>
      <c r="N92" s="18">
        <f t="shared" si="2"/>
        <v>6936408</v>
      </c>
    </row>
    <row r="93" spans="1:14" ht="12" customHeight="1">
      <c r="A93" s="11" t="str">
        <f>'Pregnant Women Participating'!A93</f>
        <v>Hawaii</v>
      </c>
      <c r="B93" s="18">
        <v>1920240</v>
      </c>
      <c r="C93" s="16">
        <v>2362946</v>
      </c>
      <c r="D93" s="16">
        <v>1681101</v>
      </c>
      <c r="E93" s="16">
        <v>1197188</v>
      </c>
      <c r="F93" s="16">
        <v>2246918</v>
      </c>
      <c r="G93" s="16">
        <v>1134776</v>
      </c>
      <c r="H93" s="16">
        <v>2268885</v>
      </c>
      <c r="I93" s="16">
        <v>1137683</v>
      </c>
      <c r="J93" s="16">
        <v>2310085</v>
      </c>
      <c r="K93" s="16">
        <v>1301275</v>
      </c>
      <c r="L93" s="16">
        <v>1756311</v>
      </c>
      <c r="M93" s="51">
        <v>2298130</v>
      </c>
      <c r="N93" s="18">
        <f t="shared" si="2"/>
        <v>21615538</v>
      </c>
    </row>
    <row r="94" spans="1:14" ht="12" customHeight="1">
      <c r="A94" s="11" t="str">
        <f>'Pregnant Women Participating'!A94</f>
        <v>Idaho</v>
      </c>
      <c r="B94" s="18">
        <v>776879</v>
      </c>
      <c r="C94" s="16">
        <v>2158691</v>
      </c>
      <c r="D94" s="16">
        <v>1428389</v>
      </c>
      <c r="E94" s="16">
        <v>1526730</v>
      </c>
      <c r="F94" s="16">
        <v>1479886</v>
      </c>
      <c r="G94" s="16">
        <v>1470236</v>
      </c>
      <c r="H94" s="16">
        <v>1488894</v>
      </c>
      <c r="I94" s="16">
        <v>1430355</v>
      </c>
      <c r="J94" s="16">
        <v>1583107</v>
      </c>
      <c r="K94" s="16">
        <v>1560191</v>
      </c>
      <c r="L94" s="16">
        <v>1547377</v>
      </c>
      <c r="M94" s="51">
        <v>1538046</v>
      </c>
      <c r="N94" s="18">
        <f t="shared" si="2"/>
        <v>17988781</v>
      </c>
    </row>
    <row r="95" spans="1:14" ht="12" customHeight="1">
      <c r="A95" s="11" t="str">
        <f>'Pregnant Women Participating'!A95</f>
        <v>Nevada</v>
      </c>
      <c r="B95" s="18">
        <v>2753205</v>
      </c>
      <c r="C95" s="16">
        <v>2629448</v>
      </c>
      <c r="D95" s="16">
        <v>2583551</v>
      </c>
      <c r="E95" s="16">
        <v>2767044</v>
      </c>
      <c r="F95" s="16">
        <v>2568140</v>
      </c>
      <c r="G95" s="16">
        <v>2663196</v>
      </c>
      <c r="H95" s="16">
        <v>2713867</v>
      </c>
      <c r="I95" s="16">
        <v>2599296</v>
      </c>
      <c r="J95" s="16">
        <v>2748130</v>
      </c>
      <c r="K95" s="16">
        <v>2800867</v>
      </c>
      <c r="L95" s="16">
        <v>2944408</v>
      </c>
      <c r="M95" s="51">
        <v>2853856</v>
      </c>
      <c r="N95" s="18">
        <f t="shared" si="2"/>
        <v>32625008</v>
      </c>
    </row>
    <row r="96" spans="1:14" ht="12" customHeight="1">
      <c r="A96" s="11" t="str">
        <f>'Pregnant Women Participating'!A96</f>
        <v>Oregon</v>
      </c>
      <c r="B96" s="18">
        <v>4094758</v>
      </c>
      <c r="C96" s="16">
        <v>3732780</v>
      </c>
      <c r="D96" s="16">
        <v>4017125</v>
      </c>
      <c r="E96" s="16">
        <v>4132096</v>
      </c>
      <c r="F96" s="16">
        <v>3862818</v>
      </c>
      <c r="G96" s="16">
        <v>4046688</v>
      </c>
      <c r="H96" s="16">
        <v>4050832</v>
      </c>
      <c r="I96" s="16">
        <v>4026210</v>
      </c>
      <c r="J96" s="16">
        <v>4096702</v>
      </c>
      <c r="K96" s="16">
        <v>4324507</v>
      </c>
      <c r="L96" s="16">
        <v>4041579</v>
      </c>
      <c r="M96" s="51">
        <v>3675472</v>
      </c>
      <c r="N96" s="18">
        <f t="shared" si="2"/>
        <v>48101567</v>
      </c>
    </row>
    <row r="97" spans="1:14" ht="12" customHeight="1">
      <c r="A97" s="11" t="str">
        <f>'Pregnant Women Participating'!A97</f>
        <v>Washington</v>
      </c>
      <c r="B97" s="18">
        <v>7556156</v>
      </c>
      <c r="C97" s="16">
        <v>7452450</v>
      </c>
      <c r="D97" s="16">
        <v>7196658</v>
      </c>
      <c r="E97" s="16">
        <v>8023109</v>
      </c>
      <c r="F97" s="16">
        <v>7373033</v>
      </c>
      <c r="G97" s="16">
        <v>7252630</v>
      </c>
      <c r="H97" s="16">
        <v>7831832</v>
      </c>
      <c r="I97" s="16">
        <v>7730901</v>
      </c>
      <c r="J97" s="16">
        <v>7723383</v>
      </c>
      <c r="K97" s="16">
        <v>7917419</v>
      </c>
      <c r="L97" s="16">
        <v>8007393</v>
      </c>
      <c r="M97" s="51">
        <v>8289271</v>
      </c>
      <c r="N97" s="18">
        <f t="shared" si="2"/>
        <v>92354235</v>
      </c>
    </row>
    <row r="98" spans="1:14" ht="12" customHeight="1">
      <c r="A98" s="11" t="str">
        <f>'Pregnant Women Participating'!A98</f>
        <v>Northern Marianas</v>
      </c>
      <c r="B98" s="18">
        <v>227250</v>
      </c>
      <c r="C98" s="16">
        <v>325827</v>
      </c>
      <c r="D98" s="16">
        <v>268102</v>
      </c>
      <c r="E98" s="16">
        <v>271176</v>
      </c>
      <c r="F98" s="16">
        <v>275277</v>
      </c>
      <c r="G98" s="16">
        <v>263494</v>
      </c>
      <c r="H98" s="16">
        <v>275143</v>
      </c>
      <c r="I98" s="16">
        <v>274053</v>
      </c>
      <c r="J98" s="16">
        <v>280602</v>
      </c>
      <c r="K98" s="16">
        <v>203852</v>
      </c>
      <c r="L98" s="16">
        <v>263482</v>
      </c>
      <c r="M98" s="51">
        <v>319220</v>
      </c>
      <c r="N98" s="18">
        <f t="shared" si="2"/>
        <v>3247478</v>
      </c>
    </row>
    <row r="99" spans="1:14" ht="12" customHeight="1">
      <c r="A99" s="11" t="str">
        <f>'Pregnant Women Participating'!A99</f>
        <v>Inter-Tribal Council, AZ</v>
      </c>
      <c r="B99" s="18">
        <v>185391</v>
      </c>
      <c r="C99" s="16">
        <v>486545</v>
      </c>
      <c r="D99" s="16">
        <v>159291</v>
      </c>
      <c r="E99" s="16">
        <v>355082</v>
      </c>
      <c r="F99" s="16">
        <v>325415</v>
      </c>
      <c r="G99" s="16">
        <v>512549</v>
      </c>
      <c r="H99" s="16">
        <v>193130</v>
      </c>
      <c r="I99" s="16">
        <v>353932</v>
      </c>
      <c r="J99" s="16">
        <v>375616</v>
      </c>
      <c r="K99" s="16">
        <v>402665</v>
      </c>
      <c r="L99" s="16">
        <v>565169</v>
      </c>
      <c r="M99" s="51">
        <v>334754</v>
      </c>
      <c r="N99" s="18">
        <f t="shared" si="2"/>
        <v>4249539</v>
      </c>
    </row>
    <row r="100" spans="1:14" ht="12" customHeight="1">
      <c r="A100" s="11" t="str">
        <f>'Pregnant Women Participating'!A100</f>
        <v>Navajo Nation, AZ</v>
      </c>
      <c r="B100" s="18">
        <v>619091</v>
      </c>
      <c r="C100" s="16">
        <v>134382</v>
      </c>
      <c r="D100" s="16">
        <v>587069</v>
      </c>
      <c r="E100" s="16">
        <v>478937</v>
      </c>
      <c r="F100" s="16">
        <v>287835</v>
      </c>
      <c r="G100" s="16">
        <v>615609</v>
      </c>
      <c r="H100" s="16">
        <v>349891</v>
      </c>
      <c r="I100" s="16">
        <v>615662</v>
      </c>
      <c r="J100" s="16">
        <v>491670</v>
      </c>
      <c r="K100" s="16">
        <v>360201</v>
      </c>
      <c r="L100" s="16">
        <v>630377</v>
      </c>
      <c r="M100" s="51">
        <v>366678</v>
      </c>
      <c r="N100" s="18">
        <f t="shared" si="2"/>
        <v>5537402</v>
      </c>
    </row>
    <row r="101" spans="1:14" ht="12" customHeight="1">
      <c r="A101" s="11" t="str">
        <f>'Pregnant Women Participating'!A101</f>
        <v>Inter-Tribal Council, NV</v>
      </c>
      <c r="B101" s="18">
        <v>49314</v>
      </c>
      <c r="C101" s="16">
        <v>54825</v>
      </c>
      <c r="D101" s="16">
        <v>41174</v>
      </c>
      <c r="E101" s="16">
        <v>52999</v>
      </c>
      <c r="F101" s="16">
        <v>52411</v>
      </c>
      <c r="G101" s="16">
        <v>53057</v>
      </c>
      <c r="H101" s="16">
        <v>46850</v>
      </c>
      <c r="I101" s="16">
        <v>48732</v>
      </c>
      <c r="J101" s="16">
        <v>53924</v>
      </c>
      <c r="K101" s="16">
        <v>49979</v>
      </c>
      <c r="L101" s="16">
        <v>45806</v>
      </c>
      <c r="M101" s="51">
        <v>32894</v>
      </c>
      <c r="N101" s="18">
        <f t="shared" si="2"/>
        <v>581965</v>
      </c>
    </row>
    <row r="102" spans="1:14" s="23" customFormat="1" ht="24.75" customHeight="1">
      <c r="A102" s="19" t="str">
        <f>'Pregnant Women Participating'!A102</f>
        <v>Western Region</v>
      </c>
      <c r="B102" s="21">
        <v>87317968</v>
      </c>
      <c r="C102" s="20">
        <v>88343848</v>
      </c>
      <c r="D102" s="20">
        <v>89608968</v>
      </c>
      <c r="E102" s="20">
        <v>91560933</v>
      </c>
      <c r="F102" s="20">
        <v>88103121</v>
      </c>
      <c r="G102" s="20">
        <v>88240629</v>
      </c>
      <c r="H102" s="20">
        <v>97088044</v>
      </c>
      <c r="I102" s="20">
        <v>88641296</v>
      </c>
      <c r="J102" s="20">
        <v>94986433</v>
      </c>
      <c r="K102" s="20">
        <v>94882842</v>
      </c>
      <c r="L102" s="20">
        <v>94898731</v>
      </c>
      <c r="M102" s="50">
        <v>93799132</v>
      </c>
      <c r="N102" s="21">
        <f>IF(SUM(B102:M102)&gt;0,SUM(B102:M102)," ")</f>
        <v>1097471945</v>
      </c>
    </row>
    <row r="103" spans="1:14" s="38" customFormat="1" ht="16.5" customHeight="1" thickBot="1">
      <c r="A103" s="35" t="str">
        <f>'Pregnant Women Participating'!A103</f>
        <v>TOTAL</v>
      </c>
      <c r="B103" s="36">
        <v>330553580</v>
      </c>
      <c r="C103" s="37">
        <v>375065379</v>
      </c>
      <c r="D103" s="37">
        <v>369318244</v>
      </c>
      <c r="E103" s="37">
        <v>345272190</v>
      </c>
      <c r="F103" s="37">
        <v>354119612</v>
      </c>
      <c r="G103" s="37">
        <v>324664231</v>
      </c>
      <c r="H103" s="37">
        <v>393807486</v>
      </c>
      <c r="I103" s="37">
        <v>329166570</v>
      </c>
      <c r="J103" s="37">
        <v>365863314</v>
      </c>
      <c r="K103" s="37">
        <v>388852969</v>
      </c>
      <c r="L103" s="37">
        <v>368648717</v>
      </c>
      <c r="M103" s="53">
        <v>379043883</v>
      </c>
      <c r="N103" s="36">
        <f>IF(SUM(B103:M103)&gt;0,SUM(B103:M103)," ")</f>
        <v>4324376175</v>
      </c>
    </row>
    <row r="104" s="7" customFormat="1" ht="12.75" customHeight="1" thickTop="1">
      <c r="A104" s="12"/>
    </row>
    <row r="105" ht="12">
      <c r="A105" s="12"/>
    </row>
    <row r="106" s="34" customFormat="1" ht="12.75">
      <c r="A106" s="14" t="s">
        <v>1</v>
      </c>
    </row>
  </sheetData>
  <sheetProtection/>
  <printOptions/>
  <pageMargins left="0.5" right="0.5" top="0.5" bottom="0.5" header="0.5" footer="0.3"/>
  <pageSetup fitToHeight="0" fitToWidth="1" horizontalDpi="600" verticalDpi="600" orientation="landscape" scale="90" r:id="rId1"/>
  <headerFooter alignWithMargins="0">
    <oddFooter>&amp;L&amp;6Source: National Data Bank, USDA/Food and Nutrition Service&amp;C&amp;6Page &amp;P of &amp;N&amp;R&amp;6Printed on: &amp;D &amp;T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4.7109375" style="13" customWidth="1"/>
    <col min="2" max="13" width="11.7109375" style="3" customWidth="1"/>
    <col min="14" max="14" width="13.7109375" style="3" customWidth="1"/>
    <col min="15" max="16384" width="9.140625" style="3" customWidth="1"/>
  </cols>
  <sheetData>
    <row r="1" spans="1:13" ht="12" customHeight="1">
      <c r="A1" s="14" t="s">
        <v>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" customHeight="1">
      <c r="A2" s="14" t="str">
        <f>'Pregnant Women Participating'!A2</f>
        <v>FISCAL YEAR 2014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2" customHeight="1">
      <c r="A3" s="1" t="str">
        <f>'Pregnant Women Participating'!A3</f>
        <v>Data as of December 11, 2015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2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4" s="5" customFormat="1" ht="24" customHeight="1">
      <c r="A5" s="9" t="s">
        <v>0</v>
      </c>
      <c r="B5" s="24">
        <f>DATE(RIGHT(A2,4)-1,10,1)</f>
        <v>41548</v>
      </c>
      <c r="C5" s="25">
        <f>DATE(RIGHT(A2,4)-1,11,1)</f>
        <v>41579</v>
      </c>
      <c r="D5" s="25">
        <f>DATE(RIGHT(A2,4)-1,12,1)</f>
        <v>41609</v>
      </c>
      <c r="E5" s="25">
        <f>DATE(RIGHT(A2,4),1,1)</f>
        <v>41640</v>
      </c>
      <c r="F5" s="25">
        <f>DATE(RIGHT(A2,4),2,1)</f>
        <v>41671</v>
      </c>
      <c r="G5" s="25">
        <f>DATE(RIGHT(A2,4),3,1)</f>
        <v>41699</v>
      </c>
      <c r="H5" s="25">
        <f>DATE(RIGHT(A2,4),4,1)</f>
        <v>41730</v>
      </c>
      <c r="I5" s="25">
        <f>DATE(RIGHT(A2,4),5,1)</f>
        <v>41760</v>
      </c>
      <c r="J5" s="25">
        <f>DATE(RIGHT(A2,4),6,1)</f>
        <v>41791</v>
      </c>
      <c r="K5" s="25">
        <f>DATE(RIGHT(A2,4),7,1)</f>
        <v>41821</v>
      </c>
      <c r="L5" s="25">
        <f>DATE(RIGHT(A2,4),8,1)</f>
        <v>41852</v>
      </c>
      <c r="M5" s="25">
        <f>DATE(RIGHT(A2,4),9,1)</f>
        <v>41883</v>
      </c>
      <c r="N5" s="17" t="s">
        <v>24</v>
      </c>
    </row>
    <row r="6" spans="1:14" s="7" customFormat="1" ht="12" customHeight="1">
      <c r="A6" s="10" t="str">
        <f>'Pregnant Women Participating'!A6</f>
        <v>Connecticut</v>
      </c>
      <c r="B6" s="18">
        <v>1334523</v>
      </c>
      <c r="C6" s="16">
        <v>1082117</v>
      </c>
      <c r="D6" s="16">
        <v>1205599</v>
      </c>
      <c r="E6" s="16">
        <v>1092467</v>
      </c>
      <c r="F6" s="16">
        <v>1143050</v>
      </c>
      <c r="G6" s="16">
        <v>1245555</v>
      </c>
      <c r="H6" s="16">
        <v>941399</v>
      </c>
      <c r="I6" s="16">
        <v>1110258</v>
      </c>
      <c r="J6" s="16">
        <v>1062192</v>
      </c>
      <c r="K6" s="16">
        <v>1104713</v>
      </c>
      <c r="L6" s="16">
        <v>1013951</v>
      </c>
      <c r="M6" s="51">
        <v>1185971</v>
      </c>
      <c r="N6" s="18">
        <f aca="true" t="shared" si="0" ref="N6:N37">IF(SUM(B6:M6)&gt;0,SUM(B6:M6)," ")</f>
        <v>13521795</v>
      </c>
    </row>
    <row r="7" spans="1:14" s="7" customFormat="1" ht="12" customHeight="1">
      <c r="A7" s="10" t="str">
        <f>'Pregnant Women Participating'!A7</f>
        <v>Maine</v>
      </c>
      <c r="B7" s="18">
        <v>386088</v>
      </c>
      <c r="C7" s="16">
        <v>339920</v>
      </c>
      <c r="D7" s="16">
        <v>402542</v>
      </c>
      <c r="E7" s="16">
        <v>325069</v>
      </c>
      <c r="F7" s="16">
        <v>379087</v>
      </c>
      <c r="G7" s="16">
        <v>369408</v>
      </c>
      <c r="H7" s="16">
        <v>307850</v>
      </c>
      <c r="I7" s="16">
        <v>382275</v>
      </c>
      <c r="J7" s="16">
        <v>356652</v>
      </c>
      <c r="K7" s="16">
        <v>368036</v>
      </c>
      <c r="L7" s="16">
        <v>324338</v>
      </c>
      <c r="M7" s="51">
        <v>379873</v>
      </c>
      <c r="N7" s="18">
        <f t="shared" si="0"/>
        <v>4321138</v>
      </c>
    </row>
    <row r="8" spans="1:14" s="7" customFormat="1" ht="12" customHeight="1">
      <c r="A8" s="10" t="str">
        <f>'Pregnant Women Participating'!A8</f>
        <v>Massachusetts</v>
      </c>
      <c r="B8" s="18">
        <v>2270627</v>
      </c>
      <c r="C8" s="16">
        <v>2008257</v>
      </c>
      <c r="D8" s="16">
        <v>2239189</v>
      </c>
      <c r="E8" s="16">
        <v>1992116</v>
      </c>
      <c r="F8" s="16">
        <v>2255256</v>
      </c>
      <c r="G8" s="16">
        <v>2261147</v>
      </c>
      <c r="H8" s="16">
        <v>1888459</v>
      </c>
      <c r="I8" s="16">
        <v>2150540</v>
      </c>
      <c r="J8" s="16">
        <v>2103705</v>
      </c>
      <c r="K8" s="16">
        <v>2076170</v>
      </c>
      <c r="L8" s="16">
        <v>1995769</v>
      </c>
      <c r="M8" s="51">
        <v>2204279</v>
      </c>
      <c r="N8" s="18">
        <f t="shared" si="0"/>
        <v>25445514</v>
      </c>
    </row>
    <row r="9" spans="1:14" s="7" customFormat="1" ht="12" customHeight="1">
      <c r="A9" s="10" t="str">
        <f>'Pregnant Women Participating'!A9</f>
        <v>New Hampshire</v>
      </c>
      <c r="B9" s="18">
        <v>297753</v>
      </c>
      <c r="C9" s="16">
        <v>271100</v>
      </c>
      <c r="D9" s="16">
        <v>362535</v>
      </c>
      <c r="E9" s="16">
        <v>269415</v>
      </c>
      <c r="F9" s="16">
        <v>271858</v>
      </c>
      <c r="G9" s="16">
        <v>267698</v>
      </c>
      <c r="H9" s="16">
        <v>244583</v>
      </c>
      <c r="I9" s="16">
        <v>334382</v>
      </c>
      <c r="J9" s="16">
        <v>327004</v>
      </c>
      <c r="K9" s="16">
        <v>243086</v>
      </c>
      <c r="L9" s="16">
        <v>233954</v>
      </c>
      <c r="M9" s="51">
        <v>281982</v>
      </c>
      <c r="N9" s="18">
        <f t="shared" si="0"/>
        <v>3405350</v>
      </c>
    </row>
    <row r="10" spans="1:14" s="7" customFormat="1" ht="12" customHeight="1">
      <c r="A10" s="10" t="str">
        <f>'Pregnant Women Participating'!A10</f>
        <v>New York</v>
      </c>
      <c r="B10" s="18">
        <v>9130669</v>
      </c>
      <c r="C10" s="16">
        <v>8921747</v>
      </c>
      <c r="D10" s="16">
        <v>10126633</v>
      </c>
      <c r="E10" s="16">
        <v>8288454</v>
      </c>
      <c r="F10" s="16">
        <v>9485321</v>
      </c>
      <c r="G10" s="16">
        <v>9400935</v>
      </c>
      <c r="H10" s="16">
        <v>8184134</v>
      </c>
      <c r="I10" s="16">
        <v>9087151</v>
      </c>
      <c r="J10" s="16">
        <v>9207502</v>
      </c>
      <c r="K10" s="16">
        <v>9123485</v>
      </c>
      <c r="L10" s="16">
        <v>8569929</v>
      </c>
      <c r="M10" s="51">
        <v>9755019</v>
      </c>
      <c r="N10" s="18">
        <f t="shared" si="0"/>
        <v>109280979</v>
      </c>
    </row>
    <row r="11" spans="1:14" s="7" customFormat="1" ht="12" customHeight="1">
      <c r="A11" s="10" t="str">
        <f>'Pregnant Women Participating'!A11</f>
        <v>Rhode Island</v>
      </c>
      <c r="B11" s="18">
        <v>546517</v>
      </c>
      <c r="C11" s="16">
        <v>894077</v>
      </c>
      <c r="D11" s="16">
        <v>0</v>
      </c>
      <c r="E11" s="16">
        <v>538275</v>
      </c>
      <c r="F11" s="16">
        <v>416675</v>
      </c>
      <c r="G11" s="16">
        <v>510280</v>
      </c>
      <c r="H11" s="16">
        <v>469576</v>
      </c>
      <c r="I11" s="16">
        <v>421927</v>
      </c>
      <c r="J11" s="16">
        <v>485558</v>
      </c>
      <c r="K11" s="16">
        <v>467400</v>
      </c>
      <c r="L11" s="16">
        <v>462586</v>
      </c>
      <c r="M11" s="51">
        <v>434211</v>
      </c>
      <c r="N11" s="18">
        <f t="shared" si="0"/>
        <v>5647082</v>
      </c>
    </row>
    <row r="12" spans="1:14" s="7" customFormat="1" ht="12" customHeight="1">
      <c r="A12" s="10" t="str">
        <f>'Pregnant Women Participating'!A12</f>
        <v>Vermont</v>
      </c>
      <c r="B12" s="18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51"/>
      <c r="N12" s="18" t="str">
        <f t="shared" si="0"/>
        <v> </v>
      </c>
    </row>
    <row r="13" spans="1:14" s="7" customFormat="1" ht="12" customHeight="1">
      <c r="A13" s="10" t="str">
        <f>'Pregnant Women Participating'!A13</f>
        <v>Indian Township, ME</v>
      </c>
      <c r="B13" s="18">
        <v>0</v>
      </c>
      <c r="C13" s="16">
        <v>0</v>
      </c>
      <c r="D13" s="16">
        <v>0</v>
      </c>
      <c r="E13" s="16">
        <v>0</v>
      </c>
      <c r="F13" s="16"/>
      <c r="G13" s="16"/>
      <c r="H13" s="16"/>
      <c r="I13" s="16"/>
      <c r="J13" s="16"/>
      <c r="K13" s="16"/>
      <c r="L13" s="16"/>
      <c r="M13" s="51"/>
      <c r="N13" s="18" t="str">
        <f t="shared" si="0"/>
        <v> </v>
      </c>
    </row>
    <row r="14" spans="1:14" s="7" customFormat="1" ht="12" customHeight="1">
      <c r="A14" s="10" t="str">
        <f>'Pregnant Women Participating'!A14</f>
        <v>Pleasant Point, ME</v>
      </c>
      <c r="B14" s="18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51"/>
      <c r="N14" s="18" t="str">
        <f t="shared" si="0"/>
        <v> </v>
      </c>
    </row>
    <row r="15" spans="1:14" s="7" customFormat="1" ht="12" customHeight="1">
      <c r="A15" s="10" t="str">
        <f>'Pregnant Women Participating'!A15</f>
        <v>Seneca Nation, NY</v>
      </c>
      <c r="B15" s="18">
        <v>3231</v>
      </c>
      <c r="C15" s="16">
        <v>3116</v>
      </c>
      <c r="D15" s="16">
        <v>3316</v>
      </c>
      <c r="E15" s="16">
        <v>4098</v>
      </c>
      <c r="F15" s="16">
        <v>4338</v>
      </c>
      <c r="G15" s="16">
        <v>3813</v>
      </c>
      <c r="H15" s="16">
        <v>3842</v>
      </c>
      <c r="I15" s="16">
        <v>3830</v>
      </c>
      <c r="J15" s="16">
        <v>4270</v>
      </c>
      <c r="K15" s="16">
        <v>3823</v>
      </c>
      <c r="L15" s="16">
        <v>3409</v>
      </c>
      <c r="M15" s="51">
        <v>3646</v>
      </c>
      <c r="N15" s="18">
        <f t="shared" si="0"/>
        <v>44732</v>
      </c>
    </row>
    <row r="16" spans="1:14" s="22" customFormat="1" ht="24.75" customHeight="1">
      <c r="A16" s="19" t="str">
        <f>'Pregnant Women Participating'!A16</f>
        <v>Northeast Region</v>
      </c>
      <c r="B16" s="21">
        <v>13969408</v>
      </c>
      <c r="C16" s="20">
        <v>13520334</v>
      </c>
      <c r="D16" s="20">
        <v>14339814</v>
      </c>
      <c r="E16" s="20">
        <v>12509894</v>
      </c>
      <c r="F16" s="20">
        <v>13955585</v>
      </c>
      <c r="G16" s="20">
        <v>14058836</v>
      </c>
      <c r="H16" s="20">
        <v>12039843</v>
      </c>
      <c r="I16" s="20">
        <v>13490363</v>
      </c>
      <c r="J16" s="20">
        <v>13546883</v>
      </c>
      <c r="K16" s="20">
        <v>13386713</v>
      </c>
      <c r="L16" s="20">
        <v>12603936</v>
      </c>
      <c r="M16" s="50">
        <v>14244981</v>
      </c>
      <c r="N16" s="21">
        <f t="shared" si="0"/>
        <v>161666590</v>
      </c>
    </row>
    <row r="17" spans="1:14" ht="12" customHeight="1">
      <c r="A17" s="10" t="str">
        <f>'Pregnant Women Participating'!A17</f>
        <v>Delaware</v>
      </c>
      <c r="B17" s="18">
        <v>425012</v>
      </c>
      <c r="C17" s="16">
        <v>45501</v>
      </c>
      <c r="D17" s="16">
        <v>483703</v>
      </c>
      <c r="E17" s="16">
        <v>396816</v>
      </c>
      <c r="F17" s="16">
        <v>415134</v>
      </c>
      <c r="G17" s="16">
        <v>862791</v>
      </c>
      <c r="H17" s="16">
        <v>443914</v>
      </c>
      <c r="I17" s="16">
        <v>42851</v>
      </c>
      <c r="J17" s="16">
        <v>869352</v>
      </c>
      <c r="K17" s="16">
        <v>434994</v>
      </c>
      <c r="L17" s="16">
        <v>485093</v>
      </c>
      <c r="M17" s="51">
        <v>428190</v>
      </c>
      <c r="N17" s="18">
        <f t="shared" si="0"/>
        <v>5333351</v>
      </c>
    </row>
    <row r="18" spans="1:14" ht="12" customHeight="1">
      <c r="A18" s="10" t="str">
        <f>'Pregnant Women Participating'!A18</f>
        <v>District of Columbia</v>
      </c>
      <c r="B18" s="18">
        <v>700796</v>
      </c>
      <c r="C18" s="16">
        <v>58839</v>
      </c>
      <c r="D18" s="16">
        <v>391734</v>
      </c>
      <c r="E18" s="16">
        <v>365382</v>
      </c>
      <c r="F18" s="16">
        <v>340157</v>
      </c>
      <c r="G18" s="16">
        <v>703745</v>
      </c>
      <c r="H18" s="16">
        <v>3305</v>
      </c>
      <c r="I18" s="16">
        <v>335851</v>
      </c>
      <c r="J18" s="16">
        <v>743269</v>
      </c>
      <c r="K18" s="16">
        <v>344933</v>
      </c>
      <c r="L18" s="16">
        <v>377404</v>
      </c>
      <c r="M18" s="51">
        <v>274595</v>
      </c>
      <c r="N18" s="18">
        <f t="shared" si="0"/>
        <v>4640010</v>
      </c>
    </row>
    <row r="19" spans="1:14" ht="12" customHeight="1">
      <c r="A19" s="10" t="str">
        <f>'Pregnant Women Participating'!A19</f>
        <v>Maryland</v>
      </c>
      <c r="B19" s="18">
        <v>4965790</v>
      </c>
      <c r="C19" s="16">
        <v>2962928</v>
      </c>
      <c r="D19" s="16">
        <v>2417198</v>
      </c>
      <c r="E19" s="16">
        <v>236310</v>
      </c>
      <c r="F19" s="16">
        <v>2744135</v>
      </c>
      <c r="G19" s="16">
        <v>4807991</v>
      </c>
      <c r="H19" s="16">
        <v>295826</v>
      </c>
      <c r="I19" s="16">
        <v>4966509</v>
      </c>
      <c r="J19" s="16">
        <v>487443</v>
      </c>
      <c r="K19" s="16">
        <v>2534547</v>
      </c>
      <c r="L19" s="16">
        <v>4871306</v>
      </c>
      <c r="M19" s="51">
        <v>2441147</v>
      </c>
      <c r="N19" s="18">
        <f t="shared" si="0"/>
        <v>33731130</v>
      </c>
    </row>
    <row r="20" spans="1:14" ht="12" customHeight="1">
      <c r="A20" s="10" t="str">
        <f>'Pregnant Women Participating'!A20</f>
        <v>New Jersey</v>
      </c>
      <c r="B20" s="18">
        <v>2861267</v>
      </c>
      <c r="C20" s="16">
        <v>2798923</v>
      </c>
      <c r="D20" s="16">
        <v>3137221</v>
      </c>
      <c r="E20" s="16">
        <v>2646973</v>
      </c>
      <c r="F20" s="16">
        <v>3008882</v>
      </c>
      <c r="G20" s="16">
        <v>3058305</v>
      </c>
      <c r="H20" s="16">
        <v>2648630</v>
      </c>
      <c r="I20" s="16">
        <v>3079566</v>
      </c>
      <c r="J20" s="16">
        <v>3044418</v>
      </c>
      <c r="K20" s="16">
        <v>2985797</v>
      </c>
      <c r="L20" s="16">
        <v>2875431</v>
      </c>
      <c r="M20" s="51">
        <v>3285312</v>
      </c>
      <c r="N20" s="18">
        <f t="shared" si="0"/>
        <v>35430725</v>
      </c>
    </row>
    <row r="21" spans="1:14" ht="12" customHeight="1">
      <c r="A21" s="10" t="str">
        <f>'Pregnant Women Participating'!A21</f>
        <v>Pennsylvania</v>
      </c>
      <c r="B21" s="18">
        <v>4579562</v>
      </c>
      <c r="C21" s="16">
        <v>4408332</v>
      </c>
      <c r="D21" s="16">
        <v>0</v>
      </c>
      <c r="E21" s="16">
        <v>4281583</v>
      </c>
      <c r="F21" s="16">
        <v>6486211</v>
      </c>
      <c r="G21" s="16">
        <v>10208284</v>
      </c>
      <c r="H21" s="16">
        <v>4819472</v>
      </c>
      <c r="I21" s="16">
        <v>10094881</v>
      </c>
      <c r="J21" s="16">
        <v>3274832</v>
      </c>
      <c r="K21" s="16">
        <v>4940062</v>
      </c>
      <c r="L21" s="16">
        <v>0</v>
      </c>
      <c r="M21" s="51">
        <v>15028436</v>
      </c>
      <c r="N21" s="18">
        <f t="shared" si="0"/>
        <v>68121655</v>
      </c>
    </row>
    <row r="22" spans="1:14" ht="12" customHeight="1">
      <c r="A22" s="10" t="str">
        <f>'Pregnant Women Participating'!A22</f>
        <v>Puerto Rico</v>
      </c>
      <c r="B22" s="18">
        <v>1874197</v>
      </c>
      <c r="C22" s="16">
        <v>1435647</v>
      </c>
      <c r="D22" s="16">
        <v>1543999</v>
      </c>
      <c r="E22" s="16">
        <v>1576571</v>
      </c>
      <c r="F22" s="16">
        <v>1381289</v>
      </c>
      <c r="G22" s="16">
        <v>1453401</v>
      </c>
      <c r="H22" s="16">
        <v>1586810</v>
      </c>
      <c r="I22" s="16">
        <v>1530979</v>
      </c>
      <c r="J22" s="16">
        <v>1379585</v>
      </c>
      <c r="K22" s="16">
        <v>1553326</v>
      </c>
      <c r="L22" s="16">
        <v>1386421</v>
      </c>
      <c r="M22" s="51">
        <v>1339557</v>
      </c>
      <c r="N22" s="18">
        <f t="shared" si="0"/>
        <v>18041782</v>
      </c>
    </row>
    <row r="23" spans="1:14" ht="12" customHeight="1">
      <c r="A23" s="10" t="str">
        <f>'Pregnant Women Participating'!A23</f>
        <v>Virginia</v>
      </c>
      <c r="B23" s="18">
        <v>2619159</v>
      </c>
      <c r="C23" s="16">
        <v>3147172</v>
      </c>
      <c r="D23" s="16">
        <v>2582170</v>
      </c>
      <c r="E23" s="16">
        <v>2627262</v>
      </c>
      <c r="F23" s="16">
        <v>2999649</v>
      </c>
      <c r="G23" s="16">
        <v>2385082</v>
      </c>
      <c r="H23" s="16">
        <v>2514901</v>
      </c>
      <c r="I23" s="16">
        <v>29833</v>
      </c>
      <c r="J23" s="16">
        <v>1924747</v>
      </c>
      <c r="K23" s="16">
        <v>1438404</v>
      </c>
      <c r="L23" s="16">
        <v>566389</v>
      </c>
      <c r="M23" s="51">
        <v>2654982</v>
      </c>
      <c r="N23" s="18">
        <f t="shared" si="0"/>
        <v>25489750</v>
      </c>
    </row>
    <row r="24" spans="1:14" ht="12" customHeight="1">
      <c r="A24" s="10" t="str">
        <f>'Pregnant Women Participating'!A24</f>
        <v>Virgin Islands</v>
      </c>
      <c r="B24" s="18">
        <v>161300</v>
      </c>
      <c r="C24" s="16">
        <v>74073</v>
      </c>
      <c r="D24" s="16">
        <v>75940</v>
      </c>
      <c r="E24" s="16">
        <v>52734</v>
      </c>
      <c r="F24" s="16">
        <v>75771</v>
      </c>
      <c r="G24" s="16">
        <v>76877</v>
      </c>
      <c r="H24" s="16">
        <v>78049</v>
      </c>
      <c r="I24" s="16">
        <v>62687</v>
      </c>
      <c r="J24" s="16">
        <v>149887</v>
      </c>
      <c r="K24" s="16">
        <v>73161</v>
      </c>
      <c r="L24" s="16">
        <v>75842</v>
      </c>
      <c r="M24" s="51">
        <v>69871</v>
      </c>
      <c r="N24" s="18">
        <f t="shared" si="0"/>
        <v>1026192</v>
      </c>
    </row>
    <row r="25" spans="1:14" ht="12" customHeight="1">
      <c r="A25" s="10" t="str">
        <f>'Pregnant Women Participating'!A25</f>
        <v>West Virginia</v>
      </c>
      <c r="B25" s="18">
        <v>1031799</v>
      </c>
      <c r="C25" s="16">
        <v>104119</v>
      </c>
      <c r="D25" s="16">
        <v>912569</v>
      </c>
      <c r="E25" s="16">
        <v>1048702</v>
      </c>
      <c r="F25" s="16">
        <v>980845</v>
      </c>
      <c r="G25" s="16">
        <v>726591</v>
      </c>
      <c r="H25" s="16">
        <v>748536</v>
      </c>
      <c r="I25" s="16">
        <v>1762135</v>
      </c>
      <c r="J25" s="16">
        <v>248838</v>
      </c>
      <c r="K25" s="16">
        <v>872640</v>
      </c>
      <c r="L25" s="16">
        <v>1654517</v>
      </c>
      <c r="M25" s="51">
        <v>1045520</v>
      </c>
      <c r="N25" s="18">
        <f t="shared" si="0"/>
        <v>11136811</v>
      </c>
    </row>
    <row r="26" spans="1:14" s="23" customFormat="1" ht="24.75" customHeight="1">
      <c r="A26" s="19" t="str">
        <f>'Pregnant Women Participating'!A26</f>
        <v>Mid-Atlantic Region</v>
      </c>
      <c r="B26" s="21">
        <v>19218882</v>
      </c>
      <c r="C26" s="20">
        <v>15035534</v>
      </c>
      <c r="D26" s="20">
        <v>11544534</v>
      </c>
      <c r="E26" s="20">
        <v>13232333</v>
      </c>
      <c r="F26" s="20">
        <v>18432073</v>
      </c>
      <c r="G26" s="20">
        <v>24283067</v>
      </c>
      <c r="H26" s="20">
        <v>13139443</v>
      </c>
      <c r="I26" s="20">
        <v>21905292</v>
      </c>
      <c r="J26" s="20">
        <v>12122371</v>
      </c>
      <c r="K26" s="20">
        <v>15177864</v>
      </c>
      <c r="L26" s="20">
        <v>12292403</v>
      </c>
      <c r="M26" s="50">
        <v>26567610</v>
      </c>
      <c r="N26" s="21">
        <f t="shared" si="0"/>
        <v>202951406</v>
      </c>
    </row>
    <row r="27" spans="1:14" ht="12" customHeight="1">
      <c r="A27" s="10" t="str">
        <f>'Pregnant Women Participating'!A27</f>
        <v>Alabama</v>
      </c>
      <c r="B27" s="18">
        <v>2953670</v>
      </c>
      <c r="C27" s="16">
        <v>2748447</v>
      </c>
      <c r="D27" s="16">
        <v>3048135</v>
      </c>
      <c r="E27" s="16">
        <v>2545173</v>
      </c>
      <c r="F27" s="16">
        <v>2829776</v>
      </c>
      <c r="G27" s="16">
        <v>2997308</v>
      </c>
      <c r="H27" s="16">
        <v>2533914</v>
      </c>
      <c r="I27" s="16">
        <v>2393734</v>
      </c>
      <c r="J27" s="16">
        <v>2477209</v>
      </c>
      <c r="K27" s="16">
        <v>2529925</v>
      </c>
      <c r="L27" s="16">
        <v>4559611</v>
      </c>
      <c r="M27" s="51">
        <v>1805479</v>
      </c>
      <c r="N27" s="18">
        <f t="shared" si="0"/>
        <v>33422381</v>
      </c>
    </row>
    <row r="28" spans="1:14" ht="12" customHeight="1">
      <c r="A28" s="10" t="str">
        <f>'Pregnant Women Participating'!A28</f>
        <v>Florida</v>
      </c>
      <c r="B28" s="18">
        <v>7925508</v>
      </c>
      <c r="C28" s="16">
        <v>7914169</v>
      </c>
      <c r="D28" s="16">
        <v>8937184</v>
      </c>
      <c r="E28" s="16">
        <v>7027613</v>
      </c>
      <c r="F28" s="16">
        <v>8588060</v>
      </c>
      <c r="G28" s="16">
        <v>5631970</v>
      </c>
      <c r="H28" s="16">
        <v>4045430</v>
      </c>
      <c r="I28" s="16">
        <v>15457156</v>
      </c>
      <c r="J28" s="16">
        <v>9602552</v>
      </c>
      <c r="K28" s="16">
        <v>9886036</v>
      </c>
      <c r="L28" s="16">
        <v>9702946</v>
      </c>
      <c r="M28" s="51">
        <v>10184966</v>
      </c>
      <c r="N28" s="18">
        <f t="shared" si="0"/>
        <v>104903590</v>
      </c>
    </row>
    <row r="29" spans="1:14" ht="12" customHeight="1">
      <c r="A29" s="10" t="str">
        <f>'Pregnant Women Participating'!A29</f>
        <v>Georgia</v>
      </c>
      <c r="B29" s="18">
        <v>5496023</v>
      </c>
      <c r="C29" s="16">
        <v>5395237</v>
      </c>
      <c r="D29" s="16">
        <v>6007667</v>
      </c>
      <c r="E29" s="16">
        <v>4837526</v>
      </c>
      <c r="F29" s="16">
        <v>5618363</v>
      </c>
      <c r="G29" s="16">
        <v>5826776</v>
      </c>
      <c r="H29" s="16">
        <v>4875789</v>
      </c>
      <c r="I29" s="16">
        <v>5510438</v>
      </c>
      <c r="J29" s="16">
        <v>10969363</v>
      </c>
      <c r="K29" s="16"/>
      <c r="L29" s="16">
        <v>5233777</v>
      </c>
      <c r="M29" s="51">
        <v>6148897</v>
      </c>
      <c r="N29" s="18">
        <f t="shared" si="0"/>
        <v>65919856</v>
      </c>
    </row>
    <row r="30" spans="1:14" ht="12" customHeight="1">
      <c r="A30" s="10" t="str">
        <f>'Pregnant Women Participating'!A30</f>
        <v>Kentucky</v>
      </c>
      <c r="B30" s="18">
        <v>2443339</v>
      </c>
      <c r="C30" s="16">
        <v>2377873</v>
      </c>
      <c r="D30" s="16">
        <v>0</v>
      </c>
      <c r="E30" s="16">
        <v>4703960</v>
      </c>
      <c r="F30" s="16">
        <v>2393703</v>
      </c>
      <c r="G30" s="16">
        <v>2391736</v>
      </c>
      <c r="H30" s="16">
        <v>2117965</v>
      </c>
      <c r="I30" s="16">
        <v>2539645</v>
      </c>
      <c r="J30" s="16">
        <v>4846696</v>
      </c>
      <c r="K30" s="16">
        <v>0</v>
      </c>
      <c r="L30" s="16">
        <v>2372861</v>
      </c>
      <c r="M30" s="51">
        <v>2596342</v>
      </c>
      <c r="N30" s="18">
        <f t="shared" si="0"/>
        <v>28784120</v>
      </c>
    </row>
    <row r="31" spans="1:14" ht="12" customHeight="1">
      <c r="A31" s="10" t="str">
        <f>'Pregnant Women Participating'!A31</f>
        <v>Mississippi</v>
      </c>
      <c r="B31" s="18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51"/>
      <c r="N31" s="18" t="str">
        <f t="shared" si="0"/>
        <v> </v>
      </c>
    </row>
    <row r="32" spans="1:14" ht="12" customHeight="1">
      <c r="A32" s="10" t="str">
        <f>'Pregnant Women Participating'!A32</f>
        <v>North Carolina</v>
      </c>
      <c r="B32" s="18">
        <v>4612529</v>
      </c>
      <c r="C32" s="16">
        <v>4510666</v>
      </c>
      <c r="D32" s="16">
        <v>5792955</v>
      </c>
      <c r="E32" s="16">
        <v>3967224</v>
      </c>
      <c r="F32" s="16">
        <v>5182895</v>
      </c>
      <c r="G32" s="16">
        <v>5234307</v>
      </c>
      <c r="H32" s="16">
        <v>2346847</v>
      </c>
      <c r="I32" s="16">
        <v>6883972</v>
      </c>
      <c r="J32" s="16">
        <v>5152159</v>
      </c>
      <c r="K32" s="16">
        <v>4747012</v>
      </c>
      <c r="L32" s="16">
        <v>4136793</v>
      </c>
      <c r="M32" s="51">
        <v>4842639</v>
      </c>
      <c r="N32" s="18">
        <f t="shared" si="0"/>
        <v>57409998</v>
      </c>
    </row>
    <row r="33" spans="1:14" ht="12" customHeight="1">
      <c r="A33" s="10" t="str">
        <f>'Pregnant Women Participating'!A33</f>
        <v>South Carolina</v>
      </c>
      <c r="B33" s="18">
        <v>2506527</v>
      </c>
      <c r="C33" s="16">
        <v>2451706</v>
      </c>
      <c r="D33" s="16">
        <v>2557944</v>
      </c>
      <c r="E33" s="16">
        <v>2340768</v>
      </c>
      <c r="F33" s="16">
        <v>2414502</v>
      </c>
      <c r="G33" s="16">
        <v>2473187</v>
      </c>
      <c r="H33" s="16">
        <v>2277578</v>
      </c>
      <c r="I33" s="16">
        <v>2340280</v>
      </c>
      <c r="J33" s="16">
        <v>2355610</v>
      </c>
      <c r="K33" s="16">
        <v>2396517</v>
      </c>
      <c r="L33" s="16">
        <v>2343941</v>
      </c>
      <c r="M33" s="51">
        <v>2586252</v>
      </c>
      <c r="N33" s="18">
        <f t="shared" si="0"/>
        <v>29044812</v>
      </c>
    </row>
    <row r="34" spans="1:14" ht="12" customHeight="1">
      <c r="A34" s="10" t="str">
        <f>'Pregnant Women Participating'!A34</f>
        <v>Tennessee</v>
      </c>
      <c r="B34" s="18">
        <v>6400190</v>
      </c>
      <c r="C34" s="16">
        <v>0</v>
      </c>
      <c r="D34" s="16">
        <v>3207864</v>
      </c>
      <c r="E34" s="16">
        <v>3095498</v>
      </c>
      <c r="F34" s="16">
        <v>3088676</v>
      </c>
      <c r="G34" s="16">
        <v>3072805</v>
      </c>
      <c r="H34" s="16">
        <v>3033343</v>
      </c>
      <c r="I34" s="16">
        <v>3038586</v>
      </c>
      <c r="J34" s="16">
        <v>6101100</v>
      </c>
      <c r="K34" s="16">
        <v>0</v>
      </c>
      <c r="L34" s="16">
        <v>3049821</v>
      </c>
      <c r="M34" s="51">
        <v>3363350</v>
      </c>
      <c r="N34" s="18">
        <f t="shared" si="0"/>
        <v>37451233</v>
      </c>
    </row>
    <row r="35" spans="1:14" ht="12" customHeight="1">
      <c r="A35" s="10" t="str">
        <f>'Pregnant Women Participating'!A35</f>
        <v>Choctaw Indians, MS</v>
      </c>
      <c r="B35" s="18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51"/>
      <c r="N35" s="18" t="str">
        <f t="shared" si="0"/>
        <v> </v>
      </c>
    </row>
    <row r="36" spans="1:14" ht="12" customHeight="1">
      <c r="A36" s="10" t="str">
        <f>'Pregnant Women Participating'!A36</f>
        <v>Eastern Cherokee, NC</v>
      </c>
      <c r="B36" s="18">
        <v>8618</v>
      </c>
      <c r="C36" s="16">
        <v>8719</v>
      </c>
      <c r="D36" s="16">
        <v>8571</v>
      </c>
      <c r="E36" s="16">
        <v>7488</v>
      </c>
      <c r="F36" s="16">
        <v>7510</v>
      </c>
      <c r="G36" s="16">
        <v>8891</v>
      </c>
      <c r="H36" s="16">
        <v>4008</v>
      </c>
      <c r="I36" s="16">
        <v>12333</v>
      </c>
      <c r="J36" s="16">
        <v>8467</v>
      </c>
      <c r="K36" s="16">
        <v>7093</v>
      </c>
      <c r="L36" s="16">
        <v>8325</v>
      </c>
      <c r="M36" s="51">
        <v>5239</v>
      </c>
      <c r="N36" s="18">
        <f t="shared" si="0"/>
        <v>95262</v>
      </c>
    </row>
    <row r="37" spans="1:14" s="23" customFormat="1" ht="24.75" customHeight="1">
      <c r="A37" s="19" t="str">
        <f>'Pregnant Women Participating'!A37</f>
        <v>Southeast Region</v>
      </c>
      <c r="B37" s="21">
        <v>32346404</v>
      </c>
      <c r="C37" s="20">
        <v>25406817</v>
      </c>
      <c r="D37" s="20">
        <v>29560320</v>
      </c>
      <c r="E37" s="20">
        <v>28525250</v>
      </c>
      <c r="F37" s="20">
        <v>30123485</v>
      </c>
      <c r="G37" s="20">
        <v>27636980</v>
      </c>
      <c r="H37" s="20">
        <v>21234874</v>
      </c>
      <c r="I37" s="20">
        <v>38176144</v>
      </c>
      <c r="J37" s="20">
        <v>41513156</v>
      </c>
      <c r="K37" s="20">
        <v>19566583</v>
      </c>
      <c r="L37" s="20">
        <v>31408075</v>
      </c>
      <c r="M37" s="50">
        <v>31533164</v>
      </c>
      <c r="N37" s="21">
        <f t="shared" si="0"/>
        <v>357031252</v>
      </c>
    </row>
    <row r="38" spans="1:14" ht="12" customHeight="1">
      <c r="A38" s="10" t="str">
        <f>'Pregnant Women Participating'!A38</f>
        <v>Illinois</v>
      </c>
      <c r="B38" s="18">
        <v>6303940</v>
      </c>
      <c r="C38" s="16">
        <v>6259768</v>
      </c>
      <c r="D38" s="16">
        <v>6373948</v>
      </c>
      <c r="E38" s="16">
        <v>6095433</v>
      </c>
      <c r="F38" s="16">
        <v>6181446</v>
      </c>
      <c r="G38" s="16">
        <v>6562084</v>
      </c>
      <c r="H38" s="16">
        <v>5717809</v>
      </c>
      <c r="I38" s="16">
        <v>6286355</v>
      </c>
      <c r="J38" s="16">
        <v>6158710</v>
      </c>
      <c r="K38" s="16">
        <v>6077534</v>
      </c>
      <c r="L38" s="16">
        <v>6030869</v>
      </c>
      <c r="M38" s="51">
        <v>6716267</v>
      </c>
      <c r="N38" s="18">
        <f aca="true" t="shared" si="1" ref="N38:N69">IF(SUM(B38:M38)&gt;0,SUM(B38:M38)," ")</f>
        <v>74764163</v>
      </c>
    </row>
    <row r="39" spans="1:14" ht="12" customHeight="1">
      <c r="A39" s="10" t="str">
        <f>'Pregnant Women Participating'!A39</f>
        <v>Indiana</v>
      </c>
      <c r="B39" s="18">
        <v>3264896</v>
      </c>
      <c r="C39" s="16">
        <v>3081519</v>
      </c>
      <c r="D39" s="16"/>
      <c r="E39" s="16">
        <v>6492941</v>
      </c>
      <c r="F39" s="16"/>
      <c r="G39" s="16">
        <v>6712433</v>
      </c>
      <c r="H39" s="16">
        <v>2866911</v>
      </c>
      <c r="I39" s="16">
        <v>3223471</v>
      </c>
      <c r="J39" s="16">
        <v>3236638</v>
      </c>
      <c r="K39" s="16">
        <v>3245688</v>
      </c>
      <c r="L39" s="16">
        <v>3082651</v>
      </c>
      <c r="M39" s="51">
        <v>3656396</v>
      </c>
      <c r="N39" s="18">
        <f t="shared" si="1"/>
        <v>38863544</v>
      </c>
    </row>
    <row r="40" spans="1:14" ht="12" customHeight="1">
      <c r="A40" s="10" t="str">
        <f>'Pregnant Women Participating'!A40</f>
        <v>Michigan</v>
      </c>
      <c r="B40" s="18">
        <v>5223584</v>
      </c>
      <c r="C40" s="16">
        <v>5099854</v>
      </c>
      <c r="D40" s="16">
        <v>4954550</v>
      </c>
      <c r="E40" s="16">
        <v>5239209</v>
      </c>
      <c r="F40" s="16">
        <v>4830702</v>
      </c>
      <c r="G40" s="16">
        <v>5080618</v>
      </c>
      <c r="H40" s="16">
        <v>5012419</v>
      </c>
      <c r="I40" s="16">
        <v>4408802</v>
      </c>
      <c r="J40" s="16">
        <v>5242327</v>
      </c>
      <c r="K40" s="16">
        <v>4802172</v>
      </c>
      <c r="L40" s="16">
        <v>4963541</v>
      </c>
      <c r="M40" s="51">
        <v>4822840</v>
      </c>
      <c r="N40" s="18">
        <f t="shared" si="1"/>
        <v>59680618</v>
      </c>
    </row>
    <row r="41" spans="1:14" ht="12" customHeight="1">
      <c r="A41" s="10" t="str">
        <f>'Pregnant Women Participating'!A41</f>
        <v>Minnesota</v>
      </c>
      <c r="B41" s="18">
        <v>2435701</v>
      </c>
      <c r="C41" s="16">
        <v>2226696</v>
      </c>
      <c r="D41" s="16">
        <v>2617725</v>
      </c>
      <c r="E41" s="16">
        <v>2146927</v>
      </c>
      <c r="F41" s="16">
        <v>2411223</v>
      </c>
      <c r="G41" s="16">
        <v>2333632</v>
      </c>
      <c r="H41" s="16">
        <v>2092854</v>
      </c>
      <c r="I41" s="16">
        <v>2469991</v>
      </c>
      <c r="J41" s="16">
        <v>2421512</v>
      </c>
      <c r="K41" s="16">
        <v>2325881</v>
      </c>
      <c r="L41" s="16">
        <v>2207324</v>
      </c>
      <c r="M41" s="51">
        <v>2473677</v>
      </c>
      <c r="N41" s="18">
        <f t="shared" si="1"/>
        <v>28163143</v>
      </c>
    </row>
    <row r="42" spans="1:14" ht="12" customHeight="1">
      <c r="A42" s="10" t="str">
        <f>'Pregnant Women Participating'!A42</f>
        <v>Ohio</v>
      </c>
      <c r="B42" s="18">
        <v>10556212</v>
      </c>
      <c r="C42" s="16">
        <v>35691</v>
      </c>
      <c r="D42" s="16">
        <v>5885459</v>
      </c>
      <c r="E42" s="16">
        <v>4557378</v>
      </c>
      <c r="F42" s="16">
        <v>5341404</v>
      </c>
      <c r="G42" s="16">
        <v>5456326</v>
      </c>
      <c r="H42" s="16">
        <v>5190959</v>
      </c>
      <c r="I42" s="16">
        <v>5056917</v>
      </c>
      <c r="J42" s="16">
        <v>5300392</v>
      </c>
      <c r="K42" s="16">
        <v>5059724</v>
      </c>
      <c r="L42" s="16">
        <v>5558582</v>
      </c>
      <c r="M42" s="51">
        <v>4518628</v>
      </c>
      <c r="N42" s="18">
        <f t="shared" si="1"/>
        <v>62517672</v>
      </c>
    </row>
    <row r="43" spans="1:14" ht="12" customHeight="1">
      <c r="A43" s="10" t="str">
        <f>'Pregnant Women Participating'!A43</f>
        <v>Wisconsin</v>
      </c>
      <c r="B43" s="18">
        <v>3751928</v>
      </c>
      <c r="C43" s="16">
        <v>61177</v>
      </c>
      <c r="D43" s="16">
        <v>2036576</v>
      </c>
      <c r="E43" s="16">
        <v>1855668</v>
      </c>
      <c r="F43" s="16">
        <v>1990247</v>
      </c>
      <c r="G43" s="16">
        <v>2004650</v>
      </c>
      <c r="H43" s="16">
        <v>1720823</v>
      </c>
      <c r="I43" s="16">
        <v>1900912</v>
      </c>
      <c r="J43" s="16">
        <v>3661896</v>
      </c>
      <c r="K43" s="16">
        <v>28713</v>
      </c>
      <c r="L43" s="16">
        <v>1770360</v>
      </c>
      <c r="M43" s="51">
        <v>2043091</v>
      </c>
      <c r="N43" s="18">
        <f t="shared" si="1"/>
        <v>22826041</v>
      </c>
    </row>
    <row r="44" spans="1:14" s="23" customFormat="1" ht="24.75" customHeight="1">
      <c r="A44" s="19" t="str">
        <f>'Pregnant Women Participating'!A44</f>
        <v>Midwest Region</v>
      </c>
      <c r="B44" s="21">
        <v>31536261</v>
      </c>
      <c r="C44" s="20">
        <v>16764705</v>
      </c>
      <c r="D44" s="20">
        <v>21868258</v>
      </c>
      <c r="E44" s="20">
        <v>26387556</v>
      </c>
      <c r="F44" s="20">
        <v>20755022</v>
      </c>
      <c r="G44" s="20">
        <v>28149743</v>
      </c>
      <c r="H44" s="20">
        <v>22601775</v>
      </c>
      <c r="I44" s="20">
        <v>23346448</v>
      </c>
      <c r="J44" s="20">
        <v>26021475</v>
      </c>
      <c r="K44" s="20">
        <v>21539712</v>
      </c>
      <c r="L44" s="20">
        <v>23613327</v>
      </c>
      <c r="M44" s="50">
        <v>24230899</v>
      </c>
      <c r="N44" s="21">
        <f t="shared" si="1"/>
        <v>286815181</v>
      </c>
    </row>
    <row r="45" spans="1:14" ht="12" customHeight="1">
      <c r="A45" s="10" t="str">
        <f>'Pregnant Women Participating'!A45</f>
        <v>Arkansas</v>
      </c>
      <c r="B45" s="18">
        <v>4355382</v>
      </c>
      <c r="C45" s="16">
        <v>1902563</v>
      </c>
      <c r="D45" s="16">
        <v>2219377</v>
      </c>
      <c r="E45" s="16">
        <v>1813612</v>
      </c>
      <c r="F45" s="16">
        <v>2097042</v>
      </c>
      <c r="G45" s="16">
        <v>2122511</v>
      </c>
      <c r="H45" s="16">
        <v>1810248</v>
      </c>
      <c r="I45" s="16">
        <v>1976987</v>
      </c>
      <c r="J45" s="16">
        <v>2131348</v>
      </c>
      <c r="K45" s="16">
        <v>2056353</v>
      </c>
      <c r="L45" s="16">
        <v>1955652</v>
      </c>
      <c r="M45" s="51">
        <v>2311796</v>
      </c>
      <c r="N45" s="18">
        <f t="shared" si="1"/>
        <v>26752871</v>
      </c>
    </row>
    <row r="46" spans="1:14" ht="12" customHeight="1">
      <c r="A46" s="10" t="str">
        <f>'Pregnant Women Participating'!A46</f>
        <v>Louisiana</v>
      </c>
      <c r="B46" s="18">
        <v>2574688</v>
      </c>
      <c r="C46" s="16">
        <v>4273727</v>
      </c>
      <c r="D46" s="16">
        <v>3587986</v>
      </c>
      <c r="E46" s="16">
        <v>3091903</v>
      </c>
      <c r="F46" s="16">
        <v>3210612</v>
      </c>
      <c r="G46" s="16">
        <v>3318251</v>
      </c>
      <c r="H46" s="16">
        <v>0</v>
      </c>
      <c r="I46" s="16">
        <v>5689294</v>
      </c>
      <c r="J46" s="16">
        <v>3934549</v>
      </c>
      <c r="K46" s="16">
        <v>3300533</v>
      </c>
      <c r="L46" s="16">
        <v>3345102</v>
      </c>
      <c r="M46" s="51">
        <v>3431580</v>
      </c>
      <c r="N46" s="18">
        <f t="shared" si="1"/>
        <v>39758225</v>
      </c>
    </row>
    <row r="47" spans="1:14" ht="12" customHeight="1">
      <c r="A47" s="10" t="str">
        <f>'Pregnant Women Participating'!A47</f>
        <v>New Mexico</v>
      </c>
      <c r="B47" s="18">
        <v>2081037</v>
      </c>
      <c r="C47" s="16">
        <v>997718</v>
      </c>
      <c r="D47" s="16">
        <v>1015413</v>
      </c>
      <c r="E47" s="16">
        <v>944835</v>
      </c>
      <c r="F47" s="16">
        <v>1002092</v>
      </c>
      <c r="G47" s="16">
        <v>1024133</v>
      </c>
      <c r="H47" s="16">
        <v>895073</v>
      </c>
      <c r="I47" s="16">
        <v>1035530</v>
      </c>
      <c r="J47" s="16">
        <v>972859</v>
      </c>
      <c r="K47" s="16">
        <v>990349</v>
      </c>
      <c r="L47" s="16">
        <v>950355</v>
      </c>
      <c r="M47" s="51">
        <v>0</v>
      </c>
      <c r="N47" s="18">
        <f t="shared" si="1"/>
        <v>11909394</v>
      </c>
    </row>
    <row r="48" spans="1:14" ht="12" customHeight="1">
      <c r="A48" s="10" t="str">
        <f>'Pregnant Women Participating'!A48</f>
        <v>Oklahoma</v>
      </c>
      <c r="B48" s="18">
        <v>1899497</v>
      </c>
      <c r="C48" s="16">
        <v>1261869</v>
      </c>
      <c r="D48" s="16">
        <v>2092636</v>
      </c>
      <c r="E48" s="16">
        <v>1897675</v>
      </c>
      <c r="F48" s="16">
        <v>1534482</v>
      </c>
      <c r="G48" s="16">
        <v>2097094</v>
      </c>
      <c r="H48" s="16">
        <v>1684431</v>
      </c>
      <c r="I48" s="16">
        <v>1484352</v>
      </c>
      <c r="J48" s="16">
        <v>2018928</v>
      </c>
      <c r="K48" s="16">
        <v>1673190</v>
      </c>
      <c r="L48" s="16">
        <v>1651204</v>
      </c>
      <c r="M48" s="51">
        <v>1689228</v>
      </c>
      <c r="N48" s="18">
        <f t="shared" si="1"/>
        <v>20984586</v>
      </c>
    </row>
    <row r="49" spans="1:14" ht="12" customHeight="1">
      <c r="A49" s="10" t="str">
        <f>'Pregnant Women Participating'!A49</f>
        <v>Texas</v>
      </c>
      <c r="B49" s="18">
        <v>17880318</v>
      </c>
      <c r="C49" s="16">
        <v>992792</v>
      </c>
      <c r="D49" s="16">
        <v>19749936</v>
      </c>
      <c r="E49" s="16">
        <v>32359685</v>
      </c>
      <c r="F49" s="16">
        <v>6433046</v>
      </c>
      <c r="G49" s="16">
        <v>27711311</v>
      </c>
      <c r="H49" s="16">
        <v>7968591</v>
      </c>
      <c r="I49" s="16">
        <v>28890796</v>
      </c>
      <c r="J49" s="16">
        <v>19704573</v>
      </c>
      <c r="K49" s="16">
        <v>9740513</v>
      </c>
      <c r="L49" s="16">
        <v>26975175</v>
      </c>
      <c r="M49" s="51">
        <v>16946121</v>
      </c>
      <c r="N49" s="18">
        <f t="shared" si="1"/>
        <v>215352857</v>
      </c>
    </row>
    <row r="50" spans="1:14" ht="12" customHeight="1">
      <c r="A50" s="10" t="str">
        <f>'Pregnant Women Participating'!A50</f>
        <v>Acoma, Canoncito &amp; Laguna, NM</v>
      </c>
      <c r="B50" s="18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51"/>
      <c r="N50" s="18" t="str">
        <f t="shared" si="1"/>
        <v> </v>
      </c>
    </row>
    <row r="51" spans="1:14" ht="12" customHeight="1">
      <c r="A51" s="10" t="str">
        <f>'Pregnant Women Participating'!A51</f>
        <v>Eight Northern Pueblos, NM</v>
      </c>
      <c r="B51" s="18"/>
      <c r="C51" s="16"/>
      <c r="D51" s="16"/>
      <c r="E51" s="16"/>
      <c r="F51" s="16"/>
      <c r="G51" s="16">
        <v>0</v>
      </c>
      <c r="H51" s="16"/>
      <c r="I51" s="16"/>
      <c r="J51" s="16"/>
      <c r="K51" s="16"/>
      <c r="L51" s="16"/>
      <c r="M51" s="51"/>
      <c r="N51" s="18" t="str">
        <f t="shared" si="1"/>
        <v> </v>
      </c>
    </row>
    <row r="52" spans="1:14" ht="12" customHeight="1">
      <c r="A52" s="10" t="str">
        <f>'Pregnant Women Participating'!A52</f>
        <v>Five Sandoval Pueblos, NM</v>
      </c>
      <c r="B52" s="18">
        <v>2102</v>
      </c>
      <c r="C52" s="16">
        <v>1436</v>
      </c>
      <c r="D52" s="16">
        <v>1778</v>
      </c>
      <c r="E52" s="16">
        <v>15</v>
      </c>
      <c r="F52" s="16">
        <v>4503</v>
      </c>
      <c r="G52" s="16">
        <v>1688</v>
      </c>
      <c r="H52" s="16">
        <v>5</v>
      </c>
      <c r="I52" s="16">
        <v>3837</v>
      </c>
      <c r="J52" s="16">
        <v>1798</v>
      </c>
      <c r="K52" s="16">
        <v>1542</v>
      </c>
      <c r="L52" s="16">
        <v>48</v>
      </c>
      <c r="M52" s="51">
        <v>7723</v>
      </c>
      <c r="N52" s="18">
        <f t="shared" si="1"/>
        <v>26475</v>
      </c>
    </row>
    <row r="53" spans="1:14" ht="12" customHeight="1">
      <c r="A53" s="10" t="str">
        <f>'Pregnant Women Participating'!A53</f>
        <v>Isleta Pueblo, NM</v>
      </c>
      <c r="B53" s="18">
        <v>9626</v>
      </c>
      <c r="C53" s="16">
        <v>9506</v>
      </c>
      <c r="D53" s="16">
        <v>10630</v>
      </c>
      <c r="E53" s="16">
        <v>10137</v>
      </c>
      <c r="F53" s="16">
        <v>9428</v>
      </c>
      <c r="G53" s="16">
        <v>9664</v>
      </c>
      <c r="H53" s="16">
        <v>8935</v>
      </c>
      <c r="I53" s="16">
        <v>9284</v>
      </c>
      <c r="J53" s="16">
        <v>9289</v>
      </c>
      <c r="K53" s="16">
        <v>10452</v>
      </c>
      <c r="L53" s="16">
        <v>10069</v>
      </c>
      <c r="M53" s="51">
        <v>10414</v>
      </c>
      <c r="N53" s="18">
        <f t="shared" si="1"/>
        <v>117434</v>
      </c>
    </row>
    <row r="54" spans="1:14" ht="12" customHeight="1">
      <c r="A54" s="10" t="str">
        <f>'Pregnant Women Participating'!A54</f>
        <v>San Felipe Pueblo, NM</v>
      </c>
      <c r="B54" s="18">
        <v>0</v>
      </c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51"/>
      <c r="N54" s="18" t="str">
        <f t="shared" si="1"/>
        <v> </v>
      </c>
    </row>
    <row r="55" spans="1:14" ht="12" customHeight="1">
      <c r="A55" s="10" t="str">
        <f>'Pregnant Women Participating'!A55</f>
        <v>Santo Domingo Tribe, NM</v>
      </c>
      <c r="B55" s="18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51"/>
      <c r="N55" s="18" t="str">
        <f t="shared" si="1"/>
        <v> </v>
      </c>
    </row>
    <row r="56" spans="1:14" ht="12" customHeight="1">
      <c r="A56" s="10" t="str">
        <f>'Pregnant Women Participating'!A56</f>
        <v>Zuni Pueblo, NM</v>
      </c>
      <c r="B56" s="18">
        <v>3106</v>
      </c>
      <c r="C56" s="16">
        <v>2626</v>
      </c>
      <c r="D56" s="16">
        <v>2668</v>
      </c>
      <c r="E56" s="16">
        <v>2846</v>
      </c>
      <c r="F56" s="16">
        <v>2408</v>
      </c>
      <c r="G56" s="16">
        <v>2613</v>
      </c>
      <c r="H56" s="16">
        <v>2452</v>
      </c>
      <c r="I56" s="16">
        <v>2549</v>
      </c>
      <c r="J56" s="16">
        <v>2596</v>
      </c>
      <c r="K56" s="16">
        <v>2684</v>
      </c>
      <c r="L56" s="16">
        <v>2834</v>
      </c>
      <c r="M56" s="51">
        <v>2416</v>
      </c>
      <c r="N56" s="18">
        <f t="shared" si="1"/>
        <v>31798</v>
      </c>
    </row>
    <row r="57" spans="1:14" ht="12" customHeight="1">
      <c r="A57" s="10" t="str">
        <f>'Pregnant Women Participating'!A57</f>
        <v>Cherokee Nation, OK</v>
      </c>
      <c r="B57" s="18">
        <v>154485</v>
      </c>
      <c r="C57" s="16">
        <v>167858</v>
      </c>
      <c r="D57" s="16">
        <v>162743</v>
      </c>
      <c r="E57" s="16">
        <v>130005</v>
      </c>
      <c r="F57" s="16">
        <v>0</v>
      </c>
      <c r="G57" s="16">
        <v>352150</v>
      </c>
      <c r="H57" s="16">
        <v>0</v>
      </c>
      <c r="I57" s="16">
        <v>302967</v>
      </c>
      <c r="J57" s="16">
        <v>167780</v>
      </c>
      <c r="K57" s="16">
        <v>158108</v>
      </c>
      <c r="L57" s="16">
        <v>144434</v>
      </c>
      <c r="M57" s="51">
        <v>0</v>
      </c>
      <c r="N57" s="18">
        <f t="shared" si="1"/>
        <v>1740530</v>
      </c>
    </row>
    <row r="58" spans="1:14" ht="12" customHeight="1">
      <c r="A58" s="10" t="str">
        <f>'Pregnant Women Participating'!A58</f>
        <v>Chickasaw Nation, OK</v>
      </c>
      <c r="B58" s="18">
        <v>68510</v>
      </c>
      <c r="C58" s="16">
        <v>64726</v>
      </c>
      <c r="D58" s="16">
        <v>80497</v>
      </c>
      <c r="E58" s="16">
        <v>80081</v>
      </c>
      <c r="F58" s="16">
        <v>85857</v>
      </c>
      <c r="G58" s="16">
        <v>0</v>
      </c>
      <c r="H58" s="16">
        <v>73891</v>
      </c>
      <c r="I58" s="16">
        <v>79977</v>
      </c>
      <c r="J58" s="16">
        <v>243894</v>
      </c>
      <c r="K58" s="16">
        <v>0</v>
      </c>
      <c r="L58" s="16">
        <v>78282</v>
      </c>
      <c r="M58" s="51">
        <v>86464</v>
      </c>
      <c r="N58" s="18">
        <f t="shared" si="1"/>
        <v>942179</v>
      </c>
    </row>
    <row r="59" spans="1:14" ht="12" customHeight="1">
      <c r="A59" s="10" t="str">
        <f>'Pregnant Women Participating'!A59</f>
        <v>Choctaw Nation, OK</v>
      </c>
      <c r="B59" s="18">
        <v>6430</v>
      </c>
      <c r="C59" s="16">
        <v>93609</v>
      </c>
      <c r="D59" s="16">
        <v>104298</v>
      </c>
      <c r="E59" s="16">
        <v>84320</v>
      </c>
      <c r="F59" s="16">
        <v>91998</v>
      </c>
      <c r="G59" s="16">
        <v>102011</v>
      </c>
      <c r="H59" s="16">
        <v>78929</v>
      </c>
      <c r="I59" s="16">
        <v>82747</v>
      </c>
      <c r="J59" s="16">
        <v>79939</v>
      </c>
      <c r="K59" s="16">
        <v>82589</v>
      </c>
      <c r="L59" s="16">
        <v>75662</v>
      </c>
      <c r="M59" s="51">
        <v>83247</v>
      </c>
      <c r="N59" s="18">
        <f t="shared" si="1"/>
        <v>965779</v>
      </c>
    </row>
    <row r="60" spans="1:14" ht="12" customHeight="1">
      <c r="A60" s="10" t="str">
        <f>'Pregnant Women Participating'!A60</f>
        <v>Citizen Potawatomi Nation, OK</v>
      </c>
      <c r="B60" s="18">
        <v>22043</v>
      </c>
      <c r="C60" s="16">
        <v>22566</v>
      </c>
      <c r="D60" s="16">
        <v>23815</v>
      </c>
      <c r="E60" s="16">
        <v>18068</v>
      </c>
      <c r="F60" s="16">
        <v>19167</v>
      </c>
      <c r="G60" s="16">
        <v>31067</v>
      </c>
      <c r="H60" s="16">
        <v>41167</v>
      </c>
      <c r="I60" s="16">
        <v>24884</v>
      </c>
      <c r="J60" s="16">
        <v>25544</v>
      </c>
      <c r="K60" s="16">
        <v>25185</v>
      </c>
      <c r="L60" s="16">
        <v>25124</v>
      </c>
      <c r="M60" s="51">
        <v>31911</v>
      </c>
      <c r="N60" s="18">
        <f t="shared" si="1"/>
        <v>310541</v>
      </c>
    </row>
    <row r="61" spans="1:14" ht="12" customHeight="1">
      <c r="A61" s="10" t="str">
        <f>'Pregnant Women Participating'!A61</f>
        <v>Inter-Tribal Council, OK</v>
      </c>
      <c r="B61" s="18">
        <v>640</v>
      </c>
      <c r="C61" s="16">
        <v>11825</v>
      </c>
      <c r="D61" s="16">
        <v>7163</v>
      </c>
      <c r="E61" s="16">
        <v>5435</v>
      </c>
      <c r="F61" s="16">
        <v>5675</v>
      </c>
      <c r="G61" s="16">
        <v>6614</v>
      </c>
      <c r="H61" s="16">
        <v>5537</v>
      </c>
      <c r="I61" s="16">
        <v>6176</v>
      </c>
      <c r="J61" s="16">
        <v>6588</v>
      </c>
      <c r="K61" s="16">
        <v>6668</v>
      </c>
      <c r="L61" s="16">
        <v>6108</v>
      </c>
      <c r="M61" s="51">
        <v>6555</v>
      </c>
      <c r="N61" s="18">
        <f t="shared" si="1"/>
        <v>74984</v>
      </c>
    </row>
    <row r="62" spans="1:14" ht="12" customHeight="1">
      <c r="A62" s="10" t="str">
        <f>'Pregnant Women Participating'!A62</f>
        <v>Muscogee Creek Nation, OK</v>
      </c>
      <c r="B62" s="18">
        <v>47443</v>
      </c>
      <c r="C62" s="16">
        <v>45751</v>
      </c>
      <c r="D62" s="16">
        <v>58760</v>
      </c>
      <c r="E62" s="16">
        <v>49759</v>
      </c>
      <c r="F62" s="16">
        <v>54141</v>
      </c>
      <c r="G62" s="16">
        <v>58495</v>
      </c>
      <c r="H62" s="16">
        <v>49797</v>
      </c>
      <c r="I62" s="16">
        <v>51934</v>
      </c>
      <c r="J62" s="16">
        <v>0</v>
      </c>
      <c r="K62" s="16">
        <v>114687</v>
      </c>
      <c r="L62" s="16">
        <v>51740</v>
      </c>
      <c r="M62" s="51">
        <v>62177</v>
      </c>
      <c r="N62" s="18">
        <f t="shared" si="1"/>
        <v>644684</v>
      </c>
    </row>
    <row r="63" spans="1:14" ht="12" customHeight="1">
      <c r="A63" s="10" t="str">
        <f>'Pregnant Women Participating'!A63</f>
        <v>Osage Tribal Council, OK</v>
      </c>
      <c r="B63" s="18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51"/>
      <c r="N63" s="18" t="str">
        <f t="shared" si="1"/>
        <v> </v>
      </c>
    </row>
    <row r="64" spans="1:14" ht="12" customHeight="1">
      <c r="A64" s="10" t="str">
        <f>'Pregnant Women Participating'!A64</f>
        <v>Otoe-Missouria Tribe, OK</v>
      </c>
      <c r="B64" s="18"/>
      <c r="C64" s="16"/>
      <c r="D64" s="16"/>
      <c r="E64" s="16"/>
      <c r="F64" s="16"/>
      <c r="G64" s="16">
        <v>18831</v>
      </c>
      <c r="H64" s="16"/>
      <c r="I64" s="16"/>
      <c r="J64" s="16">
        <v>26544</v>
      </c>
      <c r="K64" s="16"/>
      <c r="L64" s="16">
        <v>25023</v>
      </c>
      <c r="M64" s="51">
        <v>9686</v>
      </c>
      <c r="N64" s="18">
        <f t="shared" si="1"/>
        <v>80084</v>
      </c>
    </row>
    <row r="65" spans="1:14" ht="12" customHeight="1">
      <c r="A65" s="10" t="str">
        <f>'Pregnant Women Participating'!A65</f>
        <v>Wichita, Caddo &amp; Delaware (WCD), OK</v>
      </c>
      <c r="B65" s="18">
        <v>144662</v>
      </c>
      <c r="C65" s="16">
        <v>0</v>
      </c>
      <c r="D65" s="16">
        <v>0</v>
      </c>
      <c r="E65" s="16">
        <v>161459</v>
      </c>
      <c r="F65" s="16">
        <v>79403</v>
      </c>
      <c r="G65" s="16">
        <v>86180</v>
      </c>
      <c r="H65" s="16">
        <v>68040</v>
      </c>
      <c r="I65" s="16">
        <v>71838</v>
      </c>
      <c r="J65" s="16">
        <v>152688</v>
      </c>
      <c r="K65" s="16">
        <v>0</v>
      </c>
      <c r="L65" s="16">
        <v>71437</v>
      </c>
      <c r="M65" s="51">
        <v>86363</v>
      </c>
      <c r="N65" s="18">
        <f t="shared" si="1"/>
        <v>922070</v>
      </c>
    </row>
    <row r="66" spans="1:14" s="23" customFormat="1" ht="24.75" customHeight="1">
      <c r="A66" s="19" t="str">
        <f>'Pregnant Women Participating'!A66</f>
        <v>Southwest Region</v>
      </c>
      <c r="B66" s="21">
        <v>29249969</v>
      </c>
      <c r="C66" s="20">
        <v>9848572</v>
      </c>
      <c r="D66" s="20">
        <v>29117700</v>
      </c>
      <c r="E66" s="20">
        <v>40649835</v>
      </c>
      <c r="F66" s="20">
        <v>14629854</v>
      </c>
      <c r="G66" s="20">
        <v>36942613</v>
      </c>
      <c r="H66" s="20">
        <v>12687096</v>
      </c>
      <c r="I66" s="20">
        <v>39713152</v>
      </c>
      <c r="J66" s="20">
        <v>29478917</v>
      </c>
      <c r="K66" s="20">
        <v>18162853</v>
      </c>
      <c r="L66" s="20">
        <v>35368249</v>
      </c>
      <c r="M66" s="50">
        <v>24765681</v>
      </c>
      <c r="N66" s="21">
        <f t="shared" si="1"/>
        <v>320614491</v>
      </c>
    </row>
    <row r="67" spans="1:14" ht="12" customHeight="1">
      <c r="A67" s="10" t="str">
        <f>'Pregnant Women Participating'!A67</f>
        <v>Colorado</v>
      </c>
      <c r="B67" s="18">
        <v>1637150</v>
      </c>
      <c r="C67" s="16">
        <v>1611944</v>
      </c>
      <c r="D67" s="16">
        <v>1682587</v>
      </c>
      <c r="E67" s="16">
        <v>1575386</v>
      </c>
      <c r="F67" s="16">
        <v>0</v>
      </c>
      <c r="G67" s="16">
        <v>3247709</v>
      </c>
      <c r="H67" s="16">
        <v>1578579</v>
      </c>
      <c r="I67" s="16">
        <v>1614685</v>
      </c>
      <c r="J67" s="16">
        <v>1649369</v>
      </c>
      <c r="K67" s="16">
        <v>1641137</v>
      </c>
      <c r="L67" s="16">
        <v>0</v>
      </c>
      <c r="M67" s="51">
        <v>3275924</v>
      </c>
      <c r="N67" s="18">
        <f t="shared" si="1"/>
        <v>19514470</v>
      </c>
    </row>
    <row r="68" spans="1:14" ht="12" customHeight="1">
      <c r="A68" s="10" t="str">
        <f>'Pregnant Women Participating'!A68</f>
        <v>Iowa</v>
      </c>
      <c r="B68" s="18">
        <v>89015</v>
      </c>
      <c r="C68" s="16">
        <v>1355803</v>
      </c>
      <c r="D68" s="16">
        <v>1496831</v>
      </c>
      <c r="E68" s="16">
        <v>1293290</v>
      </c>
      <c r="F68" s="16">
        <v>1478512</v>
      </c>
      <c r="G68" s="16">
        <v>1768985</v>
      </c>
      <c r="H68" s="16">
        <v>1235393</v>
      </c>
      <c r="I68" s="16">
        <v>1402869</v>
      </c>
      <c r="J68" s="16">
        <v>1412574</v>
      </c>
      <c r="K68" s="16">
        <v>1357867</v>
      </c>
      <c r="L68" s="16">
        <v>1319097</v>
      </c>
      <c r="M68" s="51">
        <v>1484748</v>
      </c>
      <c r="N68" s="18">
        <f t="shared" si="1"/>
        <v>15694984</v>
      </c>
    </row>
    <row r="69" spans="1:14" ht="12" customHeight="1">
      <c r="A69" s="10" t="str">
        <f>'Pregnant Women Participating'!A69</f>
        <v>Kansas</v>
      </c>
      <c r="B69" s="18">
        <v>111244</v>
      </c>
      <c r="C69" s="16">
        <v>1289016</v>
      </c>
      <c r="D69" s="16">
        <v>1477750</v>
      </c>
      <c r="E69" s="16">
        <v>1189816</v>
      </c>
      <c r="F69" s="16">
        <v>1324178</v>
      </c>
      <c r="G69" s="16">
        <v>1454250</v>
      </c>
      <c r="H69" s="16">
        <v>1178033</v>
      </c>
      <c r="I69" s="16">
        <v>1325548</v>
      </c>
      <c r="J69" s="16">
        <v>1341126</v>
      </c>
      <c r="K69" s="16">
        <v>1301901</v>
      </c>
      <c r="L69" s="16">
        <v>1265624</v>
      </c>
      <c r="M69" s="51">
        <v>2563176</v>
      </c>
      <c r="N69" s="18">
        <f t="shared" si="1"/>
        <v>15821662</v>
      </c>
    </row>
    <row r="70" spans="1:14" ht="12" customHeight="1">
      <c r="A70" s="10" t="str">
        <f>'Pregnant Women Participating'!A70</f>
        <v>Missouri</v>
      </c>
      <c r="B70" s="18">
        <v>8062329</v>
      </c>
      <c r="C70" s="16">
        <v>2872954</v>
      </c>
      <c r="D70" s="16">
        <v>1102488</v>
      </c>
      <c r="E70" s="16">
        <v>2814911</v>
      </c>
      <c r="F70" s="16">
        <v>2948274</v>
      </c>
      <c r="G70" s="16">
        <v>2961791</v>
      </c>
      <c r="H70" s="16">
        <v>2800638</v>
      </c>
      <c r="I70" s="16">
        <v>2857515</v>
      </c>
      <c r="J70" s="16">
        <v>2900341</v>
      </c>
      <c r="K70" s="16">
        <v>2893733</v>
      </c>
      <c r="L70" s="16">
        <v>2877810</v>
      </c>
      <c r="M70" s="51">
        <v>0</v>
      </c>
      <c r="N70" s="18">
        <f aca="true" t="shared" si="2" ref="N70:N101">IF(SUM(B70:M70)&gt;0,SUM(B70:M70)," ")</f>
        <v>35092784</v>
      </c>
    </row>
    <row r="71" spans="1:14" ht="12" customHeight="1">
      <c r="A71" s="10" t="str">
        <f>'Pregnant Women Participating'!A71</f>
        <v>Montana</v>
      </c>
      <c r="B71" s="18">
        <v>609572</v>
      </c>
      <c r="C71" s="16">
        <v>46695</v>
      </c>
      <c r="D71" s="16">
        <v>374913</v>
      </c>
      <c r="E71" s="16">
        <v>605108</v>
      </c>
      <c r="F71" s="16">
        <v>365870</v>
      </c>
      <c r="G71" s="16">
        <v>324845</v>
      </c>
      <c r="H71" s="16">
        <v>330797</v>
      </c>
      <c r="I71" s="16">
        <v>320353</v>
      </c>
      <c r="J71" s="16">
        <v>681335</v>
      </c>
      <c r="K71" s="16">
        <v>0</v>
      </c>
      <c r="L71" s="16">
        <v>287824</v>
      </c>
      <c r="M71" s="51">
        <v>313864</v>
      </c>
      <c r="N71" s="18">
        <f t="shared" si="2"/>
        <v>4261176</v>
      </c>
    </row>
    <row r="72" spans="1:14" ht="12" customHeight="1">
      <c r="A72" s="10" t="str">
        <f>'Pregnant Women Participating'!A72</f>
        <v>Nebraska</v>
      </c>
      <c r="B72" s="18">
        <v>710538</v>
      </c>
      <c r="C72" s="16">
        <v>692481</v>
      </c>
      <c r="D72" s="16">
        <v>787229</v>
      </c>
      <c r="E72" s="16">
        <v>645904</v>
      </c>
      <c r="F72" s="16">
        <v>764257</v>
      </c>
      <c r="G72" s="16">
        <v>726641</v>
      </c>
      <c r="H72" s="16">
        <v>640111</v>
      </c>
      <c r="I72" s="16">
        <v>728947</v>
      </c>
      <c r="J72" s="16">
        <v>737947</v>
      </c>
      <c r="K72" s="16">
        <v>713559</v>
      </c>
      <c r="L72" s="16">
        <v>692480</v>
      </c>
      <c r="M72" s="51">
        <v>781160</v>
      </c>
      <c r="N72" s="18">
        <f t="shared" si="2"/>
        <v>8621254</v>
      </c>
    </row>
    <row r="73" spans="1:14" ht="12" customHeight="1">
      <c r="A73" s="10" t="str">
        <f>'Pregnant Women Participating'!A73</f>
        <v>North Dakota</v>
      </c>
      <c r="B73" s="18">
        <v>206657</v>
      </c>
      <c r="C73" s="16">
        <v>212776</v>
      </c>
      <c r="D73" s="16">
        <v>220652</v>
      </c>
      <c r="E73" s="16">
        <v>213492</v>
      </c>
      <c r="F73" s="16">
        <v>214570</v>
      </c>
      <c r="G73" s="16">
        <v>217324</v>
      </c>
      <c r="H73" s="16">
        <v>201878</v>
      </c>
      <c r="I73" s="16">
        <v>216633</v>
      </c>
      <c r="J73" s="16">
        <v>210164</v>
      </c>
      <c r="K73" s="16">
        <v>216494</v>
      </c>
      <c r="L73" s="16">
        <v>207486</v>
      </c>
      <c r="M73" s="51">
        <v>220764</v>
      </c>
      <c r="N73" s="18">
        <f t="shared" si="2"/>
        <v>2558890</v>
      </c>
    </row>
    <row r="74" spans="1:14" ht="12" customHeight="1">
      <c r="A74" s="10" t="str">
        <f>'Pregnant Women Participating'!A74</f>
        <v>South Dakota</v>
      </c>
      <c r="B74" s="18">
        <v>316863</v>
      </c>
      <c r="C74" s="16">
        <v>301401</v>
      </c>
      <c r="D74" s="16">
        <v>330406</v>
      </c>
      <c r="E74" s="16">
        <v>288269</v>
      </c>
      <c r="F74" s="16">
        <v>0</v>
      </c>
      <c r="G74" s="16">
        <v>676557</v>
      </c>
      <c r="H74" s="16">
        <v>288371</v>
      </c>
      <c r="I74" s="16">
        <v>325602</v>
      </c>
      <c r="J74" s="16">
        <v>336608</v>
      </c>
      <c r="K74" s="16">
        <v>319112</v>
      </c>
      <c r="L74" s="16">
        <v>312701</v>
      </c>
      <c r="M74" s="51">
        <v>350708</v>
      </c>
      <c r="N74" s="18">
        <f t="shared" si="2"/>
        <v>3846598</v>
      </c>
    </row>
    <row r="75" spans="1:14" ht="12" customHeight="1">
      <c r="A75" s="10" t="str">
        <f>'Pregnant Women Participating'!A75</f>
        <v>Utah</v>
      </c>
      <c r="B75" s="18">
        <v>937993</v>
      </c>
      <c r="C75" s="16">
        <v>923746</v>
      </c>
      <c r="D75" s="16">
        <v>936173</v>
      </c>
      <c r="E75" s="16">
        <v>876253</v>
      </c>
      <c r="F75" s="16">
        <v>898493</v>
      </c>
      <c r="G75" s="16">
        <v>896343</v>
      </c>
      <c r="H75" s="16">
        <v>864923</v>
      </c>
      <c r="I75" s="16">
        <v>874895</v>
      </c>
      <c r="J75" s="16">
        <v>869518</v>
      </c>
      <c r="K75" s="16">
        <v>830739</v>
      </c>
      <c r="L75" s="16">
        <v>844778</v>
      </c>
      <c r="M75" s="51">
        <v>830698</v>
      </c>
      <c r="N75" s="18">
        <f t="shared" si="2"/>
        <v>10584552</v>
      </c>
    </row>
    <row r="76" spans="1:14" ht="12" customHeight="1">
      <c r="A76" s="10" t="str">
        <f>'Pregnant Women Participating'!A76</f>
        <v>Wyoming</v>
      </c>
      <c r="B76" s="18">
        <v>190384</v>
      </c>
      <c r="C76" s="16">
        <v>194305</v>
      </c>
      <c r="D76" s="16">
        <v>179499</v>
      </c>
      <c r="E76" s="16">
        <v>215455</v>
      </c>
      <c r="F76" s="16">
        <v>178143</v>
      </c>
      <c r="G76" s="16">
        <v>202076</v>
      </c>
      <c r="H76" s="16">
        <v>192306</v>
      </c>
      <c r="I76" s="16">
        <v>197987</v>
      </c>
      <c r="J76" s="16">
        <v>195476</v>
      </c>
      <c r="K76" s="16">
        <v>189273</v>
      </c>
      <c r="L76" s="16">
        <v>163552</v>
      </c>
      <c r="M76" s="51">
        <v>218455</v>
      </c>
      <c r="N76" s="18">
        <f t="shared" si="2"/>
        <v>2316911</v>
      </c>
    </row>
    <row r="77" spans="1:14" ht="12" customHeight="1">
      <c r="A77" s="10" t="str">
        <f>'Pregnant Women Participating'!A77</f>
        <v>Ute Mountain Ute Tribe, CO</v>
      </c>
      <c r="B77" s="18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51"/>
      <c r="N77" s="18" t="str">
        <f t="shared" si="2"/>
        <v> </v>
      </c>
    </row>
    <row r="78" spans="1:14" ht="12" customHeight="1">
      <c r="A78" s="10" t="str">
        <f>'Pregnant Women Participating'!A78</f>
        <v>Omaha Sioux, NE</v>
      </c>
      <c r="B78" s="18">
        <v>0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  <c r="L78" s="16">
        <v>0</v>
      </c>
      <c r="M78" s="51"/>
      <c r="N78" s="18" t="str">
        <f t="shared" si="2"/>
        <v> </v>
      </c>
    </row>
    <row r="79" spans="1:14" ht="12" customHeight="1">
      <c r="A79" s="10" t="str">
        <f>'Pregnant Women Participating'!A79</f>
        <v>Santee Sioux, NE</v>
      </c>
      <c r="B79" s="18">
        <v>0</v>
      </c>
      <c r="C79" s="16">
        <v>0</v>
      </c>
      <c r="D79" s="16">
        <v>0</v>
      </c>
      <c r="E79" s="16">
        <v>0</v>
      </c>
      <c r="F79" s="16">
        <v>0</v>
      </c>
      <c r="G79" s="16">
        <v>0</v>
      </c>
      <c r="H79" s="16">
        <v>0</v>
      </c>
      <c r="I79" s="16">
        <v>0</v>
      </c>
      <c r="J79" s="16">
        <v>0</v>
      </c>
      <c r="K79" s="16">
        <v>0</v>
      </c>
      <c r="L79" s="16">
        <v>0</v>
      </c>
      <c r="M79" s="51">
        <v>0</v>
      </c>
      <c r="N79" s="18" t="str">
        <f t="shared" si="2"/>
        <v> </v>
      </c>
    </row>
    <row r="80" spans="1:14" ht="12" customHeight="1">
      <c r="A80" s="10" t="str">
        <f>'Pregnant Women Participating'!A80</f>
        <v>Winnebago Tribe, NE</v>
      </c>
      <c r="B80" s="18">
        <v>0</v>
      </c>
      <c r="C80" s="16"/>
      <c r="D80" s="16">
        <v>0</v>
      </c>
      <c r="E80" s="16"/>
      <c r="F80" s="16">
        <v>0</v>
      </c>
      <c r="G80" s="16"/>
      <c r="H80" s="16">
        <v>0</v>
      </c>
      <c r="I80" s="16">
        <v>0</v>
      </c>
      <c r="J80" s="16"/>
      <c r="K80" s="16"/>
      <c r="L80" s="16"/>
      <c r="M80" s="51"/>
      <c r="N80" s="18" t="str">
        <f t="shared" si="2"/>
        <v> </v>
      </c>
    </row>
    <row r="81" spans="1:14" ht="12" customHeight="1">
      <c r="A81" s="10" t="str">
        <f>'Pregnant Women Participating'!A81</f>
        <v>Standing Rock Sioux Tribe, ND</v>
      </c>
      <c r="B81" s="18">
        <v>6698</v>
      </c>
      <c r="C81" s="16">
        <v>5435</v>
      </c>
      <c r="D81" s="16">
        <v>4647</v>
      </c>
      <c r="E81" s="16">
        <v>6422</v>
      </c>
      <c r="F81" s="16">
        <v>3443</v>
      </c>
      <c r="G81" s="16">
        <v>4902</v>
      </c>
      <c r="H81" s="16">
        <v>5550</v>
      </c>
      <c r="I81" s="16">
        <v>3610</v>
      </c>
      <c r="J81" s="16">
        <v>7717</v>
      </c>
      <c r="K81" s="16">
        <v>5594</v>
      </c>
      <c r="L81" s="16">
        <v>5706</v>
      </c>
      <c r="M81" s="51">
        <v>7664</v>
      </c>
      <c r="N81" s="18">
        <f t="shared" si="2"/>
        <v>67388</v>
      </c>
    </row>
    <row r="82" spans="1:14" ht="12" customHeight="1">
      <c r="A82" s="10" t="str">
        <f>'Pregnant Women Participating'!A82</f>
        <v>Three Affiliated Tribes, ND</v>
      </c>
      <c r="B82" s="18">
        <v>0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  <c r="M82" s="51">
        <v>0</v>
      </c>
      <c r="N82" s="18" t="str">
        <f t="shared" si="2"/>
        <v> </v>
      </c>
    </row>
    <row r="83" spans="1:14" ht="12" customHeight="1">
      <c r="A83" s="10" t="str">
        <f>'Pregnant Women Participating'!A83</f>
        <v>Cheyenne River Sioux, SD</v>
      </c>
      <c r="B83" s="18">
        <v>4020</v>
      </c>
      <c r="C83" s="16">
        <v>4512</v>
      </c>
      <c r="D83" s="16">
        <v>0</v>
      </c>
      <c r="E83" s="16">
        <v>9869</v>
      </c>
      <c r="F83" s="16">
        <v>5685</v>
      </c>
      <c r="G83" s="16">
        <v>5499</v>
      </c>
      <c r="H83" s="16">
        <v>5309</v>
      </c>
      <c r="I83" s="16">
        <v>5374</v>
      </c>
      <c r="J83" s="16">
        <v>0</v>
      </c>
      <c r="K83" s="16">
        <v>10034</v>
      </c>
      <c r="L83" s="16">
        <v>5052</v>
      </c>
      <c r="M83" s="51">
        <v>5755</v>
      </c>
      <c r="N83" s="18">
        <f t="shared" si="2"/>
        <v>61109</v>
      </c>
    </row>
    <row r="84" spans="1:14" ht="12" customHeight="1">
      <c r="A84" s="10" t="str">
        <f>'Pregnant Women Participating'!A84</f>
        <v>Rosebud Sioux, SD</v>
      </c>
      <c r="B84" s="18">
        <v>29025</v>
      </c>
      <c r="C84" s="16">
        <v>12910</v>
      </c>
      <c r="D84" s="16">
        <v>8219</v>
      </c>
      <c r="E84" s="16">
        <v>12604</v>
      </c>
      <c r="F84" s="16">
        <v>3096</v>
      </c>
      <c r="G84" s="16">
        <v>14825</v>
      </c>
      <c r="H84" s="16">
        <v>0</v>
      </c>
      <c r="I84" s="16">
        <v>33463</v>
      </c>
      <c r="J84" s="16">
        <v>6199</v>
      </c>
      <c r="K84" s="16">
        <v>13545</v>
      </c>
      <c r="L84" s="16">
        <v>0</v>
      </c>
      <c r="M84" s="51">
        <v>16247</v>
      </c>
      <c r="N84" s="18">
        <f t="shared" si="2"/>
        <v>150133</v>
      </c>
    </row>
    <row r="85" spans="1:14" ht="12" customHeight="1">
      <c r="A85" s="10" t="str">
        <f>'Pregnant Women Participating'!A85</f>
        <v>Northern Arapahoe, WY</v>
      </c>
      <c r="B85" s="18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51"/>
      <c r="N85" s="18" t="str">
        <f t="shared" si="2"/>
        <v> </v>
      </c>
    </row>
    <row r="86" spans="1:14" ht="12" customHeight="1">
      <c r="A86" s="10" t="str">
        <f>'Pregnant Women Participating'!A86</f>
        <v>Shoshone Tribe, WY</v>
      </c>
      <c r="B86" s="18">
        <v>0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6">
        <v>0</v>
      </c>
      <c r="M86" s="51">
        <v>0</v>
      </c>
      <c r="N86" s="18" t="str">
        <f t="shared" si="2"/>
        <v> </v>
      </c>
    </row>
    <row r="87" spans="1:14" s="23" customFormat="1" ht="24.75" customHeight="1">
      <c r="A87" s="19" t="str">
        <f>'Pregnant Women Participating'!A87</f>
        <v>Mountain Plains</v>
      </c>
      <c r="B87" s="21">
        <v>12911488</v>
      </c>
      <c r="C87" s="20">
        <v>9523978</v>
      </c>
      <c r="D87" s="20">
        <v>8601394</v>
      </c>
      <c r="E87" s="20">
        <v>9746779</v>
      </c>
      <c r="F87" s="20">
        <v>8184521</v>
      </c>
      <c r="G87" s="20">
        <v>12501747</v>
      </c>
      <c r="H87" s="20">
        <v>9321888</v>
      </c>
      <c r="I87" s="20">
        <v>9907481</v>
      </c>
      <c r="J87" s="20">
        <v>10348374</v>
      </c>
      <c r="K87" s="20">
        <v>9492988</v>
      </c>
      <c r="L87" s="20">
        <v>7982110</v>
      </c>
      <c r="M87" s="50">
        <v>10069163</v>
      </c>
      <c r="N87" s="21">
        <f t="shared" si="2"/>
        <v>118591911</v>
      </c>
    </row>
    <row r="88" spans="1:14" ht="12" customHeight="1">
      <c r="A88" s="11" t="str">
        <f>'Pregnant Women Participating'!A88</f>
        <v>Alaska</v>
      </c>
      <c r="B88" s="18">
        <v>278161</v>
      </c>
      <c r="C88" s="16">
        <v>312961</v>
      </c>
      <c r="D88" s="16">
        <v>290675</v>
      </c>
      <c r="E88" s="16">
        <v>251459</v>
      </c>
      <c r="F88" s="16">
        <v>267598</v>
      </c>
      <c r="G88" s="16">
        <v>481077</v>
      </c>
      <c r="H88" s="16">
        <v>228291</v>
      </c>
      <c r="I88" s="16">
        <v>243472</v>
      </c>
      <c r="J88" s="16">
        <v>232775</v>
      </c>
      <c r="K88" s="16">
        <v>215101</v>
      </c>
      <c r="L88" s="16">
        <v>25987</v>
      </c>
      <c r="M88" s="51">
        <v>292445</v>
      </c>
      <c r="N88" s="18">
        <f t="shared" si="2"/>
        <v>3120002</v>
      </c>
    </row>
    <row r="89" spans="1:14" ht="12" customHeight="1">
      <c r="A89" s="11" t="str">
        <f>'Pregnant Women Participating'!A89</f>
        <v>American Samoa</v>
      </c>
      <c r="B89" s="18">
        <v>83455</v>
      </c>
      <c r="C89" s="16">
        <v>74977</v>
      </c>
      <c r="D89" s="16">
        <v>80551</v>
      </c>
      <c r="E89" s="16">
        <v>81191</v>
      </c>
      <c r="F89" s="16">
        <v>70405</v>
      </c>
      <c r="G89" s="16">
        <v>81455</v>
      </c>
      <c r="H89" s="16">
        <v>70719</v>
      </c>
      <c r="I89" s="16">
        <v>77981</v>
      </c>
      <c r="J89" s="16">
        <v>74042</v>
      </c>
      <c r="K89" s="16">
        <v>76777</v>
      </c>
      <c r="L89" s="16">
        <v>67071</v>
      </c>
      <c r="M89" s="51">
        <v>79207</v>
      </c>
      <c r="N89" s="18">
        <f t="shared" si="2"/>
        <v>917831</v>
      </c>
    </row>
    <row r="90" spans="1:14" ht="12" customHeight="1">
      <c r="A90" s="11" t="str">
        <f>'Pregnant Women Participating'!A90</f>
        <v>Arizona</v>
      </c>
      <c r="B90" s="18">
        <v>6555068</v>
      </c>
      <c r="C90" s="16">
        <v>3623291</v>
      </c>
      <c r="D90" s="16">
        <v>226844</v>
      </c>
      <c r="E90" s="16">
        <v>6312116</v>
      </c>
      <c r="F90" s="16">
        <v>3509939</v>
      </c>
      <c r="G90" s="16">
        <v>3113971</v>
      </c>
      <c r="H90" s="16">
        <v>210420</v>
      </c>
      <c r="I90" s="16">
        <v>6387956</v>
      </c>
      <c r="J90" s="16">
        <v>258950</v>
      </c>
      <c r="K90" s="16">
        <v>3357660</v>
      </c>
      <c r="L90" s="16">
        <v>3274985</v>
      </c>
      <c r="M90" s="51">
        <v>3598122</v>
      </c>
      <c r="N90" s="18">
        <f t="shared" si="2"/>
        <v>40429322</v>
      </c>
    </row>
    <row r="91" spans="1:14" ht="12" customHeight="1">
      <c r="A91" s="11" t="str">
        <f>'Pregnant Women Participating'!A91</f>
        <v>California</v>
      </c>
      <c r="B91" s="18">
        <v>20133596</v>
      </c>
      <c r="C91" s="16">
        <v>19311631</v>
      </c>
      <c r="D91" s="16">
        <v>21098887</v>
      </c>
      <c r="E91" s="16">
        <v>17626820</v>
      </c>
      <c r="F91" s="16">
        <v>20766208</v>
      </c>
      <c r="G91" s="16">
        <v>20840503</v>
      </c>
      <c r="H91" s="16">
        <v>18197377</v>
      </c>
      <c r="I91" s="16">
        <v>18554313</v>
      </c>
      <c r="J91" s="16">
        <v>20612428</v>
      </c>
      <c r="K91" s="16">
        <v>19457697</v>
      </c>
      <c r="L91" s="16">
        <v>18933657</v>
      </c>
      <c r="M91" s="51">
        <v>20367136</v>
      </c>
      <c r="N91" s="18">
        <f t="shared" si="2"/>
        <v>235900253</v>
      </c>
    </row>
    <row r="92" spans="1:14" ht="12" customHeight="1">
      <c r="A92" s="11" t="str">
        <f>'Pregnant Women Participating'!A92</f>
        <v>Guam</v>
      </c>
      <c r="B92" s="18">
        <v>158714</v>
      </c>
      <c r="C92" s="16">
        <v>152451</v>
      </c>
      <c r="D92" s="16">
        <v>166947</v>
      </c>
      <c r="E92" s="16">
        <v>147646</v>
      </c>
      <c r="F92" s="16">
        <v>162287</v>
      </c>
      <c r="G92" s="16">
        <v>145157</v>
      </c>
      <c r="H92" s="16">
        <v>151895</v>
      </c>
      <c r="I92" s="16">
        <v>159859</v>
      </c>
      <c r="J92" s="16">
        <v>169448</v>
      </c>
      <c r="K92" s="16">
        <v>159426</v>
      </c>
      <c r="L92" s="16">
        <v>157535</v>
      </c>
      <c r="M92" s="51">
        <v>161155</v>
      </c>
      <c r="N92" s="18">
        <f t="shared" si="2"/>
        <v>1892520</v>
      </c>
    </row>
    <row r="93" spans="1:14" ht="12" customHeight="1">
      <c r="A93" s="11" t="str">
        <f>'Pregnant Women Participating'!A93</f>
        <v>Hawaii</v>
      </c>
      <c r="B93" s="18">
        <v>583306</v>
      </c>
      <c r="C93" s="16">
        <v>32696</v>
      </c>
      <c r="D93" s="16">
        <v>658822</v>
      </c>
      <c r="E93" s="16">
        <v>1160012</v>
      </c>
      <c r="F93" s="16">
        <v>32086</v>
      </c>
      <c r="G93" s="16">
        <v>1105025</v>
      </c>
      <c r="H93" s="16">
        <v>32979</v>
      </c>
      <c r="I93" s="16">
        <v>1126013</v>
      </c>
      <c r="J93" s="16">
        <v>51002</v>
      </c>
      <c r="K93" s="16">
        <v>1051592</v>
      </c>
      <c r="L93" s="16">
        <v>594960</v>
      </c>
      <c r="M93" s="51">
        <v>57269</v>
      </c>
      <c r="N93" s="18">
        <f t="shared" si="2"/>
        <v>6485762</v>
      </c>
    </row>
    <row r="94" spans="1:14" ht="12" customHeight="1">
      <c r="A94" s="11" t="str">
        <f>'Pregnant Women Participating'!A94</f>
        <v>Idaho</v>
      </c>
      <c r="B94" s="18">
        <v>1291781</v>
      </c>
      <c r="C94" s="16">
        <v>36543</v>
      </c>
      <c r="D94" s="16">
        <v>675752</v>
      </c>
      <c r="E94" s="16">
        <v>639633</v>
      </c>
      <c r="F94" s="16">
        <v>648729</v>
      </c>
      <c r="G94" s="16">
        <v>655466</v>
      </c>
      <c r="H94" s="16">
        <v>642959</v>
      </c>
      <c r="I94" s="16">
        <v>635367</v>
      </c>
      <c r="J94" s="16">
        <v>620969</v>
      </c>
      <c r="K94" s="16">
        <v>618901</v>
      </c>
      <c r="L94" s="16">
        <v>615935</v>
      </c>
      <c r="M94" s="51">
        <v>636216</v>
      </c>
      <c r="N94" s="18">
        <f t="shared" si="2"/>
        <v>7718251</v>
      </c>
    </row>
    <row r="95" spans="1:14" ht="12" customHeight="1">
      <c r="A95" s="11" t="str">
        <f>'Pregnant Women Participating'!A95</f>
        <v>Nevada</v>
      </c>
      <c r="B95" s="18">
        <v>1435066</v>
      </c>
      <c r="C95" s="16">
        <v>1387693</v>
      </c>
      <c r="D95" s="16">
        <v>1453452</v>
      </c>
      <c r="E95" s="16">
        <v>1328147</v>
      </c>
      <c r="F95" s="16">
        <v>1412868</v>
      </c>
      <c r="G95" s="16">
        <v>1401099</v>
      </c>
      <c r="H95" s="16">
        <v>1221938</v>
      </c>
      <c r="I95" s="16">
        <v>1455296</v>
      </c>
      <c r="J95" s="16">
        <v>1316957</v>
      </c>
      <c r="K95" s="16">
        <v>1389119</v>
      </c>
      <c r="L95" s="16">
        <v>1310707</v>
      </c>
      <c r="M95" s="51">
        <v>1387310</v>
      </c>
      <c r="N95" s="18">
        <f t="shared" si="2"/>
        <v>16499652</v>
      </c>
    </row>
    <row r="96" spans="1:14" ht="12" customHeight="1">
      <c r="A96" s="11" t="str">
        <f>'Pregnant Women Participating'!A96</f>
        <v>Oregon</v>
      </c>
      <c r="B96" s="18">
        <v>1384892</v>
      </c>
      <c r="C96" s="16">
        <v>1594423</v>
      </c>
      <c r="D96" s="16">
        <v>1355541</v>
      </c>
      <c r="E96" s="16">
        <v>1371863</v>
      </c>
      <c r="F96" s="16">
        <v>1414959</v>
      </c>
      <c r="G96" s="16">
        <v>1366350</v>
      </c>
      <c r="H96" s="16">
        <v>1349218</v>
      </c>
      <c r="I96" s="16">
        <v>1424670</v>
      </c>
      <c r="J96" s="16">
        <v>1370730</v>
      </c>
      <c r="K96" s="16">
        <v>1230905</v>
      </c>
      <c r="L96" s="16">
        <v>1413941</v>
      </c>
      <c r="M96" s="51">
        <v>2197397</v>
      </c>
      <c r="N96" s="18">
        <f t="shared" si="2"/>
        <v>17474889</v>
      </c>
    </row>
    <row r="97" spans="1:14" ht="12" customHeight="1">
      <c r="A97" s="11" t="str">
        <f>'Pregnant Women Participating'!A97</f>
        <v>Washington</v>
      </c>
      <c r="B97" s="18">
        <v>2680912</v>
      </c>
      <c r="C97" s="16">
        <v>2458476</v>
      </c>
      <c r="D97" s="16">
        <v>2804685</v>
      </c>
      <c r="E97" s="16">
        <v>2270374</v>
      </c>
      <c r="F97" s="16">
        <v>2567427</v>
      </c>
      <c r="G97" s="16">
        <v>2691589</v>
      </c>
      <c r="H97" s="16">
        <v>2200407</v>
      </c>
      <c r="I97" s="16">
        <v>2346365</v>
      </c>
      <c r="J97" s="16">
        <v>2321911</v>
      </c>
      <c r="K97" s="16">
        <v>2316330</v>
      </c>
      <c r="L97" s="16">
        <v>2188848</v>
      </c>
      <c r="M97" s="51">
        <v>2243879</v>
      </c>
      <c r="N97" s="18">
        <f t="shared" si="2"/>
        <v>29091203</v>
      </c>
    </row>
    <row r="98" spans="1:14" ht="12" customHeight="1">
      <c r="A98" s="11" t="str">
        <f>'Pregnant Women Participating'!A98</f>
        <v>Northern Marianas</v>
      </c>
      <c r="B98" s="18">
        <v>109745</v>
      </c>
      <c r="C98" s="16">
        <v>1232</v>
      </c>
      <c r="D98" s="16">
        <v>57182</v>
      </c>
      <c r="E98" s="16">
        <v>52570</v>
      </c>
      <c r="F98" s="16">
        <v>50840</v>
      </c>
      <c r="G98" s="16">
        <v>64385</v>
      </c>
      <c r="H98" s="16">
        <v>47095</v>
      </c>
      <c r="I98" s="16">
        <v>57420</v>
      </c>
      <c r="J98" s="16">
        <v>48624</v>
      </c>
      <c r="K98" s="16">
        <v>115463</v>
      </c>
      <c r="L98" s="16">
        <v>53999</v>
      </c>
      <c r="M98" s="51">
        <v>605</v>
      </c>
      <c r="N98" s="18">
        <f t="shared" si="2"/>
        <v>659160</v>
      </c>
    </row>
    <row r="99" spans="1:14" ht="12" customHeight="1">
      <c r="A99" s="11" t="str">
        <f>'Pregnant Women Participating'!A99</f>
        <v>Inter-Tribal Council, AZ</v>
      </c>
      <c r="B99" s="18">
        <v>383081</v>
      </c>
      <c r="C99" s="16">
        <v>13482</v>
      </c>
      <c r="D99" s="16">
        <v>367153</v>
      </c>
      <c r="E99" s="16">
        <v>195884</v>
      </c>
      <c r="F99" s="16">
        <v>188409</v>
      </c>
      <c r="G99" s="16">
        <v>14652</v>
      </c>
      <c r="H99" s="16">
        <v>347309</v>
      </c>
      <c r="I99" s="16">
        <v>191693</v>
      </c>
      <c r="J99" s="16">
        <v>197228</v>
      </c>
      <c r="K99" s="16">
        <v>186813</v>
      </c>
      <c r="L99" s="16">
        <v>17736</v>
      </c>
      <c r="M99" s="51">
        <v>210443</v>
      </c>
      <c r="N99" s="18">
        <f t="shared" si="2"/>
        <v>2313883</v>
      </c>
    </row>
    <row r="100" spans="1:14" ht="12" customHeight="1">
      <c r="A100" s="11" t="str">
        <f>'Pregnant Women Participating'!A100</f>
        <v>Navajo Nation, AZ</v>
      </c>
      <c r="B100" s="18">
        <v>3411</v>
      </c>
      <c r="C100" s="16">
        <v>447183</v>
      </c>
      <c r="D100" s="16">
        <v>4164</v>
      </c>
      <c r="E100" s="16">
        <v>137318</v>
      </c>
      <c r="F100" s="16">
        <v>298976</v>
      </c>
      <c r="G100" s="16"/>
      <c r="H100" s="16">
        <v>269145</v>
      </c>
      <c r="I100" s="16">
        <v>4149</v>
      </c>
      <c r="J100" s="16">
        <v>144049</v>
      </c>
      <c r="K100" s="16">
        <v>286166</v>
      </c>
      <c r="L100" s="16">
        <v>6296</v>
      </c>
      <c r="M100" s="51">
        <v>279313</v>
      </c>
      <c r="N100" s="18">
        <f t="shared" si="2"/>
        <v>1880170</v>
      </c>
    </row>
    <row r="101" spans="1:14" ht="12" customHeight="1">
      <c r="A101" s="11" t="str">
        <f>'Pregnant Women Participating'!A101</f>
        <v>Inter-Tribal Council, NV</v>
      </c>
      <c r="B101" s="18">
        <v>18378</v>
      </c>
      <c r="C101" s="16">
        <v>22957</v>
      </c>
      <c r="D101" s="16">
        <v>27398</v>
      </c>
      <c r="E101" s="16">
        <v>21369</v>
      </c>
      <c r="F101" s="16">
        <v>21916</v>
      </c>
      <c r="G101" s="16">
        <v>24596</v>
      </c>
      <c r="H101" s="16">
        <v>23770</v>
      </c>
      <c r="I101" s="16">
        <v>25333</v>
      </c>
      <c r="J101" s="16">
        <v>25373</v>
      </c>
      <c r="K101" s="16">
        <v>26122</v>
      </c>
      <c r="L101" s="16">
        <v>26831</v>
      </c>
      <c r="M101" s="51">
        <v>19114</v>
      </c>
      <c r="N101" s="18">
        <f t="shared" si="2"/>
        <v>283157</v>
      </c>
    </row>
    <row r="102" spans="1:14" s="23" customFormat="1" ht="24.75" customHeight="1">
      <c r="A102" s="19" t="str">
        <f>'Pregnant Women Participating'!A102</f>
        <v>Western Region</v>
      </c>
      <c r="B102" s="21">
        <v>35099566</v>
      </c>
      <c r="C102" s="20">
        <v>29469996</v>
      </c>
      <c r="D102" s="20">
        <v>29268053</v>
      </c>
      <c r="E102" s="20">
        <v>31596402</v>
      </c>
      <c r="F102" s="20">
        <v>31412647</v>
      </c>
      <c r="G102" s="20">
        <v>31985325</v>
      </c>
      <c r="H102" s="20">
        <v>24993522</v>
      </c>
      <c r="I102" s="20">
        <v>32689887</v>
      </c>
      <c r="J102" s="20">
        <v>27444486</v>
      </c>
      <c r="K102" s="20">
        <v>30488072</v>
      </c>
      <c r="L102" s="20">
        <v>28688488</v>
      </c>
      <c r="M102" s="50">
        <v>31529611</v>
      </c>
      <c r="N102" s="21">
        <f>IF(SUM(B102:M102)&gt;0,SUM(B102:M102)," ")</f>
        <v>364666055</v>
      </c>
    </row>
    <row r="103" spans="1:14" s="38" customFormat="1" ht="16.5" customHeight="1" thickBot="1">
      <c r="A103" s="35" t="str">
        <f>'Pregnant Women Participating'!A103</f>
        <v>TOTAL</v>
      </c>
      <c r="B103" s="36">
        <v>174331978</v>
      </c>
      <c r="C103" s="37">
        <v>119569936</v>
      </c>
      <c r="D103" s="37">
        <v>144300073</v>
      </c>
      <c r="E103" s="37">
        <v>162648049</v>
      </c>
      <c r="F103" s="37">
        <v>137493187</v>
      </c>
      <c r="G103" s="37">
        <v>175558311</v>
      </c>
      <c r="H103" s="37">
        <v>116018441</v>
      </c>
      <c r="I103" s="37">
        <v>179228767</v>
      </c>
      <c r="J103" s="37">
        <v>160475662</v>
      </c>
      <c r="K103" s="37">
        <v>127814785</v>
      </c>
      <c r="L103" s="37">
        <v>151956588</v>
      </c>
      <c r="M103" s="53">
        <v>162941109</v>
      </c>
      <c r="N103" s="36">
        <f>IF(SUM(B103:M103)&gt;0,SUM(B103:M103)," ")</f>
        <v>1812336886</v>
      </c>
    </row>
    <row r="104" s="7" customFormat="1" ht="12.75" customHeight="1" thickTop="1">
      <c r="A104" s="12"/>
    </row>
    <row r="105" ht="12">
      <c r="A105" s="12"/>
    </row>
    <row r="106" s="60" customFormat="1" ht="12.75">
      <c r="A106" s="14" t="s">
        <v>1</v>
      </c>
    </row>
  </sheetData>
  <sheetProtection/>
  <printOptions/>
  <pageMargins left="0.5" right="0.5" top="0.5" bottom="0.5" header="0.5" footer="0.3"/>
  <pageSetup fitToHeight="0" fitToWidth="1" horizontalDpi="600" verticalDpi="600" orientation="landscape" scale="90" r:id="rId1"/>
  <headerFooter alignWithMargins="0">
    <oddFooter>&amp;L&amp;6Source: National Data Bank, USDA/Food and Nutrition Service&amp;C&amp;6Page &amp;P of &amp;N&amp;R&amp;6Printed on: &amp;D &amp;T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0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4.7109375" style="13" customWidth="1"/>
    <col min="2" max="2" width="19.7109375" style="3" customWidth="1"/>
    <col min="3" max="16384" width="9.140625" style="3" customWidth="1"/>
  </cols>
  <sheetData>
    <row r="1" spans="1:2" ht="12" customHeight="1">
      <c r="A1" s="14" t="s">
        <v>3</v>
      </c>
      <c r="B1" s="2"/>
    </row>
    <row r="2" spans="1:2" ht="12" customHeight="1">
      <c r="A2" s="14" t="str">
        <f>'Pregnant Women Participating'!A2</f>
        <v>FISCAL YEAR 2014</v>
      </c>
      <c r="B2" s="2"/>
    </row>
    <row r="3" spans="1:2" ht="12" customHeight="1">
      <c r="A3" s="1" t="str">
        <f>'Pregnant Women Participating'!A3</f>
        <v>Data as of December 11, 2015</v>
      </c>
      <c r="B3" s="4"/>
    </row>
    <row r="4" spans="1:2" ht="12" customHeight="1">
      <c r="A4" s="4"/>
      <c r="B4" s="27"/>
    </row>
    <row r="5" spans="1:2" s="5" customFormat="1" ht="24" customHeight="1">
      <c r="A5" s="9" t="s">
        <v>0</v>
      </c>
      <c r="B5" s="15" t="s">
        <v>142</v>
      </c>
    </row>
    <row r="6" spans="1:2" s="7" customFormat="1" ht="12" customHeight="1">
      <c r="A6" s="10" t="str">
        <f>'Pregnant Women Participating'!A6</f>
        <v>Connecticut</v>
      </c>
      <c r="B6" s="16">
        <v>12985165</v>
      </c>
    </row>
    <row r="7" spans="1:2" s="7" customFormat="1" ht="12" customHeight="1">
      <c r="A7" s="10" t="str">
        <f>'Pregnant Women Participating'!A7</f>
        <v>Maine</v>
      </c>
      <c r="B7" s="16">
        <v>5410654</v>
      </c>
    </row>
    <row r="8" spans="1:2" s="7" customFormat="1" ht="12" customHeight="1">
      <c r="A8" s="10" t="str">
        <f>'Pregnant Women Participating'!A8</f>
        <v>Massachusetts</v>
      </c>
      <c r="B8" s="16">
        <v>24329763</v>
      </c>
    </row>
    <row r="9" spans="1:2" s="7" customFormat="1" ht="12" customHeight="1">
      <c r="A9" s="10" t="str">
        <f>'Pregnant Women Participating'!A9</f>
        <v>New Hampshire</v>
      </c>
      <c r="B9" s="16">
        <v>4115863</v>
      </c>
    </row>
    <row r="10" spans="1:2" s="7" customFormat="1" ht="12" customHeight="1">
      <c r="A10" s="10" t="str">
        <f>'Pregnant Women Participating'!A10</f>
        <v>New York</v>
      </c>
      <c r="B10" s="16">
        <v>114271230</v>
      </c>
    </row>
    <row r="11" spans="1:2" s="7" customFormat="1" ht="12" customHeight="1">
      <c r="A11" s="10" t="str">
        <f>'Pregnant Women Participating'!A11</f>
        <v>Rhode Island</v>
      </c>
      <c r="B11" s="16">
        <v>6007105</v>
      </c>
    </row>
    <row r="12" spans="1:2" s="7" customFormat="1" ht="12" customHeight="1">
      <c r="A12" s="10" t="str">
        <f>'Pregnant Women Participating'!A12</f>
        <v>Vermont</v>
      </c>
      <c r="B12" s="16">
        <v>4178174</v>
      </c>
    </row>
    <row r="13" spans="1:2" s="7" customFormat="1" ht="12" customHeight="1">
      <c r="A13" s="10" t="str">
        <f>'Pregnant Women Participating'!A13</f>
        <v>Indian Township, ME</v>
      </c>
      <c r="B13" s="16">
        <v>41258</v>
      </c>
    </row>
    <row r="14" spans="1:2" s="7" customFormat="1" ht="12" customHeight="1">
      <c r="A14" s="10" t="str">
        <f>'Pregnant Women Participating'!A14</f>
        <v>Pleasant Point, ME</v>
      </c>
      <c r="B14" s="16">
        <v>24402</v>
      </c>
    </row>
    <row r="15" spans="1:2" s="7" customFormat="1" ht="12" customHeight="1">
      <c r="A15" s="10" t="str">
        <f>'Pregnant Women Participating'!A15</f>
        <v>Seneca Nation, NY</v>
      </c>
      <c r="B15" s="16">
        <v>56230</v>
      </c>
    </row>
    <row r="16" spans="1:2" s="22" customFormat="1" ht="24.75" customHeight="1">
      <c r="A16" s="19" t="str">
        <f>'Pregnant Women Participating'!A16</f>
        <v>Northeast Region</v>
      </c>
      <c r="B16" s="20">
        <v>171419844</v>
      </c>
    </row>
    <row r="17" spans="1:2" ht="12" customHeight="1">
      <c r="A17" s="10" t="str">
        <f>'Pregnant Women Participating'!A17</f>
        <v>Delaware</v>
      </c>
      <c r="B17" s="6">
        <v>5272155</v>
      </c>
    </row>
    <row r="18" spans="1:2" ht="12" customHeight="1">
      <c r="A18" s="10" t="str">
        <f>'Pregnant Women Participating'!A18</f>
        <v>District of Columbia</v>
      </c>
      <c r="B18" s="6">
        <v>5893292</v>
      </c>
    </row>
    <row r="19" spans="1:2" ht="12" customHeight="1">
      <c r="A19" s="10" t="str">
        <f>'Pregnant Women Participating'!A19</f>
        <v>Maryland</v>
      </c>
      <c r="B19" s="6">
        <v>31539546</v>
      </c>
    </row>
    <row r="20" spans="1:2" ht="12" customHeight="1">
      <c r="A20" s="10" t="str">
        <f>'Pregnant Women Participating'!A20</f>
        <v>New Jersey</v>
      </c>
      <c r="B20" s="6">
        <v>34890965</v>
      </c>
    </row>
    <row r="21" spans="1:2" ht="12" customHeight="1">
      <c r="A21" s="10" t="str">
        <f>'Pregnant Women Participating'!A21</f>
        <v>Pennsylvania</v>
      </c>
      <c r="B21" s="6">
        <v>54410398</v>
      </c>
    </row>
    <row r="22" spans="1:2" ht="12" customHeight="1">
      <c r="A22" s="10" t="str">
        <f>'Pregnant Women Participating'!A22</f>
        <v>Puerto Rico</v>
      </c>
      <c r="B22" s="6">
        <v>41038506</v>
      </c>
    </row>
    <row r="23" spans="1:2" ht="12" customHeight="1">
      <c r="A23" s="10" t="str">
        <f>'Pregnant Women Participating'!A23</f>
        <v>Virginia</v>
      </c>
      <c r="B23" s="6">
        <v>34289135</v>
      </c>
    </row>
    <row r="24" spans="1:2" ht="12" customHeight="1">
      <c r="A24" s="10" t="str">
        <f>'Pregnant Women Participating'!A24</f>
        <v>Virgin Islands</v>
      </c>
      <c r="B24" s="6">
        <v>2124262</v>
      </c>
    </row>
    <row r="25" spans="1:2" ht="12" customHeight="1">
      <c r="A25" s="10" t="str">
        <f>'Pregnant Women Participating'!A25</f>
        <v>West Virginia</v>
      </c>
      <c r="B25" s="6">
        <v>11328862</v>
      </c>
    </row>
    <row r="26" spans="1:2" s="23" customFormat="1" ht="24.75" customHeight="1">
      <c r="A26" s="19" t="str">
        <f>'Pregnant Women Participating'!A26</f>
        <v>Mid-Atlantic Region</v>
      </c>
      <c r="B26" s="20">
        <v>220787121</v>
      </c>
    </row>
    <row r="27" spans="1:2" ht="12" customHeight="1">
      <c r="A27" s="10" t="str">
        <f>'Pregnant Women Participating'!A27</f>
        <v>Alabama</v>
      </c>
      <c r="B27" s="6">
        <v>30700955</v>
      </c>
    </row>
    <row r="28" spans="1:2" ht="12" customHeight="1">
      <c r="A28" s="10" t="str">
        <f>'Pregnant Women Participating'!A28</f>
        <v>Florida</v>
      </c>
      <c r="B28" s="6">
        <v>103108898</v>
      </c>
    </row>
    <row r="29" spans="1:2" ht="12" customHeight="1">
      <c r="A29" s="10" t="str">
        <f>'Pregnant Women Participating'!A29</f>
        <v>Georgia</v>
      </c>
      <c r="B29" s="6">
        <v>67435533</v>
      </c>
    </row>
    <row r="30" spans="1:2" ht="12" customHeight="1">
      <c r="A30" s="10" t="str">
        <f>'Pregnant Women Participating'!A30</f>
        <v>Kentucky</v>
      </c>
      <c r="B30" s="6">
        <v>32293916</v>
      </c>
    </row>
    <row r="31" spans="1:2" ht="12" customHeight="1">
      <c r="A31" s="10" t="str">
        <f>'Pregnant Women Participating'!A31</f>
        <v>Mississippi</v>
      </c>
      <c r="B31" s="6">
        <v>19071576</v>
      </c>
    </row>
    <row r="32" spans="1:2" ht="12" customHeight="1">
      <c r="A32" s="10" t="str">
        <f>'Pregnant Women Participating'!A32</f>
        <v>North Carolina</v>
      </c>
      <c r="B32" s="6">
        <v>57274006</v>
      </c>
    </row>
    <row r="33" spans="1:2" ht="12" customHeight="1">
      <c r="A33" s="10" t="str">
        <f>'Pregnant Women Participating'!A33</f>
        <v>South Carolina</v>
      </c>
      <c r="B33" s="6">
        <v>26276125</v>
      </c>
    </row>
    <row r="34" spans="1:2" ht="12" customHeight="1">
      <c r="A34" s="10" t="str">
        <f>'Pregnant Women Participating'!A34</f>
        <v>Tennessee</v>
      </c>
      <c r="B34" s="6">
        <v>37210159</v>
      </c>
    </row>
    <row r="35" spans="1:2" ht="12" customHeight="1">
      <c r="A35" s="10" t="str">
        <f>'Pregnant Women Participating'!A35</f>
        <v>Choctaw Indians, MS</v>
      </c>
      <c r="B35" s="6">
        <v>349388</v>
      </c>
    </row>
    <row r="36" spans="1:2" ht="12" customHeight="1">
      <c r="A36" s="10" t="str">
        <f>'Pregnant Women Participating'!A36</f>
        <v>Eastern Cherokee, NC</v>
      </c>
      <c r="B36" s="6">
        <v>369374</v>
      </c>
    </row>
    <row r="37" spans="1:2" s="23" customFormat="1" ht="24.75" customHeight="1">
      <c r="A37" s="19" t="str">
        <f>'Pregnant Women Participating'!A37</f>
        <v>Southeast Region</v>
      </c>
      <c r="B37" s="20">
        <v>374089930</v>
      </c>
    </row>
    <row r="38" spans="1:2" ht="12" customHeight="1">
      <c r="A38" s="10" t="str">
        <f>'Pregnant Women Participating'!A38</f>
        <v>Illinois</v>
      </c>
      <c r="B38" s="6">
        <v>54180341</v>
      </c>
    </row>
    <row r="39" spans="1:2" ht="12" customHeight="1">
      <c r="A39" s="10" t="str">
        <f>'Pregnant Women Participating'!A39</f>
        <v>Indiana</v>
      </c>
      <c r="B39" s="6">
        <v>30546349</v>
      </c>
    </row>
    <row r="40" spans="1:2" ht="12" customHeight="1">
      <c r="A40" s="10" t="str">
        <f>'Pregnant Women Participating'!A40</f>
        <v>Michigan</v>
      </c>
      <c r="B40" s="6">
        <v>56690233</v>
      </c>
    </row>
    <row r="41" spans="1:2" ht="12" customHeight="1">
      <c r="A41" s="10" t="str">
        <f>'Pregnant Women Participating'!A41</f>
        <v>Minnesota</v>
      </c>
      <c r="B41" s="6">
        <v>30395455</v>
      </c>
    </row>
    <row r="42" spans="1:2" ht="12" customHeight="1">
      <c r="A42" s="10" t="str">
        <f>'Pregnant Women Participating'!A42</f>
        <v>Ohio</v>
      </c>
      <c r="B42" s="6">
        <v>55169490</v>
      </c>
    </row>
    <row r="43" spans="1:2" ht="12" customHeight="1">
      <c r="A43" s="10" t="str">
        <f>'Pregnant Women Participating'!A43</f>
        <v>Wisconsin</v>
      </c>
      <c r="B43" s="6">
        <v>27864910</v>
      </c>
    </row>
    <row r="44" spans="1:2" s="23" customFormat="1" ht="24.75" customHeight="1">
      <c r="A44" s="19" t="str">
        <f>'Pregnant Women Participating'!A44</f>
        <v>Midwest Region</v>
      </c>
      <c r="B44" s="20">
        <v>254846778</v>
      </c>
    </row>
    <row r="45" spans="1:2" ht="12" customHeight="1">
      <c r="A45" s="10" t="str">
        <f>'Pregnant Women Participating'!A45</f>
        <v>Arkansas</v>
      </c>
      <c r="B45" s="16">
        <v>19059817</v>
      </c>
    </row>
    <row r="46" spans="1:2" ht="12" customHeight="1">
      <c r="A46" s="10" t="str">
        <f>'Pregnant Women Participating'!A46</f>
        <v>Louisiana</v>
      </c>
      <c r="B46" s="16">
        <v>27964459</v>
      </c>
    </row>
    <row r="47" spans="1:2" ht="12" customHeight="1">
      <c r="A47" s="10" t="str">
        <f>'Pregnant Women Participating'!A47</f>
        <v>New Mexico</v>
      </c>
      <c r="B47" s="16">
        <v>13224165</v>
      </c>
    </row>
    <row r="48" spans="1:2" ht="12" customHeight="1">
      <c r="A48" s="10" t="str">
        <f>'Pregnant Women Participating'!A48</f>
        <v>Oklahoma</v>
      </c>
      <c r="B48" s="16">
        <v>20826943</v>
      </c>
    </row>
    <row r="49" spans="1:2" ht="12" customHeight="1">
      <c r="A49" s="10" t="str">
        <f>'Pregnant Women Participating'!A49</f>
        <v>Texas</v>
      </c>
      <c r="B49" s="16">
        <v>181452379</v>
      </c>
    </row>
    <row r="50" spans="1:2" ht="12" customHeight="1">
      <c r="A50" s="10" t="str">
        <f>'Pregnant Women Participating'!A50</f>
        <v>Acoma, Canoncito &amp; Laguna, NM</v>
      </c>
      <c r="B50" s="16">
        <v>200127</v>
      </c>
    </row>
    <row r="51" spans="1:2" ht="12" customHeight="1">
      <c r="A51" s="10" t="str">
        <f>'Pregnant Women Participating'!A51</f>
        <v>Eight Northern Pueblos, NM</v>
      </c>
      <c r="B51" s="16">
        <v>188167</v>
      </c>
    </row>
    <row r="52" spans="1:2" ht="12" customHeight="1">
      <c r="A52" s="10" t="str">
        <f>'Pregnant Women Participating'!A52</f>
        <v>Five Sandoval Pueblos, NM</v>
      </c>
      <c r="B52" s="16">
        <v>201119</v>
      </c>
    </row>
    <row r="53" spans="1:2" ht="12" customHeight="1">
      <c r="A53" s="10" t="str">
        <f>'Pregnant Women Participating'!A53</f>
        <v>Isleta Pueblo, NM</v>
      </c>
      <c r="B53" s="16">
        <v>384765</v>
      </c>
    </row>
    <row r="54" spans="1:2" ht="12" customHeight="1">
      <c r="A54" s="10" t="str">
        <f>'Pregnant Women Participating'!A54</f>
        <v>San Felipe Pueblo, NM</v>
      </c>
      <c r="B54" s="16">
        <v>175360</v>
      </c>
    </row>
    <row r="55" spans="1:2" ht="12" customHeight="1">
      <c r="A55" s="10" t="str">
        <f>'Pregnant Women Participating'!A55</f>
        <v>Santo Domingo Tribe, NM</v>
      </c>
      <c r="B55" s="16">
        <v>89672</v>
      </c>
    </row>
    <row r="56" spans="1:2" ht="12" customHeight="1">
      <c r="A56" s="10" t="str">
        <f>'Pregnant Women Participating'!A56</f>
        <v>Zuni Pueblo, NM</v>
      </c>
      <c r="B56" s="16">
        <v>302656</v>
      </c>
    </row>
    <row r="57" spans="1:2" ht="12" customHeight="1">
      <c r="A57" s="10" t="str">
        <f>'Pregnant Women Participating'!A57</f>
        <v>Cherokee Nation, OK</v>
      </c>
      <c r="B57" s="16">
        <v>2623785</v>
      </c>
    </row>
    <row r="58" spans="1:2" ht="12" customHeight="1">
      <c r="A58" s="10" t="str">
        <f>'Pregnant Women Participating'!A58</f>
        <v>Chickasaw Nation, OK</v>
      </c>
      <c r="B58" s="16">
        <v>2106529</v>
      </c>
    </row>
    <row r="59" spans="1:2" ht="12" customHeight="1">
      <c r="A59" s="10" t="str">
        <f>'Pregnant Women Participating'!A59</f>
        <v>Choctaw Nation, OK</v>
      </c>
      <c r="B59" s="16">
        <v>1301088</v>
      </c>
    </row>
    <row r="60" spans="1:2" ht="12" customHeight="1">
      <c r="A60" s="10" t="str">
        <f>'Pregnant Women Participating'!A60</f>
        <v>Citizen Potawatomi Nation, OK</v>
      </c>
      <c r="B60" s="16">
        <v>676368</v>
      </c>
    </row>
    <row r="61" spans="1:2" ht="12" customHeight="1">
      <c r="A61" s="10" t="str">
        <f>'Pregnant Women Participating'!A61</f>
        <v>Inter-Tribal Council, OK</v>
      </c>
      <c r="B61" s="16">
        <v>360261</v>
      </c>
    </row>
    <row r="62" spans="1:2" ht="12" customHeight="1">
      <c r="A62" s="10" t="str">
        <f>'Pregnant Women Participating'!A62</f>
        <v>Muscogee Creek Nation, OK</v>
      </c>
      <c r="B62" s="16">
        <v>926743</v>
      </c>
    </row>
    <row r="63" spans="1:2" ht="12" customHeight="1">
      <c r="A63" s="10" t="str">
        <f>'Pregnant Women Participating'!A63</f>
        <v>Osage Tribal Council, OK</v>
      </c>
      <c r="B63" s="16">
        <v>1109735</v>
      </c>
    </row>
    <row r="64" spans="1:2" ht="12" customHeight="1">
      <c r="A64" s="10" t="str">
        <f>'Pregnant Women Participating'!A64</f>
        <v>Otoe-Missouria Tribe, OK</v>
      </c>
      <c r="B64" s="16">
        <v>281204</v>
      </c>
    </row>
    <row r="65" spans="1:2" ht="12" customHeight="1">
      <c r="A65" s="10" t="str">
        <f>'Pregnant Women Participating'!A65</f>
        <v>Wichita, Caddo &amp; Delaware (WCD), OK</v>
      </c>
      <c r="B65" s="16">
        <v>4159590</v>
      </c>
    </row>
    <row r="66" spans="1:2" s="23" customFormat="1" ht="24.75" customHeight="1">
      <c r="A66" s="19" t="str">
        <f>'Pregnant Women Participating'!A66</f>
        <v>Southwest Region</v>
      </c>
      <c r="B66" s="20">
        <v>277614932</v>
      </c>
    </row>
    <row r="67" spans="1:2" ht="12" customHeight="1">
      <c r="A67" s="10" t="str">
        <f>'Pregnant Women Participating'!A67</f>
        <v>Colorado</v>
      </c>
      <c r="B67" s="18">
        <v>22220854</v>
      </c>
    </row>
    <row r="68" spans="1:2" ht="12" customHeight="1">
      <c r="A68" s="10" t="str">
        <f>'Pregnant Women Participating'!A68</f>
        <v>Iowa</v>
      </c>
      <c r="B68" s="18">
        <v>15063635</v>
      </c>
    </row>
    <row r="69" spans="1:2" ht="12" customHeight="1">
      <c r="A69" s="10" t="str">
        <f>'Pregnant Women Participating'!A69</f>
        <v>Kansas</v>
      </c>
      <c r="B69" s="18">
        <v>15335787</v>
      </c>
    </row>
    <row r="70" spans="1:2" ht="12" customHeight="1">
      <c r="A70" s="10" t="str">
        <f>'Pregnant Women Participating'!A70</f>
        <v>Missouri</v>
      </c>
      <c r="B70" s="18">
        <v>29651696</v>
      </c>
    </row>
    <row r="71" spans="1:2" ht="12" customHeight="1">
      <c r="A71" s="10" t="str">
        <f>'Pregnant Women Participating'!A71</f>
        <v>Montana</v>
      </c>
      <c r="B71" s="18">
        <v>5456127</v>
      </c>
    </row>
    <row r="72" spans="1:2" ht="12" customHeight="1">
      <c r="A72" s="10" t="str">
        <f>'Pregnant Women Participating'!A72</f>
        <v>Nebraska</v>
      </c>
      <c r="B72" s="18">
        <v>10229178</v>
      </c>
    </row>
    <row r="73" spans="1:2" ht="12" customHeight="1">
      <c r="A73" s="10" t="str">
        <f>'Pregnant Women Participating'!A73</f>
        <v>North Dakota</v>
      </c>
      <c r="B73" s="18">
        <v>3539168</v>
      </c>
    </row>
    <row r="74" spans="1:2" ht="12" customHeight="1">
      <c r="A74" s="10" t="str">
        <f>'Pregnant Women Participating'!A74</f>
        <v>South Dakota</v>
      </c>
      <c r="B74" s="18">
        <v>6385989</v>
      </c>
    </row>
    <row r="75" spans="1:2" ht="12" customHeight="1">
      <c r="A75" s="10" t="str">
        <f>'Pregnant Women Participating'!A75</f>
        <v>Utah</v>
      </c>
      <c r="B75" s="18">
        <v>16018460</v>
      </c>
    </row>
    <row r="76" spans="1:2" ht="12" customHeight="1">
      <c r="A76" s="10" t="str">
        <f>'Pregnant Women Participating'!A76</f>
        <v>Wyoming</v>
      </c>
      <c r="B76" s="18">
        <v>3876374</v>
      </c>
    </row>
    <row r="77" spans="1:2" ht="12" customHeight="1">
      <c r="A77" s="10" t="str">
        <f>'Pregnant Women Participating'!A77</f>
        <v>Ute Mountain Ute Tribe, CO</v>
      </c>
      <c r="B77" s="18">
        <v>254172</v>
      </c>
    </row>
    <row r="78" spans="1:2" ht="12" customHeight="1">
      <c r="A78" s="10" t="str">
        <f>'Pregnant Women Participating'!A78</f>
        <v>Omaha Sioux, NE</v>
      </c>
      <c r="B78" s="18">
        <v>172565</v>
      </c>
    </row>
    <row r="79" spans="1:2" ht="12" customHeight="1">
      <c r="A79" s="10" t="str">
        <f>'Pregnant Women Participating'!A79</f>
        <v>Santee Sioux, NE</v>
      </c>
      <c r="B79" s="18">
        <v>99570</v>
      </c>
    </row>
    <row r="80" spans="1:2" ht="12" customHeight="1">
      <c r="A80" s="10" t="str">
        <f>'Pregnant Women Participating'!A80</f>
        <v>Winnebago Tribe, NE</v>
      </c>
      <c r="B80" s="18">
        <v>124335</v>
      </c>
    </row>
    <row r="81" spans="1:2" ht="12" customHeight="1">
      <c r="A81" s="10" t="str">
        <f>'Pregnant Women Participating'!A81</f>
        <v>Standing Rock Sioux Tribe, ND</v>
      </c>
      <c r="B81" s="18">
        <v>965274</v>
      </c>
    </row>
    <row r="82" spans="1:2" ht="12" customHeight="1">
      <c r="A82" s="10" t="str">
        <f>'Pregnant Women Participating'!A82</f>
        <v>Three Affiliated Tribes, ND</v>
      </c>
      <c r="B82" s="18">
        <v>322872</v>
      </c>
    </row>
    <row r="83" spans="1:2" ht="12" customHeight="1">
      <c r="A83" s="10" t="str">
        <f>'Pregnant Women Participating'!A83</f>
        <v>Cheyenne River Sioux, SD</v>
      </c>
      <c r="B83" s="18">
        <v>354681</v>
      </c>
    </row>
    <row r="84" spans="1:2" ht="12" customHeight="1">
      <c r="A84" s="10" t="str">
        <f>'Pregnant Women Participating'!A84</f>
        <v>Rosebud Sioux, SD</v>
      </c>
      <c r="B84" s="18">
        <v>586661</v>
      </c>
    </row>
    <row r="85" spans="1:2" ht="12" customHeight="1">
      <c r="A85" s="10" t="str">
        <f>'Pregnant Women Participating'!A85</f>
        <v>Northern Arapahoe, WY</v>
      </c>
      <c r="B85" s="18">
        <v>325971</v>
      </c>
    </row>
    <row r="86" spans="1:2" ht="12" customHeight="1">
      <c r="A86" s="10" t="str">
        <f>'Pregnant Women Participating'!A86</f>
        <v>Shoshone Tribe, WY</v>
      </c>
      <c r="B86" s="18">
        <v>201881</v>
      </c>
    </row>
    <row r="87" spans="1:2" s="23" customFormat="1" ht="24.75" customHeight="1">
      <c r="A87" s="19" t="str">
        <f>'Pregnant Women Participating'!A87</f>
        <v>Mountain Plains</v>
      </c>
      <c r="B87" s="20">
        <v>131185250</v>
      </c>
    </row>
    <row r="88" spans="1:2" ht="12" customHeight="1">
      <c r="A88" s="11" t="str">
        <f>'Pregnant Women Participating'!A88</f>
        <v>Alaska</v>
      </c>
      <c r="B88" s="18">
        <v>8475890</v>
      </c>
    </row>
    <row r="89" spans="1:2" ht="12" customHeight="1">
      <c r="A89" s="11" t="str">
        <f>'Pregnant Women Participating'!A89</f>
        <v>American Samoa</v>
      </c>
      <c r="B89" s="18">
        <v>1730693</v>
      </c>
    </row>
    <row r="90" spans="1:2" ht="12" customHeight="1">
      <c r="A90" s="11" t="str">
        <f>'Pregnant Women Participating'!A90</f>
        <v>Arizona</v>
      </c>
      <c r="B90" s="18">
        <v>37924649</v>
      </c>
    </row>
    <row r="91" spans="1:2" ht="12" customHeight="1">
      <c r="A91" s="11" t="str">
        <f>'Pregnant Women Participating'!A91</f>
        <v>California</v>
      </c>
      <c r="B91" s="18">
        <v>307158473</v>
      </c>
    </row>
    <row r="92" spans="1:2" ht="12" customHeight="1">
      <c r="A92" s="11" t="str">
        <f>'Pregnant Women Participating'!A92</f>
        <v>Guam</v>
      </c>
      <c r="B92" s="18">
        <v>2611621</v>
      </c>
    </row>
    <row r="93" spans="1:2" ht="12" customHeight="1">
      <c r="A93" s="11" t="str">
        <f>'Pregnant Women Participating'!A93</f>
        <v>Hawaii</v>
      </c>
      <c r="B93" s="18">
        <v>10492655</v>
      </c>
    </row>
    <row r="94" spans="1:2" ht="12" customHeight="1">
      <c r="A94" s="11" t="str">
        <f>'Pregnant Women Participating'!A94</f>
        <v>Idaho</v>
      </c>
      <c r="B94" s="18">
        <v>9230193</v>
      </c>
    </row>
    <row r="95" spans="1:2" ht="12" customHeight="1">
      <c r="A95" s="11" t="str">
        <f>'Pregnant Women Participating'!A95</f>
        <v>Nevada</v>
      </c>
      <c r="B95" s="18">
        <v>14703208</v>
      </c>
    </row>
    <row r="96" spans="1:2" ht="12" customHeight="1">
      <c r="A96" s="11" t="str">
        <f>'Pregnant Women Participating'!A96</f>
        <v>Oregon</v>
      </c>
      <c r="B96" s="18">
        <v>23740410</v>
      </c>
    </row>
    <row r="97" spans="1:2" ht="12" customHeight="1">
      <c r="A97" s="11" t="str">
        <f>'Pregnant Women Participating'!A97</f>
        <v>Washington</v>
      </c>
      <c r="B97" s="18">
        <v>49524782</v>
      </c>
    </row>
    <row r="98" spans="1:2" ht="12" customHeight="1">
      <c r="A98" s="11" t="str">
        <f>'Pregnant Women Participating'!A98</f>
        <v>Northern Marianas</v>
      </c>
      <c r="B98" s="18">
        <v>1023596</v>
      </c>
    </row>
    <row r="99" spans="1:2" ht="12" customHeight="1">
      <c r="A99" s="11" t="str">
        <f>'Pregnant Women Participating'!A99</f>
        <v>Inter-Tribal Council, AZ</v>
      </c>
      <c r="B99" s="18">
        <v>3218817</v>
      </c>
    </row>
    <row r="100" spans="1:2" ht="12" customHeight="1">
      <c r="A100" s="11" t="str">
        <f>'Pregnant Women Participating'!A100</f>
        <v>Navajo Nation, AZ</v>
      </c>
      <c r="B100" s="18">
        <v>3402962</v>
      </c>
    </row>
    <row r="101" spans="1:2" ht="12" customHeight="1">
      <c r="A101" s="11" t="str">
        <f>'Pregnant Women Participating'!A101</f>
        <v>Inter-Tribal Council, NV</v>
      </c>
      <c r="B101" s="18">
        <v>624267</v>
      </c>
    </row>
    <row r="102" spans="1:2" s="23" customFormat="1" ht="24.75" customHeight="1">
      <c r="A102" s="19" t="str">
        <f>'Pregnant Women Participating'!A102</f>
        <v>Western Region</v>
      </c>
      <c r="B102" s="20">
        <v>473862216</v>
      </c>
    </row>
    <row r="103" spans="1:2" s="31" customFormat="1" ht="16.5" customHeight="1" thickBot="1">
      <c r="A103" s="28" t="str">
        <f>'Pregnant Women Participating'!A103</f>
        <v>TOTAL</v>
      </c>
      <c r="B103" s="29">
        <v>1903806071</v>
      </c>
    </row>
    <row r="104" s="7" customFormat="1" ht="12.75" customHeight="1" thickTop="1">
      <c r="A104" s="12"/>
    </row>
    <row r="105" ht="12">
      <c r="A105" s="12"/>
    </row>
    <row r="106" s="33" customFormat="1" ht="12.75">
      <c r="A106" s="32" t="s">
        <v>1</v>
      </c>
    </row>
  </sheetData>
  <sheetProtection/>
  <printOptions/>
  <pageMargins left="0.5" right="0.5" top="0.5" bottom="0.5" header="0.5" footer="0.3"/>
  <pageSetup fitToHeight="0" fitToWidth="1" horizontalDpi="600" verticalDpi="600" orientation="landscape" r:id="rId1"/>
  <headerFooter alignWithMargins="0">
    <oddFooter>&amp;L&amp;6Source: National Data Bank, USDA/Food and Nutrition Service&amp;C&amp;6Page &amp;P of &amp;N&amp;R&amp;6Printed on: 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4.7109375" style="13" customWidth="1"/>
    <col min="2" max="13" width="11.7109375" style="3" customWidth="1"/>
    <col min="14" max="14" width="13.7109375" style="3" customWidth="1"/>
    <col min="15" max="16384" width="9.140625" style="3" customWidth="1"/>
  </cols>
  <sheetData>
    <row r="1" spans="1:14" ht="12" customHeight="1">
      <c r="A1" s="14" t="s">
        <v>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" customHeight="1">
      <c r="A2" s="14" t="s">
        <v>43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" customHeight="1">
      <c r="A3" s="1" t="s">
        <v>144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s="5" customFormat="1" ht="24" customHeight="1">
      <c r="A5" s="9" t="s">
        <v>0</v>
      </c>
      <c r="B5" s="24">
        <f>DATE(RIGHT(A2,4)-1,10,1)</f>
        <v>41548</v>
      </c>
      <c r="C5" s="25">
        <f>DATE(RIGHT(A2,4)-1,11,1)</f>
        <v>41579</v>
      </c>
      <c r="D5" s="25">
        <f>DATE(RIGHT(A2,4)-1,12,1)</f>
        <v>41609</v>
      </c>
      <c r="E5" s="25">
        <f>DATE(RIGHT(A2,4),1,1)</f>
        <v>41640</v>
      </c>
      <c r="F5" s="25">
        <f>DATE(RIGHT(A2,4),2,1)</f>
        <v>41671</v>
      </c>
      <c r="G5" s="25">
        <f>DATE(RIGHT(A2,4),3,1)</f>
        <v>41699</v>
      </c>
      <c r="H5" s="25">
        <f>DATE(RIGHT(A2,4),4,1)</f>
        <v>41730</v>
      </c>
      <c r="I5" s="25">
        <f>DATE(RIGHT(A2,4),5,1)</f>
        <v>41760</v>
      </c>
      <c r="J5" s="25">
        <f>DATE(RIGHT(A2,4),6,1)</f>
        <v>41791</v>
      </c>
      <c r="K5" s="25">
        <f>DATE(RIGHT(A2,4),7,1)</f>
        <v>41821</v>
      </c>
      <c r="L5" s="25">
        <f>DATE(RIGHT(A2,4),8,1)</f>
        <v>41852</v>
      </c>
      <c r="M5" s="25">
        <f>DATE(RIGHT(A2,4),9,1)</f>
        <v>41883</v>
      </c>
      <c r="N5" s="17" t="s">
        <v>12</v>
      </c>
    </row>
    <row r="6" spans="1:14" s="7" customFormat="1" ht="12" customHeight="1">
      <c r="A6" s="10" t="s">
        <v>44</v>
      </c>
      <c r="B6" s="18">
        <v>5847</v>
      </c>
      <c r="C6" s="16">
        <v>5476</v>
      </c>
      <c r="D6" s="16">
        <v>5274</v>
      </c>
      <c r="E6" s="16">
        <v>5360</v>
      </c>
      <c r="F6" s="16">
        <v>5056</v>
      </c>
      <c r="G6" s="16">
        <v>5319</v>
      </c>
      <c r="H6" s="16">
        <v>5500</v>
      </c>
      <c r="I6" s="16">
        <v>5717</v>
      </c>
      <c r="J6" s="16">
        <v>5703</v>
      </c>
      <c r="K6" s="16">
        <v>5905</v>
      </c>
      <c r="L6" s="16">
        <v>5754</v>
      </c>
      <c r="M6" s="16">
        <v>5624</v>
      </c>
      <c r="N6" s="18">
        <f aca="true" t="shared" si="0" ref="N6:N37">IF(SUM(B6:M6)&gt;0,AVERAGE(B6:M6)," ")</f>
        <v>5544.583333333333</v>
      </c>
    </row>
    <row r="7" spans="1:14" s="7" customFormat="1" ht="12" customHeight="1">
      <c r="A7" s="10" t="s">
        <v>45</v>
      </c>
      <c r="B7" s="18">
        <v>2100</v>
      </c>
      <c r="C7" s="16">
        <v>1987</v>
      </c>
      <c r="D7" s="16">
        <v>1927</v>
      </c>
      <c r="E7" s="16">
        <v>1992</v>
      </c>
      <c r="F7" s="16">
        <v>1968</v>
      </c>
      <c r="G7" s="16">
        <v>2019</v>
      </c>
      <c r="H7" s="16">
        <v>2000</v>
      </c>
      <c r="I7" s="16">
        <v>2009</v>
      </c>
      <c r="J7" s="16">
        <v>1927</v>
      </c>
      <c r="K7" s="16">
        <v>2037</v>
      </c>
      <c r="L7" s="16">
        <v>1991</v>
      </c>
      <c r="M7" s="16">
        <v>1948</v>
      </c>
      <c r="N7" s="18">
        <f t="shared" si="0"/>
        <v>1992.0833333333333</v>
      </c>
    </row>
    <row r="8" spans="1:14" s="7" customFormat="1" ht="12" customHeight="1">
      <c r="A8" s="10" t="s">
        <v>46</v>
      </c>
      <c r="B8" s="18">
        <v>11274</v>
      </c>
      <c r="C8" s="16">
        <v>10773</v>
      </c>
      <c r="D8" s="16">
        <v>10242</v>
      </c>
      <c r="E8" s="16">
        <v>10617</v>
      </c>
      <c r="F8" s="16">
        <v>10354</v>
      </c>
      <c r="G8" s="16">
        <v>10852</v>
      </c>
      <c r="H8" s="16">
        <v>11141</v>
      </c>
      <c r="I8" s="16">
        <v>11305</v>
      </c>
      <c r="J8" s="16">
        <v>11265</v>
      </c>
      <c r="K8" s="16">
        <v>11328</v>
      </c>
      <c r="L8" s="16">
        <v>11091</v>
      </c>
      <c r="M8" s="16">
        <v>11051</v>
      </c>
      <c r="N8" s="18">
        <f t="shared" si="0"/>
        <v>10941.083333333334</v>
      </c>
    </row>
    <row r="9" spans="1:14" s="7" customFormat="1" ht="12" customHeight="1">
      <c r="A9" s="10" t="s">
        <v>47</v>
      </c>
      <c r="B9" s="18">
        <v>1469</v>
      </c>
      <c r="C9" s="16">
        <v>1342</v>
      </c>
      <c r="D9" s="16">
        <v>1352</v>
      </c>
      <c r="E9" s="16">
        <v>1397</v>
      </c>
      <c r="F9" s="16">
        <v>1401</v>
      </c>
      <c r="G9" s="16">
        <v>1497</v>
      </c>
      <c r="H9" s="16">
        <v>1535</v>
      </c>
      <c r="I9" s="16">
        <v>1587</v>
      </c>
      <c r="J9" s="16">
        <v>1531</v>
      </c>
      <c r="K9" s="16">
        <v>1547</v>
      </c>
      <c r="L9" s="16">
        <v>1494</v>
      </c>
      <c r="M9" s="16">
        <v>1433</v>
      </c>
      <c r="N9" s="18">
        <f t="shared" si="0"/>
        <v>1465.4166666666667</v>
      </c>
    </row>
    <row r="10" spans="1:14" s="7" customFormat="1" ht="12" customHeight="1">
      <c r="A10" s="10" t="s">
        <v>48</v>
      </c>
      <c r="B10" s="18">
        <v>45295</v>
      </c>
      <c r="C10" s="16">
        <v>43567</v>
      </c>
      <c r="D10" s="16">
        <v>41967</v>
      </c>
      <c r="E10" s="16">
        <v>41780</v>
      </c>
      <c r="F10" s="16">
        <v>41579</v>
      </c>
      <c r="G10" s="16">
        <v>43307</v>
      </c>
      <c r="H10" s="16">
        <v>44400</v>
      </c>
      <c r="I10" s="16">
        <v>45745</v>
      </c>
      <c r="J10" s="16">
        <v>46051</v>
      </c>
      <c r="K10" s="16">
        <v>45881</v>
      </c>
      <c r="L10" s="16">
        <v>45096</v>
      </c>
      <c r="M10" s="16">
        <v>44473</v>
      </c>
      <c r="N10" s="18">
        <f t="shared" si="0"/>
        <v>44095.083333333336</v>
      </c>
    </row>
    <row r="11" spans="1:14" s="7" customFormat="1" ht="12" customHeight="1">
      <c r="A11" s="10" t="s">
        <v>49</v>
      </c>
      <c r="B11" s="18">
        <v>2419</v>
      </c>
      <c r="C11" s="16">
        <v>2217</v>
      </c>
      <c r="D11" s="16">
        <v>2159</v>
      </c>
      <c r="E11" s="16">
        <v>2200</v>
      </c>
      <c r="F11" s="16">
        <v>2166</v>
      </c>
      <c r="G11" s="16">
        <v>2203</v>
      </c>
      <c r="H11" s="16">
        <v>2289</v>
      </c>
      <c r="I11" s="16">
        <v>2359</v>
      </c>
      <c r="J11" s="16">
        <v>2317</v>
      </c>
      <c r="K11" s="16">
        <v>2311</v>
      </c>
      <c r="L11" s="16">
        <v>2252</v>
      </c>
      <c r="M11" s="16">
        <v>2276</v>
      </c>
      <c r="N11" s="18">
        <f t="shared" si="0"/>
        <v>2264</v>
      </c>
    </row>
    <row r="12" spans="1:14" s="7" customFormat="1" ht="12" customHeight="1">
      <c r="A12" s="10" t="s">
        <v>50</v>
      </c>
      <c r="B12" s="18">
        <v>1173</v>
      </c>
      <c r="C12" s="16">
        <v>1136</v>
      </c>
      <c r="D12" s="16">
        <v>1168</v>
      </c>
      <c r="E12" s="16">
        <v>1129</v>
      </c>
      <c r="F12" s="16">
        <v>1177</v>
      </c>
      <c r="G12" s="16">
        <v>1146</v>
      </c>
      <c r="H12" s="16">
        <v>1142</v>
      </c>
      <c r="I12" s="16">
        <v>1077</v>
      </c>
      <c r="J12" s="16">
        <v>1084</v>
      </c>
      <c r="K12" s="16">
        <v>1095</v>
      </c>
      <c r="L12" s="16">
        <v>1045</v>
      </c>
      <c r="M12" s="16">
        <v>1034</v>
      </c>
      <c r="N12" s="18">
        <f t="shared" si="0"/>
        <v>1117.1666666666667</v>
      </c>
    </row>
    <row r="13" spans="1:14" s="7" customFormat="1" ht="12" customHeight="1">
      <c r="A13" s="10" t="s">
        <v>51</v>
      </c>
      <c r="B13" s="18">
        <v>7</v>
      </c>
      <c r="C13" s="16">
        <v>8</v>
      </c>
      <c r="D13" s="16">
        <v>10</v>
      </c>
      <c r="E13" s="16">
        <v>10</v>
      </c>
      <c r="F13" s="16">
        <v>12</v>
      </c>
      <c r="G13" s="16">
        <v>10</v>
      </c>
      <c r="H13" s="16">
        <v>13</v>
      </c>
      <c r="I13" s="16">
        <v>6</v>
      </c>
      <c r="J13" s="16">
        <v>9</v>
      </c>
      <c r="K13" s="16">
        <v>11</v>
      </c>
      <c r="L13" s="16">
        <v>14</v>
      </c>
      <c r="M13" s="16">
        <v>11</v>
      </c>
      <c r="N13" s="18">
        <f t="shared" si="0"/>
        <v>10.083333333333334</v>
      </c>
    </row>
    <row r="14" spans="1:14" s="7" customFormat="1" ht="12" customHeight="1">
      <c r="A14" s="10" t="s">
        <v>52</v>
      </c>
      <c r="B14" s="18">
        <v>5</v>
      </c>
      <c r="C14" s="16">
        <v>5</v>
      </c>
      <c r="D14" s="16">
        <v>4</v>
      </c>
      <c r="E14" s="16">
        <v>4</v>
      </c>
      <c r="F14" s="16">
        <v>7</v>
      </c>
      <c r="G14" s="16">
        <v>7</v>
      </c>
      <c r="H14" s="16">
        <v>7</v>
      </c>
      <c r="I14" s="16">
        <v>9</v>
      </c>
      <c r="J14" s="16">
        <v>10</v>
      </c>
      <c r="K14" s="16">
        <v>13</v>
      </c>
      <c r="L14" s="16">
        <v>15</v>
      </c>
      <c r="M14" s="16">
        <v>15</v>
      </c>
      <c r="N14" s="18">
        <f t="shared" si="0"/>
        <v>8.416666666666666</v>
      </c>
    </row>
    <row r="15" spans="1:14" s="7" customFormat="1" ht="12" customHeight="1">
      <c r="A15" s="10" t="s">
        <v>53</v>
      </c>
      <c r="B15" s="18">
        <v>29</v>
      </c>
      <c r="C15" s="16">
        <v>22</v>
      </c>
      <c r="D15" s="16">
        <v>23</v>
      </c>
      <c r="E15" s="16">
        <v>25</v>
      </c>
      <c r="F15" s="16">
        <v>26</v>
      </c>
      <c r="G15" s="16">
        <v>17</v>
      </c>
      <c r="H15" s="16">
        <v>18</v>
      </c>
      <c r="I15" s="16">
        <v>19</v>
      </c>
      <c r="J15" s="16">
        <v>29</v>
      </c>
      <c r="K15" s="16">
        <v>27</v>
      </c>
      <c r="L15" s="16">
        <v>23</v>
      </c>
      <c r="M15" s="16">
        <v>15</v>
      </c>
      <c r="N15" s="18">
        <f t="shared" si="0"/>
        <v>22.75</v>
      </c>
    </row>
    <row r="16" spans="1:14" s="22" customFormat="1" ht="24.75" customHeight="1">
      <c r="A16" s="19" t="s">
        <v>54</v>
      </c>
      <c r="B16" s="21">
        <v>69618</v>
      </c>
      <c r="C16" s="20">
        <v>66533</v>
      </c>
      <c r="D16" s="20">
        <v>64126</v>
      </c>
      <c r="E16" s="20">
        <v>64514</v>
      </c>
      <c r="F16" s="20">
        <v>63746</v>
      </c>
      <c r="G16" s="20">
        <v>66377</v>
      </c>
      <c r="H16" s="20">
        <v>68045</v>
      </c>
      <c r="I16" s="20">
        <v>69833</v>
      </c>
      <c r="J16" s="20">
        <v>69926</v>
      </c>
      <c r="K16" s="20">
        <v>70155</v>
      </c>
      <c r="L16" s="20">
        <v>68775</v>
      </c>
      <c r="M16" s="20">
        <v>67880</v>
      </c>
      <c r="N16" s="21">
        <f t="shared" si="0"/>
        <v>67460.66666666667</v>
      </c>
    </row>
    <row r="17" spans="1:14" ht="12" customHeight="1">
      <c r="A17" s="10" t="s">
        <v>55</v>
      </c>
      <c r="B17" s="18">
        <v>2370</v>
      </c>
      <c r="C17" s="16">
        <v>2163</v>
      </c>
      <c r="D17" s="16">
        <v>2043</v>
      </c>
      <c r="E17" s="16">
        <v>1970</v>
      </c>
      <c r="F17" s="16">
        <v>2020</v>
      </c>
      <c r="G17" s="16">
        <v>2028</v>
      </c>
      <c r="H17" s="16">
        <v>1987</v>
      </c>
      <c r="I17" s="16">
        <v>2050</v>
      </c>
      <c r="J17" s="16">
        <v>2102</v>
      </c>
      <c r="K17" s="16">
        <v>2207</v>
      </c>
      <c r="L17" s="16">
        <v>2167</v>
      </c>
      <c r="M17" s="16">
        <v>2198</v>
      </c>
      <c r="N17" s="18">
        <f t="shared" si="0"/>
        <v>2108.75</v>
      </c>
    </row>
    <row r="18" spans="1:14" ht="12" customHeight="1">
      <c r="A18" s="10" t="s">
        <v>56</v>
      </c>
      <c r="B18" s="18">
        <v>1451</v>
      </c>
      <c r="C18" s="16">
        <v>1397</v>
      </c>
      <c r="D18" s="16">
        <v>1278</v>
      </c>
      <c r="E18" s="16">
        <v>1309</v>
      </c>
      <c r="F18" s="16">
        <v>1271</v>
      </c>
      <c r="G18" s="16">
        <v>1286</v>
      </c>
      <c r="H18" s="16">
        <v>1324</v>
      </c>
      <c r="I18" s="16">
        <v>1396</v>
      </c>
      <c r="J18" s="16">
        <v>1470</v>
      </c>
      <c r="K18" s="16">
        <v>1458</v>
      </c>
      <c r="L18" s="16">
        <v>1452</v>
      </c>
      <c r="M18" s="16">
        <v>1439</v>
      </c>
      <c r="N18" s="18">
        <f t="shared" si="0"/>
        <v>1377.5833333333333</v>
      </c>
    </row>
    <row r="19" spans="1:14" ht="12" customHeight="1">
      <c r="A19" s="10" t="s">
        <v>57</v>
      </c>
      <c r="B19" s="18">
        <v>15022</v>
      </c>
      <c r="C19" s="16">
        <v>14301</v>
      </c>
      <c r="D19" s="16">
        <v>13658</v>
      </c>
      <c r="E19" s="16">
        <v>13979</v>
      </c>
      <c r="F19" s="16">
        <v>13853</v>
      </c>
      <c r="G19" s="16">
        <v>14220</v>
      </c>
      <c r="H19" s="16">
        <v>14687</v>
      </c>
      <c r="I19" s="16">
        <v>14897</v>
      </c>
      <c r="J19" s="16">
        <v>15408</v>
      </c>
      <c r="K19" s="16">
        <v>15767</v>
      </c>
      <c r="L19" s="16">
        <v>15548</v>
      </c>
      <c r="M19" s="16">
        <v>15609</v>
      </c>
      <c r="N19" s="18">
        <f t="shared" si="0"/>
        <v>14745.75</v>
      </c>
    </row>
    <row r="20" spans="1:14" ht="12" customHeight="1">
      <c r="A20" s="10" t="s">
        <v>58</v>
      </c>
      <c r="B20" s="18">
        <v>14471</v>
      </c>
      <c r="C20" s="16">
        <v>13874</v>
      </c>
      <c r="D20" s="16">
        <v>13565</v>
      </c>
      <c r="E20" s="16">
        <v>13630</v>
      </c>
      <c r="F20" s="16">
        <v>13431</v>
      </c>
      <c r="G20" s="16">
        <v>14126</v>
      </c>
      <c r="H20" s="16">
        <v>14384</v>
      </c>
      <c r="I20" s="16">
        <v>14689</v>
      </c>
      <c r="J20" s="16">
        <v>14786</v>
      </c>
      <c r="K20" s="16">
        <v>14997</v>
      </c>
      <c r="L20" s="16">
        <v>14902</v>
      </c>
      <c r="M20" s="16">
        <v>14710</v>
      </c>
      <c r="N20" s="18">
        <f t="shared" si="0"/>
        <v>14297.083333333334</v>
      </c>
    </row>
    <row r="21" spans="1:14" ht="12" customHeight="1">
      <c r="A21" s="10" t="s">
        <v>59</v>
      </c>
      <c r="B21" s="18">
        <v>18697</v>
      </c>
      <c r="C21" s="16">
        <v>18308</v>
      </c>
      <c r="D21" s="16">
        <v>17322</v>
      </c>
      <c r="E21" s="16">
        <v>16993</v>
      </c>
      <c r="F21" s="16">
        <v>16609</v>
      </c>
      <c r="G21" s="16">
        <v>17432</v>
      </c>
      <c r="H21" s="16">
        <v>17978</v>
      </c>
      <c r="I21" s="16">
        <v>18119</v>
      </c>
      <c r="J21" s="16">
        <v>17501</v>
      </c>
      <c r="K21" s="16">
        <v>18244</v>
      </c>
      <c r="L21" s="16">
        <v>17831</v>
      </c>
      <c r="M21" s="16">
        <v>18213</v>
      </c>
      <c r="N21" s="18">
        <f t="shared" si="0"/>
        <v>17770.583333333332</v>
      </c>
    </row>
    <row r="22" spans="1:14" ht="12" customHeight="1">
      <c r="A22" s="10" t="s">
        <v>60</v>
      </c>
      <c r="B22" s="18">
        <v>17751</v>
      </c>
      <c r="C22" s="16">
        <v>16585</v>
      </c>
      <c r="D22" s="16">
        <v>16447</v>
      </c>
      <c r="E22" s="16">
        <v>15850</v>
      </c>
      <c r="F22" s="16">
        <v>16004</v>
      </c>
      <c r="G22" s="16">
        <v>16847</v>
      </c>
      <c r="H22" s="16">
        <v>17085</v>
      </c>
      <c r="I22" s="16">
        <v>17193</v>
      </c>
      <c r="J22" s="16">
        <v>17479</v>
      </c>
      <c r="K22" s="16">
        <v>17725</v>
      </c>
      <c r="L22" s="16">
        <v>17694</v>
      </c>
      <c r="M22" s="16">
        <v>17272</v>
      </c>
      <c r="N22" s="18">
        <f t="shared" si="0"/>
        <v>16994.333333333332</v>
      </c>
    </row>
    <row r="23" spans="1:14" ht="12" customHeight="1">
      <c r="A23" s="10" t="s">
        <v>61</v>
      </c>
      <c r="B23" s="18">
        <v>17409</v>
      </c>
      <c r="C23" s="16">
        <v>16408</v>
      </c>
      <c r="D23" s="16">
        <v>15543</v>
      </c>
      <c r="E23" s="16">
        <v>15083</v>
      </c>
      <c r="F23" s="16">
        <v>14997</v>
      </c>
      <c r="G23" s="16">
        <v>15267</v>
      </c>
      <c r="H23" s="16">
        <v>15321</v>
      </c>
      <c r="I23" s="16">
        <v>15231</v>
      </c>
      <c r="J23" s="16">
        <v>15022</v>
      </c>
      <c r="K23" s="16">
        <v>15625</v>
      </c>
      <c r="L23" s="16">
        <v>15721</v>
      </c>
      <c r="M23" s="16">
        <v>15377</v>
      </c>
      <c r="N23" s="18">
        <f t="shared" si="0"/>
        <v>15583.666666666666</v>
      </c>
    </row>
    <row r="24" spans="1:14" ht="12" customHeight="1">
      <c r="A24" s="10" t="s">
        <v>62</v>
      </c>
      <c r="B24" s="18">
        <v>430</v>
      </c>
      <c r="C24" s="16">
        <v>384</v>
      </c>
      <c r="D24" s="16">
        <v>348</v>
      </c>
      <c r="E24" s="16">
        <v>348</v>
      </c>
      <c r="F24" s="16">
        <v>358</v>
      </c>
      <c r="G24" s="16">
        <v>355</v>
      </c>
      <c r="H24" s="16">
        <v>326</v>
      </c>
      <c r="I24" s="16">
        <v>346</v>
      </c>
      <c r="J24" s="16">
        <v>340</v>
      </c>
      <c r="K24" s="16">
        <v>376</v>
      </c>
      <c r="L24" s="16">
        <v>382</v>
      </c>
      <c r="M24" s="16">
        <v>404</v>
      </c>
      <c r="N24" s="18">
        <f t="shared" si="0"/>
        <v>366.4166666666667</v>
      </c>
    </row>
    <row r="25" spans="1:14" ht="12" customHeight="1">
      <c r="A25" s="10" t="s">
        <v>63</v>
      </c>
      <c r="B25" s="18">
        <v>4833</v>
      </c>
      <c r="C25" s="16">
        <v>4588</v>
      </c>
      <c r="D25" s="16">
        <v>4344</v>
      </c>
      <c r="E25" s="16">
        <v>4398</v>
      </c>
      <c r="F25" s="16">
        <v>4369</v>
      </c>
      <c r="G25" s="16">
        <v>4546</v>
      </c>
      <c r="H25" s="16">
        <v>4597</v>
      </c>
      <c r="I25" s="16">
        <v>4564</v>
      </c>
      <c r="J25" s="16">
        <v>4565</v>
      </c>
      <c r="K25" s="16">
        <v>4642</v>
      </c>
      <c r="L25" s="16">
        <v>4523</v>
      </c>
      <c r="M25" s="16">
        <v>4503</v>
      </c>
      <c r="N25" s="18">
        <f t="shared" si="0"/>
        <v>4539.333333333333</v>
      </c>
    </row>
    <row r="26" spans="1:14" s="23" customFormat="1" ht="24.75" customHeight="1">
      <c r="A26" s="19" t="s">
        <v>64</v>
      </c>
      <c r="B26" s="21">
        <v>92434</v>
      </c>
      <c r="C26" s="20">
        <v>88008</v>
      </c>
      <c r="D26" s="20">
        <v>84548</v>
      </c>
      <c r="E26" s="20">
        <v>83560</v>
      </c>
      <c r="F26" s="20">
        <v>82912</v>
      </c>
      <c r="G26" s="20">
        <v>86107</v>
      </c>
      <c r="H26" s="20">
        <v>87689</v>
      </c>
      <c r="I26" s="20">
        <v>88485</v>
      </c>
      <c r="J26" s="20">
        <v>88673</v>
      </c>
      <c r="K26" s="20">
        <v>91041</v>
      </c>
      <c r="L26" s="20">
        <v>90220</v>
      </c>
      <c r="M26" s="20">
        <v>89725</v>
      </c>
      <c r="N26" s="21">
        <f t="shared" si="0"/>
        <v>87783.5</v>
      </c>
    </row>
    <row r="27" spans="1:14" ht="12" customHeight="1">
      <c r="A27" s="10" t="s">
        <v>65</v>
      </c>
      <c r="B27" s="18">
        <v>15418</v>
      </c>
      <c r="C27" s="16">
        <v>13364</v>
      </c>
      <c r="D27" s="16">
        <v>13862</v>
      </c>
      <c r="E27" s="16">
        <v>14559</v>
      </c>
      <c r="F27" s="16">
        <v>13977</v>
      </c>
      <c r="G27" s="16">
        <v>14352</v>
      </c>
      <c r="H27" s="16">
        <v>14916</v>
      </c>
      <c r="I27" s="16">
        <v>15500</v>
      </c>
      <c r="J27" s="16">
        <v>16131</v>
      </c>
      <c r="K27" s="16">
        <v>16539</v>
      </c>
      <c r="L27" s="16">
        <v>16771</v>
      </c>
      <c r="M27" s="16">
        <v>16898</v>
      </c>
      <c r="N27" s="18">
        <f t="shared" si="0"/>
        <v>15190.583333333334</v>
      </c>
    </row>
    <row r="28" spans="1:14" ht="12" customHeight="1">
      <c r="A28" s="10" t="s">
        <v>66</v>
      </c>
      <c r="B28" s="18">
        <v>50795</v>
      </c>
      <c r="C28" s="16">
        <v>47822</v>
      </c>
      <c r="D28" s="16">
        <v>45000</v>
      </c>
      <c r="E28" s="16">
        <v>44083</v>
      </c>
      <c r="F28" s="16">
        <v>44971</v>
      </c>
      <c r="G28" s="16">
        <v>45648</v>
      </c>
      <c r="H28" s="16">
        <v>47157</v>
      </c>
      <c r="I28" s="16">
        <v>48141</v>
      </c>
      <c r="J28" s="16">
        <v>49937</v>
      </c>
      <c r="K28" s="16">
        <v>51447</v>
      </c>
      <c r="L28" s="16">
        <v>52080</v>
      </c>
      <c r="M28" s="16">
        <v>51990</v>
      </c>
      <c r="N28" s="18">
        <f t="shared" si="0"/>
        <v>48255.916666666664</v>
      </c>
    </row>
    <row r="29" spans="1:14" ht="12" customHeight="1">
      <c r="A29" s="10" t="s">
        <v>67</v>
      </c>
      <c r="B29" s="18">
        <v>20424</v>
      </c>
      <c r="C29" s="16">
        <v>18727</v>
      </c>
      <c r="D29" s="16">
        <v>18605</v>
      </c>
      <c r="E29" s="16">
        <v>19324</v>
      </c>
      <c r="F29" s="16">
        <v>19113</v>
      </c>
      <c r="G29" s="16">
        <v>19965</v>
      </c>
      <c r="H29" s="16">
        <v>20411</v>
      </c>
      <c r="I29" s="16">
        <v>20829</v>
      </c>
      <c r="J29" s="16">
        <v>20955</v>
      </c>
      <c r="K29" s="16">
        <v>21090</v>
      </c>
      <c r="L29" s="16">
        <v>20628</v>
      </c>
      <c r="M29" s="16">
        <v>20779</v>
      </c>
      <c r="N29" s="18">
        <f t="shared" si="0"/>
        <v>20070.833333333332</v>
      </c>
    </row>
    <row r="30" spans="1:14" ht="12" customHeight="1">
      <c r="A30" s="10" t="s">
        <v>68</v>
      </c>
      <c r="B30" s="18">
        <v>14942</v>
      </c>
      <c r="C30" s="16">
        <v>14178</v>
      </c>
      <c r="D30" s="16">
        <v>13750</v>
      </c>
      <c r="E30" s="16">
        <v>13751</v>
      </c>
      <c r="F30" s="16">
        <v>13856</v>
      </c>
      <c r="G30" s="16">
        <v>14404</v>
      </c>
      <c r="H30" s="16">
        <v>14609</v>
      </c>
      <c r="I30" s="16">
        <v>14749</v>
      </c>
      <c r="J30" s="16">
        <v>14885</v>
      </c>
      <c r="K30" s="16">
        <v>14965</v>
      </c>
      <c r="L30" s="16">
        <v>14697</v>
      </c>
      <c r="M30" s="16">
        <v>14411</v>
      </c>
      <c r="N30" s="18">
        <f t="shared" si="0"/>
        <v>14433.083333333334</v>
      </c>
    </row>
    <row r="31" spans="1:14" ht="12" customHeight="1">
      <c r="A31" s="10" t="s">
        <v>69</v>
      </c>
      <c r="B31" s="18">
        <v>8677</v>
      </c>
      <c r="C31" s="16">
        <v>7943</v>
      </c>
      <c r="D31" s="16">
        <v>7693</v>
      </c>
      <c r="E31" s="16">
        <v>8046</v>
      </c>
      <c r="F31" s="16">
        <v>7943</v>
      </c>
      <c r="G31" s="16">
        <v>8741</v>
      </c>
      <c r="H31" s="16">
        <v>9181</v>
      </c>
      <c r="I31" s="16">
        <v>9707</v>
      </c>
      <c r="J31" s="16">
        <v>10150</v>
      </c>
      <c r="K31" s="16">
        <v>10354</v>
      </c>
      <c r="L31" s="16">
        <v>10196</v>
      </c>
      <c r="M31" s="16">
        <v>9856</v>
      </c>
      <c r="N31" s="18">
        <f t="shared" si="0"/>
        <v>9040.583333333334</v>
      </c>
    </row>
    <row r="32" spans="1:14" ht="12" customHeight="1">
      <c r="A32" s="10" t="s">
        <v>70</v>
      </c>
      <c r="B32" s="18">
        <v>26050</v>
      </c>
      <c r="C32" s="16">
        <v>24545</v>
      </c>
      <c r="D32" s="16">
        <v>23410</v>
      </c>
      <c r="E32" s="16">
        <v>23143</v>
      </c>
      <c r="F32" s="16">
        <v>22904</v>
      </c>
      <c r="G32" s="16">
        <v>23695</v>
      </c>
      <c r="H32" s="16">
        <v>24421</v>
      </c>
      <c r="I32" s="16">
        <v>24893</v>
      </c>
      <c r="J32" s="16">
        <v>24798</v>
      </c>
      <c r="K32" s="16">
        <v>25380</v>
      </c>
      <c r="L32" s="16">
        <v>25339</v>
      </c>
      <c r="M32" s="16">
        <v>24737</v>
      </c>
      <c r="N32" s="18">
        <f t="shared" si="0"/>
        <v>24442.916666666668</v>
      </c>
    </row>
    <row r="33" spans="1:14" ht="12" customHeight="1">
      <c r="A33" s="10" t="s">
        <v>71</v>
      </c>
      <c r="B33" s="18">
        <v>13800</v>
      </c>
      <c r="C33" s="16">
        <v>12955</v>
      </c>
      <c r="D33" s="16">
        <v>12288</v>
      </c>
      <c r="E33" s="16">
        <v>12340</v>
      </c>
      <c r="F33" s="16">
        <v>12060</v>
      </c>
      <c r="G33" s="16">
        <v>12444</v>
      </c>
      <c r="H33" s="16">
        <v>12867</v>
      </c>
      <c r="I33" s="16">
        <v>13496</v>
      </c>
      <c r="J33" s="16">
        <v>14191</v>
      </c>
      <c r="K33" s="16">
        <v>14665</v>
      </c>
      <c r="L33" s="16">
        <v>14653</v>
      </c>
      <c r="M33" s="16">
        <v>14332</v>
      </c>
      <c r="N33" s="18">
        <f t="shared" si="0"/>
        <v>13340.916666666666</v>
      </c>
    </row>
    <row r="34" spans="1:14" ht="12" customHeight="1">
      <c r="A34" s="10" t="s">
        <v>72</v>
      </c>
      <c r="B34" s="18">
        <v>19669</v>
      </c>
      <c r="C34" s="16">
        <v>18901</v>
      </c>
      <c r="D34" s="16">
        <v>17940</v>
      </c>
      <c r="E34" s="16">
        <v>18176</v>
      </c>
      <c r="F34" s="16">
        <v>18051</v>
      </c>
      <c r="G34" s="16">
        <v>18527</v>
      </c>
      <c r="H34" s="16">
        <v>18864</v>
      </c>
      <c r="I34" s="16">
        <v>19327</v>
      </c>
      <c r="J34" s="16">
        <v>20071</v>
      </c>
      <c r="K34" s="16">
        <v>20178</v>
      </c>
      <c r="L34" s="16">
        <v>20268</v>
      </c>
      <c r="M34" s="16">
        <v>20009</v>
      </c>
      <c r="N34" s="18">
        <f t="shared" si="0"/>
        <v>19165.083333333332</v>
      </c>
    </row>
    <row r="35" spans="1:14" ht="12" customHeight="1">
      <c r="A35" s="10" t="s">
        <v>73</v>
      </c>
      <c r="B35" s="18">
        <v>101</v>
      </c>
      <c r="C35" s="16">
        <v>92</v>
      </c>
      <c r="D35" s="16">
        <v>90</v>
      </c>
      <c r="E35" s="16">
        <v>96</v>
      </c>
      <c r="F35" s="16">
        <v>83</v>
      </c>
      <c r="G35" s="16">
        <v>89</v>
      </c>
      <c r="H35" s="16">
        <v>84</v>
      </c>
      <c r="I35" s="16">
        <v>94</v>
      </c>
      <c r="J35" s="16">
        <v>101</v>
      </c>
      <c r="K35" s="16">
        <v>113</v>
      </c>
      <c r="L35" s="16">
        <v>123</v>
      </c>
      <c r="M35" s="16">
        <v>119</v>
      </c>
      <c r="N35" s="18">
        <f t="shared" si="0"/>
        <v>98.75</v>
      </c>
    </row>
    <row r="36" spans="1:14" ht="12" customHeight="1">
      <c r="A36" s="10" t="s">
        <v>74</v>
      </c>
      <c r="B36" s="18">
        <v>56</v>
      </c>
      <c r="C36" s="16">
        <v>61</v>
      </c>
      <c r="D36" s="16">
        <v>53</v>
      </c>
      <c r="E36" s="16">
        <v>46</v>
      </c>
      <c r="F36" s="16">
        <v>50</v>
      </c>
      <c r="G36" s="16">
        <v>61</v>
      </c>
      <c r="H36" s="16">
        <v>59</v>
      </c>
      <c r="I36" s="16">
        <v>59</v>
      </c>
      <c r="J36" s="16">
        <v>47</v>
      </c>
      <c r="K36" s="16">
        <v>42</v>
      </c>
      <c r="L36" s="16">
        <v>44</v>
      </c>
      <c r="M36" s="16">
        <v>43</v>
      </c>
      <c r="N36" s="18">
        <f t="shared" si="0"/>
        <v>51.75</v>
      </c>
    </row>
    <row r="37" spans="1:14" s="23" customFormat="1" ht="24.75" customHeight="1">
      <c r="A37" s="19" t="s">
        <v>75</v>
      </c>
      <c r="B37" s="21">
        <v>169932</v>
      </c>
      <c r="C37" s="20">
        <v>158588</v>
      </c>
      <c r="D37" s="20">
        <v>152691</v>
      </c>
      <c r="E37" s="20">
        <v>153564</v>
      </c>
      <c r="F37" s="20">
        <v>153008</v>
      </c>
      <c r="G37" s="20">
        <v>157926</v>
      </c>
      <c r="H37" s="20">
        <v>162569</v>
      </c>
      <c r="I37" s="20">
        <v>166795</v>
      </c>
      <c r="J37" s="20">
        <v>171266</v>
      </c>
      <c r="K37" s="20">
        <v>174773</v>
      </c>
      <c r="L37" s="20">
        <v>174799</v>
      </c>
      <c r="M37" s="20">
        <v>173174</v>
      </c>
      <c r="N37" s="21">
        <f t="shared" si="0"/>
        <v>164090.41666666666</v>
      </c>
    </row>
    <row r="38" spans="1:14" ht="12" customHeight="1">
      <c r="A38" s="10" t="s">
        <v>76</v>
      </c>
      <c r="B38" s="18">
        <v>30055</v>
      </c>
      <c r="C38" s="16">
        <v>28328</v>
      </c>
      <c r="D38" s="16">
        <v>27251</v>
      </c>
      <c r="E38" s="16">
        <v>27697</v>
      </c>
      <c r="F38" s="16">
        <v>27860</v>
      </c>
      <c r="G38" s="16">
        <v>29088</v>
      </c>
      <c r="H38" s="16">
        <v>29672</v>
      </c>
      <c r="I38" s="16">
        <v>29982</v>
      </c>
      <c r="J38" s="16">
        <v>29852</v>
      </c>
      <c r="K38" s="16">
        <v>30534</v>
      </c>
      <c r="L38" s="16">
        <v>30371</v>
      </c>
      <c r="M38" s="16">
        <v>29682</v>
      </c>
      <c r="N38" s="18">
        <f aca="true" t="shared" si="1" ref="N38:N69">IF(SUM(B38:M38)&gt;0,AVERAGE(B38:M38)," ")</f>
        <v>29197.666666666668</v>
      </c>
    </row>
    <row r="39" spans="1:14" ht="12" customHeight="1">
      <c r="A39" s="10" t="s">
        <v>77</v>
      </c>
      <c r="B39" s="18">
        <v>15590</v>
      </c>
      <c r="C39" s="16">
        <v>14704</v>
      </c>
      <c r="D39" s="16">
        <v>13968</v>
      </c>
      <c r="E39" s="16">
        <v>13933</v>
      </c>
      <c r="F39" s="16">
        <v>14080</v>
      </c>
      <c r="G39" s="16">
        <v>14608</v>
      </c>
      <c r="H39" s="16">
        <v>15126</v>
      </c>
      <c r="I39" s="16">
        <v>15469</v>
      </c>
      <c r="J39" s="16">
        <v>15625</v>
      </c>
      <c r="K39" s="16">
        <v>16112</v>
      </c>
      <c r="L39" s="16">
        <v>16112</v>
      </c>
      <c r="M39" s="16">
        <v>15715</v>
      </c>
      <c r="N39" s="18">
        <f t="shared" si="1"/>
        <v>15086.833333333334</v>
      </c>
    </row>
    <row r="40" spans="1:14" ht="12" customHeight="1">
      <c r="A40" s="10" t="s">
        <v>78</v>
      </c>
      <c r="B40" s="18">
        <v>28564</v>
      </c>
      <c r="C40" s="16">
        <v>27287</v>
      </c>
      <c r="D40" s="16">
        <v>26854</v>
      </c>
      <c r="E40" s="16">
        <v>27569</v>
      </c>
      <c r="F40" s="16">
        <v>26793</v>
      </c>
      <c r="G40" s="16">
        <v>27827</v>
      </c>
      <c r="H40" s="16">
        <v>27499</v>
      </c>
      <c r="I40" s="16">
        <v>28037</v>
      </c>
      <c r="J40" s="16">
        <v>28248</v>
      </c>
      <c r="K40" s="16">
        <v>28377</v>
      </c>
      <c r="L40" s="16">
        <v>27791</v>
      </c>
      <c r="M40" s="16">
        <v>27782</v>
      </c>
      <c r="N40" s="18">
        <f t="shared" si="1"/>
        <v>27719</v>
      </c>
    </row>
    <row r="41" spans="1:14" ht="12" customHeight="1">
      <c r="A41" s="10" t="s">
        <v>79</v>
      </c>
      <c r="B41" s="18">
        <v>11027</v>
      </c>
      <c r="C41" s="16">
        <v>10742</v>
      </c>
      <c r="D41" s="16">
        <v>10513</v>
      </c>
      <c r="E41" s="16">
        <v>10908</v>
      </c>
      <c r="F41" s="16">
        <v>10990</v>
      </c>
      <c r="G41" s="16">
        <v>11123</v>
      </c>
      <c r="H41" s="16">
        <v>11345</v>
      </c>
      <c r="I41" s="16">
        <v>11355</v>
      </c>
      <c r="J41" s="16">
        <v>11157</v>
      </c>
      <c r="K41" s="16">
        <v>11264</v>
      </c>
      <c r="L41" s="16">
        <v>10936</v>
      </c>
      <c r="M41" s="16">
        <v>10687</v>
      </c>
      <c r="N41" s="18">
        <f t="shared" si="1"/>
        <v>11003.916666666666</v>
      </c>
    </row>
    <row r="42" spans="1:14" ht="12" customHeight="1">
      <c r="A42" s="10" t="s">
        <v>80</v>
      </c>
      <c r="B42" s="18">
        <v>26421</v>
      </c>
      <c r="C42" s="16">
        <v>25198</v>
      </c>
      <c r="D42" s="16">
        <v>24145</v>
      </c>
      <c r="E42" s="16">
        <v>24245</v>
      </c>
      <c r="F42" s="16">
        <v>23970</v>
      </c>
      <c r="G42" s="16">
        <v>24412</v>
      </c>
      <c r="H42" s="16">
        <v>25515</v>
      </c>
      <c r="I42" s="16">
        <v>25752</v>
      </c>
      <c r="J42" s="16">
        <v>26098</v>
      </c>
      <c r="K42" s="16">
        <v>26591</v>
      </c>
      <c r="L42" s="16">
        <v>26334</v>
      </c>
      <c r="M42" s="16">
        <v>26009</v>
      </c>
      <c r="N42" s="18">
        <f t="shared" si="1"/>
        <v>25390.833333333332</v>
      </c>
    </row>
    <row r="43" spans="1:14" ht="12" customHeight="1">
      <c r="A43" s="10" t="s">
        <v>81</v>
      </c>
      <c r="B43" s="18">
        <v>10327</v>
      </c>
      <c r="C43" s="16">
        <v>9896</v>
      </c>
      <c r="D43" s="16">
        <v>9582</v>
      </c>
      <c r="E43" s="16">
        <v>9836</v>
      </c>
      <c r="F43" s="16">
        <v>9729</v>
      </c>
      <c r="G43" s="16">
        <v>9937</v>
      </c>
      <c r="H43" s="16">
        <v>10092</v>
      </c>
      <c r="I43" s="16">
        <v>10046</v>
      </c>
      <c r="J43" s="16">
        <v>10014</v>
      </c>
      <c r="K43" s="16">
        <v>10288</v>
      </c>
      <c r="L43" s="16">
        <v>10016</v>
      </c>
      <c r="M43" s="16">
        <v>9812</v>
      </c>
      <c r="N43" s="18">
        <f t="shared" si="1"/>
        <v>9964.583333333334</v>
      </c>
    </row>
    <row r="44" spans="1:14" s="23" customFormat="1" ht="24.75" customHeight="1">
      <c r="A44" s="19" t="s">
        <v>82</v>
      </c>
      <c r="B44" s="21">
        <v>121984</v>
      </c>
      <c r="C44" s="20">
        <v>116155</v>
      </c>
      <c r="D44" s="20">
        <v>112313</v>
      </c>
      <c r="E44" s="20">
        <v>114188</v>
      </c>
      <c r="F44" s="20">
        <v>113422</v>
      </c>
      <c r="G44" s="20">
        <v>116995</v>
      </c>
      <c r="H44" s="20">
        <v>119249</v>
      </c>
      <c r="I44" s="20">
        <v>120641</v>
      </c>
      <c r="J44" s="20">
        <v>120994</v>
      </c>
      <c r="K44" s="20">
        <v>123166</v>
      </c>
      <c r="L44" s="20">
        <v>121560</v>
      </c>
      <c r="M44" s="20">
        <v>119687</v>
      </c>
      <c r="N44" s="21">
        <f t="shared" si="1"/>
        <v>118362.83333333333</v>
      </c>
    </row>
    <row r="45" spans="1:14" ht="12" customHeight="1">
      <c r="A45" s="10" t="s">
        <v>83</v>
      </c>
      <c r="B45" s="18">
        <v>9849</v>
      </c>
      <c r="C45" s="16">
        <v>9070</v>
      </c>
      <c r="D45" s="16">
        <v>8877</v>
      </c>
      <c r="E45" s="16">
        <v>9328</v>
      </c>
      <c r="F45" s="16">
        <v>9038</v>
      </c>
      <c r="G45" s="16">
        <v>9431</v>
      </c>
      <c r="H45" s="16">
        <v>9919</v>
      </c>
      <c r="I45" s="16">
        <v>10284</v>
      </c>
      <c r="J45" s="16">
        <v>10441</v>
      </c>
      <c r="K45" s="16">
        <v>10602</v>
      </c>
      <c r="L45" s="16">
        <v>10349</v>
      </c>
      <c r="M45" s="16">
        <v>10038</v>
      </c>
      <c r="N45" s="18">
        <f t="shared" si="1"/>
        <v>9768.833333333334</v>
      </c>
    </row>
    <row r="46" spans="1:14" ht="12" customHeight="1">
      <c r="A46" s="10" t="s">
        <v>84</v>
      </c>
      <c r="B46" s="18">
        <v>16086</v>
      </c>
      <c r="C46" s="16">
        <v>14104</v>
      </c>
      <c r="D46" s="16">
        <v>13445</v>
      </c>
      <c r="E46" s="16">
        <v>13801</v>
      </c>
      <c r="F46" s="16">
        <v>13501</v>
      </c>
      <c r="G46" s="16">
        <v>13757</v>
      </c>
      <c r="H46" s="16">
        <v>14421</v>
      </c>
      <c r="I46" s="16">
        <v>14873</v>
      </c>
      <c r="J46" s="16">
        <v>15747</v>
      </c>
      <c r="K46" s="16">
        <v>16235</v>
      </c>
      <c r="L46" s="16">
        <v>16527</v>
      </c>
      <c r="M46" s="16">
        <v>16425</v>
      </c>
      <c r="N46" s="18">
        <f t="shared" si="1"/>
        <v>14910.166666666666</v>
      </c>
    </row>
    <row r="47" spans="1:14" ht="12" customHeight="1">
      <c r="A47" s="10" t="s">
        <v>85</v>
      </c>
      <c r="B47" s="18">
        <v>5347</v>
      </c>
      <c r="C47" s="16">
        <v>4955</v>
      </c>
      <c r="D47" s="16">
        <v>5017</v>
      </c>
      <c r="E47" s="16">
        <v>5382</v>
      </c>
      <c r="F47" s="16">
        <v>5409</v>
      </c>
      <c r="G47" s="16">
        <v>5358</v>
      </c>
      <c r="H47" s="16">
        <v>5526</v>
      </c>
      <c r="I47" s="16">
        <v>5528</v>
      </c>
      <c r="J47" s="16">
        <v>5578</v>
      </c>
      <c r="K47" s="16">
        <v>5704</v>
      </c>
      <c r="L47" s="16">
        <v>5407</v>
      </c>
      <c r="M47" s="16">
        <v>5339</v>
      </c>
      <c r="N47" s="18">
        <f t="shared" si="1"/>
        <v>5379.166666666667</v>
      </c>
    </row>
    <row r="48" spans="1:14" ht="12" customHeight="1">
      <c r="A48" s="10" t="s">
        <v>86</v>
      </c>
      <c r="B48" s="18">
        <v>11101</v>
      </c>
      <c r="C48" s="16">
        <v>10174</v>
      </c>
      <c r="D48" s="16">
        <v>9795</v>
      </c>
      <c r="E48" s="16">
        <v>10513</v>
      </c>
      <c r="F48" s="16">
        <v>10262</v>
      </c>
      <c r="G48" s="16">
        <v>10321</v>
      </c>
      <c r="H48" s="16">
        <v>10714</v>
      </c>
      <c r="I48" s="16">
        <v>11124</v>
      </c>
      <c r="J48" s="16">
        <v>11434</v>
      </c>
      <c r="K48" s="16">
        <v>11638</v>
      </c>
      <c r="L48" s="16">
        <v>11491</v>
      </c>
      <c r="M48" s="16">
        <v>11353</v>
      </c>
      <c r="N48" s="18">
        <f t="shared" si="1"/>
        <v>10826.666666666666</v>
      </c>
    </row>
    <row r="49" spans="1:14" ht="12" customHeight="1">
      <c r="A49" s="10" t="s">
        <v>87</v>
      </c>
      <c r="B49" s="18">
        <v>95223</v>
      </c>
      <c r="C49" s="16">
        <v>89547</v>
      </c>
      <c r="D49" s="16">
        <v>85069</v>
      </c>
      <c r="E49" s="16">
        <v>86215</v>
      </c>
      <c r="F49" s="16">
        <v>85332</v>
      </c>
      <c r="G49" s="16">
        <v>86846</v>
      </c>
      <c r="H49" s="16">
        <v>88555</v>
      </c>
      <c r="I49" s="16">
        <v>90899</v>
      </c>
      <c r="J49" s="16">
        <v>93455</v>
      </c>
      <c r="K49" s="16">
        <v>95599</v>
      </c>
      <c r="L49" s="16">
        <v>95244</v>
      </c>
      <c r="M49" s="16">
        <v>94476</v>
      </c>
      <c r="N49" s="18">
        <f t="shared" si="1"/>
        <v>90538.33333333333</v>
      </c>
    </row>
    <row r="50" spans="1:14" ht="12" customHeight="1">
      <c r="A50" s="10" t="s">
        <v>88</v>
      </c>
      <c r="B50" s="18">
        <v>48</v>
      </c>
      <c r="C50" s="16">
        <v>46</v>
      </c>
      <c r="D50" s="16">
        <v>42</v>
      </c>
      <c r="E50" s="16">
        <v>43</v>
      </c>
      <c r="F50" s="16">
        <v>41</v>
      </c>
      <c r="G50" s="16">
        <v>39</v>
      </c>
      <c r="H50" s="16">
        <v>47</v>
      </c>
      <c r="I50" s="16">
        <v>40</v>
      </c>
      <c r="J50" s="16">
        <v>40</v>
      </c>
      <c r="K50" s="16">
        <v>47</v>
      </c>
      <c r="L50" s="16">
        <v>38</v>
      </c>
      <c r="M50" s="16">
        <v>36</v>
      </c>
      <c r="N50" s="18">
        <f t="shared" si="1"/>
        <v>42.25</v>
      </c>
    </row>
    <row r="51" spans="1:14" ht="12" customHeight="1">
      <c r="A51" s="10" t="s">
        <v>89</v>
      </c>
      <c r="B51" s="18">
        <v>18</v>
      </c>
      <c r="C51" s="16">
        <v>21</v>
      </c>
      <c r="D51" s="16">
        <v>24</v>
      </c>
      <c r="E51" s="16">
        <v>19</v>
      </c>
      <c r="F51" s="16">
        <v>18</v>
      </c>
      <c r="G51" s="16">
        <v>20</v>
      </c>
      <c r="H51" s="16">
        <v>18</v>
      </c>
      <c r="I51" s="16">
        <v>18</v>
      </c>
      <c r="J51" s="16">
        <v>20</v>
      </c>
      <c r="K51" s="16">
        <v>16</v>
      </c>
      <c r="L51" s="16">
        <v>18</v>
      </c>
      <c r="M51" s="16">
        <v>17</v>
      </c>
      <c r="N51" s="18">
        <f t="shared" si="1"/>
        <v>18.916666666666668</v>
      </c>
    </row>
    <row r="52" spans="1:14" ht="12" customHeight="1">
      <c r="A52" s="10" t="s">
        <v>90</v>
      </c>
      <c r="B52" s="18">
        <v>25</v>
      </c>
      <c r="C52" s="16">
        <v>23</v>
      </c>
      <c r="D52" s="16">
        <v>24</v>
      </c>
      <c r="E52" s="16">
        <v>25</v>
      </c>
      <c r="F52" s="16">
        <v>22</v>
      </c>
      <c r="G52" s="16">
        <v>26</v>
      </c>
      <c r="H52" s="16">
        <v>21</v>
      </c>
      <c r="I52" s="16">
        <v>23</v>
      </c>
      <c r="J52" s="16">
        <v>18</v>
      </c>
      <c r="K52" s="16">
        <v>23</v>
      </c>
      <c r="L52" s="16">
        <v>20</v>
      </c>
      <c r="M52" s="16">
        <v>28</v>
      </c>
      <c r="N52" s="18">
        <f t="shared" si="1"/>
        <v>23.166666666666668</v>
      </c>
    </row>
    <row r="53" spans="1:14" ht="12" customHeight="1">
      <c r="A53" s="10" t="s">
        <v>91</v>
      </c>
      <c r="B53" s="18">
        <v>59</v>
      </c>
      <c r="C53" s="16">
        <v>59</v>
      </c>
      <c r="D53" s="16">
        <v>58</v>
      </c>
      <c r="E53" s="16">
        <v>77</v>
      </c>
      <c r="F53" s="16">
        <v>68</v>
      </c>
      <c r="G53" s="16">
        <v>63</v>
      </c>
      <c r="H53" s="16">
        <v>66</v>
      </c>
      <c r="I53" s="16">
        <v>69</v>
      </c>
      <c r="J53" s="16">
        <v>76</v>
      </c>
      <c r="K53" s="16">
        <v>61</v>
      </c>
      <c r="L53" s="16">
        <v>61</v>
      </c>
      <c r="M53" s="16">
        <v>65</v>
      </c>
      <c r="N53" s="18">
        <f t="shared" si="1"/>
        <v>65.16666666666667</v>
      </c>
    </row>
    <row r="54" spans="1:14" ht="12" customHeight="1">
      <c r="A54" s="10" t="s">
        <v>92</v>
      </c>
      <c r="B54" s="18">
        <v>16</v>
      </c>
      <c r="C54" s="16">
        <v>19</v>
      </c>
      <c r="D54" s="16">
        <v>11</v>
      </c>
      <c r="E54" s="16">
        <v>15</v>
      </c>
      <c r="F54" s="16">
        <v>17</v>
      </c>
      <c r="G54" s="16">
        <v>18</v>
      </c>
      <c r="H54" s="16">
        <v>12</v>
      </c>
      <c r="I54" s="16">
        <v>14</v>
      </c>
      <c r="J54" s="16">
        <v>15</v>
      </c>
      <c r="K54" s="16">
        <v>15</v>
      </c>
      <c r="L54" s="16">
        <v>16</v>
      </c>
      <c r="M54" s="16">
        <v>15</v>
      </c>
      <c r="N54" s="18">
        <f t="shared" si="1"/>
        <v>15.25</v>
      </c>
    </row>
    <row r="55" spans="1:14" ht="12" customHeight="1">
      <c r="A55" s="10" t="s">
        <v>93</v>
      </c>
      <c r="B55" s="18">
        <v>15</v>
      </c>
      <c r="C55" s="16">
        <v>13</v>
      </c>
      <c r="D55" s="16">
        <v>15</v>
      </c>
      <c r="E55" s="16">
        <v>15</v>
      </c>
      <c r="F55" s="16">
        <v>12</v>
      </c>
      <c r="G55" s="16">
        <v>9</v>
      </c>
      <c r="H55" s="16">
        <v>11</v>
      </c>
      <c r="I55" s="16">
        <v>7</v>
      </c>
      <c r="J55" s="16">
        <v>7</v>
      </c>
      <c r="K55" s="16">
        <v>9</v>
      </c>
      <c r="L55" s="16">
        <v>10</v>
      </c>
      <c r="M55" s="16">
        <v>9</v>
      </c>
      <c r="N55" s="18">
        <f t="shared" si="1"/>
        <v>11</v>
      </c>
    </row>
    <row r="56" spans="1:14" ht="12" customHeight="1">
      <c r="A56" s="10" t="s">
        <v>94</v>
      </c>
      <c r="B56" s="18">
        <v>64</v>
      </c>
      <c r="C56" s="16">
        <v>60</v>
      </c>
      <c r="D56" s="16">
        <v>66</v>
      </c>
      <c r="E56" s="16">
        <v>60</v>
      </c>
      <c r="F56" s="16">
        <v>70</v>
      </c>
      <c r="G56" s="16">
        <v>58</v>
      </c>
      <c r="H56" s="16">
        <v>68</v>
      </c>
      <c r="I56" s="16">
        <v>53</v>
      </c>
      <c r="J56" s="16">
        <v>64</v>
      </c>
      <c r="K56" s="16">
        <v>64</v>
      </c>
      <c r="L56" s="16">
        <v>60</v>
      </c>
      <c r="M56" s="16">
        <v>46</v>
      </c>
      <c r="N56" s="18">
        <f t="shared" si="1"/>
        <v>61.083333333333336</v>
      </c>
    </row>
    <row r="57" spans="1:14" ht="12" customHeight="1">
      <c r="A57" s="10" t="s">
        <v>95</v>
      </c>
      <c r="B57" s="18">
        <v>820</v>
      </c>
      <c r="C57" s="16">
        <v>749</v>
      </c>
      <c r="D57" s="16">
        <v>714</v>
      </c>
      <c r="E57" s="16">
        <v>743</v>
      </c>
      <c r="F57" s="16">
        <v>691</v>
      </c>
      <c r="G57" s="16">
        <v>718</v>
      </c>
      <c r="H57" s="16">
        <v>747</v>
      </c>
      <c r="I57" s="16">
        <v>758</v>
      </c>
      <c r="J57" s="16">
        <v>774</v>
      </c>
      <c r="K57" s="16">
        <v>769</v>
      </c>
      <c r="L57" s="16">
        <v>792</v>
      </c>
      <c r="M57" s="16">
        <v>791</v>
      </c>
      <c r="N57" s="18">
        <f t="shared" si="1"/>
        <v>755.5</v>
      </c>
    </row>
    <row r="58" spans="1:14" ht="12" customHeight="1">
      <c r="A58" s="10" t="s">
        <v>96</v>
      </c>
      <c r="B58" s="18">
        <v>395</v>
      </c>
      <c r="C58" s="16">
        <v>368</v>
      </c>
      <c r="D58" s="16">
        <v>358</v>
      </c>
      <c r="E58" s="16">
        <v>381</v>
      </c>
      <c r="F58" s="16">
        <v>365</v>
      </c>
      <c r="G58" s="16">
        <v>339</v>
      </c>
      <c r="H58" s="16">
        <v>350</v>
      </c>
      <c r="I58" s="16">
        <v>349</v>
      </c>
      <c r="J58" s="16">
        <v>330</v>
      </c>
      <c r="K58" s="16">
        <v>336</v>
      </c>
      <c r="L58" s="16">
        <v>339</v>
      </c>
      <c r="M58" s="16">
        <v>318</v>
      </c>
      <c r="N58" s="18">
        <f t="shared" si="1"/>
        <v>352.3333333333333</v>
      </c>
    </row>
    <row r="59" spans="1:14" ht="12" customHeight="1">
      <c r="A59" s="10" t="s">
        <v>97</v>
      </c>
      <c r="B59" s="18">
        <v>385</v>
      </c>
      <c r="C59" s="16">
        <v>364</v>
      </c>
      <c r="D59" s="16">
        <v>337</v>
      </c>
      <c r="E59" s="16">
        <v>321</v>
      </c>
      <c r="F59" s="16">
        <v>302</v>
      </c>
      <c r="G59" s="16">
        <v>297</v>
      </c>
      <c r="H59" s="16">
        <v>304</v>
      </c>
      <c r="I59" s="16">
        <v>319</v>
      </c>
      <c r="J59" s="16">
        <v>337</v>
      </c>
      <c r="K59" s="16">
        <v>363</v>
      </c>
      <c r="L59" s="16">
        <v>354</v>
      </c>
      <c r="M59" s="16">
        <v>365</v>
      </c>
      <c r="N59" s="18">
        <f t="shared" si="1"/>
        <v>337.3333333333333</v>
      </c>
    </row>
    <row r="60" spans="1:14" ht="12" customHeight="1">
      <c r="A60" s="10" t="s">
        <v>98</v>
      </c>
      <c r="B60" s="18">
        <v>104</v>
      </c>
      <c r="C60" s="16">
        <v>84</v>
      </c>
      <c r="D60" s="16">
        <v>82</v>
      </c>
      <c r="E60" s="16">
        <v>116</v>
      </c>
      <c r="F60" s="16">
        <v>117</v>
      </c>
      <c r="G60" s="16">
        <v>118</v>
      </c>
      <c r="H60" s="16">
        <v>141</v>
      </c>
      <c r="I60" s="16">
        <v>140</v>
      </c>
      <c r="J60" s="16">
        <v>133</v>
      </c>
      <c r="K60" s="16">
        <v>126</v>
      </c>
      <c r="L60" s="16">
        <v>124</v>
      </c>
      <c r="M60" s="16">
        <v>125</v>
      </c>
      <c r="N60" s="18">
        <f t="shared" si="1"/>
        <v>117.5</v>
      </c>
    </row>
    <row r="61" spans="1:14" ht="12" customHeight="1">
      <c r="A61" s="10" t="s">
        <v>99</v>
      </c>
      <c r="B61" s="18">
        <v>73</v>
      </c>
      <c r="C61" s="16">
        <v>69</v>
      </c>
      <c r="D61" s="16">
        <v>67</v>
      </c>
      <c r="E61" s="16">
        <v>65</v>
      </c>
      <c r="F61" s="16">
        <v>70</v>
      </c>
      <c r="G61" s="16">
        <v>69</v>
      </c>
      <c r="H61" s="16">
        <v>70</v>
      </c>
      <c r="I61" s="16">
        <v>66</v>
      </c>
      <c r="J61" s="16">
        <v>73</v>
      </c>
      <c r="K61" s="16">
        <v>80</v>
      </c>
      <c r="L61" s="16">
        <v>73</v>
      </c>
      <c r="M61" s="16">
        <v>73</v>
      </c>
      <c r="N61" s="18">
        <f t="shared" si="1"/>
        <v>70.66666666666667</v>
      </c>
    </row>
    <row r="62" spans="1:14" ht="12" customHeight="1">
      <c r="A62" s="10" t="s">
        <v>100</v>
      </c>
      <c r="B62" s="18">
        <v>273</v>
      </c>
      <c r="C62" s="16">
        <v>260</v>
      </c>
      <c r="D62" s="16">
        <v>240</v>
      </c>
      <c r="E62" s="16">
        <v>252</v>
      </c>
      <c r="F62" s="16">
        <v>246</v>
      </c>
      <c r="G62" s="16">
        <v>247</v>
      </c>
      <c r="H62" s="16">
        <v>252</v>
      </c>
      <c r="I62" s="16">
        <v>254</v>
      </c>
      <c r="J62" s="16">
        <v>253</v>
      </c>
      <c r="K62" s="16">
        <v>261</v>
      </c>
      <c r="L62" s="16">
        <v>257</v>
      </c>
      <c r="M62" s="16">
        <v>254</v>
      </c>
      <c r="N62" s="18">
        <f t="shared" si="1"/>
        <v>254.08333333333334</v>
      </c>
    </row>
    <row r="63" spans="1:14" ht="12" customHeight="1">
      <c r="A63" s="10" t="s">
        <v>101</v>
      </c>
      <c r="B63" s="18">
        <v>187</v>
      </c>
      <c r="C63" s="16">
        <v>172</v>
      </c>
      <c r="D63" s="16">
        <v>163</v>
      </c>
      <c r="E63" s="16">
        <v>168</v>
      </c>
      <c r="F63" s="16">
        <v>140</v>
      </c>
      <c r="G63" s="16">
        <v>151</v>
      </c>
      <c r="H63" s="16">
        <v>170</v>
      </c>
      <c r="I63" s="16">
        <v>178</v>
      </c>
      <c r="J63" s="16">
        <v>184</v>
      </c>
      <c r="K63" s="16">
        <v>191</v>
      </c>
      <c r="L63" s="16">
        <v>186</v>
      </c>
      <c r="M63" s="16">
        <v>183</v>
      </c>
      <c r="N63" s="18">
        <f t="shared" si="1"/>
        <v>172.75</v>
      </c>
    </row>
    <row r="64" spans="1:14" ht="12" customHeight="1">
      <c r="A64" s="10" t="s">
        <v>102</v>
      </c>
      <c r="B64" s="18">
        <v>37</v>
      </c>
      <c r="C64" s="16">
        <v>35</v>
      </c>
      <c r="D64" s="16">
        <v>38</v>
      </c>
      <c r="E64" s="16">
        <v>40</v>
      </c>
      <c r="F64" s="16">
        <v>39</v>
      </c>
      <c r="G64" s="16">
        <v>39</v>
      </c>
      <c r="H64" s="16">
        <v>41</v>
      </c>
      <c r="I64" s="16">
        <v>54</v>
      </c>
      <c r="J64" s="16">
        <v>54</v>
      </c>
      <c r="K64" s="16">
        <v>48</v>
      </c>
      <c r="L64" s="16">
        <v>47</v>
      </c>
      <c r="M64" s="16">
        <v>49</v>
      </c>
      <c r="N64" s="18">
        <f t="shared" si="1"/>
        <v>43.416666666666664</v>
      </c>
    </row>
    <row r="65" spans="1:14" ht="12" customHeight="1">
      <c r="A65" s="10" t="s">
        <v>103</v>
      </c>
      <c r="B65" s="18">
        <v>314</v>
      </c>
      <c r="C65" s="16">
        <v>302</v>
      </c>
      <c r="D65" s="16">
        <v>309</v>
      </c>
      <c r="E65" s="16">
        <v>319</v>
      </c>
      <c r="F65" s="16">
        <v>325</v>
      </c>
      <c r="G65" s="16">
        <v>342</v>
      </c>
      <c r="H65" s="16">
        <v>354</v>
      </c>
      <c r="I65" s="16">
        <v>373</v>
      </c>
      <c r="J65" s="16">
        <v>373</v>
      </c>
      <c r="K65" s="16">
        <v>381</v>
      </c>
      <c r="L65" s="16">
        <v>377</v>
      </c>
      <c r="M65" s="16">
        <v>342</v>
      </c>
      <c r="N65" s="18">
        <f t="shared" si="1"/>
        <v>342.5833333333333</v>
      </c>
    </row>
    <row r="66" spans="1:14" s="23" customFormat="1" ht="24.75" customHeight="1">
      <c r="A66" s="19" t="s">
        <v>104</v>
      </c>
      <c r="B66" s="21">
        <v>140439</v>
      </c>
      <c r="C66" s="20">
        <v>130494</v>
      </c>
      <c r="D66" s="20">
        <v>124751</v>
      </c>
      <c r="E66" s="20">
        <v>127898</v>
      </c>
      <c r="F66" s="20">
        <v>126085</v>
      </c>
      <c r="G66" s="20">
        <v>128266</v>
      </c>
      <c r="H66" s="20">
        <v>131807</v>
      </c>
      <c r="I66" s="20">
        <v>135423</v>
      </c>
      <c r="J66" s="20">
        <v>139406</v>
      </c>
      <c r="K66" s="20">
        <v>142568</v>
      </c>
      <c r="L66" s="20">
        <v>141790</v>
      </c>
      <c r="M66" s="20">
        <v>140347</v>
      </c>
      <c r="N66" s="21">
        <f t="shared" si="1"/>
        <v>134106.16666666666</v>
      </c>
    </row>
    <row r="67" spans="1:14" ht="12" customHeight="1">
      <c r="A67" s="10" t="s">
        <v>105</v>
      </c>
      <c r="B67" s="18">
        <v>8683</v>
      </c>
      <c r="C67" s="16">
        <v>8238</v>
      </c>
      <c r="D67" s="16">
        <v>8094</v>
      </c>
      <c r="E67" s="16">
        <v>8128</v>
      </c>
      <c r="F67" s="16">
        <v>8345</v>
      </c>
      <c r="G67" s="16">
        <v>8624</v>
      </c>
      <c r="H67" s="16">
        <v>8763</v>
      </c>
      <c r="I67" s="16">
        <v>8730</v>
      </c>
      <c r="J67" s="16">
        <v>8745</v>
      </c>
      <c r="K67" s="16">
        <v>8781</v>
      </c>
      <c r="L67" s="16">
        <v>8864</v>
      </c>
      <c r="M67" s="16">
        <v>8801</v>
      </c>
      <c r="N67" s="18">
        <f t="shared" si="1"/>
        <v>8566.333333333334</v>
      </c>
    </row>
    <row r="68" spans="1:14" ht="12" customHeight="1">
      <c r="A68" s="10" t="s">
        <v>106</v>
      </c>
      <c r="B68" s="18">
        <v>5921</v>
      </c>
      <c r="C68" s="16">
        <v>5673</v>
      </c>
      <c r="D68" s="16">
        <v>5547</v>
      </c>
      <c r="E68" s="16">
        <v>5701</v>
      </c>
      <c r="F68" s="16">
        <v>5765</v>
      </c>
      <c r="G68" s="16">
        <v>5912</v>
      </c>
      <c r="H68" s="16">
        <v>6020</v>
      </c>
      <c r="I68" s="16">
        <v>6066</v>
      </c>
      <c r="J68" s="16">
        <v>6091</v>
      </c>
      <c r="K68" s="16">
        <v>6055</v>
      </c>
      <c r="L68" s="16">
        <v>6064</v>
      </c>
      <c r="M68" s="16">
        <v>5950</v>
      </c>
      <c r="N68" s="18">
        <f t="shared" si="1"/>
        <v>5897.083333333333</v>
      </c>
    </row>
    <row r="69" spans="1:14" ht="12" customHeight="1">
      <c r="A69" s="10" t="s">
        <v>107</v>
      </c>
      <c r="B69" s="18">
        <v>6976</v>
      </c>
      <c r="C69" s="16">
        <v>6411</v>
      </c>
      <c r="D69" s="16">
        <v>6449</v>
      </c>
      <c r="E69" s="16">
        <v>6896</v>
      </c>
      <c r="F69" s="16">
        <v>6609</v>
      </c>
      <c r="G69" s="16">
        <v>6771</v>
      </c>
      <c r="H69" s="16">
        <v>6885</v>
      </c>
      <c r="I69" s="16">
        <v>7055</v>
      </c>
      <c r="J69" s="16">
        <v>7048</v>
      </c>
      <c r="K69" s="16">
        <v>7242</v>
      </c>
      <c r="L69" s="16">
        <v>6971</v>
      </c>
      <c r="M69" s="16">
        <v>6869</v>
      </c>
      <c r="N69" s="18">
        <f t="shared" si="1"/>
        <v>6848.5</v>
      </c>
    </row>
    <row r="70" spans="1:14" ht="12" customHeight="1">
      <c r="A70" s="10" t="s">
        <v>108</v>
      </c>
      <c r="B70" s="18">
        <v>15504</v>
      </c>
      <c r="C70" s="16">
        <v>14978</v>
      </c>
      <c r="D70" s="16">
        <v>14474</v>
      </c>
      <c r="E70" s="16">
        <v>14762</v>
      </c>
      <c r="F70" s="16">
        <v>14848</v>
      </c>
      <c r="G70" s="16">
        <v>15196</v>
      </c>
      <c r="H70" s="16">
        <v>15640</v>
      </c>
      <c r="I70" s="16">
        <v>15780</v>
      </c>
      <c r="J70" s="16">
        <v>15827</v>
      </c>
      <c r="K70" s="16">
        <v>16403</v>
      </c>
      <c r="L70" s="16">
        <v>16339</v>
      </c>
      <c r="M70" s="16">
        <v>16127</v>
      </c>
      <c r="N70" s="18">
        <f aca="true" t="shared" si="2" ref="N70:N101">IF(SUM(B70:M70)&gt;0,AVERAGE(B70:M70)," ")</f>
        <v>15489.833333333334</v>
      </c>
    </row>
    <row r="71" spans="1:14" ht="12" customHeight="1">
      <c r="A71" s="10" t="s">
        <v>109</v>
      </c>
      <c r="B71" s="18">
        <v>1809</v>
      </c>
      <c r="C71" s="16">
        <v>1671</v>
      </c>
      <c r="D71" s="16">
        <v>1634</v>
      </c>
      <c r="E71" s="16">
        <v>1854</v>
      </c>
      <c r="F71" s="16">
        <v>1888</v>
      </c>
      <c r="G71" s="16">
        <v>1944</v>
      </c>
      <c r="H71" s="16">
        <v>1973</v>
      </c>
      <c r="I71" s="16">
        <v>1980</v>
      </c>
      <c r="J71" s="16">
        <v>2028</v>
      </c>
      <c r="K71" s="16">
        <v>2018</v>
      </c>
      <c r="L71" s="16">
        <v>1970</v>
      </c>
      <c r="M71" s="16">
        <v>1913</v>
      </c>
      <c r="N71" s="18">
        <f t="shared" si="2"/>
        <v>1890.1666666666667</v>
      </c>
    </row>
    <row r="72" spans="1:14" ht="12" customHeight="1">
      <c r="A72" s="10" t="s">
        <v>110</v>
      </c>
      <c r="B72" s="18">
        <v>3479</v>
      </c>
      <c r="C72" s="16">
        <v>3212</v>
      </c>
      <c r="D72" s="16">
        <v>3203</v>
      </c>
      <c r="E72" s="16">
        <v>3428</v>
      </c>
      <c r="F72" s="16">
        <v>3316</v>
      </c>
      <c r="G72" s="16">
        <v>3318</v>
      </c>
      <c r="H72" s="16">
        <v>3503</v>
      </c>
      <c r="I72" s="16">
        <v>3524</v>
      </c>
      <c r="J72" s="16">
        <v>3609</v>
      </c>
      <c r="K72" s="16">
        <v>3686</v>
      </c>
      <c r="L72" s="16">
        <v>3569</v>
      </c>
      <c r="M72" s="16">
        <v>3430</v>
      </c>
      <c r="N72" s="18">
        <f t="shared" si="2"/>
        <v>3439.75</v>
      </c>
    </row>
    <row r="73" spans="1:14" ht="12" customHeight="1">
      <c r="A73" s="10" t="s">
        <v>111</v>
      </c>
      <c r="B73" s="18">
        <v>1054</v>
      </c>
      <c r="C73" s="16">
        <v>1010</v>
      </c>
      <c r="D73" s="16">
        <v>977</v>
      </c>
      <c r="E73" s="16">
        <v>1071</v>
      </c>
      <c r="F73" s="16">
        <v>1066</v>
      </c>
      <c r="G73" s="16">
        <v>1081</v>
      </c>
      <c r="H73" s="16">
        <v>1084</v>
      </c>
      <c r="I73" s="16">
        <v>1054</v>
      </c>
      <c r="J73" s="16">
        <v>1075</v>
      </c>
      <c r="K73" s="16">
        <v>1110</v>
      </c>
      <c r="L73" s="16">
        <v>1047</v>
      </c>
      <c r="M73" s="16">
        <v>1011</v>
      </c>
      <c r="N73" s="18">
        <f t="shared" si="2"/>
        <v>1053.3333333333333</v>
      </c>
    </row>
    <row r="74" spans="1:14" ht="12" customHeight="1">
      <c r="A74" s="10" t="s">
        <v>112</v>
      </c>
      <c r="B74" s="18">
        <v>1476</v>
      </c>
      <c r="C74" s="16">
        <v>1467</v>
      </c>
      <c r="D74" s="16">
        <v>1412</v>
      </c>
      <c r="E74" s="16">
        <v>1449</v>
      </c>
      <c r="F74" s="16">
        <v>1563</v>
      </c>
      <c r="G74" s="16">
        <v>1544</v>
      </c>
      <c r="H74" s="16">
        <v>1780</v>
      </c>
      <c r="I74" s="16">
        <v>1774</v>
      </c>
      <c r="J74" s="16">
        <v>1703</v>
      </c>
      <c r="K74" s="16">
        <v>1574</v>
      </c>
      <c r="L74" s="16">
        <v>1476</v>
      </c>
      <c r="M74" s="16">
        <v>1734</v>
      </c>
      <c r="N74" s="18">
        <f t="shared" si="2"/>
        <v>1579.3333333333333</v>
      </c>
    </row>
    <row r="75" spans="1:14" ht="12" customHeight="1">
      <c r="A75" s="10" t="s">
        <v>113</v>
      </c>
      <c r="B75" s="18">
        <v>5583</v>
      </c>
      <c r="C75" s="16">
        <v>5385</v>
      </c>
      <c r="D75" s="16">
        <v>5181</v>
      </c>
      <c r="E75" s="16">
        <v>5444</v>
      </c>
      <c r="F75" s="16">
        <v>5668</v>
      </c>
      <c r="G75" s="16">
        <v>5753</v>
      </c>
      <c r="H75" s="16">
        <v>5823</v>
      </c>
      <c r="I75" s="16">
        <v>5893</v>
      </c>
      <c r="J75" s="16">
        <v>5873</v>
      </c>
      <c r="K75" s="16">
        <v>5751</v>
      </c>
      <c r="L75" s="16">
        <v>5748</v>
      </c>
      <c r="M75" s="16">
        <v>5616</v>
      </c>
      <c r="N75" s="18">
        <f t="shared" si="2"/>
        <v>5643.166666666667</v>
      </c>
    </row>
    <row r="76" spans="1:14" ht="12" customHeight="1">
      <c r="A76" s="10" t="s">
        <v>114</v>
      </c>
      <c r="B76" s="18">
        <v>1038</v>
      </c>
      <c r="C76" s="16">
        <v>1024</v>
      </c>
      <c r="D76" s="16">
        <v>1013</v>
      </c>
      <c r="E76" s="16">
        <v>1009</v>
      </c>
      <c r="F76" s="16">
        <v>1029</v>
      </c>
      <c r="G76" s="16">
        <v>1018</v>
      </c>
      <c r="H76" s="16">
        <v>1052</v>
      </c>
      <c r="I76" s="16">
        <v>1033</v>
      </c>
      <c r="J76" s="16">
        <v>1024</v>
      </c>
      <c r="K76" s="16">
        <v>1015</v>
      </c>
      <c r="L76" s="16">
        <v>984</v>
      </c>
      <c r="M76" s="16">
        <v>991</v>
      </c>
      <c r="N76" s="18">
        <f t="shared" si="2"/>
        <v>1019.1666666666666</v>
      </c>
    </row>
    <row r="77" spans="1:14" ht="12" customHeight="1">
      <c r="A77" s="10" t="s">
        <v>115</v>
      </c>
      <c r="B77" s="18">
        <v>21</v>
      </c>
      <c r="C77" s="16">
        <v>20</v>
      </c>
      <c r="D77" s="16">
        <v>19</v>
      </c>
      <c r="E77" s="16">
        <v>17</v>
      </c>
      <c r="F77" s="16">
        <v>19</v>
      </c>
      <c r="G77" s="16">
        <v>23</v>
      </c>
      <c r="H77" s="16">
        <v>22</v>
      </c>
      <c r="I77" s="16">
        <v>23</v>
      </c>
      <c r="J77" s="16">
        <v>25</v>
      </c>
      <c r="K77" s="16">
        <v>25</v>
      </c>
      <c r="L77" s="16">
        <v>26</v>
      </c>
      <c r="M77" s="16">
        <v>23</v>
      </c>
      <c r="N77" s="18">
        <f t="shared" si="2"/>
        <v>21.916666666666668</v>
      </c>
    </row>
    <row r="78" spans="1:14" ht="12" customHeight="1">
      <c r="A78" s="10" t="s">
        <v>116</v>
      </c>
      <c r="B78" s="18">
        <v>33</v>
      </c>
      <c r="C78" s="16">
        <v>25</v>
      </c>
      <c r="D78" s="16">
        <v>29</v>
      </c>
      <c r="E78" s="16">
        <v>26</v>
      </c>
      <c r="F78" s="16">
        <v>29</v>
      </c>
      <c r="G78" s="16">
        <v>30</v>
      </c>
      <c r="H78" s="16">
        <v>27</v>
      </c>
      <c r="I78" s="16">
        <v>30</v>
      </c>
      <c r="J78" s="16">
        <v>31</v>
      </c>
      <c r="K78" s="16">
        <v>35</v>
      </c>
      <c r="L78" s="16">
        <v>28</v>
      </c>
      <c r="M78" s="16">
        <v>26</v>
      </c>
      <c r="N78" s="18">
        <f t="shared" si="2"/>
        <v>29.083333333333332</v>
      </c>
    </row>
    <row r="79" spans="1:14" ht="12" customHeight="1">
      <c r="A79" s="10" t="s">
        <v>117</v>
      </c>
      <c r="B79" s="18">
        <v>16</v>
      </c>
      <c r="C79" s="16">
        <v>20</v>
      </c>
      <c r="D79" s="16">
        <v>19</v>
      </c>
      <c r="E79" s="16">
        <v>19</v>
      </c>
      <c r="F79" s="16">
        <v>17</v>
      </c>
      <c r="G79" s="16">
        <v>16</v>
      </c>
      <c r="H79" s="16">
        <v>16</v>
      </c>
      <c r="I79" s="16">
        <v>17</v>
      </c>
      <c r="J79" s="16">
        <v>18</v>
      </c>
      <c r="K79" s="16">
        <v>16</v>
      </c>
      <c r="L79" s="16">
        <v>14</v>
      </c>
      <c r="M79" s="16">
        <v>13</v>
      </c>
      <c r="N79" s="18">
        <f t="shared" si="2"/>
        <v>16.75</v>
      </c>
    </row>
    <row r="80" spans="1:14" ht="12" customHeight="1">
      <c r="A80" s="10" t="s">
        <v>118</v>
      </c>
      <c r="B80" s="18">
        <v>41</v>
      </c>
      <c r="C80" s="16">
        <v>40</v>
      </c>
      <c r="D80" s="16">
        <v>35</v>
      </c>
      <c r="E80" s="16">
        <v>32</v>
      </c>
      <c r="F80" s="16">
        <v>30</v>
      </c>
      <c r="G80" s="16">
        <v>27</v>
      </c>
      <c r="H80" s="16">
        <v>27</v>
      </c>
      <c r="I80" s="16">
        <v>28</v>
      </c>
      <c r="J80" s="16">
        <v>18</v>
      </c>
      <c r="K80" s="16">
        <v>17</v>
      </c>
      <c r="L80" s="16">
        <v>20</v>
      </c>
      <c r="M80" s="16">
        <v>18</v>
      </c>
      <c r="N80" s="18">
        <f t="shared" si="2"/>
        <v>27.75</v>
      </c>
    </row>
    <row r="81" spans="1:14" ht="12" customHeight="1">
      <c r="A81" s="10" t="s">
        <v>119</v>
      </c>
      <c r="B81" s="18">
        <v>82</v>
      </c>
      <c r="C81" s="16">
        <v>90</v>
      </c>
      <c r="D81" s="16">
        <v>96</v>
      </c>
      <c r="E81" s="16">
        <v>94</v>
      </c>
      <c r="F81" s="16">
        <v>89</v>
      </c>
      <c r="G81" s="16">
        <v>91</v>
      </c>
      <c r="H81" s="16">
        <v>94</v>
      </c>
      <c r="I81" s="16">
        <v>83</v>
      </c>
      <c r="J81" s="16">
        <v>75</v>
      </c>
      <c r="K81" s="16">
        <v>79</v>
      </c>
      <c r="L81" s="16">
        <v>87</v>
      </c>
      <c r="M81" s="16">
        <v>87</v>
      </c>
      <c r="N81" s="18">
        <f t="shared" si="2"/>
        <v>87.25</v>
      </c>
    </row>
    <row r="82" spans="1:14" ht="12" customHeight="1">
      <c r="A82" s="10" t="s">
        <v>120</v>
      </c>
      <c r="B82" s="18">
        <v>25</v>
      </c>
      <c r="C82" s="16">
        <v>29</v>
      </c>
      <c r="D82" s="16">
        <v>28</v>
      </c>
      <c r="E82" s="16">
        <v>32</v>
      </c>
      <c r="F82" s="16">
        <v>33</v>
      </c>
      <c r="G82" s="16">
        <v>32</v>
      </c>
      <c r="H82" s="16">
        <v>33</v>
      </c>
      <c r="I82" s="16">
        <v>32</v>
      </c>
      <c r="J82" s="16">
        <v>27</v>
      </c>
      <c r="K82" s="16">
        <v>25</v>
      </c>
      <c r="L82" s="16">
        <v>19</v>
      </c>
      <c r="M82" s="16">
        <v>20</v>
      </c>
      <c r="N82" s="18">
        <f t="shared" si="2"/>
        <v>27.916666666666668</v>
      </c>
    </row>
    <row r="83" spans="1:14" ht="12" customHeight="1">
      <c r="A83" s="10" t="s">
        <v>121</v>
      </c>
      <c r="B83" s="18">
        <v>78</v>
      </c>
      <c r="C83" s="16">
        <v>75</v>
      </c>
      <c r="D83" s="16">
        <v>72</v>
      </c>
      <c r="E83" s="16">
        <v>76</v>
      </c>
      <c r="F83" s="16">
        <v>69</v>
      </c>
      <c r="G83" s="16">
        <v>58</v>
      </c>
      <c r="H83" s="16">
        <v>65</v>
      </c>
      <c r="I83" s="16">
        <v>71</v>
      </c>
      <c r="J83" s="16">
        <v>81</v>
      </c>
      <c r="K83" s="16">
        <v>79</v>
      </c>
      <c r="L83" s="16">
        <v>76</v>
      </c>
      <c r="M83" s="16">
        <v>82</v>
      </c>
      <c r="N83" s="18">
        <f t="shared" si="2"/>
        <v>73.5</v>
      </c>
    </row>
    <row r="84" spans="1:14" ht="12" customHeight="1">
      <c r="A84" s="10" t="s">
        <v>122</v>
      </c>
      <c r="B84" s="18">
        <v>118</v>
      </c>
      <c r="C84" s="16">
        <v>109</v>
      </c>
      <c r="D84" s="16">
        <v>104</v>
      </c>
      <c r="E84" s="16">
        <v>108</v>
      </c>
      <c r="F84" s="16">
        <v>102</v>
      </c>
      <c r="G84" s="16">
        <v>104</v>
      </c>
      <c r="H84" s="16">
        <v>113</v>
      </c>
      <c r="I84" s="16">
        <v>112</v>
      </c>
      <c r="J84" s="16">
        <v>107</v>
      </c>
      <c r="K84" s="16">
        <v>104</v>
      </c>
      <c r="L84" s="16">
        <v>86</v>
      </c>
      <c r="M84" s="16">
        <v>85</v>
      </c>
      <c r="N84" s="18">
        <f t="shared" si="2"/>
        <v>104.33333333333333</v>
      </c>
    </row>
    <row r="85" spans="1:14" ht="12" customHeight="1">
      <c r="A85" s="10" t="s">
        <v>123</v>
      </c>
      <c r="B85" s="18">
        <v>44</v>
      </c>
      <c r="C85" s="16">
        <v>37</v>
      </c>
      <c r="D85" s="16">
        <v>43</v>
      </c>
      <c r="E85" s="16">
        <v>39</v>
      </c>
      <c r="F85" s="16">
        <v>47</v>
      </c>
      <c r="G85" s="16">
        <v>44</v>
      </c>
      <c r="H85" s="16">
        <v>38</v>
      </c>
      <c r="I85" s="16">
        <v>34</v>
      </c>
      <c r="J85" s="16">
        <v>41</v>
      </c>
      <c r="K85" s="16">
        <v>40</v>
      </c>
      <c r="L85" s="16">
        <v>30</v>
      </c>
      <c r="M85" s="16">
        <v>33</v>
      </c>
      <c r="N85" s="18">
        <f t="shared" si="2"/>
        <v>39.166666666666664</v>
      </c>
    </row>
    <row r="86" spans="1:14" ht="12" customHeight="1">
      <c r="A86" s="10" t="s">
        <v>124</v>
      </c>
      <c r="B86" s="18">
        <v>15</v>
      </c>
      <c r="C86" s="16">
        <v>16</v>
      </c>
      <c r="D86" s="16">
        <v>15</v>
      </c>
      <c r="E86" s="16">
        <v>14</v>
      </c>
      <c r="F86" s="16">
        <v>16</v>
      </c>
      <c r="G86" s="16">
        <v>17</v>
      </c>
      <c r="H86" s="16">
        <v>18</v>
      </c>
      <c r="I86" s="16">
        <v>15</v>
      </c>
      <c r="J86" s="16">
        <v>16</v>
      </c>
      <c r="K86" s="16">
        <v>18</v>
      </c>
      <c r="L86" s="16">
        <v>16</v>
      </c>
      <c r="M86" s="16">
        <v>18</v>
      </c>
      <c r="N86" s="18">
        <f t="shared" si="2"/>
        <v>16.166666666666668</v>
      </c>
    </row>
    <row r="87" spans="1:14" s="23" customFormat="1" ht="24.75" customHeight="1">
      <c r="A87" s="19" t="s">
        <v>125</v>
      </c>
      <c r="B87" s="21">
        <v>51996</v>
      </c>
      <c r="C87" s="20">
        <v>49530</v>
      </c>
      <c r="D87" s="20">
        <v>48444</v>
      </c>
      <c r="E87" s="20">
        <v>50199</v>
      </c>
      <c r="F87" s="20">
        <v>50548</v>
      </c>
      <c r="G87" s="20">
        <v>51603</v>
      </c>
      <c r="H87" s="20">
        <v>52976</v>
      </c>
      <c r="I87" s="20">
        <v>53334</v>
      </c>
      <c r="J87" s="20">
        <v>53462</v>
      </c>
      <c r="K87" s="20">
        <v>54073</v>
      </c>
      <c r="L87" s="20">
        <v>53434</v>
      </c>
      <c r="M87" s="20">
        <v>52847</v>
      </c>
      <c r="N87" s="21">
        <f t="shared" si="2"/>
        <v>51870.5</v>
      </c>
    </row>
    <row r="88" spans="1:14" ht="12" customHeight="1">
      <c r="A88" s="11" t="s">
        <v>126</v>
      </c>
      <c r="B88" s="18">
        <v>2248</v>
      </c>
      <c r="C88" s="16">
        <v>2106</v>
      </c>
      <c r="D88" s="16">
        <v>1958</v>
      </c>
      <c r="E88" s="16">
        <v>2018</v>
      </c>
      <c r="F88" s="16">
        <v>1991</v>
      </c>
      <c r="G88" s="16">
        <v>2003</v>
      </c>
      <c r="H88" s="16">
        <v>1996</v>
      </c>
      <c r="I88" s="16">
        <v>2030</v>
      </c>
      <c r="J88" s="16">
        <v>2059</v>
      </c>
      <c r="K88" s="16">
        <v>2054</v>
      </c>
      <c r="L88" s="16">
        <v>2017</v>
      </c>
      <c r="M88" s="16">
        <v>1983</v>
      </c>
      <c r="N88" s="18">
        <f t="shared" si="2"/>
        <v>2038.5833333333333</v>
      </c>
    </row>
    <row r="89" spans="1:14" ht="12" customHeight="1">
      <c r="A89" s="11" t="s">
        <v>127</v>
      </c>
      <c r="B89" s="18">
        <v>372</v>
      </c>
      <c r="C89" s="16">
        <v>364</v>
      </c>
      <c r="D89" s="16">
        <v>337</v>
      </c>
      <c r="E89" s="16">
        <v>347</v>
      </c>
      <c r="F89" s="16">
        <v>353</v>
      </c>
      <c r="G89" s="16">
        <v>397</v>
      </c>
      <c r="H89" s="16">
        <v>399</v>
      </c>
      <c r="I89" s="16">
        <v>407</v>
      </c>
      <c r="J89" s="16">
        <v>419</v>
      </c>
      <c r="K89" s="16">
        <v>410</v>
      </c>
      <c r="L89" s="16">
        <v>407</v>
      </c>
      <c r="M89" s="16">
        <v>394</v>
      </c>
      <c r="N89" s="18">
        <f t="shared" si="2"/>
        <v>383.8333333333333</v>
      </c>
    </row>
    <row r="90" spans="1:14" ht="12" customHeight="1">
      <c r="A90" s="11" t="s">
        <v>128</v>
      </c>
      <c r="B90" s="18">
        <v>14247</v>
      </c>
      <c r="C90" s="16">
        <v>12775</v>
      </c>
      <c r="D90" s="16">
        <v>12599</v>
      </c>
      <c r="E90" s="16">
        <v>13404</v>
      </c>
      <c r="F90" s="16">
        <v>12941</v>
      </c>
      <c r="G90" s="16">
        <v>13278</v>
      </c>
      <c r="H90" s="16">
        <v>13791</v>
      </c>
      <c r="I90" s="16">
        <v>14181</v>
      </c>
      <c r="J90" s="16">
        <v>14740</v>
      </c>
      <c r="K90" s="16">
        <v>15149</v>
      </c>
      <c r="L90" s="16">
        <v>15049</v>
      </c>
      <c r="M90" s="16">
        <v>14177</v>
      </c>
      <c r="N90" s="18">
        <f t="shared" si="2"/>
        <v>13860.916666666666</v>
      </c>
    </row>
    <row r="91" spans="1:14" ht="12" customHeight="1">
      <c r="A91" s="11" t="s">
        <v>129</v>
      </c>
      <c r="B91" s="18">
        <v>122546</v>
      </c>
      <c r="C91" s="16">
        <v>113736</v>
      </c>
      <c r="D91" s="16">
        <v>115089</v>
      </c>
      <c r="E91" s="16">
        <v>121683</v>
      </c>
      <c r="F91" s="16">
        <v>117045</v>
      </c>
      <c r="G91" s="16">
        <v>120509</v>
      </c>
      <c r="H91" s="16">
        <v>123513</v>
      </c>
      <c r="I91" s="16">
        <v>123711</v>
      </c>
      <c r="J91" s="16">
        <v>124997</v>
      </c>
      <c r="K91" s="16">
        <v>127758</v>
      </c>
      <c r="L91" s="16">
        <v>124058</v>
      </c>
      <c r="M91" s="16">
        <v>120264</v>
      </c>
      <c r="N91" s="18">
        <f t="shared" si="2"/>
        <v>121242.41666666667</v>
      </c>
    </row>
    <row r="92" spans="1:14" ht="12" customHeight="1">
      <c r="A92" s="11" t="s">
        <v>130</v>
      </c>
      <c r="B92" s="18">
        <v>600</v>
      </c>
      <c r="C92" s="16">
        <v>546</v>
      </c>
      <c r="D92" s="16">
        <v>513</v>
      </c>
      <c r="E92" s="16">
        <v>491</v>
      </c>
      <c r="F92" s="16">
        <v>499</v>
      </c>
      <c r="G92" s="16">
        <v>525</v>
      </c>
      <c r="H92" s="16">
        <v>554</v>
      </c>
      <c r="I92" s="16">
        <v>571</v>
      </c>
      <c r="J92" s="16">
        <v>554</v>
      </c>
      <c r="K92" s="16">
        <v>544</v>
      </c>
      <c r="L92" s="16">
        <v>564</v>
      </c>
      <c r="M92" s="16">
        <v>584</v>
      </c>
      <c r="N92" s="18">
        <f t="shared" si="2"/>
        <v>545.4166666666666</v>
      </c>
    </row>
    <row r="93" spans="1:14" ht="12" customHeight="1">
      <c r="A93" s="11" t="s">
        <v>131</v>
      </c>
      <c r="B93" s="18">
        <v>3359</v>
      </c>
      <c r="C93" s="16">
        <v>3120</v>
      </c>
      <c r="D93" s="16">
        <v>2925</v>
      </c>
      <c r="E93" s="16">
        <v>3021</v>
      </c>
      <c r="F93" s="16">
        <v>2944</v>
      </c>
      <c r="G93" s="16">
        <v>2956</v>
      </c>
      <c r="H93" s="16">
        <v>3012</v>
      </c>
      <c r="I93" s="16">
        <v>3022</v>
      </c>
      <c r="J93" s="16">
        <v>2946</v>
      </c>
      <c r="K93" s="16">
        <v>3096</v>
      </c>
      <c r="L93" s="16">
        <v>3050</v>
      </c>
      <c r="M93" s="16">
        <v>3050</v>
      </c>
      <c r="N93" s="18">
        <f t="shared" si="2"/>
        <v>3041.75</v>
      </c>
    </row>
    <row r="94" spans="1:14" ht="12" customHeight="1">
      <c r="A94" s="11" t="s">
        <v>132</v>
      </c>
      <c r="B94" s="18">
        <v>3923</v>
      </c>
      <c r="C94" s="16">
        <v>3924</v>
      </c>
      <c r="D94" s="16">
        <v>3863</v>
      </c>
      <c r="E94" s="16">
        <v>4059</v>
      </c>
      <c r="F94" s="16">
        <v>4116</v>
      </c>
      <c r="G94" s="16">
        <v>4097</v>
      </c>
      <c r="H94" s="16">
        <v>4228</v>
      </c>
      <c r="I94" s="16">
        <v>4229</v>
      </c>
      <c r="J94" s="16">
        <v>4168</v>
      </c>
      <c r="K94" s="16">
        <v>4219</v>
      </c>
      <c r="L94" s="16">
        <v>4187</v>
      </c>
      <c r="M94" s="16">
        <v>4084</v>
      </c>
      <c r="N94" s="18">
        <f t="shared" si="2"/>
        <v>4091.4166666666665</v>
      </c>
    </row>
    <row r="95" spans="1:14" ht="12" customHeight="1">
      <c r="A95" s="11" t="s">
        <v>133</v>
      </c>
      <c r="B95" s="18">
        <v>6470</v>
      </c>
      <c r="C95" s="16">
        <v>6089</v>
      </c>
      <c r="D95" s="16">
        <v>5899</v>
      </c>
      <c r="E95" s="16">
        <v>6195</v>
      </c>
      <c r="F95" s="16">
        <v>6192</v>
      </c>
      <c r="G95" s="16">
        <v>6425</v>
      </c>
      <c r="H95" s="16">
        <v>6515</v>
      </c>
      <c r="I95" s="16">
        <v>6755</v>
      </c>
      <c r="J95" s="16">
        <v>6696</v>
      </c>
      <c r="K95" s="16">
        <v>6845</v>
      </c>
      <c r="L95" s="16">
        <v>6751</v>
      </c>
      <c r="M95" s="16">
        <v>6543</v>
      </c>
      <c r="N95" s="18">
        <f t="shared" si="2"/>
        <v>6447.916666666667</v>
      </c>
    </row>
    <row r="96" spans="1:14" ht="12" customHeight="1">
      <c r="A96" s="11" t="s">
        <v>134</v>
      </c>
      <c r="B96" s="18">
        <v>10672</v>
      </c>
      <c r="C96" s="16">
        <v>10381</v>
      </c>
      <c r="D96" s="16">
        <v>10126</v>
      </c>
      <c r="E96" s="16">
        <v>10550</v>
      </c>
      <c r="F96" s="16">
        <v>10480</v>
      </c>
      <c r="G96" s="16">
        <v>10648</v>
      </c>
      <c r="H96" s="16">
        <v>10775</v>
      </c>
      <c r="I96" s="16">
        <v>10674</v>
      </c>
      <c r="J96" s="16">
        <v>10612</v>
      </c>
      <c r="K96" s="16">
        <v>10542</v>
      </c>
      <c r="L96" s="16">
        <v>10228</v>
      </c>
      <c r="M96" s="16">
        <v>9976</v>
      </c>
      <c r="N96" s="18">
        <f t="shared" si="2"/>
        <v>10472</v>
      </c>
    </row>
    <row r="97" spans="1:14" ht="12" customHeight="1">
      <c r="A97" s="11" t="s">
        <v>135</v>
      </c>
      <c r="B97" s="18">
        <v>17796</v>
      </c>
      <c r="C97" s="16">
        <v>16997</v>
      </c>
      <c r="D97" s="16">
        <v>16740</v>
      </c>
      <c r="E97" s="16">
        <v>18028</v>
      </c>
      <c r="F97" s="16">
        <v>17329</v>
      </c>
      <c r="G97" s="16">
        <v>17632</v>
      </c>
      <c r="H97" s="16">
        <v>17915</v>
      </c>
      <c r="I97" s="16">
        <v>17978</v>
      </c>
      <c r="J97" s="16">
        <v>17600</v>
      </c>
      <c r="K97" s="16">
        <v>17862</v>
      </c>
      <c r="L97" s="16">
        <v>17223</v>
      </c>
      <c r="M97" s="16">
        <v>17170</v>
      </c>
      <c r="N97" s="18">
        <f t="shared" si="2"/>
        <v>17522.5</v>
      </c>
    </row>
    <row r="98" spans="1:14" ht="12" customHeight="1">
      <c r="A98" s="11" t="s">
        <v>136</v>
      </c>
      <c r="B98" s="18">
        <v>332</v>
      </c>
      <c r="C98" s="16">
        <v>296</v>
      </c>
      <c r="D98" s="16">
        <v>279</v>
      </c>
      <c r="E98" s="16">
        <v>283</v>
      </c>
      <c r="F98" s="16">
        <v>302</v>
      </c>
      <c r="G98" s="16">
        <v>295</v>
      </c>
      <c r="H98" s="16">
        <v>299</v>
      </c>
      <c r="I98" s="16">
        <v>315</v>
      </c>
      <c r="J98" s="16">
        <v>319</v>
      </c>
      <c r="K98" s="16">
        <v>292</v>
      </c>
      <c r="L98" s="16">
        <v>270</v>
      </c>
      <c r="M98" s="16">
        <v>260</v>
      </c>
      <c r="N98" s="18">
        <f t="shared" si="2"/>
        <v>295.1666666666667</v>
      </c>
    </row>
    <row r="99" spans="1:14" ht="12" customHeight="1">
      <c r="A99" s="11" t="s">
        <v>137</v>
      </c>
      <c r="B99" s="18">
        <v>901</v>
      </c>
      <c r="C99" s="16">
        <v>750</v>
      </c>
      <c r="D99" s="16">
        <v>802</v>
      </c>
      <c r="E99" s="16">
        <v>953</v>
      </c>
      <c r="F99" s="16">
        <v>870</v>
      </c>
      <c r="G99" s="16">
        <v>880</v>
      </c>
      <c r="H99" s="16">
        <v>898</v>
      </c>
      <c r="I99" s="16">
        <v>888</v>
      </c>
      <c r="J99" s="16">
        <v>913</v>
      </c>
      <c r="K99" s="16">
        <v>920</v>
      </c>
      <c r="L99" s="16">
        <v>902</v>
      </c>
      <c r="M99" s="16">
        <v>811</v>
      </c>
      <c r="N99" s="18">
        <f t="shared" si="2"/>
        <v>874</v>
      </c>
    </row>
    <row r="100" spans="1:14" ht="12" customHeight="1">
      <c r="A100" s="11" t="s">
        <v>138</v>
      </c>
      <c r="B100" s="18">
        <v>1005</v>
      </c>
      <c r="C100" s="16">
        <v>900</v>
      </c>
      <c r="D100" s="16">
        <v>913</v>
      </c>
      <c r="E100" s="16">
        <v>1019</v>
      </c>
      <c r="F100" s="16">
        <v>975</v>
      </c>
      <c r="G100" s="16">
        <v>999</v>
      </c>
      <c r="H100" s="16">
        <v>1034</v>
      </c>
      <c r="I100" s="16">
        <v>1027</v>
      </c>
      <c r="J100" s="16">
        <v>1028</v>
      </c>
      <c r="K100" s="16">
        <v>1092</v>
      </c>
      <c r="L100" s="16">
        <v>1051</v>
      </c>
      <c r="M100" s="16">
        <v>1003</v>
      </c>
      <c r="N100" s="18">
        <f t="shared" si="2"/>
        <v>1003.8333333333334</v>
      </c>
    </row>
    <row r="101" spans="1:14" ht="12" customHeight="1">
      <c r="A101" s="11" t="s">
        <v>139</v>
      </c>
      <c r="B101" s="18">
        <v>117</v>
      </c>
      <c r="C101" s="16">
        <v>114</v>
      </c>
      <c r="D101" s="16">
        <v>115</v>
      </c>
      <c r="E101" s="16">
        <v>118</v>
      </c>
      <c r="F101" s="16">
        <v>122</v>
      </c>
      <c r="G101" s="16">
        <v>125</v>
      </c>
      <c r="H101" s="16">
        <v>123</v>
      </c>
      <c r="I101" s="16">
        <v>109</v>
      </c>
      <c r="J101" s="16">
        <v>109</v>
      </c>
      <c r="K101" s="16">
        <v>106</v>
      </c>
      <c r="L101" s="16">
        <v>109</v>
      </c>
      <c r="M101" s="16">
        <v>110</v>
      </c>
      <c r="N101" s="18">
        <f t="shared" si="2"/>
        <v>114.75</v>
      </c>
    </row>
    <row r="102" spans="1:14" s="23" customFormat="1" ht="24.75" customHeight="1">
      <c r="A102" s="19" t="s">
        <v>140</v>
      </c>
      <c r="B102" s="21">
        <v>184588</v>
      </c>
      <c r="C102" s="20">
        <v>172098</v>
      </c>
      <c r="D102" s="20">
        <v>172158</v>
      </c>
      <c r="E102" s="20">
        <v>182169</v>
      </c>
      <c r="F102" s="20">
        <v>176159</v>
      </c>
      <c r="G102" s="20">
        <v>180769</v>
      </c>
      <c r="H102" s="20">
        <v>185052</v>
      </c>
      <c r="I102" s="20">
        <v>185897</v>
      </c>
      <c r="J102" s="20">
        <v>187160</v>
      </c>
      <c r="K102" s="20">
        <v>190889</v>
      </c>
      <c r="L102" s="20">
        <v>185866</v>
      </c>
      <c r="M102" s="20">
        <v>180409</v>
      </c>
      <c r="N102" s="21">
        <f>IF(SUM(B102:M102)&gt;0,AVERAGE(B102:M102)," ")</f>
        <v>181934.5</v>
      </c>
    </row>
    <row r="103" spans="1:14" s="31" customFormat="1" ht="16.5" customHeight="1" thickBot="1">
      <c r="A103" s="28" t="s">
        <v>141</v>
      </c>
      <c r="B103" s="29">
        <v>830991</v>
      </c>
      <c r="C103" s="30">
        <v>781406</v>
      </c>
      <c r="D103" s="30">
        <v>759031</v>
      </c>
      <c r="E103" s="30">
        <v>776092</v>
      </c>
      <c r="F103" s="30">
        <v>765880</v>
      </c>
      <c r="G103" s="30">
        <v>788043</v>
      </c>
      <c r="H103" s="30">
        <v>807387</v>
      </c>
      <c r="I103" s="30">
        <v>820408</v>
      </c>
      <c r="J103" s="30">
        <v>830887</v>
      </c>
      <c r="K103" s="30">
        <v>846665</v>
      </c>
      <c r="L103" s="30">
        <v>836444</v>
      </c>
      <c r="M103" s="30">
        <v>824069</v>
      </c>
      <c r="N103" s="29">
        <f>IF(SUM(B103:M103)&gt;0,AVERAGE(B103:M103)," ")</f>
        <v>805608.5833333334</v>
      </c>
    </row>
    <row r="104" s="7" customFormat="1" ht="12.75" customHeight="1" thickTop="1">
      <c r="A104" s="12"/>
    </row>
    <row r="105" ht="12">
      <c r="A105" s="12"/>
    </row>
    <row r="106" s="33" customFormat="1" ht="12.75">
      <c r="A106" s="32" t="s">
        <v>1</v>
      </c>
    </row>
    <row r="107" ht="12">
      <c r="B107" s="26"/>
    </row>
    <row r="114" ht="12.75" customHeight="1"/>
  </sheetData>
  <sheetProtection/>
  <printOptions/>
  <pageMargins left="0.5" right="0.5" top="0.5" bottom="0.5" header="0.5" footer="0.3"/>
  <pageSetup fitToHeight="0" fitToWidth="1" horizontalDpi="600" verticalDpi="600" orientation="landscape" scale="91" r:id="rId1"/>
  <headerFooter alignWithMargins="0">
    <oddHeader>&amp;L&amp;C&amp;R</oddHeader>
    <oddFooter>&amp;L&amp;6Source: National Data Bank, USDA/Food and Nutrition Service&amp;C&amp;6Page &amp;P of &amp;N&amp;R&amp;6Printed on: 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10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4.7109375" style="93" customWidth="1"/>
    <col min="2" max="13" width="11.7109375" style="66" customWidth="1"/>
    <col min="14" max="14" width="13.7109375" style="66" customWidth="1"/>
    <col min="15" max="16384" width="9.140625" style="66" customWidth="1"/>
  </cols>
  <sheetData>
    <row r="1" spans="1:13" ht="12" customHeight="1">
      <c r="A1" s="64" t="s">
        <v>36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3" ht="12" customHeight="1">
      <c r="A2" s="64" t="str">
        <f>'Pregnant Women Participating'!A2</f>
        <v>FISCAL YEAR 2014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13" ht="12" customHeight="1">
      <c r="A3" s="67" t="str">
        <f>'Pregnant Women Participating'!A3</f>
        <v>Data as of December 11, 2015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</row>
    <row r="4" spans="1:13" ht="12" customHeight="1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</row>
    <row r="5" spans="1:14" s="73" customFormat="1" ht="24" customHeight="1">
      <c r="A5" s="69" t="s">
        <v>0</v>
      </c>
      <c r="B5" s="70">
        <f>DATE(RIGHT(A2,4)-1,10,1)</f>
        <v>41548</v>
      </c>
      <c r="C5" s="71">
        <f>DATE(RIGHT(A2,4)-1,11,1)</f>
        <v>41579</v>
      </c>
      <c r="D5" s="71">
        <f>DATE(RIGHT(A2,4)-1,12,1)</f>
        <v>41609</v>
      </c>
      <c r="E5" s="71">
        <f>DATE(RIGHT(A2,4),1,1)</f>
        <v>41640</v>
      </c>
      <c r="F5" s="71">
        <f>DATE(RIGHT(A2,4),2,1)</f>
        <v>41671</v>
      </c>
      <c r="G5" s="71">
        <f>DATE(RIGHT(A2,4),3,1)</f>
        <v>41699</v>
      </c>
      <c r="H5" s="71">
        <f>DATE(RIGHT(A2,4),4,1)</f>
        <v>41730</v>
      </c>
      <c r="I5" s="71">
        <f>DATE(RIGHT(A2,4),5,1)</f>
        <v>41760</v>
      </c>
      <c r="J5" s="71">
        <f>DATE(RIGHT(A2,4),6,1)</f>
        <v>41791</v>
      </c>
      <c r="K5" s="71">
        <f>DATE(RIGHT(A2,4),7,1)</f>
        <v>41821</v>
      </c>
      <c r="L5" s="71">
        <f>DATE(RIGHT(A2,4),8,1)</f>
        <v>41852</v>
      </c>
      <c r="M5" s="71">
        <f>DATE(RIGHT(A2,4),9,1)</f>
        <v>41883</v>
      </c>
      <c r="N5" s="17" t="s">
        <v>12</v>
      </c>
    </row>
    <row r="6" spans="1:14" s="78" customFormat="1" ht="12" customHeight="1">
      <c r="A6" s="74" t="str">
        <f>'Pregnant Women Participating'!A6</f>
        <v>Connecticut</v>
      </c>
      <c r="B6" s="75">
        <v>1062</v>
      </c>
      <c r="C6" s="76">
        <v>1046</v>
      </c>
      <c r="D6" s="76">
        <v>987</v>
      </c>
      <c r="E6" s="76">
        <v>991</v>
      </c>
      <c r="F6" s="76">
        <v>978</v>
      </c>
      <c r="G6" s="76">
        <v>981</v>
      </c>
      <c r="H6" s="76">
        <v>979</v>
      </c>
      <c r="I6" s="76">
        <v>970</v>
      </c>
      <c r="J6" s="76">
        <v>972</v>
      </c>
      <c r="K6" s="76">
        <v>1008</v>
      </c>
      <c r="L6" s="76">
        <v>1012</v>
      </c>
      <c r="M6" s="77">
        <v>1036</v>
      </c>
      <c r="N6" s="75">
        <f aca="true" t="shared" si="0" ref="N6:N37">IF(SUM(B6:M6)&gt;0,AVERAGE(B6:M6),"0")</f>
        <v>1001.8333333333334</v>
      </c>
    </row>
    <row r="7" spans="1:14" s="78" customFormat="1" ht="12" customHeight="1">
      <c r="A7" s="74" t="str">
        <f>'Pregnant Women Participating'!A7</f>
        <v>Maine</v>
      </c>
      <c r="B7" s="75">
        <v>1002</v>
      </c>
      <c r="C7" s="76">
        <v>966</v>
      </c>
      <c r="D7" s="76">
        <v>922</v>
      </c>
      <c r="E7" s="76">
        <v>933</v>
      </c>
      <c r="F7" s="76">
        <v>955</v>
      </c>
      <c r="G7" s="76">
        <v>936</v>
      </c>
      <c r="H7" s="76">
        <v>937</v>
      </c>
      <c r="I7" s="76">
        <v>944</v>
      </c>
      <c r="J7" s="76">
        <v>918</v>
      </c>
      <c r="K7" s="76">
        <v>929</v>
      </c>
      <c r="L7" s="76">
        <v>902</v>
      </c>
      <c r="M7" s="77">
        <v>906</v>
      </c>
      <c r="N7" s="75">
        <f t="shared" si="0"/>
        <v>937.5</v>
      </c>
    </row>
    <row r="8" spans="1:14" s="78" customFormat="1" ht="12" customHeight="1">
      <c r="A8" s="74" t="str">
        <f>'Pregnant Women Participating'!A8</f>
        <v>Massachusetts</v>
      </c>
      <c r="B8" s="75">
        <v>3337</v>
      </c>
      <c r="C8" s="76">
        <v>3274</v>
      </c>
      <c r="D8" s="76">
        <v>3095</v>
      </c>
      <c r="E8" s="76">
        <v>3131</v>
      </c>
      <c r="F8" s="76">
        <v>3048</v>
      </c>
      <c r="G8" s="76">
        <v>3146</v>
      </c>
      <c r="H8" s="76">
        <v>3140</v>
      </c>
      <c r="I8" s="76">
        <v>3195</v>
      </c>
      <c r="J8" s="76">
        <v>3105</v>
      </c>
      <c r="K8" s="76">
        <v>3151</v>
      </c>
      <c r="L8" s="76">
        <v>3150</v>
      </c>
      <c r="M8" s="77">
        <v>3148</v>
      </c>
      <c r="N8" s="75">
        <f t="shared" si="0"/>
        <v>3160</v>
      </c>
    </row>
    <row r="9" spans="1:14" s="78" customFormat="1" ht="12" customHeight="1">
      <c r="A9" s="74" t="str">
        <f>'Pregnant Women Participating'!A9</f>
        <v>New Hampshire</v>
      </c>
      <c r="B9" s="75">
        <v>627</v>
      </c>
      <c r="C9" s="76">
        <v>625</v>
      </c>
      <c r="D9" s="76">
        <v>623</v>
      </c>
      <c r="E9" s="76">
        <v>606</v>
      </c>
      <c r="F9" s="76">
        <v>587</v>
      </c>
      <c r="G9" s="76">
        <v>598</v>
      </c>
      <c r="H9" s="76">
        <v>616</v>
      </c>
      <c r="I9" s="76">
        <v>612</v>
      </c>
      <c r="J9" s="76">
        <v>615</v>
      </c>
      <c r="K9" s="76">
        <v>608</v>
      </c>
      <c r="L9" s="76">
        <v>583</v>
      </c>
      <c r="M9" s="77">
        <v>588</v>
      </c>
      <c r="N9" s="75">
        <f t="shared" si="0"/>
        <v>607.3333333333334</v>
      </c>
    </row>
    <row r="10" spans="1:14" s="78" customFormat="1" ht="12" customHeight="1">
      <c r="A10" s="74" t="str">
        <f>'Pregnant Women Participating'!A10</f>
        <v>New York</v>
      </c>
      <c r="B10" s="75">
        <v>10115</v>
      </c>
      <c r="C10" s="76">
        <v>9907</v>
      </c>
      <c r="D10" s="76">
        <v>9755</v>
      </c>
      <c r="E10" s="76">
        <v>9779</v>
      </c>
      <c r="F10" s="76">
        <v>9801</v>
      </c>
      <c r="G10" s="76">
        <v>9856</v>
      </c>
      <c r="H10" s="76">
        <v>9767</v>
      </c>
      <c r="I10" s="76">
        <v>9984</v>
      </c>
      <c r="J10" s="76">
        <v>10072</v>
      </c>
      <c r="K10" s="76">
        <v>10235</v>
      </c>
      <c r="L10" s="76">
        <v>10169</v>
      </c>
      <c r="M10" s="77">
        <v>10454</v>
      </c>
      <c r="N10" s="75">
        <f t="shared" si="0"/>
        <v>9991.166666666666</v>
      </c>
    </row>
    <row r="11" spans="1:14" s="78" customFormat="1" ht="12" customHeight="1">
      <c r="A11" s="74" t="str">
        <f>'Pregnant Women Participating'!A11</f>
        <v>Rhode Island</v>
      </c>
      <c r="B11" s="75">
        <v>347</v>
      </c>
      <c r="C11" s="76">
        <v>329</v>
      </c>
      <c r="D11" s="76">
        <v>336</v>
      </c>
      <c r="E11" s="76">
        <v>368</v>
      </c>
      <c r="F11" s="76">
        <v>369</v>
      </c>
      <c r="G11" s="76">
        <v>376</v>
      </c>
      <c r="H11" s="76">
        <v>377</v>
      </c>
      <c r="I11" s="76">
        <v>353</v>
      </c>
      <c r="J11" s="76">
        <v>375</v>
      </c>
      <c r="K11" s="76">
        <v>357</v>
      </c>
      <c r="L11" s="76">
        <v>378</v>
      </c>
      <c r="M11" s="77">
        <v>360</v>
      </c>
      <c r="N11" s="75">
        <f t="shared" si="0"/>
        <v>360.4166666666667</v>
      </c>
    </row>
    <row r="12" spans="1:14" s="78" customFormat="1" ht="12" customHeight="1">
      <c r="A12" s="74" t="str">
        <f>'Pregnant Women Participating'!A12</f>
        <v>Vermont</v>
      </c>
      <c r="B12" s="75">
        <v>826</v>
      </c>
      <c r="C12" s="76">
        <v>861</v>
      </c>
      <c r="D12" s="76">
        <v>846</v>
      </c>
      <c r="E12" s="76">
        <v>854</v>
      </c>
      <c r="F12" s="76">
        <v>835</v>
      </c>
      <c r="G12" s="76">
        <v>857</v>
      </c>
      <c r="H12" s="76">
        <v>854</v>
      </c>
      <c r="I12" s="76">
        <v>868</v>
      </c>
      <c r="J12" s="76">
        <v>850</v>
      </c>
      <c r="K12" s="76">
        <v>864</v>
      </c>
      <c r="L12" s="76">
        <v>867</v>
      </c>
      <c r="M12" s="77">
        <v>880</v>
      </c>
      <c r="N12" s="75">
        <f t="shared" si="0"/>
        <v>855.1666666666666</v>
      </c>
    </row>
    <row r="13" spans="1:14" s="78" customFormat="1" ht="12" customHeight="1">
      <c r="A13" s="74" t="str">
        <f>'Pregnant Women Participating'!A13</f>
        <v>Indian Township, ME</v>
      </c>
      <c r="B13" s="75">
        <v>1</v>
      </c>
      <c r="C13" s="76">
        <v>1</v>
      </c>
      <c r="D13" s="76">
        <v>0</v>
      </c>
      <c r="E13" s="76">
        <v>1</v>
      </c>
      <c r="F13" s="76">
        <v>1</v>
      </c>
      <c r="G13" s="76">
        <v>1</v>
      </c>
      <c r="H13" s="76">
        <v>1</v>
      </c>
      <c r="I13" s="76">
        <v>2</v>
      </c>
      <c r="J13" s="76">
        <v>4</v>
      </c>
      <c r="K13" s="76">
        <v>3</v>
      </c>
      <c r="L13" s="76">
        <v>3</v>
      </c>
      <c r="M13" s="77">
        <v>6</v>
      </c>
      <c r="N13" s="75">
        <f t="shared" si="0"/>
        <v>2</v>
      </c>
    </row>
    <row r="14" spans="1:14" s="78" customFormat="1" ht="12" customHeight="1">
      <c r="A14" s="74" t="str">
        <f>'Pregnant Women Participating'!A14</f>
        <v>Pleasant Point, ME</v>
      </c>
      <c r="B14" s="75">
        <v>2</v>
      </c>
      <c r="C14" s="76">
        <v>0</v>
      </c>
      <c r="D14" s="76">
        <v>0</v>
      </c>
      <c r="E14" s="76">
        <v>0</v>
      </c>
      <c r="F14" s="76">
        <v>0</v>
      </c>
      <c r="G14" s="76">
        <v>1</v>
      </c>
      <c r="H14" s="76">
        <v>1</v>
      </c>
      <c r="I14" s="76">
        <v>1</v>
      </c>
      <c r="J14" s="76">
        <v>1</v>
      </c>
      <c r="K14" s="76">
        <v>1</v>
      </c>
      <c r="L14" s="76">
        <v>1</v>
      </c>
      <c r="M14" s="77">
        <v>2</v>
      </c>
      <c r="N14" s="75">
        <f t="shared" si="0"/>
        <v>0.8333333333333334</v>
      </c>
    </row>
    <row r="15" spans="1:14" s="78" customFormat="1" ht="12" customHeight="1">
      <c r="A15" s="74" t="str">
        <f>'Pregnant Women Participating'!A15</f>
        <v>Seneca Nation, NY</v>
      </c>
      <c r="B15" s="75">
        <v>1</v>
      </c>
      <c r="C15" s="76">
        <v>2</v>
      </c>
      <c r="D15" s="76">
        <v>2</v>
      </c>
      <c r="E15" s="76">
        <v>4</v>
      </c>
      <c r="F15" s="76">
        <v>3</v>
      </c>
      <c r="G15" s="76">
        <v>4</v>
      </c>
      <c r="H15" s="76">
        <v>4</v>
      </c>
      <c r="I15" s="76">
        <v>2</v>
      </c>
      <c r="J15" s="76">
        <v>2</v>
      </c>
      <c r="K15" s="76">
        <v>2</v>
      </c>
      <c r="L15" s="76">
        <v>6</v>
      </c>
      <c r="M15" s="77">
        <v>4</v>
      </c>
      <c r="N15" s="75">
        <f t="shared" si="0"/>
        <v>3</v>
      </c>
    </row>
    <row r="16" spans="1:14" s="83" customFormat="1" ht="24.75" customHeight="1">
      <c r="A16" s="79" t="str">
        <f>'Pregnant Women Participating'!A16</f>
        <v>Northeast Region</v>
      </c>
      <c r="B16" s="80">
        <v>17320</v>
      </c>
      <c r="C16" s="81">
        <v>17011</v>
      </c>
      <c r="D16" s="81">
        <v>16566</v>
      </c>
      <c r="E16" s="81">
        <v>16667</v>
      </c>
      <c r="F16" s="81">
        <v>16577</v>
      </c>
      <c r="G16" s="81">
        <v>16756</v>
      </c>
      <c r="H16" s="81">
        <v>16676</v>
      </c>
      <c r="I16" s="81">
        <v>16931</v>
      </c>
      <c r="J16" s="81">
        <v>16914</v>
      </c>
      <c r="K16" s="81">
        <v>17158</v>
      </c>
      <c r="L16" s="81">
        <v>17071</v>
      </c>
      <c r="M16" s="82">
        <v>17384</v>
      </c>
      <c r="N16" s="80">
        <f t="shared" si="0"/>
        <v>16919.25</v>
      </c>
    </row>
    <row r="17" spans="1:14" ht="12" customHeight="1">
      <c r="A17" s="74" t="str">
        <f>'Pregnant Women Participating'!A17</f>
        <v>Delaware</v>
      </c>
      <c r="B17" s="75">
        <v>371</v>
      </c>
      <c r="C17" s="76">
        <v>331</v>
      </c>
      <c r="D17" s="76">
        <v>329</v>
      </c>
      <c r="E17" s="76">
        <v>335</v>
      </c>
      <c r="F17" s="76">
        <v>342</v>
      </c>
      <c r="G17" s="76">
        <v>342</v>
      </c>
      <c r="H17" s="76">
        <v>351</v>
      </c>
      <c r="I17" s="76">
        <v>350</v>
      </c>
      <c r="J17" s="76">
        <v>366</v>
      </c>
      <c r="K17" s="76">
        <v>360</v>
      </c>
      <c r="L17" s="76">
        <v>348</v>
      </c>
      <c r="M17" s="77">
        <v>333</v>
      </c>
      <c r="N17" s="75">
        <f t="shared" si="0"/>
        <v>346.5</v>
      </c>
    </row>
    <row r="18" spans="1:14" ht="12" customHeight="1">
      <c r="A18" s="74" t="str">
        <f>'Pregnant Women Participating'!A18</f>
        <v>District of Columbia</v>
      </c>
      <c r="B18" s="75">
        <v>362</v>
      </c>
      <c r="C18" s="76">
        <v>371</v>
      </c>
      <c r="D18" s="76">
        <v>357</v>
      </c>
      <c r="E18" s="76">
        <v>374</v>
      </c>
      <c r="F18" s="76">
        <v>361</v>
      </c>
      <c r="G18" s="76">
        <v>351</v>
      </c>
      <c r="H18" s="76">
        <v>372</v>
      </c>
      <c r="I18" s="76">
        <v>317</v>
      </c>
      <c r="J18" s="76">
        <v>342</v>
      </c>
      <c r="K18" s="76">
        <v>365</v>
      </c>
      <c r="L18" s="76">
        <v>368</v>
      </c>
      <c r="M18" s="77">
        <v>387</v>
      </c>
      <c r="N18" s="75">
        <f t="shared" si="0"/>
        <v>360.5833333333333</v>
      </c>
    </row>
    <row r="19" spans="1:14" ht="12" customHeight="1">
      <c r="A19" s="74" t="str">
        <f>'Pregnant Women Participating'!A19</f>
        <v>Maryland</v>
      </c>
      <c r="B19" s="75">
        <v>3252</v>
      </c>
      <c r="C19" s="76">
        <v>3182</v>
      </c>
      <c r="D19" s="76">
        <v>3103</v>
      </c>
      <c r="E19" s="76">
        <v>3095</v>
      </c>
      <c r="F19" s="76">
        <v>3070</v>
      </c>
      <c r="G19" s="76">
        <v>3185</v>
      </c>
      <c r="H19" s="76">
        <v>3370</v>
      </c>
      <c r="I19" s="76">
        <v>3430</v>
      </c>
      <c r="J19" s="76">
        <v>3460</v>
      </c>
      <c r="K19" s="76">
        <v>3483</v>
      </c>
      <c r="L19" s="76">
        <v>3535</v>
      </c>
      <c r="M19" s="77">
        <v>3639</v>
      </c>
      <c r="N19" s="75">
        <f t="shared" si="0"/>
        <v>3317</v>
      </c>
    </row>
    <row r="20" spans="1:14" ht="12" customHeight="1">
      <c r="A20" s="74" t="str">
        <f>'Pregnant Women Participating'!A20</f>
        <v>New Jersey</v>
      </c>
      <c r="B20" s="75">
        <v>4565</v>
      </c>
      <c r="C20" s="76">
        <v>4357</v>
      </c>
      <c r="D20" s="76">
        <v>4366</v>
      </c>
      <c r="E20" s="76">
        <v>4370</v>
      </c>
      <c r="F20" s="76">
        <v>4316</v>
      </c>
      <c r="G20" s="76">
        <v>4369</v>
      </c>
      <c r="H20" s="76">
        <v>4340</v>
      </c>
      <c r="I20" s="76">
        <v>4446</v>
      </c>
      <c r="J20" s="76">
        <v>4375</v>
      </c>
      <c r="K20" s="76">
        <v>4424</v>
      </c>
      <c r="L20" s="76">
        <v>4420</v>
      </c>
      <c r="M20" s="77">
        <v>4457</v>
      </c>
      <c r="N20" s="75">
        <f t="shared" si="0"/>
        <v>4400.416666666667</v>
      </c>
    </row>
    <row r="21" spans="1:14" ht="12" customHeight="1">
      <c r="A21" s="74" t="str">
        <f>'Pregnant Women Participating'!A21</f>
        <v>Pennsylvania</v>
      </c>
      <c r="B21" s="75">
        <v>10033</v>
      </c>
      <c r="C21" s="76">
        <v>9680</v>
      </c>
      <c r="D21" s="76">
        <v>9555</v>
      </c>
      <c r="E21" s="76">
        <v>9526</v>
      </c>
      <c r="F21" s="76">
        <v>9328</v>
      </c>
      <c r="G21" s="76">
        <v>9394</v>
      </c>
      <c r="H21" s="76">
        <v>9578</v>
      </c>
      <c r="I21" s="76">
        <v>9586</v>
      </c>
      <c r="J21" s="76">
        <v>10115</v>
      </c>
      <c r="K21" s="76">
        <v>9878</v>
      </c>
      <c r="L21" s="76">
        <v>10263</v>
      </c>
      <c r="M21" s="77">
        <v>10032</v>
      </c>
      <c r="N21" s="75">
        <f t="shared" si="0"/>
        <v>9747.333333333334</v>
      </c>
    </row>
    <row r="22" spans="1:14" ht="12" customHeight="1">
      <c r="A22" s="74" t="str">
        <f>'Pregnant Women Participating'!A22</f>
        <v>Puerto Rico</v>
      </c>
      <c r="B22" s="75">
        <v>3907</v>
      </c>
      <c r="C22" s="76">
        <v>3615</v>
      </c>
      <c r="D22" s="76">
        <v>3630</v>
      </c>
      <c r="E22" s="76">
        <v>3711</v>
      </c>
      <c r="F22" s="76">
        <v>3746</v>
      </c>
      <c r="G22" s="76">
        <v>4021</v>
      </c>
      <c r="H22" s="76">
        <v>4077</v>
      </c>
      <c r="I22" s="76">
        <v>3958</v>
      </c>
      <c r="J22" s="76">
        <v>4049</v>
      </c>
      <c r="K22" s="76">
        <v>4018</v>
      </c>
      <c r="L22" s="76">
        <v>4076</v>
      </c>
      <c r="M22" s="77">
        <v>4192</v>
      </c>
      <c r="N22" s="75">
        <f t="shared" si="0"/>
        <v>3916.6666666666665</v>
      </c>
    </row>
    <row r="23" spans="1:14" ht="12" customHeight="1">
      <c r="A23" s="74" t="str">
        <f>'Pregnant Women Participating'!A23</f>
        <v>Virginia</v>
      </c>
      <c r="B23" s="75">
        <v>3649</v>
      </c>
      <c r="C23" s="76">
        <v>3571</v>
      </c>
      <c r="D23" s="76">
        <v>3470</v>
      </c>
      <c r="E23" s="76">
        <v>3443</v>
      </c>
      <c r="F23" s="76">
        <v>3455</v>
      </c>
      <c r="G23" s="76">
        <v>3464</v>
      </c>
      <c r="H23" s="76">
        <v>3363</v>
      </c>
      <c r="I23" s="76">
        <v>3300</v>
      </c>
      <c r="J23" s="76">
        <v>3359</v>
      </c>
      <c r="K23" s="76">
        <v>3502</v>
      </c>
      <c r="L23" s="76">
        <v>3615</v>
      </c>
      <c r="M23" s="77">
        <v>3732</v>
      </c>
      <c r="N23" s="75">
        <f t="shared" si="0"/>
        <v>3493.5833333333335</v>
      </c>
    </row>
    <row r="24" spans="1:14" ht="12" customHeight="1">
      <c r="A24" s="74" t="str">
        <f>'Pregnant Women Participating'!A24</f>
        <v>Virgin Islands</v>
      </c>
      <c r="B24" s="75">
        <v>61</v>
      </c>
      <c r="C24" s="76">
        <v>63</v>
      </c>
      <c r="D24" s="76">
        <v>65</v>
      </c>
      <c r="E24" s="76">
        <v>64</v>
      </c>
      <c r="F24" s="76">
        <v>59</v>
      </c>
      <c r="G24" s="76">
        <v>65</v>
      </c>
      <c r="H24" s="76">
        <v>62</v>
      </c>
      <c r="I24" s="76">
        <v>51</v>
      </c>
      <c r="J24" s="76">
        <v>55</v>
      </c>
      <c r="K24" s="76">
        <v>56</v>
      </c>
      <c r="L24" s="76">
        <v>73</v>
      </c>
      <c r="M24" s="77">
        <v>71</v>
      </c>
      <c r="N24" s="75">
        <f t="shared" si="0"/>
        <v>62.083333333333336</v>
      </c>
    </row>
    <row r="25" spans="1:14" ht="12" customHeight="1">
      <c r="A25" s="74" t="str">
        <f>'Pregnant Women Participating'!A25</f>
        <v>West Virginia</v>
      </c>
      <c r="B25" s="75">
        <v>1170</v>
      </c>
      <c r="C25" s="76">
        <v>1168</v>
      </c>
      <c r="D25" s="76">
        <v>1146</v>
      </c>
      <c r="E25" s="76">
        <v>1144</v>
      </c>
      <c r="F25" s="76">
        <v>1127</v>
      </c>
      <c r="G25" s="76">
        <v>1169</v>
      </c>
      <c r="H25" s="76">
        <v>1202</v>
      </c>
      <c r="I25" s="76">
        <v>1198</v>
      </c>
      <c r="J25" s="76">
        <v>1172</v>
      </c>
      <c r="K25" s="76">
        <v>1144</v>
      </c>
      <c r="L25" s="76">
        <v>1152</v>
      </c>
      <c r="M25" s="77">
        <v>1105</v>
      </c>
      <c r="N25" s="75">
        <f t="shared" si="0"/>
        <v>1158.0833333333333</v>
      </c>
    </row>
    <row r="26" spans="1:14" s="84" customFormat="1" ht="24.75" customHeight="1">
      <c r="A26" s="79" t="str">
        <f>'Pregnant Women Participating'!A26</f>
        <v>Mid-Atlantic Region</v>
      </c>
      <c r="B26" s="80">
        <v>27370</v>
      </c>
      <c r="C26" s="81">
        <v>26338</v>
      </c>
      <c r="D26" s="81">
        <v>26021</v>
      </c>
      <c r="E26" s="81">
        <v>26062</v>
      </c>
      <c r="F26" s="81">
        <v>25804</v>
      </c>
      <c r="G26" s="81">
        <v>26360</v>
      </c>
      <c r="H26" s="81">
        <v>26715</v>
      </c>
      <c r="I26" s="81">
        <v>26636</v>
      </c>
      <c r="J26" s="81">
        <v>27293</v>
      </c>
      <c r="K26" s="81">
        <v>27230</v>
      </c>
      <c r="L26" s="81">
        <v>27850</v>
      </c>
      <c r="M26" s="82">
        <v>27948</v>
      </c>
      <c r="N26" s="80">
        <f t="shared" si="0"/>
        <v>26802.25</v>
      </c>
    </row>
    <row r="27" spans="1:14" ht="12" customHeight="1">
      <c r="A27" s="74" t="str">
        <f>'Pregnant Women Participating'!A27</f>
        <v>Alabama</v>
      </c>
      <c r="B27" s="75">
        <v>1532</v>
      </c>
      <c r="C27" s="76">
        <v>1320</v>
      </c>
      <c r="D27" s="76">
        <v>1412</v>
      </c>
      <c r="E27" s="76">
        <v>1501</v>
      </c>
      <c r="F27" s="76">
        <v>1501</v>
      </c>
      <c r="G27" s="76">
        <v>1519</v>
      </c>
      <c r="H27" s="76">
        <v>1614</v>
      </c>
      <c r="I27" s="76">
        <v>1581</v>
      </c>
      <c r="J27" s="76">
        <v>1572</v>
      </c>
      <c r="K27" s="76">
        <v>1622</v>
      </c>
      <c r="L27" s="76">
        <v>1640</v>
      </c>
      <c r="M27" s="77">
        <v>1695</v>
      </c>
      <c r="N27" s="75">
        <f t="shared" si="0"/>
        <v>1542.4166666666667</v>
      </c>
    </row>
    <row r="28" spans="1:14" ht="12" customHeight="1">
      <c r="A28" s="74" t="str">
        <f>'Pregnant Women Participating'!A28</f>
        <v>Florida</v>
      </c>
      <c r="B28" s="75">
        <v>14187</v>
      </c>
      <c r="C28" s="76">
        <v>13893</v>
      </c>
      <c r="D28" s="76">
        <v>13464</v>
      </c>
      <c r="E28" s="76">
        <v>13478</v>
      </c>
      <c r="F28" s="76">
        <v>13081</v>
      </c>
      <c r="G28" s="76">
        <v>12983</v>
      </c>
      <c r="H28" s="76">
        <v>12922</v>
      </c>
      <c r="I28" s="76">
        <v>12862</v>
      </c>
      <c r="J28" s="76">
        <v>13007</v>
      </c>
      <c r="K28" s="76">
        <v>13132</v>
      </c>
      <c r="L28" s="76">
        <v>13280</v>
      </c>
      <c r="M28" s="77">
        <v>13465</v>
      </c>
      <c r="N28" s="75">
        <f t="shared" si="0"/>
        <v>13312.833333333334</v>
      </c>
    </row>
    <row r="29" spans="1:14" ht="12" customHeight="1">
      <c r="A29" s="74" t="str">
        <f>'Pregnant Women Participating'!A29</f>
        <v>Georgia</v>
      </c>
      <c r="B29" s="75">
        <v>6827</v>
      </c>
      <c r="C29" s="76">
        <v>6632</v>
      </c>
      <c r="D29" s="76">
        <v>6578</v>
      </c>
      <c r="E29" s="76">
        <v>6311</v>
      </c>
      <c r="F29" s="76">
        <v>5899</v>
      </c>
      <c r="G29" s="76">
        <v>5808</v>
      </c>
      <c r="H29" s="76">
        <v>5805</v>
      </c>
      <c r="I29" s="76">
        <v>5799</v>
      </c>
      <c r="J29" s="76">
        <v>5819</v>
      </c>
      <c r="K29" s="76">
        <v>5748</v>
      </c>
      <c r="L29" s="76">
        <v>5806</v>
      </c>
      <c r="M29" s="77">
        <v>5802</v>
      </c>
      <c r="N29" s="75">
        <f t="shared" si="0"/>
        <v>6069.5</v>
      </c>
    </row>
    <row r="30" spans="1:14" ht="12" customHeight="1">
      <c r="A30" s="74" t="str">
        <f>'Pregnant Women Participating'!A30</f>
        <v>Kentucky</v>
      </c>
      <c r="B30" s="75">
        <v>2206</v>
      </c>
      <c r="C30" s="76">
        <v>2181</v>
      </c>
      <c r="D30" s="76">
        <v>2117</v>
      </c>
      <c r="E30" s="76">
        <v>2105</v>
      </c>
      <c r="F30" s="76">
        <v>2147</v>
      </c>
      <c r="G30" s="76">
        <v>2215</v>
      </c>
      <c r="H30" s="76">
        <v>2200</v>
      </c>
      <c r="I30" s="76">
        <v>2218</v>
      </c>
      <c r="J30" s="76">
        <v>2159</v>
      </c>
      <c r="K30" s="76">
        <v>2189</v>
      </c>
      <c r="L30" s="76">
        <v>2238</v>
      </c>
      <c r="M30" s="77">
        <v>2324</v>
      </c>
      <c r="N30" s="75">
        <f t="shared" si="0"/>
        <v>2191.5833333333335</v>
      </c>
    </row>
    <row r="31" spans="1:14" ht="12" customHeight="1">
      <c r="A31" s="74" t="str">
        <f>'Pregnant Women Participating'!A31</f>
        <v>Mississippi</v>
      </c>
      <c r="B31" s="75">
        <v>761</v>
      </c>
      <c r="C31" s="76">
        <v>723</v>
      </c>
      <c r="D31" s="76">
        <v>750</v>
      </c>
      <c r="E31" s="76">
        <v>753</v>
      </c>
      <c r="F31" s="76">
        <v>740</v>
      </c>
      <c r="G31" s="76">
        <v>750</v>
      </c>
      <c r="H31" s="76">
        <v>776</v>
      </c>
      <c r="I31" s="76">
        <v>772</v>
      </c>
      <c r="J31" s="76">
        <v>786</v>
      </c>
      <c r="K31" s="76">
        <v>782</v>
      </c>
      <c r="L31" s="76">
        <v>792</v>
      </c>
      <c r="M31" s="77">
        <v>802</v>
      </c>
      <c r="N31" s="75">
        <f t="shared" si="0"/>
        <v>765.5833333333334</v>
      </c>
    </row>
    <row r="32" spans="1:14" ht="12" customHeight="1">
      <c r="A32" s="74" t="str">
        <f>'Pregnant Women Participating'!A32</f>
        <v>North Carolina</v>
      </c>
      <c r="B32" s="75">
        <v>7659</v>
      </c>
      <c r="C32" s="76">
        <v>7556</v>
      </c>
      <c r="D32" s="76">
        <v>7496</v>
      </c>
      <c r="E32" s="76">
        <v>7569</v>
      </c>
      <c r="F32" s="76">
        <v>7599</v>
      </c>
      <c r="G32" s="76">
        <v>7739</v>
      </c>
      <c r="H32" s="76">
        <v>7699</v>
      </c>
      <c r="I32" s="76">
        <v>7597</v>
      </c>
      <c r="J32" s="76">
        <v>7408</v>
      </c>
      <c r="K32" s="76">
        <v>7541</v>
      </c>
      <c r="L32" s="76">
        <v>7658</v>
      </c>
      <c r="M32" s="77">
        <v>7615</v>
      </c>
      <c r="N32" s="75">
        <f t="shared" si="0"/>
        <v>7594.666666666667</v>
      </c>
    </row>
    <row r="33" spans="1:14" ht="12" customHeight="1">
      <c r="A33" s="74" t="str">
        <f>'Pregnant Women Participating'!A33</f>
        <v>South Carolina</v>
      </c>
      <c r="B33" s="75">
        <v>2404</v>
      </c>
      <c r="C33" s="76">
        <v>2345</v>
      </c>
      <c r="D33" s="76">
        <v>2326</v>
      </c>
      <c r="E33" s="76">
        <v>2352</v>
      </c>
      <c r="F33" s="76">
        <v>2323</v>
      </c>
      <c r="G33" s="76">
        <v>2326</v>
      </c>
      <c r="H33" s="76">
        <v>2286</v>
      </c>
      <c r="I33" s="76">
        <v>2349</v>
      </c>
      <c r="J33" s="76">
        <v>2389</v>
      </c>
      <c r="K33" s="76">
        <v>2461</v>
      </c>
      <c r="L33" s="76">
        <v>2575</v>
      </c>
      <c r="M33" s="77">
        <v>2660</v>
      </c>
      <c r="N33" s="75">
        <f t="shared" si="0"/>
        <v>2399.6666666666665</v>
      </c>
    </row>
    <row r="34" spans="1:14" ht="12" customHeight="1">
      <c r="A34" s="74" t="str">
        <f>'Pregnant Women Participating'!A34</f>
        <v>Tennessee</v>
      </c>
      <c r="B34" s="75">
        <v>4268</v>
      </c>
      <c r="C34" s="76">
        <v>4197</v>
      </c>
      <c r="D34" s="76">
        <v>4181</v>
      </c>
      <c r="E34" s="76">
        <v>4164</v>
      </c>
      <c r="F34" s="76">
        <v>4195</v>
      </c>
      <c r="G34" s="76">
        <v>4224</v>
      </c>
      <c r="H34" s="76">
        <v>4239</v>
      </c>
      <c r="I34" s="76">
        <v>4297</v>
      </c>
      <c r="J34" s="76">
        <v>4319</v>
      </c>
      <c r="K34" s="76">
        <v>4334</v>
      </c>
      <c r="L34" s="76">
        <v>4311</v>
      </c>
      <c r="M34" s="77">
        <v>4302</v>
      </c>
      <c r="N34" s="75">
        <f t="shared" si="0"/>
        <v>4252.583333333333</v>
      </c>
    </row>
    <row r="35" spans="1:14" ht="12" customHeight="1">
      <c r="A35" s="74" t="str">
        <f>'Pregnant Women Participating'!A35</f>
        <v>Choctaw Indians, MS</v>
      </c>
      <c r="B35" s="75">
        <v>3</v>
      </c>
      <c r="C35" s="76">
        <v>3</v>
      </c>
      <c r="D35" s="76">
        <v>5</v>
      </c>
      <c r="E35" s="76">
        <v>4</v>
      </c>
      <c r="F35" s="76">
        <v>3</v>
      </c>
      <c r="G35" s="76">
        <v>1</v>
      </c>
      <c r="H35" s="76">
        <v>1</v>
      </c>
      <c r="I35" s="76">
        <v>1</v>
      </c>
      <c r="J35" s="76">
        <v>1</v>
      </c>
      <c r="K35" s="76">
        <v>2</v>
      </c>
      <c r="L35" s="76">
        <v>1</v>
      </c>
      <c r="M35" s="77">
        <v>2</v>
      </c>
      <c r="N35" s="75">
        <f t="shared" si="0"/>
        <v>2.25</v>
      </c>
    </row>
    <row r="36" spans="1:14" ht="12" customHeight="1">
      <c r="A36" s="74" t="str">
        <f>'Pregnant Women Participating'!A36</f>
        <v>Eastern Cherokee, NC</v>
      </c>
      <c r="B36" s="75">
        <v>25</v>
      </c>
      <c r="C36" s="76">
        <v>22</v>
      </c>
      <c r="D36" s="76">
        <v>22</v>
      </c>
      <c r="E36" s="76">
        <v>23</v>
      </c>
      <c r="F36" s="76">
        <v>25</v>
      </c>
      <c r="G36" s="76">
        <v>34</v>
      </c>
      <c r="H36" s="76">
        <v>34</v>
      </c>
      <c r="I36" s="76">
        <v>35</v>
      </c>
      <c r="J36" s="76">
        <v>28</v>
      </c>
      <c r="K36" s="76">
        <v>28</v>
      </c>
      <c r="L36" s="76">
        <v>24</v>
      </c>
      <c r="M36" s="77">
        <v>28</v>
      </c>
      <c r="N36" s="75">
        <f t="shared" si="0"/>
        <v>27.333333333333332</v>
      </c>
    </row>
    <row r="37" spans="1:14" s="84" customFormat="1" ht="24.75" customHeight="1">
      <c r="A37" s="79" t="str">
        <f>'Pregnant Women Participating'!A37</f>
        <v>Southeast Region</v>
      </c>
      <c r="B37" s="80">
        <v>39872</v>
      </c>
      <c r="C37" s="81">
        <v>38872</v>
      </c>
      <c r="D37" s="81">
        <v>38351</v>
      </c>
      <c r="E37" s="81">
        <v>38260</v>
      </c>
      <c r="F37" s="81">
        <v>37513</v>
      </c>
      <c r="G37" s="81">
        <v>37599</v>
      </c>
      <c r="H37" s="81">
        <v>37576</v>
      </c>
      <c r="I37" s="81">
        <v>37511</v>
      </c>
      <c r="J37" s="81">
        <v>37488</v>
      </c>
      <c r="K37" s="81">
        <v>37839</v>
      </c>
      <c r="L37" s="81">
        <v>38325</v>
      </c>
      <c r="M37" s="82">
        <v>38695</v>
      </c>
      <c r="N37" s="80">
        <f t="shared" si="0"/>
        <v>38158.416666666664</v>
      </c>
    </row>
    <row r="38" spans="1:14" ht="12" customHeight="1">
      <c r="A38" s="74" t="str">
        <f>'Pregnant Women Participating'!A38</f>
        <v>Illinois</v>
      </c>
      <c r="B38" s="75">
        <v>5441</v>
      </c>
      <c r="C38" s="76">
        <v>5292</v>
      </c>
      <c r="D38" s="76">
        <v>5260</v>
      </c>
      <c r="E38" s="76">
        <v>5233</v>
      </c>
      <c r="F38" s="76">
        <v>5349</v>
      </c>
      <c r="G38" s="76">
        <v>5419</v>
      </c>
      <c r="H38" s="76">
        <v>5469</v>
      </c>
      <c r="I38" s="76">
        <v>5434</v>
      </c>
      <c r="J38" s="76">
        <v>5484</v>
      </c>
      <c r="K38" s="76">
        <v>5535</v>
      </c>
      <c r="L38" s="76">
        <v>5500</v>
      </c>
      <c r="M38" s="77">
        <v>5616</v>
      </c>
      <c r="N38" s="75">
        <f aca="true" t="shared" si="1" ref="N38:N69">IF(SUM(B38:M38)&gt;0,AVERAGE(B38:M38),"0")</f>
        <v>5419.333333333333</v>
      </c>
    </row>
    <row r="39" spans="1:14" ht="12" customHeight="1">
      <c r="A39" s="74" t="str">
        <f>'Pregnant Women Participating'!A39</f>
        <v>Indiana</v>
      </c>
      <c r="B39" s="75">
        <v>3934</v>
      </c>
      <c r="C39" s="76">
        <v>3865</v>
      </c>
      <c r="D39" s="76">
        <v>3774</v>
      </c>
      <c r="E39" s="76">
        <v>3726</v>
      </c>
      <c r="F39" s="76">
        <v>3786</v>
      </c>
      <c r="G39" s="76">
        <v>3754</v>
      </c>
      <c r="H39" s="76">
        <v>3716</v>
      </c>
      <c r="I39" s="76">
        <v>3810</v>
      </c>
      <c r="J39" s="76">
        <v>3818</v>
      </c>
      <c r="K39" s="76">
        <v>3786</v>
      </c>
      <c r="L39" s="76">
        <v>3845</v>
      </c>
      <c r="M39" s="77">
        <v>3904</v>
      </c>
      <c r="N39" s="75">
        <f t="shared" si="1"/>
        <v>3809.8333333333335</v>
      </c>
    </row>
    <row r="40" spans="1:14" ht="12" customHeight="1">
      <c r="A40" s="74" t="str">
        <f>'Pregnant Women Participating'!A40</f>
        <v>Michigan</v>
      </c>
      <c r="B40" s="75">
        <v>6523</v>
      </c>
      <c r="C40" s="76">
        <v>6601</v>
      </c>
      <c r="D40" s="76">
        <v>6433</v>
      </c>
      <c r="E40" s="76">
        <v>6425</v>
      </c>
      <c r="F40" s="76">
        <v>6387</v>
      </c>
      <c r="G40" s="76">
        <v>6594</v>
      </c>
      <c r="H40" s="76">
        <v>6634</v>
      </c>
      <c r="I40" s="76">
        <v>6787</v>
      </c>
      <c r="J40" s="76">
        <v>6760</v>
      </c>
      <c r="K40" s="76">
        <v>6791</v>
      </c>
      <c r="L40" s="76">
        <v>6951</v>
      </c>
      <c r="M40" s="77">
        <v>6877</v>
      </c>
      <c r="N40" s="75">
        <f t="shared" si="1"/>
        <v>6646.916666666667</v>
      </c>
    </row>
    <row r="41" spans="1:14" ht="12" customHeight="1">
      <c r="A41" s="74" t="str">
        <f>'Pregnant Women Participating'!A41</f>
        <v>Minnesota</v>
      </c>
      <c r="B41" s="75">
        <v>4130</v>
      </c>
      <c r="C41" s="76">
        <v>4083</v>
      </c>
      <c r="D41" s="76">
        <v>3984</v>
      </c>
      <c r="E41" s="76">
        <v>3986</v>
      </c>
      <c r="F41" s="76">
        <v>3991</v>
      </c>
      <c r="G41" s="76">
        <v>4086</v>
      </c>
      <c r="H41" s="76">
        <v>4127</v>
      </c>
      <c r="I41" s="76">
        <v>4089</v>
      </c>
      <c r="J41" s="76">
        <v>4089</v>
      </c>
      <c r="K41" s="76">
        <v>4049</v>
      </c>
      <c r="L41" s="76">
        <v>4061</v>
      </c>
      <c r="M41" s="77">
        <v>4170</v>
      </c>
      <c r="N41" s="75">
        <f t="shared" si="1"/>
        <v>4070.4166666666665</v>
      </c>
    </row>
    <row r="42" spans="1:14" ht="12" customHeight="1">
      <c r="A42" s="74" t="str">
        <f>'Pregnant Women Participating'!A42</f>
        <v>Ohio</v>
      </c>
      <c r="B42" s="75">
        <v>5446</v>
      </c>
      <c r="C42" s="76">
        <v>5434</v>
      </c>
      <c r="D42" s="76">
        <v>5369</v>
      </c>
      <c r="E42" s="76">
        <v>5314</v>
      </c>
      <c r="F42" s="76">
        <v>5287</v>
      </c>
      <c r="G42" s="76">
        <v>5435</v>
      </c>
      <c r="H42" s="76">
        <v>5491</v>
      </c>
      <c r="I42" s="76">
        <v>5467</v>
      </c>
      <c r="J42" s="76">
        <v>5502</v>
      </c>
      <c r="K42" s="76">
        <v>5568</v>
      </c>
      <c r="L42" s="76">
        <v>5664</v>
      </c>
      <c r="M42" s="77">
        <v>5826</v>
      </c>
      <c r="N42" s="75">
        <f t="shared" si="1"/>
        <v>5483.583333333333</v>
      </c>
    </row>
    <row r="43" spans="1:14" ht="12" customHeight="1">
      <c r="A43" s="74" t="str">
        <f>'Pregnant Women Participating'!A43</f>
        <v>Wisconsin</v>
      </c>
      <c r="B43" s="75">
        <v>3473</v>
      </c>
      <c r="C43" s="76">
        <v>3518</v>
      </c>
      <c r="D43" s="76">
        <v>3374</v>
      </c>
      <c r="E43" s="76">
        <v>3404</v>
      </c>
      <c r="F43" s="76">
        <v>3424</v>
      </c>
      <c r="G43" s="76">
        <v>3490</v>
      </c>
      <c r="H43" s="76">
        <v>3533</v>
      </c>
      <c r="I43" s="76">
        <v>3507</v>
      </c>
      <c r="J43" s="76">
        <v>3458</v>
      </c>
      <c r="K43" s="76">
        <v>3566</v>
      </c>
      <c r="L43" s="76">
        <v>3504</v>
      </c>
      <c r="M43" s="77">
        <v>3520</v>
      </c>
      <c r="N43" s="75">
        <f t="shared" si="1"/>
        <v>3480.9166666666665</v>
      </c>
    </row>
    <row r="44" spans="1:14" s="84" customFormat="1" ht="24.75" customHeight="1">
      <c r="A44" s="79" t="str">
        <f>'Pregnant Women Participating'!A44</f>
        <v>Midwest Region</v>
      </c>
      <c r="B44" s="80">
        <v>28947</v>
      </c>
      <c r="C44" s="81">
        <v>28793</v>
      </c>
      <c r="D44" s="81">
        <v>28194</v>
      </c>
      <c r="E44" s="81">
        <v>28088</v>
      </c>
      <c r="F44" s="81">
        <v>28224</v>
      </c>
      <c r="G44" s="81">
        <v>28778</v>
      </c>
      <c r="H44" s="81">
        <v>28970</v>
      </c>
      <c r="I44" s="81">
        <v>29094</v>
      </c>
      <c r="J44" s="81">
        <v>29111</v>
      </c>
      <c r="K44" s="81">
        <v>29295</v>
      </c>
      <c r="L44" s="81">
        <v>29525</v>
      </c>
      <c r="M44" s="82">
        <v>29913</v>
      </c>
      <c r="N44" s="80">
        <f t="shared" si="1"/>
        <v>28911</v>
      </c>
    </row>
    <row r="45" spans="1:14" ht="12" customHeight="1">
      <c r="A45" s="74" t="str">
        <f>'Pregnant Women Participating'!A45</f>
        <v>Arkansas</v>
      </c>
      <c r="B45" s="75">
        <v>1779</v>
      </c>
      <c r="C45" s="76">
        <v>1751</v>
      </c>
      <c r="D45" s="76">
        <v>1742</v>
      </c>
      <c r="E45" s="76">
        <v>1838</v>
      </c>
      <c r="F45" s="76">
        <v>1788</v>
      </c>
      <c r="G45" s="76">
        <v>1840</v>
      </c>
      <c r="H45" s="76">
        <v>1909</v>
      </c>
      <c r="I45" s="76">
        <v>1915</v>
      </c>
      <c r="J45" s="76">
        <v>1876</v>
      </c>
      <c r="K45" s="76">
        <v>1951</v>
      </c>
      <c r="L45" s="76">
        <v>1911</v>
      </c>
      <c r="M45" s="77">
        <v>1934</v>
      </c>
      <c r="N45" s="75">
        <f t="shared" si="1"/>
        <v>1852.8333333333333</v>
      </c>
    </row>
    <row r="46" spans="1:14" ht="12" customHeight="1">
      <c r="A46" s="74" t="str">
        <f>'Pregnant Women Participating'!A46</f>
        <v>Louisiana</v>
      </c>
      <c r="B46" s="75">
        <v>1612</v>
      </c>
      <c r="C46" s="76">
        <v>1528</v>
      </c>
      <c r="D46" s="76">
        <v>1532</v>
      </c>
      <c r="E46" s="76">
        <v>1561</v>
      </c>
      <c r="F46" s="76">
        <v>1580</v>
      </c>
      <c r="G46" s="76">
        <v>1650</v>
      </c>
      <c r="H46" s="76">
        <v>1720</v>
      </c>
      <c r="I46" s="76">
        <v>1725</v>
      </c>
      <c r="J46" s="76">
        <v>1705</v>
      </c>
      <c r="K46" s="76">
        <v>1724</v>
      </c>
      <c r="L46" s="76">
        <v>1722</v>
      </c>
      <c r="M46" s="77">
        <v>1779</v>
      </c>
      <c r="N46" s="75">
        <f t="shared" si="1"/>
        <v>1653.1666666666667</v>
      </c>
    </row>
    <row r="47" spans="1:14" ht="12" customHeight="1">
      <c r="A47" s="74" t="str">
        <f>'Pregnant Women Participating'!A47</f>
        <v>New Mexico</v>
      </c>
      <c r="B47" s="75">
        <v>2406</v>
      </c>
      <c r="C47" s="76">
        <v>2262</v>
      </c>
      <c r="D47" s="76">
        <v>2256</v>
      </c>
      <c r="E47" s="76">
        <v>2389</v>
      </c>
      <c r="F47" s="76">
        <v>2418</v>
      </c>
      <c r="G47" s="76">
        <v>2497</v>
      </c>
      <c r="H47" s="76">
        <v>2492</v>
      </c>
      <c r="I47" s="76">
        <v>2467</v>
      </c>
      <c r="J47" s="76">
        <v>2439</v>
      </c>
      <c r="K47" s="76">
        <v>2447</v>
      </c>
      <c r="L47" s="76">
        <v>2376</v>
      </c>
      <c r="M47" s="77">
        <v>2493</v>
      </c>
      <c r="N47" s="75">
        <f t="shared" si="1"/>
        <v>2411.8333333333335</v>
      </c>
    </row>
    <row r="48" spans="1:14" ht="12" customHeight="1">
      <c r="A48" s="74" t="str">
        <f>'Pregnant Women Participating'!A48</f>
        <v>Oklahoma</v>
      </c>
      <c r="B48" s="75">
        <v>2771</v>
      </c>
      <c r="C48" s="76">
        <v>2656</v>
      </c>
      <c r="D48" s="76">
        <v>2598</v>
      </c>
      <c r="E48" s="76">
        <v>2748</v>
      </c>
      <c r="F48" s="76">
        <v>2762</v>
      </c>
      <c r="G48" s="76">
        <v>2749</v>
      </c>
      <c r="H48" s="76">
        <v>2743</v>
      </c>
      <c r="I48" s="76">
        <v>2793</v>
      </c>
      <c r="J48" s="76">
        <v>2771</v>
      </c>
      <c r="K48" s="76">
        <v>2807</v>
      </c>
      <c r="L48" s="76">
        <v>2899</v>
      </c>
      <c r="M48" s="77">
        <v>3048</v>
      </c>
      <c r="N48" s="75">
        <f t="shared" si="1"/>
        <v>2778.75</v>
      </c>
    </row>
    <row r="49" spans="1:14" ht="12" customHeight="1">
      <c r="A49" s="74" t="str">
        <f>'Pregnant Women Participating'!A49</f>
        <v>Texas</v>
      </c>
      <c r="B49" s="75">
        <v>18489</v>
      </c>
      <c r="C49" s="76">
        <v>18393</v>
      </c>
      <c r="D49" s="76">
        <v>18203</v>
      </c>
      <c r="E49" s="76">
        <v>18476</v>
      </c>
      <c r="F49" s="76">
        <v>18516</v>
      </c>
      <c r="G49" s="76">
        <v>18761</v>
      </c>
      <c r="H49" s="76">
        <v>18834</v>
      </c>
      <c r="I49" s="76">
        <v>18786</v>
      </c>
      <c r="J49" s="76">
        <v>18823</v>
      </c>
      <c r="K49" s="76">
        <v>19063</v>
      </c>
      <c r="L49" s="76">
        <v>19334</v>
      </c>
      <c r="M49" s="77">
        <v>19610</v>
      </c>
      <c r="N49" s="75">
        <f t="shared" si="1"/>
        <v>18774</v>
      </c>
    </row>
    <row r="50" spans="1:14" ht="12" customHeight="1">
      <c r="A50" s="74" t="str">
        <f>'Pregnant Women Participating'!A50</f>
        <v>Acoma, Canoncito &amp; Laguna, NM</v>
      </c>
      <c r="B50" s="75">
        <v>32</v>
      </c>
      <c r="C50" s="76">
        <v>35</v>
      </c>
      <c r="D50" s="76">
        <v>39</v>
      </c>
      <c r="E50" s="76">
        <v>35</v>
      </c>
      <c r="F50" s="76">
        <v>29</v>
      </c>
      <c r="G50" s="76">
        <v>35</v>
      </c>
      <c r="H50" s="76">
        <v>34</v>
      </c>
      <c r="I50" s="76">
        <v>34</v>
      </c>
      <c r="J50" s="76">
        <v>36</v>
      </c>
      <c r="K50" s="76">
        <v>35</v>
      </c>
      <c r="L50" s="76">
        <v>35</v>
      </c>
      <c r="M50" s="77">
        <v>37</v>
      </c>
      <c r="N50" s="75">
        <f t="shared" si="1"/>
        <v>34.666666666666664</v>
      </c>
    </row>
    <row r="51" spans="1:14" ht="12" customHeight="1">
      <c r="A51" s="74" t="str">
        <f>'Pregnant Women Participating'!A51</f>
        <v>Eight Northern Pueblos, NM</v>
      </c>
      <c r="B51" s="75">
        <v>12</v>
      </c>
      <c r="C51" s="76">
        <v>13</v>
      </c>
      <c r="D51" s="76">
        <v>18</v>
      </c>
      <c r="E51" s="76">
        <v>8</v>
      </c>
      <c r="F51" s="76">
        <v>8</v>
      </c>
      <c r="G51" s="76">
        <v>12</v>
      </c>
      <c r="H51" s="76">
        <v>11</v>
      </c>
      <c r="I51" s="76">
        <v>11</v>
      </c>
      <c r="J51" s="76">
        <v>8</v>
      </c>
      <c r="K51" s="76">
        <v>9</v>
      </c>
      <c r="L51" s="76">
        <v>6</v>
      </c>
      <c r="M51" s="77">
        <v>7</v>
      </c>
      <c r="N51" s="75">
        <f t="shared" si="1"/>
        <v>10.25</v>
      </c>
    </row>
    <row r="52" spans="1:14" ht="12" customHeight="1">
      <c r="A52" s="74" t="str">
        <f>'Pregnant Women Participating'!A52</f>
        <v>Five Sandoval Pueblos, NM</v>
      </c>
      <c r="B52" s="75">
        <v>11</v>
      </c>
      <c r="C52" s="76">
        <v>10</v>
      </c>
      <c r="D52" s="76">
        <v>10</v>
      </c>
      <c r="E52" s="76">
        <v>10</v>
      </c>
      <c r="F52" s="76">
        <v>12</v>
      </c>
      <c r="G52" s="76">
        <v>11</v>
      </c>
      <c r="H52" s="76">
        <v>8</v>
      </c>
      <c r="I52" s="76">
        <v>8</v>
      </c>
      <c r="J52" s="76">
        <v>11</v>
      </c>
      <c r="K52" s="76">
        <v>13</v>
      </c>
      <c r="L52" s="76">
        <v>10</v>
      </c>
      <c r="M52" s="77">
        <v>12</v>
      </c>
      <c r="N52" s="75">
        <f t="shared" si="1"/>
        <v>10.5</v>
      </c>
    </row>
    <row r="53" spans="1:14" ht="12" customHeight="1">
      <c r="A53" s="74" t="str">
        <f>'Pregnant Women Participating'!A53</f>
        <v>Isleta Pueblo, NM</v>
      </c>
      <c r="B53" s="75">
        <v>47</v>
      </c>
      <c r="C53" s="76">
        <v>49</v>
      </c>
      <c r="D53" s="76">
        <v>45</v>
      </c>
      <c r="E53" s="76">
        <v>49</v>
      </c>
      <c r="F53" s="76">
        <v>42</v>
      </c>
      <c r="G53" s="76">
        <v>44</v>
      </c>
      <c r="H53" s="76">
        <v>53</v>
      </c>
      <c r="I53" s="76">
        <v>37</v>
      </c>
      <c r="J53" s="76">
        <v>53</v>
      </c>
      <c r="K53" s="76">
        <v>48</v>
      </c>
      <c r="L53" s="76">
        <v>50</v>
      </c>
      <c r="M53" s="77">
        <v>43</v>
      </c>
      <c r="N53" s="75">
        <f t="shared" si="1"/>
        <v>46.666666666666664</v>
      </c>
    </row>
    <row r="54" spans="1:14" ht="12" customHeight="1">
      <c r="A54" s="74" t="str">
        <f>'Pregnant Women Participating'!A54</f>
        <v>San Felipe Pueblo, NM</v>
      </c>
      <c r="B54" s="75">
        <v>20</v>
      </c>
      <c r="C54" s="76">
        <v>21</v>
      </c>
      <c r="D54" s="76">
        <v>17</v>
      </c>
      <c r="E54" s="76">
        <v>19</v>
      </c>
      <c r="F54" s="76">
        <v>17</v>
      </c>
      <c r="G54" s="76">
        <v>16</v>
      </c>
      <c r="H54" s="76">
        <v>13</v>
      </c>
      <c r="I54" s="76">
        <v>22</v>
      </c>
      <c r="J54" s="76">
        <v>18</v>
      </c>
      <c r="K54" s="76">
        <v>18</v>
      </c>
      <c r="L54" s="76">
        <v>17</v>
      </c>
      <c r="M54" s="77">
        <v>15</v>
      </c>
      <c r="N54" s="75">
        <f t="shared" si="1"/>
        <v>17.75</v>
      </c>
    </row>
    <row r="55" spans="1:14" ht="12" customHeight="1">
      <c r="A55" s="74" t="str">
        <f>'Pregnant Women Participating'!A55</f>
        <v>Santo Domingo Tribe, NM</v>
      </c>
      <c r="B55" s="75">
        <v>12</v>
      </c>
      <c r="C55" s="76">
        <v>9</v>
      </c>
      <c r="D55" s="76">
        <v>10</v>
      </c>
      <c r="E55" s="76">
        <v>8</v>
      </c>
      <c r="F55" s="76">
        <v>11</v>
      </c>
      <c r="G55" s="76">
        <v>14</v>
      </c>
      <c r="H55" s="76">
        <v>12</v>
      </c>
      <c r="I55" s="76">
        <v>14</v>
      </c>
      <c r="J55" s="76">
        <v>13</v>
      </c>
      <c r="K55" s="76">
        <v>13</v>
      </c>
      <c r="L55" s="76">
        <v>13</v>
      </c>
      <c r="M55" s="77">
        <v>14</v>
      </c>
      <c r="N55" s="75">
        <f t="shared" si="1"/>
        <v>11.916666666666666</v>
      </c>
    </row>
    <row r="56" spans="1:14" ht="12" customHeight="1">
      <c r="A56" s="74" t="str">
        <f>'Pregnant Women Participating'!A56</f>
        <v>Zuni Pueblo, NM</v>
      </c>
      <c r="B56" s="75">
        <v>66</v>
      </c>
      <c r="C56" s="76">
        <v>55</v>
      </c>
      <c r="D56" s="76">
        <v>57</v>
      </c>
      <c r="E56" s="76">
        <v>65</v>
      </c>
      <c r="F56" s="76">
        <v>69</v>
      </c>
      <c r="G56" s="76">
        <v>68</v>
      </c>
      <c r="H56" s="76">
        <v>65</v>
      </c>
      <c r="I56" s="76">
        <v>66</v>
      </c>
      <c r="J56" s="76">
        <v>77</v>
      </c>
      <c r="K56" s="76">
        <v>66</v>
      </c>
      <c r="L56" s="76">
        <v>81</v>
      </c>
      <c r="M56" s="77">
        <v>65</v>
      </c>
      <c r="N56" s="75">
        <f t="shared" si="1"/>
        <v>66.66666666666667</v>
      </c>
    </row>
    <row r="57" spans="1:14" ht="12" customHeight="1">
      <c r="A57" s="74" t="str">
        <f>'Pregnant Women Participating'!A57</f>
        <v>Cherokee Nation, OK</v>
      </c>
      <c r="B57" s="75">
        <v>134</v>
      </c>
      <c r="C57" s="76">
        <v>132</v>
      </c>
      <c r="D57" s="76">
        <v>125</v>
      </c>
      <c r="E57" s="76">
        <v>138</v>
      </c>
      <c r="F57" s="76">
        <v>144</v>
      </c>
      <c r="G57" s="76">
        <v>140</v>
      </c>
      <c r="H57" s="76">
        <v>142</v>
      </c>
      <c r="I57" s="76">
        <v>152</v>
      </c>
      <c r="J57" s="76">
        <v>155</v>
      </c>
      <c r="K57" s="76">
        <v>145</v>
      </c>
      <c r="L57" s="76">
        <v>154</v>
      </c>
      <c r="M57" s="77">
        <v>157</v>
      </c>
      <c r="N57" s="75">
        <f t="shared" si="1"/>
        <v>143.16666666666666</v>
      </c>
    </row>
    <row r="58" spans="1:14" ht="12" customHeight="1">
      <c r="A58" s="74" t="str">
        <f>'Pregnant Women Participating'!A58</f>
        <v>Chickasaw Nation, OK</v>
      </c>
      <c r="B58" s="75">
        <v>154</v>
      </c>
      <c r="C58" s="76">
        <v>150</v>
      </c>
      <c r="D58" s="76">
        <v>145</v>
      </c>
      <c r="E58" s="76">
        <v>158</v>
      </c>
      <c r="F58" s="76">
        <v>142</v>
      </c>
      <c r="G58" s="76">
        <v>151</v>
      </c>
      <c r="H58" s="76">
        <v>152</v>
      </c>
      <c r="I58" s="76">
        <v>151</v>
      </c>
      <c r="J58" s="76">
        <v>151</v>
      </c>
      <c r="K58" s="76">
        <v>147</v>
      </c>
      <c r="L58" s="76">
        <v>152</v>
      </c>
      <c r="M58" s="77">
        <v>142</v>
      </c>
      <c r="N58" s="75">
        <f t="shared" si="1"/>
        <v>149.58333333333334</v>
      </c>
    </row>
    <row r="59" spans="1:14" ht="12" customHeight="1">
      <c r="A59" s="74" t="str">
        <f>'Pregnant Women Participating'!A59</f>
        <v>Choctaw Nation, OK</v>
      </c>
      <c r="B59" s="75">
        <v>75</v>
      </c>
      <c r="C59" s="76">
        <v>71</v>
      </c>
      <c r="D59" s="76">
        <v>74</v>
      </c>
      <c r="E59" s="76">
        <v>71</v>
      </c>
      <c r="F59" s="76">
        <v>73</v>
      </c>
      <c r="G59" s="76">
        <v>80</v>
      </c>
      <c r="H59" s="76">
        <v>75</v>
      </c>
      <c r="I59" s="76">
        <v>77</v>
      </c>
      <c r="J59" s="76">
        <v>88</v>
      </c>
      <c r="K59" s="76">
        <v>87</v>
      </c>
      <c r="L59" s="76">
        <v>93</v>
      </c>
      <c r="M59" s="77">
        <v>107</v>
      </c>
      <c r="N59" s="75">
        <f t="shared" si="1"/>
        <v>80.91666666666667</v>
      </c>
    </row>
    <row r="60" spans="1:14" ht="12" customHeight="1">
      <c r="A60" s="74" t="str">
        <f>'Pregnant Women Participating'!A60</f>
        <v>Citizen Potawatomi Nation, OK</v>
      </c>
      <c r="B60" s="75">
        <v>38</v>
      </c>
      <c r="C60" s="76">
        <v>34</v>
      </c>
      <c r="D60" s="76">
        <v>29</v>
      </c>
      <c r="E60" s="76">
        <v>31</v>
      </c>
      <c r="F60" s="76">
        <v>35</v>
      </c>
      <c r="G60" s="76">
        <v>38</v>
      </c>
      <c r="H60" s="76">
        <v>43</v>
      </c>
      <c r="I60" s="76">
        <v>46</v>
      </c>
      <c r="J60" s="76">
        <v>47</v>
      </c>
      <c r="K60" s="76">
        <v>44</v>
      </c>
      <c r="L60" s="76">
        <v>43</v>
      </c>
      <c r="M60" s="77">
        <v>40</v>
      </c>
      <c r="N60" s="75">
        <f t="shared" si="1"/>
        <v>39</v>
      </c>
    </row>
    <row r="61" spans="1:14" ht="12" customHeight="1">
      <c r="A61" s="74" t="str">
        <f>'Pregnant Women Participating'!A61</f>
        <v>Inter-Tribal Council, OK</v>
      </c>
      <c r="B61" s="75">
        <v>19</v>
      </c>
      <c r="C61" s="76">
        <v>21</v>
      </c>
      <c r="D61" s="76">
        <v>17</v>
      </c>
      <c r="E61" s="76">
        <v>18</v>
      </c>
      <c r="F61" s="76">
        <v>21</v>
      </c>
      <c r="G61" s="76">
        <v>21</v>
      </c>
      <c r="H61" s="76">
        <v>19</v>
      </c>
      <c r="I61" s="76">
        <v>22</v>
      </c>
      <c r="J61" s="76">
        <v>18</v>
      </c>
      <c r="K61" s="76">
        <v>19</v>
      </c>
      <c r="L61" s="76">
        <v>23</v>
      </c>
      <c r="M61" s="77">
        <v>26</v>
      </c>
      <c r="N61" s="75">
        <f t="shared" si="1"/>
        <v>20.333333333333332</v>
      </c>
    </row>
    <row r="62" spans="1:14" ht="12" customHeight="1">
      <c r="A62" s="74" t="str">
        <f>'Pregnant Women Participating'!A62</f>
        <v>Muscogee Creek Nation, OK</v>
      </c>
      <c r="B62" s="75">
        <v>80</v>
      </c>
      <c r="C62" s="76">
        <v>70</v>
      </c>
      <c r="D62" s="76">
        <v>73</v>
      </c>
      <c r="E62" s="76">
        <v>81</v>
      </c>
      <c r="F62" s="76">
        <v>89</v>
      </c>
      <c r="G62" s="76">
        <v>84</v>
      </c>
      <c r="H62" s="76">
        <v>77</v>
      </c>
      <c r="I62" s="76">
        <v>74</v>
      </c>
      <c r="J62" s="76">
        <v>71</v>
      </c>
      <c r="K62" s="76">
        <v>72</v>
      </c>
      <c r="L62" s="76">
        <v>80</v>
      </c>
      <c r="M62" s="77">
        <v>81</v>
      </c>
      <c r="N62" s="75">
        <f t="shared" si="1"/>
        <v>77.66666666666667</v>
      </c>
    </row>
    <row r="63" spans="1:14" ht="12" customHeight="1">
      <c r="A63" s="74" t="str">
        <f>'Pregnant Women Participating'!A63</f>
        <v>Osage Tribal Council, OK</v>
      </c>
      <c r="B63" s="75">
        <v>52</v>
      </c>
      <c r="C63" s="76">
        <v>55</v>
      </c>
      <c r="D63" s="76">
        <v>44</v>
      </c>
      <c r="E63" s="76">
        <v>49</v>
      </c>
      <c r="F63" s="76">
        <v>43</v>
      </c>
      <c r="G63" s="76">
        <v>50</v>
      </c>
      <c r="H63" s="76">
        <v>46</v>
      </c>
      <c r="I63" s="76">
        <v>42</v>
      </c>
      <c r="J63" s="76">
        <v>40</v>
      </c>
      <c r="K63" s="76">
        <v>46</v>
      </c>
      <c r="L63" s="76">
        <v>50</v>
      </c>
      <c r="M63" s="77">
        <v>52</v>
      </c>
      <c r="N63" s="75">
        <f t="shared" si="1"/>
        <v>47.416666666666664</v>
      </c>
    </row>
    <row r="64" spans="1:14" ht="12" customHeight="1">
      <c r="A64" s="74" t="str">
        <f>'Pregnant Women Participating'!A64</f>
        <v>Otoe-Missouria Tribe, OK</v>
      </c>
      <c r="B64" s="75">
        <v>12</v>
      </c>
      <c r="C64" s="76">
        <v>12</v>
      </c>
      <c r="D64" s="76">
        <v>8</v>
      </c>
      <c r="E64" s="76">
        <v>11</v>
      </c>
      <c r="F64" s="76">
        <v>10</v>
      </c>
      <c r="G64" s="76">
        <v>11</v>
      </c>
      <c r="H64" s="76">
        <v>12</v>
      </c>
      <c r="I64" s="76">
        <v>11</v>
      </c>
      <c r="J64" s="76">
        <v>14</v>
      </c>
      <c r="K64" s="76">
        <v>17</v>
      </c>
      <c r="L64" s="76">
        <v>21</v>
      </c>
      <c r="M64" s="77">
        <v>19</v>
      </c>
      <c r="N64" s="75">
        <f t="shared" si="1"/>
        <v>13.166666666666666</v>
      </c>
    </row>
    <row r="65" spans="1:14" ht="12" customHeight="1">
      <c r="A65" s="74" t="str">
        <f>'Pregnant Women Participating'!A65</f>
        <v>Wichita, Caddo &amp; Delaware (WCD), OK</v>
      </c>
      <c r="B65" s="75">
        <v>110</v>
      </c>
      <c r="C65" s="76">
        <v>104</v>
      </c>
      <c r="D65" s="76">
        <v>100</v>
      </c>
      <c r="E65" s="76">
        <v>107</v>
      </c>
      <c r="F65" s="76">
        <v>95</v>
      </c>
      <c r="G65" s="76">
        <v>104</v>
      </c>
      <c r="H65" s="76">
        <v>102</v>
      </c>
      <c r="I65" s="76">
        <v>100</v>
      </c>
      <c r="J65" s="76">
        <v>99</v>
      </c>
      <c r="K65" s="76">
        <v>91</v>
      </c>
      <c r="L65" s="76">
        <v>102</v>
      </c>
      <c r="M65" s="77">
        <v>107</v>
      </c>
      <c r="N65" s="75">
        <f t="shared" si="1"/>
        <v>101.75</v>
      </c>
    </row>
    <row r="66" spans="1:14" s="84" customFormat="1" ht="24.75" customHeight="1">
      <c r="A66" s="79" t="str">
        <f>'Pregnant Women Participating'!A66</f>
        <v>Southwest Region</v>
      </c>
      <c r="B66" s="80">
        <v>27931</v>
      </c>
      <c r="C66" s="81">
        <v>27431</v>
      </c>
      <c r="D66" s="81">
        <v>27142</v>
      </c>
      <c r="E66" s="81">
        <v>27870</v>
      </c>
      <c r="F66" s="81">
        <v>27904</v>
      </c>
      <c r="G66" s="81">
        <v>28376</v>
      </c>
      <c r="H66" s="81">
        <v>28562</v>
      </c>
      <c r="I66" s="81">
        <v>28553</v>
      </c>
      <c r="J66" s="81">
        <v>28513</v>
      </c>
      <c r="K66" s="81">
        <v>28862</v>
      </c>
      <c r="L66" s="81">
        <v>29172</v>
      </c>
      <c r="M66" s="82">
        <v>29788</v>
      </c>
      <c r="N66" s="80">
        <f t="shared" si="1"/>
        <v>28342</v>
      </c>
    </row>
    <row r="67" spans="1:14" ht="12" customHeight="1">
      <c r="A67" s="74" t="str">
        <f>'Pregnant Women Participating'!A67</f>
        <v>Colorado</v>
      </c>
      <c r="B67" s="75">
        <v>4489</v>
      </c>
      <c r="C67" s="76">
        <v>4283</v>
      </c>
      <c r="D67" s="76">
        <v>4258</v>
      </c>
      <c r="E67" s="76">
        <v>4374</v>
      </c>
      <c r="F67" s="76">
        <v>4408</v>
      </c>
      <c r="G67" s="76">
        <v>4502</v>
      </c>
      <c r="H67" s="76">
        <v>4610</v>
      </c>
      <c r="I67" s="76">
        <v>4599</v>
      </c>
      <c r="J67" s="76">
        <v>4621</v>
      </c>
      <c r="K67" s="76">
        <v>4647</v>
      </c>
      <c r="L67" s="76">
        <v>4729</v>
      </c>
      <c r="M67" s="77">
        <v>4793</v>
      </c>
      <c r="N67" s="75">
        <f t="shared" si="1"/>
        <v>4526.083333333333</v>
      </c>
    </row>
    <row r="68" spans="1:14" ht="12" customHeight="1">
      <c r="A68" s="74" t="str">
        <f>'Pregnant Women Participating'!A68</f>
        <v>Iowa</v>
      </c>
      <c r="B68" s="75">
        <v>1867</v>
      </c>
      <c r="C68" s="76">
        <v>1812</v>
      </c>
      <c r="D68" s="76">
        <v>1772</v>
      </c>
      <c r="E68" s="76">
        <v>1824</v>
      </c>
      <c r="F68" s="76">
        <v>1809</v>
      </c>
      <c r="G68" s="76">
        <v>1828</v>
      </c>
      <c r="H68" s="76">
        <v>1879</v>
      </c>
      <c r="I68" s="76">
        <v>1880</v>
      </c>
      <c r="J68" s="76">
        <v>1870</v>
      </c>
      <c r="K68" s="76">
        <v>1930</v>
      </c>
      <c r="L68" s="76">
        <v>1914</v>
      </c>
      <c r="M68" s="77">
        <v>1973</v>
      </c>
      <c r="N68" s="75">
        <f t="shared" si="1"/>
        <v>1863.1666666666667</v>
      </c>
    </row>
    <row r="69" spans="1:14" ht="12" customHeight="1">
      <c r="A69" s="74" t="str">
        <f>'Pregnant Women Participating'!A69</f>
        <v>Kansas</v>
      </c>
      <c r="B69" s="75">
        <v>2147</v>
      </c>
      <c r="C69" s="76">
        <v>2102</v>
      </c>
      <c r="D69" s="76">
        <v>2078</v>
      </c>
      <c r="E69" s="76">
        <v>2123</v>
      </c>
      <c r="F69" s="76">
        <v>2113</v>
      </c>
      <c r="G69" s="76">
        <v>2175</v>
      </c>
      <c r="H69" s="76">
        <v>2225</v>
      </c>
      <c r="I69" s="76">
        <v>2192</v>
      </c>
      <c r="J69" s="76">
        <v>2209</v>
      </c>
      <c r="K69" s="76">
        <v>2222</v>
      </c>
      <c r="L69" s="76">
        <v>2250</v>
      </c>
      <c r="M69" s="77">
        <v>2285</v>
      </c>
      <c r="N69" s="75">
        <f t="shared" si="1"/>
        <v>2176.75</v>
      </c>
    </row>
    <row r="70" spans="1:14" ht="12" customHeight="1">
      <c r="A70" s="74" t="str">
        <f>'Pregnant Women Participating'!A70</f>
        <v>Missouri</v>
      </c>
      <c r="B70" s="75">
        <v>4296</v>
      </c>
      <c r="C70" s="76">
        <v>4230</v>
      </c>
      <c r="D70" s="76">
        <v>4177</v>
      </c>
      <c r="E70" s="76">
        <v>4141</v>
      </c>
      <c r="F70" s="76">
        <v>4129</v>
      </c>
      <c r="G70" s="76">
        <v>4210</v>
      </c>
      <c r="H70" s="76">
        <v>4208</v>
      </c>
      <c r="I70" s="76">
        <v>4288</v>
      </c>
      <c r="J70" s="76">
        <v>4238</v>
      </c>
      <c r="K70" s="76">
        <v>4238</v>
      </c>
      <c r="L70" s="76">
        <v>4323</v>
      </c>
      <c r="M70" s="77">
        <v>4336</v>
      </c>
      <c r="N70" s="75">
        <f aca="true" t="shared" si="2" ref="N70:N101">IF(SUM(B70:M70)&gt;0,AVERAGE(B70:M70),"0")</f>
        <v>4234.5</v>
      </c>
    </row>
    <row r="71" spans="1:14" ht="12" customHeight="1">
      <c r="A71" s="74" t="str">
        <f>'Pregnant Women Participating'!A71</f>
        <v>Montana</v>
      </c>
      <c r="B71" s="75">
        <v>1063</v>
      </c>
      <c r="C71" s="76">
        <v>1001</v>
      </c>
      <c r="D71" s="76">
        <v>996</v>
      </c>
      <c r="E71" s="76">
        <v>1012</v>
      </c>
      <c r="F71" s="76">
        <v>1012</v>
      </c>
      <c r="G71" s="76">
        <v>1045</v>
      </c>
      <c r="H71" s="76">
        <v>1071</v>
      </c>
      <c r="I71" s="76">
        <v>1018</v>
      </c>
      <c r="J71" s="76">
        <v>1022</v>
      </c>
      <c r="K71" s="76">
        <v>1003</v>
      </c>
      <c r="L71" s="76">
        <v>1020</v>
      </c>
      <c r="M71" s="77">
        <v>994</v>
      </c>
      <c r="N71" s="75">
        <f t="shared" si="2"/>
        <v>1021.4166666666666</v>
      </c>
    </row>
    <row r="72" spans="1:14" ht="12" customHeight="1">
      <c r="A72" s="74" t="str">
        <f>'Pregnant Women Participating'!A72</f>
        <v>Nebraska</v>
      </c>
      <c r="B72" s="75">
        <v>1144</v>
      </c>
      <c r="C72" s="76">
        <v>1142</v>
      </c>
      <c r="D72" s="76">
        <v>1124</v>
      </c>
      <c r="E72" s="76">
        <v>1158</v>
      </c>
      <c r="F72" s="76">
        <v>1105</v>
      </c>
      <c r="G72" s="76">
        <v>1128</v>
      </c>
      <c r="H72" s="76">
        <v>1138</v>
      </c>
      <c r="I72" s="76">
        <v>1156</v>
      </c>
      <c r="J72" s="76">
        <v>1127</v>
      </c>
      <c r="K72" s="76">
        <v>1202</v>
      </c>
      <c r="L72" s="76">
        <v>1204</v>
      </c>
      <c r="M72" s="77">
        <v>1246</v>
      </c>
      <c r="N72" s="75">
        <f t="shared" si="2"/>
        <v>1156.1666666666667</v>
      </c>
    </row>
    <row r="73" spans="1:14" ht="12" customHeight="1">
      <c r="A73" s="74" t="str">
        <f>'Pregnant Women Participating'!A73</f>
        <v>North Dakota</v>
      </c>
      <c r="B73" s="75">
        <v>400</v>
      </c>
      <c r="C73" s="76">
        <v>387</v>
      </c>
      <c r="D73" s="76">
        <v>392</v>
      </c>
      <c r="E73" s="76">
        <v>393</v>
      </c>
      <c r="F73" s="76">
        <v>377</v>
      </c>
      <c r="G73" s="76">
        <v>395</v>
      </c>
      <c r="H73" s="76">
        <v>406</v>
      </c>
      <c r="I73" s="76">
        <v>395</v>
      </c>
      <c r="J73" s="76">
        <v>417</v>
      </c>
      <c r="K73" s="76">
        <v>404</v>
      </c>
      <c r="L73" s="76">
        <v>409</v>
      </c>
      <c r="M73" s="77">
        <v>417</v>
      </c>
      <c r="N73" s="75">
        <f t="shared" si="2"/>
        <v>399.3333333333333</v>
      </c>
    </row>
    <row r="74" spans="1:14" ht="12" customHeight="1">
      <c r="A74" s="74" t="str">
        <f>'Pregnant Women Participating'!A74</f>
        <v>South Dakota</v>
      </c>
      <c r="B74" s="75">
        <v>668</v>
      </c>
      <c r="C74" s="76">
        <v>673</v>
      </c>
      <c r="D74" s="76">
        <v>651</v>
      </c>
      <c r="E74" s="76">
        <v>689</v>
      </c>
      <c r="F74" s="76">
        <v>694</v>
      </c>
      <c r="G74" s="76">
        <v>712</v>
      </c>
      <c r="H74" s="76">
        <v>677</v>
      </c>
      <c r="I74" s="76">
        <v>683</v>
      </c>
      <c r="J74" s="76">
        <v>673</v>
      </c>
      <c r="K74" s="76">
        <v>688</v>
      </c>
      <c r="L74" s="76">
        <v>673</v>
      </c>
      <c r="M74" s="77">
        <v>637</v>
      </c>
      <c r="N74" s="75">
        <f t="shared" si="2"/>
        <v>676.5</v>
      </c>
    </row>
    <row r="75" spans="1:14" ht="12" customHeight="1">
      <c r="A75" s="74" t="str">
        <f>'Pregnant Women Participating'!A75</f>
        <v>Utah</v>
      </c>
      <c r="B75" s="75">
        <v>4201</v>
      </c>
      <c r="C75" s="76">
        <v>4130</v>
      </c>
      <c r="D75" s="76">
        <v>4047</v>
      </c>
      <c r="E75" s="76">
        <v>4113</v>
      </c>
      <c r="F75" s="76">
        <v>4185</v>
      </c>
      <c r="G75" s="76">
        <v>4223</v>
      </c>
      <c r="H75" s="76">
        <v>4244</v>
      </c>
      <c r="I75" s="76">
        <v>4169</v>
      </c>
      <c r="J75" s="76">
        <v>4124</v>
      </c>
      <c r="K75" s="76">
        <v>4091</v>
      </c>
      <c r="L75" s="76">
        <v>4110</v>
      </c>
      <c r="M75" s="77">
        <v>4183</v>
      </c>
      <c r="N75" s="75">
        <f t="shared" si="2"/>
        <v>4151.666666666667</v>
      </c>
    </row>
    <row r="76" spans="1:14" ht="12" customHeight="1">
      <c r="A76" s="74" t="str">
        <f>'Pregnant Women Participating'!A76</f>
        <v>Wyoming</v>
      </c>
      <c r="B76" s="75">
        <v>632</v>
      </c>
      <c r="C76" s="76">
        <v>603</v>
      </c>
      <c r="D76" s="76">
        <v>613</v>
      </c>
      <c r="E76" s="76">
        <v>628</v>
      </c>
      <c r="F76" s="76">
        <v>609</v>
      </c>
      <c r="G76" s="76">
        <v>630</v>
      </c>
      <c r="H76" s="76">
        <v>618</v>
      </c>
      <c r="I76" s="76">
        <v>606</v>
      </c>
      <c r="J76" s="76">
        <v>585</v>
      </c>
      <c r="K76" s="76">
        <v>606</v>
      </c>
      <c r="L76" s="76">
        <v>588</v>
      </c>
      <c r="M76" s="77">
        <v>609</v>
      </c>
      <c r="N76" s="75">
        <f t="shared" si="2"/>
        <v>610.5833333333334</v>
      </c>
    </row>
    <row r="77" spans="1:14" ht="12" customHeight="1">
      <c r="A77" s="74" t="str">
        <f>'Pregnant Women Participating'!A77</f>
        <v>Ute Mountain Ute Tribe, CO</v>
      </c>
      <c r="B77" s="75">
        <v>9</v>
      </c>
      <c r="C77" s="76">
        <v>9</v>
      </c>
      <c r="D77" s="76">
        <v>9</v>
      </c>
      <c r="E77" s="76">
        <v>9</v>
      </c>
      <c r="F77" s="76">
        <v>7</v>
      </c>
      <c r="G77" s="76">
        <v>7</v>
      </c>
      <c r="H77" s="76">
        <v>4</v>
      </c>
      <c r="I77" s="76">
        <v>4</v>
      </c>
      <c r="J77" s="76">
        <v>3</v>
      </c>
      <c r="K77" s="76">
        <v>2</v>
      </c>
      <c r="L77" s="76">
        <v>2</v>
      </c>
      <c r="M77" s="77">
        <v>4</v>
      </c>
      <c r="N77" s="75">
        <f t="shared" si="2"/>
        <v>5.75</v>
      </c>
    </row>
    <row r="78" spans="1:14" ht="12" customHeight="1">
      <c r="A78" s="74" t="str">
        <f>'Pregnant Women Participating'!A78</f>
        <v>Omaha Sioux, NE</v>
      </c>
      <c r="B78" s="75">
        <v>0</v>
      </c>
      <c r="C78" s="76">
        <v>0</v>
      </c>
      <c r="D78" s="76">
        <v>1</v>
      </c>
      <c r="E78" s="76">
        <v>1</v>
      </c>
      <c r="F78" s="76">
        <v>0</v>
      </c>
      <c r="G78" s="76">
        <v>2</v>
      </c>
      <c r="H78" s="76">
        <v>1</v>
      </c>
      <c r="I78" s="76">
        <v>0</v>
      </c>
      <c r="J78" s="76">
        <v>0</v>
      </c>
      <c r="K78" s="76">
        <v>0</v>
      </c>
      <c r="L78" s="76">
        <v>0</v>
      </c>
      <c r="M78" s="77">
        <v>1</v>
      </c>
      <c r="N78" s="75">
        <f t="shared" si="2"/>
        <v>0.5</v>
      </c>
    </row>
    <row r="79" spans="1:14" ht="12" customHeight="1">
      <c r="A79" s="74" t="str">
        <f>'Pregnant Women Participating'!A79</f>
        <v>Santee Sioux, NE</v>
      </c>
      <c r="B79" s="75">
        <v>0</v>
      </c>
      <c r="C79" s="76">
        <v>1</v>
      </c>
      <c r="D79" s="76">
        <v>2</v>
      </c>
      <c r="E79" s="76">
        <v>3</v>
      </c>
      <c r="F79" s="76">
        <v>1</v>
      </c>
      <c r="G79" s="76">
        <v>1</v>
      </c>
      <c r="H79" s="76">
        <v>1</v>
      </c>
      <c r="I79" s="76">
        <v>1</v>
      </c>
      <c r="J79" s="76">
        <v>2</v>
      </c>
      <c r="K79" s="76">
        <v>2</v>
      </c>
      <c r="L79" s="76">
        <v>2</v>
      </c>
      <c r="M79" s="77">
        <v>3</v>
      </c>
      <c r="N79" s="75">
        <f t="shared" si="2"/>
        <v>1.5833333333333333</v>
      </c>
    </row>
    <row r="80" spans="1:14" ht="12" customHeight="1">
      <c r="A80" s="74" t="str">
        <f>'Pregnant Women Participating'!A80</f>
        <v>Winnebago Tribe, NE</v>
      </c>
      <c r="B80" s="75">
        <v>2</v>
      </c>
      <c r="C80" s="76">
        <v>2</v>
      </c>
      <c r="D80" s="76">
        <v>4</v>
      </c>
      <c r="E80" s="76">
        <v>6</v>
      </c>
      <c r="F80" s="76">
        <v>4</v>
      </c>
      <c r="G80" s="76">
        <v>7</v>
      </c>
      <c r="H80" s="76">
        <v>9</v>
      </c>
      <c r="I80" s="76">
        <v>7</v>
      </c>
      <c r="J80" s="76">
        <v>8</v>
      </c>
      <c r="K80" s="76">
        <v>7</v>
      </c>
      <c r="L80" s="76">
        <v>7</v>
      </c>
      <c r="M80" s="77">
        <v>8</v>
      </c>
      <c r="N80" s="75">
        <f t="shared" si="2"/>
        <v>5.916666666666667</v>
      </c>
    </row>
    <row r="81" spans="1:14" ht="12" customHeight="1">
      <c r="A81" s="74" t="str">
        <f>'Pregnant Women Participating'!A81</f>
        <v>Standing Rock Sioux Tribe, ND</v>
      </c>
      <c r="B81" s="75">
        <v>5</v>
      </c>
      <c r="C81" s="76">
        <v>2</v>
      </c>
      <c r="D81" s="76">
        <v>2</v>
      </c>
      <c r="E81" s="76">
        <v>5</v>
      </c>
      <c r="F81" s="76">
        <v>6</v>
      </c>
      <c r="G81" s="76">
        <v>5</v>
      </c>
      <c r="H81" s="76">
        <v>8</v>
      </c>
      <c r="I81" s="76">
        <v>8</v>
      </c>
      <c r="J81" s="76">
        <v>6</v>
      </c>
      <c r="K81" s="76">
        <v>9</v>
      </c>
      <c r="L81" s="76">
        <v>11</v>
      </c>
      <c r="M81" s="77">
        <v>10</v>
      </c>
      <c r="N81" s="75">
        <f t="shared" si="2"/>
        <v>6.416666666666667</v>
      </c>
    </row>
    <row r="82" spans="1:14" ht="12" customHeight="1">
      <c r="A82" s="74" t="str">
        <f>'Pregnant Women Participating'!A82</f>
        <v>Three Affiliated Tribes, ND</v>
      </c>
      <c r="B82" s="75">
        <v>2</v>
      </c>
      <c r="C82" s="76">
        <v>3</v>
      </c>
      <c r="D82" s="76">
        <v>3</v>
      </c>
      <c r="E82" s="76">
        <v>4</v>
      </c>
      <c r="F82" s="76">
        <v>3</v>
      </c>
      <c r="G82" s="76">
        <v>3</v>
      </c>
      <c r="H82" s="76">
        <v>3</v>
      </c>
      <c r="I82" s="76">
        <v>1</v>
      </c>
      <c r="J82" s="76">
        <v>0</v>
      </c>
      <c r="K82" s="76">
        <v>1</v>
      </c>
      <c r="L82" s="76">
        <v>2</v>
      </c>
      <c r="M82" s="77">
        <v>4</v>
      </c>
      <c r="N82" s="75">
        <f t="shared" si="2"/>
        <v>2.4166666666666665</v>
      </c>
    </row>
    <row r="83" spans="1:14" ht="12" customHeight="1">
      <c r="A83" s="74" t="str">
        <f>'Pregnant Women Participating'!A83</f>
        <v>Cheyenne River Sioux, SD</v>
      </c>
      <c r="B83" s="75">
        <v>9</v>
      </c>
      <c r="C83" s="76">
        <v>9</v>
      </c>
      <c r="D83" s="76">
        <v>9</v>
      </c>
      <c r="E83" s="76">
        <v>8</v>
      </c>
      <c r="F83" s="76">
        <v>9</v>
      </c>
      <c r="G83" s="76">
        <v>8</v>
      </c>
      <c r="H83" s="76">
        <v>14</v>
      </c>
      <c r="I83" s="76">
        <v>14</v>
      </c>
      <c r="J83" s="76">
        <v>17</v>
      </c>
      <c r="K83" s="76">
        <v>16</v>
      </c>
      <c r="L83" s="76">
        <v>15</v>
      </c>
      <c r="M83" s="77">
        <v>18</v>
      </c>
      <c r="N83" s="75">
        <f t="shared" si="2"/>
        <v>12.166666666666666</v>
      </c>
    </row>
    <row r="84" spans="1:14" ht="12" customHeight="1">
      <c r="A84" s="74" t="str">
        <f>'Pregnant Women Participating'!A84</f>
        <v>Rosebud Sioux, SD</v>
      </c>
      <c r="B84" s="75">
        <v>46</v>
      </c>
      <c r="C84" s="76">
        <v>42</v>
      </c>
      <c r="D84" s="76">
        <v>46</v>
      </c>
      <c r="E84" s="76">
        <v>45</v>
      </c>
      <c r="F84" s="76">
        <v>50</v>
      </c>
      <c r="G84" s="76">
        <v>55</v>
      </c>
      <c r="H84" s="76">
        <v>53</v>
      </c>
      <c r="I84" s="76">
        <v>51</v>
      </c>
      <c r="J84" s="76">
        <v>48</v>
      </c>
      <c r="K84" s="76">
        <v>47</v>
      </c>
      <c r="L84" s="76">
        <v>52</v>
      </c>
      <c r="M84" s="77">
        <v>48</v>
      </c>
      <c r="N84" s="75">
        <f t="shared" si="2"/>
        <v>48.583333333333336</v>
      </c>
    </row>
    <row r="85" spans="1:14" ht="12" customHeight="1">
      <c r="A85" s="74" t="str">
        <f>'Pregnant Women Participating'!A85</f>
        <v>Northern Arapahoe, WY</v>
      </c>
      <c r="B85" s="75">
        <v>8</v>
      </c>
      <c r="C85" s="76">
        <v>9</v>
      </c>
      <c r="D85" s="76">
        <v>9</v>
      </c>
      <c r="E85" s="76">
        <v>12</v>
      </c>
      <c r="F85" s="76">
        <v>11</v>
      </c>
      <c r="G85" s="76">
        <v>10</v>
      </c>
      <c r="H85" s="76">
        <v>14</v>
      </c>
      <c r="I85" s="76">
        <v>15</v>
      </c>
      <c r="J85" s="76">
        <v>13</v>
      </c>
      <c r="K85" s="76">
        <v>13</v>
      </c>
      <c r="L85" s="76">
        <v>15</v>
      </c>
      <c r="M85" s="77">
        <v>12</v>
      </c>
      <c r="N85" s="75">
        <f t="shared" si="2"/>
        <v>11.75</v>
      </c>
    </row>
    <row r="86" spans="1:14" ht="12" customHeight="1">
      <c r="A86" s="74" t="str">
        <f>'Pregnant Women Participating'!A86</f>
        <v>Shoshone Tribe, WY</v>
      </c>
      <c r="B86" s="75">
        <v>6</v>
      </c>
      <c r="C86" s="76">
        <v>5</v>
      </c>
      <c r="D86" s="76">
        <v>5</v>
      </c>
      <c r="E86" s="76">
        <v>6</v>
      </c>
      <c r="F86" s="76">
        <v>7</v>
      </c>
      <c r="G86" s="76">
        <v>8</v>
      </c>
      <c r="H86" s="76">
        <v>9</v>
      </c>
      <c r="I86" s="76">
        <v>7</v>
      </c>
      <c r="J86" s="76">
        <v>5</v>
      </c>
      <c r="K86" s="76">
        <v>3</v>
      </c>
      <c r="L86" s="76">
        <v>4</v>
      </c>
      <c r="M86" s="77">
        <v>6</v>
      </c>
      <c r="N86" s="75">
        <f t="shared" si="2"/>
        <v>5.916666666666667</v>
      </c>
    </row>
    <row r="87" spans="1:14" s="84" customFormat="1" ht="24.75" customHeight="1">
      <c r="A87" s="79" t="str">
        <f>'Pregnant Women Participating'!A87</f>
        <v>Mountain Plains</v>
      </c>
      <c r="B87" s="80">
        <v>20994</v>
      </c>
      <c r="C87" s="81">
        <v>20445</v>
      </c>
      <c r="D87" s="81">
        <v>20198</v>
      </c>
      <c r="E87" s="81">
        <v>20554</v>
      </c>
      <c r="F87" s="81">
        <v>20539</v>
      </c>
      <c r="G87" s="81">
        <v>20954</v>
      </c>
      <c r="H87" s="81">
        <v>21192</v>
      </c>
      <c r="I87" s="81">
        <v>21094</v>
      </c>
      <c r="J87" s="81">
        <v>20988</v>
      </c>
      <c r="K87" s="81">
        <v>21131</v>
      </c>
      <c r="L87" s="81">
        <v>21330</v>
      </c>
      <c r="M87" s="82">
        <v>21587</v>
      </c>
      <c r="N87" s="80">
        <f t="shared" si="2"/>
        <v>20917.166666666668</v>
      </c>
    </row>
    <row r="88" spans="1:14" ht="12" customHeight="1">
      <c r="A88" s="85" t="str">
        <f>'Pregnant Women Participating'!A88</f>
        <v>Alaska</v>
      </c>
      <c r="B88" s="75">
        <v>1324</v>
      </c>
      <c r="C88" s="76">
        <v>1260</v>
      </c>
      <c r="D88" s="76">
        <v>1139</v>
      </c>
      <c r="E88" s="76">
        <v>1129</v>
      </c>
      <c r="F88" s="76">
        <v>1117</v>
      </c>
      <c r="G88" s="76">
        <v>1144</v>
      </c>
      <c r="H88" s="76">
        <v>1139</v>
      </c>
      <c r="I88" s="76">
        <v>1150</v>
      </c>
      <c r="J88" s="76">
        <v>1171</v>
      </c>
      <c r="K88" s="76">
        <v>1187</v>
      </c>
      <c r="L88" s="76">
        <v>1187</v>
      </c>
      <c r="M88" s="77">
        <v>1180</v>
      </c>
      <c r="N88" s="75">
        <f t="shared" si="2"/>
        <v>1177.25</v>
      </c>
    </row>
    <row r="89" spans="1:14" ht="12" customHeight="1">
      <c r="A89" s="85" t="str">
        <f>'Pregnant Women Participating'!A89</f>
        <v>American Samoa</v>
      </c>
      <c r="B89" s="75">
        <v>91</v>
      </c>
      <c r="C89" s="76">
        <v>90</v>
      </c>
      <c r="D89" s="76">
        <v>90</v>
      </c>
      <c r="E89" s="76">
        <v>104</v>
      </c>
      <c r="F89" s="76">
        <v>109</v>
      </c>
      <c r="G89" s="76">
        <v>112</v>
      </c>
      <c r="H89" s="76">
        <v>112</v>
      </c>
      <c r="I89" s="76">
        <v>119</v>
      </c>
      <c r="J89" s="76">
        <v>110</v>
      </c>
      <c r="K89" s="76">
        <v>108</v>
      </c>
      <c r="L89" s="76">
        <v>106</v>
      </c>
      <c r="M89" s="77">
        <v>102</v>
      </c>
      <c r="N89" s="75">
        <f t="shared" si="2"/>
        <v>104.41666666666667</v>
      </c>
    </row>
    <row r="90" spans="1:14" ht="12" customHeight="1">
      <c r="A90" s="85" t="str">
        <f>'Pregnant Women Participating'!A90</f>
        <v>Arizona</v>
      </c>
      <c r="B90" s="75">
        <v>4076</v>
      </c>
      <c r="C90" s="76">
        <v>3760</v>
      </c>
      <c r="D90" s="76">
        <v>3861</v>
      </c>
      <c r="E90" s="76">
        <v>4091</v>
      </c>
      <c r="F90" s="76">
        <v>3916</v>
      </c>
      <c r="G90" s="76">
        <v>3986</v>
      </c>
      <c r="H90" s="76">
        <v>4018</v>
      </c>
      <c r="I90" s="76">
        <v>3990</v>
      </c>
      <c r="J90" s="76">
        <v>3971</v>
      </c>
      <c r="K90" s="76">
        <v>4065</v>
      </c>
      <c r="L90" s="76">
        <v>4148</v>
      </c>
      <c r="M90" s="77">
        <v>4187</v>
      </c>
      <c r="N90" s="75">
        <f t="shared" si="2"/>
        <v>4005.75</v>
      </c>
    </row>
    <row r="91" spans="1:14" ht="12" customHeight="1">
      <c r="A91" s="85" t="str">
        <f>'Pregnant Women Participating'!A91</f>
        <v>California</v>
      </c>
      <c r="B91" s="75">
        <v>61598</v>
      </c>
      <c r="C91" s="76">
        <v>59669</v>
      </c>
      <c r="D91" s="76">
        <v>61957</v>
      </c>
      <c r="E91" s="76">
        <v>63298</v>
      </c>
      <c r="F91" s="76">
        <v>60279</v>
      </c>
      <c r="G91" s="76">
        <v>59664</v>
      </c>
      <c r="H91" s="76">
        <v>59749</v>
      </c>
      <c r="I91" s="76">
        <v>58395</v>
      </c>
      <c r="J91" s="76">
        <v>57843</v>
      </c>
      <c r="K91" s="76">
        <v>58931</v>
      </c>
      <c r="L91" s="76">
        <v>58973</v>
      </c>
      <c r="M91" s="77">
        <v>58932</v>
      </c>
      <c r="N91" s="75">
        <f t="shared" si="2"/>
        <v>59940.666666666664</v>
      </c>
    </row>
    <row r="92" spans="1:14" ht="12" customHeight="1">
      <c r="A92" s="85" t="str">
        <f>'Pregnant Women Participating'!A92</f>
        <v>Guam</v>
      </c>
      <c r="B92" s="75">
        <v>224</v>
      </c>
      <c r="C92" s="76">
        <v>226</v>
      </c>
      <c r="D92" s="76">
        <v>227</v>
      </c>
      <c r="E92" s="76">
        <v>214</v>
      </c>
      <c r="F92" s="76">
        <v>238</v>
      </c>
      <c r="G92" s="76">
        <v>250</v>
      </c>
      <c r="H92" s="76">
        <v>257</v>
      </c>
      <c r="I92" s="76">
        <v>275</v>
      </c>
      <c r="J92" s="76">
        <v>278</v>
      </c>
      <c r="K92" s="76">
        <v>297</v>
      </c>
      <c r="L92" s="76">
        <v>301</v>
      </c>
      <c r="M92" s="77">
        <v>309</v>
      </c>
      <c r="N92" s="75">
        <f t="shared" si="2"/>
        <v>258</v>
      </c>
    </row>
    <row r="93" spans="1:14" ht="12" customHeight="1">
      <c r="A93" s="85" t="str">
        <f>'Pregnant Women Participating'!A93</f>
        <v>Hawaii</v>
      </c>
      <c r="B93" s="75">
        <v>1888</v>
      </c>
      <c r="C93" s="76">
        <v>1865</v>
      </c>
      <c r="D93" s="76">
        <v>1797</v>
      </c>
      <c r="E93" s="76">
        <v>1819</v>
      </c>
      <c r="F93" s="76">
        <v>1724</v>
      </c>
      <c r="G93" s="76">
        <v>1728</v>
      </c>
      <c r="H93" s="76">
        <v>1771</v>
      </c>
      <c r="I93" s="76">
        <v>1763</v>
      </c>
      <c r="J93" s="76">
        <v>1846</v>
      </c>
      <c r="K93" s="76">
        <v>1814</v>
      </c>
      <c r="L93" s="76">
        <v>1781</v>
      </c>
      <c r="M93" s="77">
        <v>1810</v>
      </c>
      <c r="N93" s="75">
        <f t="shared" si="2"/>
        <v>1800.5</v>
      </c>
    </row>
    <row r="94" spans="1:14" ht="12" customHeight="1">
      <c r="A94" s="85" t="str">
        <f>'Pregnant Women Participating'!A94</f>
        <v>Idaho</v>
      </c>
      <c r="B94" s="75">
        <v>2581</v>
      </c>
      <c r="C94" s="76">
        <v>2542</v>
      </c>
      <c r="D94" s="76">
        <v>2522</v>
      </c>
      <c r="E94" s="76">
        <v>2542</v>
      </c>
      <c r="F94" s="76">
        <v>2574</v>
      </c>
      <c r="G94" s="76">
        <v>2614</v>
      </c>
      <c r="H94" s="76">
        <v>2615</v>
      </c>
      <c r="I94" s="76">
        <v>2635</v>
      </c>
      <c r="J94" s="76">
        <v>2642</v>
      </c>
      <c r="K94" s="76">
        <v>2668</v>
      </c>
      <c r="L94" s="76">
        <v>2624</v>
      </c>
      <c r="M94" s="77">
        <v>2668</v>
      </c>
      <c r="N94" s="75">
        <f t="shared" si="2"/>
        <v>2602.25</v>
      </c>
    </row>
    <row r="95" spans="1:14" ht="12" customHeight="1">
      <c r="A95" s="85" t="str">
        <f>'Pregnant Women Participating'!A95</f>
        <v>Nevada</v>
      </c>
      <c r="B95" s="75">
        <v>2214</v>
      </c>
      <c r="C95" s="76">
        <v>2234</v>
      </c>
      <c r="D95" s="76">
        <v>2234</v>
      </c>
      <c r="E95" s="76">
        <v>2337</v>
      </c>
      <c r="F95" s="76">
        <v>2397</v>
      </c>
      <c r="G95" s="76">
        <v>2434</v>
      </c>
      <c r="H95" s="76">
        <v>2405</v>
      </c>
      <c r="I95" s="76">
        <v>2424</v>
      </c>
      <c r="J95" s="76">
        <v>2393</v>
      </c>
      <c r="K95" s="76">
        <v>2480</v>
      </c>
      <c r="L95" s="76">
        <v>2530</v>
      </c>
      <c r="M95" s="77">
        <v>2524</v>
      </c>
      <c r="N95" s="75">
        <f t="shared" si="2"/>
        <v>2383.8333333333335</v>
      </c>
    </row>
    <row r="96" spans="1:14" ht="12" customHeight="1">
      <c r="A96" s="85" t="str">
        <f>'Pregnant Women Participating'!A96</f>
        <v>Oregon</v>
      </c>
      <c r="B96" s="75">
        <v>7284</v>
      </c>
      <c r="C96" s="76">
        <v>7036</v>
      </c>
      <c r="D96" s="76">
        <v>7017</v>
      </c>
      <c r="E96" s="76">
        <v>7228</v>
      </c>
      <c r="F96" s="76">
        <v>7130</v>
      </c>
      <c r="G96" s="76">
        <v>7259</v>
      </c>
      <c r="H96" s="76">
        <v>7361</v>
      </c>
      <c r="I96" s="76">
        <v>7447</v>
      </c>
      <c r="J96" s="76">
        <v>7446</v>
      </c>
      <c r="K96" s="76">
        <v>7482</v>
      </c>
      <c r="L96" s="76">
        <v>7430</v>
      </c>
      <c r="M96" s="77">
        <v>7477</v>
      </c>
      <c r="N96" s="75">
        <f t="shared" si="2"/>
        <v>7299.75</v>
      </c>
    </row>
    <row r="97" spans="1:14" ht="12" customHeight="1">
      <c r="A97" s="85" t="str">
        <f>'Pregnant Women Participating'!A97</f>
        <v>Washington</v>
      </c>
      <c r="B97" s="75">
        <v>10211</v>
      </c>
      <c r="C97" s="76">
        <v>9823</v>
      </c>
      <c r="D97" s="76">
        <v>9791</v>
      </c>
      <c r="E97" s="76">
        <v>10190</v>
      </c>
      <c r="F97" s="76">
        <v>10192</v>
      </c>
      <c r="G97" s="76">
        <v>10221</v>
      </c>
      <c r="H97" s="76">
        <v>10315</v>
      </c>
      <c r="I97" s="76">
        <v>10249</v>
      </c>
      <c r="J97" s="76">
        <v>10334</v>
      </c>
      <c r="K97" s="76">
        <v>10519</v>
      </c>
      <c r="L97" s="76">
        <v>10506</v>
      </c>
      <c r="M97" s="77">
        <v>10599</v>
      </c>
      <c r="N97" s="75">
        <f t="shared" si="2"/>
        <v>10245.833333333334</v>
      </c>
    </row>
    <row r="98" spans="1:14" ht="12" customHeight="1">
      <c r="A98" s="85" t="str">
        <f>'Pregnant Women Participating'!A98</f>
        <v>Northern Marianas</v>
      </c>
      <c r="B98" s="75">
        <v>75</v>
      </c>
      <c r="C98" s="76">
        <v>78</v>
      </c>
      <c r="D98" s="76">
        <v>77</v>
      </c>
      <c r="E98" s="76">
        <v>73</v>
      </c>
      <c r="F98" s="76">
        <v>75</v>
      </c>
      <c r="G98" s="76">
        <v>82</v>
      </c>
      <c r="H98" s="76">
        <v>75</v>
      </c>
      <c r="I98" s="76">
        <v>75</v>
      </c>
      <c r="J98" s="76">
        <v>76</v>
      </c>
      <c r="K98" s="76">
        <v>70</v>
      </c>
      <c r="L98" s="76">
        <v>70</v>
      </c>
      <c r="M98" s="77">
        <v>76</v>
      </c>
      <c r="N98" s="75">
        <f t="shared" si="2"/>
        <v>75.16666666666667</v>
      </c>
    </row>
    <row r="99" spans="1:14" ht="12" customHeight="1">
      <c r="A99" s="85" t="str">
        <f>'Pregnant Women Participating'!A99</f>
        <v>Inter-Tribal Council, AZ</v>
      </c>
      <c r="B99" s="75">
        <v>238</v>
      </c>
      <c r="C99" s="76">
        <v>224</v>
      </c>
      <c r="D99" s="76">
        <v>226</v>
      </c>
      <c r="E99" s="76">
        <v>243</v>
      </c>
      <c r="F99" s="76">
        <v>234</v>
      </c>
      <c r="G99" s="76">
        <v>233</v>
      </c>
      <c r="H99" s="76">
        <v>249</v>
      </c>
      <c r="I99" s="76">
        <v>276</v>
      </c>
      <c r="J99" s="76">
        <v>276</v>
      </c>
      <c r="K99" s="76">
        <v>294</v>
      </c>
      <c r="L99" s="76">
        <v>293</v>
      </c>
      <c r="M99" s="77">
        <v>292</v>
      </c>
      <c r="N99" s="75">
        <f t="shared" si="2"/>
        <v>256.5</v>
      </c>
    </row>
    <row r="100" spans="1:14" ht="12" customHeight="1">
      <c r="A100" s="85" t="str">
        <f>'Pregnant Women Participating'!A100</f>
        <v>Navajo Nation, AZ</v>
      </c>
      <c r="B100" s="75">
        <v>369</v>
      </c>
      <c r="C100" s="76">
        <v>379</v>
      </c>
      <c r="D100" s="76">
        <v>387</v>
      </c>
      <c r="E100" s="76">
        <v>408</v>
      </c>
      <c r="F100" s="76">
        <v>401</v>
      </c>
      <c r="G100" s="76">
        <v>398</v>
      </c>
      <c r="H100" s="76">
        <v>383</v>
      </c>
      <c r="I100" s="76">
        <v>407</v>
      </c>
      <c r="J100" s="76">
        <v>424</v>
      </c>
      <c r="K100" s="76">
        <v>434</v>
      </c>
      <c r="L100" s="76">
        <v>439</v>
      </c>
      <c r="M100" s="77">
        <v>434</v>
      </c>
      <c r="N100" s="75">
        <f t="shared" si="2"/>
        <v>405.25</v>
      </c>
    </row>
    <row r="101" spans="1:14" ht="12" customHeight="1">
      <c r="A101" s="85" t="str">
        <f>'Pregnant Women Participating'!A101</f>
        <v>Inter-Tribal Council, NV</v>
      </c>
      <c r="B101" s="75">
        <v>63</v>
      </c>
      <c r="C101" s="76">
        <v>55</v>
      </c>
      <c r="D101" s="76">
        <v>51</v>
      </c>
      <c r="E101" s="76">
        <v>56</v>
      </c>
      <c r="F101" s="76">
        <v>64</v>
      </c>
      <c r="G101" s="76">
        <v>63</v>
      </c>
      <c r="H101" s="76">
        <v>60</v>
      </c>
      <c r="I101" s="76">
        <v>61</v>
      </c>
      <c r="J101" s="76">
        <v>67</v>
      </c>
      <c r="K101" s="76">
        <v>76</v>
      </c>
      <c r="L101" s="76">
        <v>79</v>
      </c>
      <c r="M101" s="77">
        <v>80</v>
      </c>
      <c r="N101" s="75">
        <f t="shared" si="2"/>
        <v>64.58333333333333</v>
      </c>
    </row>
    <row r="102" spans="1:14" s="84" customFormat="1" ht="24.75" customHeight="1">
      <c r="A102" s="79" t="str">
        <f>'Pregnant Women Participating'!A102</f>
        <v>Western Region</v>
      </c>
      <c r="B102" s="80">
        <v>92236</v>
      </c>
      <c r="C102" s="81">
        <v>89241</v>
      </c>
      <c r="D102" s="81">
        <v>91376</v>
      </c>
      <c r="E102" s="81">
        <v>93732</v>
      </c>
      <c r="F102" s="81">
        <v>90450</v>
      </c>
      <c r="G102" s="81">
        <v>90188</v>
      </c>
      <c r="H102" s="81">
        <v>90509</v>
      </c>
      <c r="I102" s="81">
        <v>89266</v>
      </c>
      <c r="J102" s="81">
        <v>88877</v>
      </c>
      <c r="K102" s="81">
        <v>90425</v>
      </c>
      <c r="L102" s="81">
        <v>90467</v>
      </c>
      <c r="M102" s="82">
        <v>90670</v>
      </c>
      <c r="N102" s="80">
        <f>IF(SUM(B102:M102)&gt;0,AVERAGE(B102:M102),"0")</f>
        <v>90619.75</v>
      </c>
    </row>
    <row r="103" spans="1:14" s="90" customFormat="1" ht="16.5" customHeight="1" thickBot="1">
      <c r="A103" s="86" t="str">
        <f>'Pregnant Women Participating'!A103</f>
        <v>TOTAL</v>
      </c>
      <c r="B103" s="87">
        <v>254670</v>
      </c>
      <c r="C103" s="88">
        <v>248131</v>
      </c>
      <c r="D103" s="88">
        <v>247848</v>
      </c>
      <c r="E103" s="88">
        <v>251233</v>
      </c>
      <c r="F103" s="88">
        <v>247011</v>
      </c>
      <c r="G103" s="88">
        <v>249011</v>
      </c>
      <c r="H103" s="88">
        <v>250200</v>
      </c>
      <c r="I103" s="88">
        <v>249085</v>
      </c>
      <c r="J103" s="88">
        <v>249184</v>
      </c>
      <c r="K103" s="88">
        <v>251940</v>
      </c>
      <c r="L103" s="88">
        <v>253740</v>
      </c>
      <c r="M103" s="89">
        <v>255985</v>
      </c>
      <c r="N103" s="87">
        <f>IF(SUM(B103:M103)&gt;0,AVERAGE(B103:M103),"0")</f>
        <v>250669.83333333334</v>
      </c>
    </row>
    <row r="104" s="78" customFormat="1" ht="12.75" customHeight="1" thickTop="1">
      <c r="A104" s="91"/>
    </row>
    <row r="105" ht="12">
      <c r="A105" s="91"/>
    </row>
    <row r="106" s="92" customFormat="1" ht="12.75">
      <c r="A106" s="64" t="s">
        <v>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0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4.7109375" style="93" customWidth="1"/>
    <col min="2" max="13" width="11.7109375" style="66" customWidth="1"/>
    <col min="14" max="14" width="13.7109375" style="66" customWidth="1"/>
    <col min="15" max="16384" width="9.140625" style="66" customWidth="1"/>
  </cols>
  <sheetData>
    <row r="1" spans="1:13" ht="12" customHeight="1">
      <c r="A1" s="64" t="s">
        <v>35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3" ht="12" customHeight="1">
      <c r="A2" s="64" t="str">
        <f>'Pregnant Women Participating'!A2</f>
        <v>FISCAL YEAR 2014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13" ht="12" customHeight="1">
      <c r="A3" s="67" t="str">
        <f>'Pregnant Women Participating'!A3</f>
        <v>Data as of December 11, 2015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</row>
    <row r="4" spans="1:13" ht="12" customHeight="1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</row>
    <row r="5" spans="1:14" s="73" customFormat="1" ht="24" customHeight="1">
      <c r="A5" s="69" t="s">
        <v>0</v>
      </c>
      <c r="B5" s="70">
        <f>DATE(RIGHT(A2,4)-1,10,1)</f>
        <v>41548</v>
      </c>
      <c r="C5" s="71">
        <f>DATE(RIGHT(A2,4)-1,11,1)</f>
        <v>41579</v>
      </c>
      <c r="D5" s="71">
        <f>DATE(RIGHT(A2,4)-1,12,1)</f>
        <v>41609</v>
      </c>
      <c r="E5" s="71">
        <f>DATE(RIGHT(A2,4),1,1)</f>
        <v>41640</v>
      </c>
      <c r="F5" s="71">
        <f>DATE(RIGHT(A2,4),2,1)</f>
        <v>41671</v>
      </c>
      <c r="G5" s="71">
        <f>DATE(RIGHT(A2,4),3,1)</f>
        <v>41699</v>
      </c>
      <c r="H5" s="71">
        <f>DATE(RIGHT(A2,4),4,1)</f>
        <v>41730</v>
      </c>
      <c r="I5" s="71">
        <f>DATE(RIGHT(A2,4),5,1)</f>
        <v>41760</v>
      </c>
      <c r="J5" s="71">
        <f>DATE(RIGHT(A2,4),6,1)</f>
        <v>41791</v>
      </c>
      <c r="K5" s="71">
        <f>DATE(RIGHT(A2,4),7,1)</f>
        <v>41821</v>
      </c>
      <c r="L5" s="71">
        <f>DATE(RIGHT(A2,4),8,1)</f>
        <v>41852</v>
      </c>
      <c r="M5" s="71">
        <f>DATE(RIGHT(A2,4),9,1)</f>
        <v>41883</v>
      </c>
      <c r="N5" s="72" t="s">
        <v>12</v>
      </c>
    </row>
    <row r="6" spans="1:14" s="78" customFormat="1" ht="12" customHeight="1">
      <c r="A6" s="74" t="str">
        <f>'Pregnant Women Participating'!A6</f>
        <v>Connecticut</v>
      </c>
      <c r="B6" s="75">
        <v>1737</v>
      </c>
      <c r="C6" s="76">
        <v>1797</v>
      </c>
      <c r="D6" s="76">
        <v>1821</v>
      </c>
      <c r="E6" s="76">
        <v>1898</v>
      </c>
      <c r="F6" s="76">
        <v>1851</v>
      </c>
      <c r="G6" s="76">
        <v>1934</v>
      </c>
      <c r="H6" s="76">
        <v>1949</v>
      </c>
      <c r="I6" s="76">
        <v>1913</v>
      </c>
      <c r="J6" s="76">
        <v>1859</v>
      </c>
      <c r="K6" s="76">
        <v>1871</v>
      </c>
      <c r="L6" s="76">
        <v>1931</v>
      </c>
      <c r="M6" s="77">
        <v>1991</v>
      </c>
      <c r="N6" s="75">
        <f aca="true" t="shared" si="0" ref="N6:N37">IF(SUM(B6:M6)&gt;0,AVERAGE(B6:M6),"0")</f>
        <v>1879.3333333333333</v>
      </c>
    </row>
    <row r="7" spans="1:14" s="78" customFormat="1" ht="12" customHeight="1">
      <c r="A7" s="74" t="str">
        <f>'Pregnant Women Participating'!A7</f>
        <v>Maine</v>
      </c>
      <c r="B7" s="75">
        <v>546</v>
      </c>
      <c r="C7" s="76">
        <v>517</v>
      </c>
      <c r="D7" s="76">
        <v>512</v>
      </c>
      <c r="E7" s="76">
        <v>525</v>
      </c>
      <c r="F7" s="76">
        <v>484</v>
      </c>
      <c r="G7" s="76">
        <v>509</v>
      </c>
      <c r="H7" s="76">
        <v>514</v>
      </c>
      <c r="I7" s="76">
        <v>512</v>
      </c>
      <c r="J7" s="76">
        <v>509</v>
      </c>
      <c r="K7" s="76">
        <v>514</v>
      </c>
      <c r="L7" s="76">
        <v>508</v>
      </c>
      <c r="M7" s="77">
        <v>532</v>
      </c>
      <c r="N7" s="75">
        <f t="shared" si="0"/>
        <v>515.1666666666666</v>
      </c>
    </row>
    <row r="8" spans="1:14" s="78" customFormat="1" ht="12" customHeight="1">
      <c r="A8" s="74" t="str">
        <f>'Pregnant Women Participating'!A8</f>
        <v>Massachusetts</v>
      </c>
      <c r="B8" s="75">
        <v>5320</v>
      </c>
      <c r="C8" s="76">
        <v>5254</v>
      </c>
      <c r="D8" s="76">
        <v>5136</v>
      </c>
      <c r="E8" s="76">
        <v>5258</v>
      </c>
      <c r="F8" s="76">
        <v>5227</v>
      </c>
      <c r="G8" s="76">
        <v>5180</v>
      </c>
      <c r="H8" s="76">
        <v>5154</v>
      </c>
      <c r="I8" s="76">
        <v>5200</v>
      </c>
      <c r="J8" s="76">
        <v>5198</v>
      </c>
      <c r="K8" s="76">
        <v>5272</v>
      </c>
      <c r="L8" s="76">
        <v>5163</v>
      </c>
      <c r="M8" s="77">
        <v>5260</v>
      </c>
      <c r="N8" s="75">
        <f t="shared" si="0"/>
        <v>5218.5</v>
      </c>
    </row>
    <row r="9" spans="1:14" s="78" customFormat="1" ht="12" customHeight="1">
      <c r="A9" s="74" t="str">
        <f>'Pregnant Women Participating'!A9</f>
        <v>New Hampshire</v>
      </c>
      <c r="B9" s="75">
        <v>251</v>
      </c>
      <c r="C9" s="76">
        <v>236</v>
      </c>
      <c r="D9" s="76">
        <v>235</v>
      </c>
      <c r="E9" s="76">
        <v>219</v>
      </c>
      <c r="F9" s="76">
        <v>241</v>
      </c>
      <c r="G9" s="76">
        <v>244</v>
      </c>
      <c r="H9" s="76">
        <v>250</v>
      </c>
      <c r="I9" s="76">
        <v>245</v>
      </c>
      <c r="J9" s="76">
        <v>250</v>
      </c>
      <c r="K9" s="76">
        <v>244</v>
      </c>
      <c r="L9" s="76">
        <v>263</v>
      </c>
      <c r="M9" s="77">
        <v>251</v>
      </c>
      <c r="N9" s="75">
        <f t="shared" si="0"/>
        <v>244.08333333333334</v>
      </c>
    </row>
    <row r="10" spans="1:14" s="78" customFormat="1" ht="12" customHeight="1">
      <c r="A10" s="74" t="str">
        <f>'Pregnant Women Participating'!A10</f>
        <v>New York</v>
      </c>
      <c r="B10" s="75">
        <v>39275</v>
      </c>
      <c r="C10" s="76">
        <v>38235</v>
      </c>
      <c r="D10" s="76">
        <v>37946</v>
      </c>
      <c r="E10" s="76">
        <v>38018</v>
      </c>
      <c r="F10" s="76">
        <v>37725</v>
      </c>
      <c r="G10" s="76">
        <v>37864</v>
      </c>
      <c r="H10" s="76">
        <v>37566</v>
      </c>
      <c r="I10" s="76">
        <v>37268</v>
      </c>
      <c r="J10" s="76">
        <v>37171</v>
      </c>
      <c r="K10" s="76">
        <v>37179</v>
      </c>
      <c r="L10" s="76">
        <v>37064</v>
      </c>
      <c r="M10" s="77">
        <v>37458</v>
      </c>
      <c r="N10" s="75">
        <f t="shared" si="0"/>
        <v>37730.75</v>
      </c>
    </row>
    <row r="11" spans="1:14" s="78" customFormat="1" ht="12" customHeight="1">
      <c r="A11" s="74" t="str">
        <f>'Pregnant Women Participating'!A11</f>
        <v>Rhode Island</v>
      </c>
      <c r="B11" s="75">
        <v>612</v>
      </c>
      <c r="C11" s="76">
        <v>606</v>
      </c>
      <c r="D11" s="76">
        <v>577</v>
      </c>
      <c r="E11" s="76">
        <v>588</v>
      </c>
      <c r="F11" s="76">
        <v>581</v>
      </c>
      <c r="G11" s="76">
        <v>576</v>
      </c>
      <c r="H11" s="76">
        <v>587</v>
      </c>
      <c r="I11" s="76">
        <v>579</v>
      </c>
      <c r="J11" s="76">
        <v>566</v>
      </c>
      <c r="K11" s="76">
        <v>594</v>
      </c>
      <c r="L11" s="76">
        <v>586</v>
      </c>
      <c r="M11" s="77">
        <v>617</v>
      </c>
      <c r="N11" s="75">
        <f t="shared" si="0"/>
        <v>589.0833333333334</v>
      </c>
    </row>
    <row r="12" spans="1:14" s="78" customFormat="1" ht="12" customHeight="1">
      <c r="A12" s="74" t="str">
        <f>'Pregnant Women Participating'!A12</f>
        <v>Vermont</v>
      </c>
      <c r="B12" s="75">
        <v>348</v>
      </c>
      <c r="C12" s="76">
        <v>365</v>
      </c>
      <c r="D12" s="76">
        <v>366</v>
      </c>
      <c r="E12" s="76">
        <v>371</v>
      </c>
      <c r="F12" s="76">
        <v>360</v>
      </c>
      <c r="G12" s="76">
        <v>356</v>
      </c>
      <c r="H12" s="76">
        <v>354</v>
      </c>
      <c r="I12" s="76">
        <v>369</v>
      </c>
      <c r="J12" s="76">
        <v>365</v>
      </c>
      <c r="K12" s="76">
        <v>342</v>
      </c>
      <c r="L12" s="76">
        <v>342</v>
      </c>
      <c r="M12" s="77">
        <v>356</v>
      </c>
      <c r="N12" s="75">
        <f t="shared" si="0"/>
        <v>357.8333333333333</v>
      </c>
    </row>
    <row r="13" spans="1:14" s="78" customFormat="1" ht="12" customHeight="1">
      <c r="A13" s="74" t="str">
        <f>'Pregnant Women Participating'!A13</f>
        <v>Indian Township, ME</v>
      </c>
      <c r="B13" s="75">
        <v>0</v>
      </c>
      <c r="C13" s="76">
        <v>0</v>
      </c>
      <c r="D13" s="76">
        <v>0</v>
      </c>
      <c r="E13" s="76">
        <v>0</v>
      </c>
      <c r="F13" s="76">
        <v>0</v>
      </c>
      <c r="G13" s="76">
        <v>0</v>
      </c>
      <c r="H13" s="76">
        <v>0</v>
      </c>
      <c r="I13" s="76">
        <v>0</v>
      </c>
      <c r="J13" s="76">
        <v>0</v>
      </c>
      <c r="K13" s="76">
        <v>0</v>
      </c>
      <c r="L13" s="76">
        <v>0</v>
      </c>
      <c r="M13" s="77">
        <v>0</v>
      </c>
      <c r="N13" s="75" t="str">
        <f t="shared" si="0"/>
        <v>0</v>
      </c>
    </row>
    <row r="14" spans="1:14" s="78" customFormat="1" ht="12" customHeight="1">
      <c r="A14" s="74" t="str">
        <f>'Pregnant Women Participating'!A14</f>
        <v>Pleasant Point, ME</v>
      </c>
      <c r="B14" s="75">
        <v>0</v>
      </c>
      <c r="C14" s="76">
        <v>0</v>
      </c>
      <c r="D14" s="76">
        <v>0</v>
      </c>
      <c r="E14" s="76">
        <v>0</v>
      </c>
      <c r="F14" s="76">
        <v>0</v>
      </c>
      <c r="G14" s="76">
        <v>1</v>
      </c>
      <c r="H14" s="76">
        <v>1</v>
      </c>
      <c r="I14" s="76">
        <v>1</v>
      </c>
      <c r="J14" s="76">
        <v>2</v>
      </c>
      <c r="K14" s="76">
        <v>2</v>
      </c>
      <c r="L14" s="76">
        <v>2</v>
      </c>
      <c r="M14" s="77">
        <v>2</v>
      </c>
      <c r="N14" s="75">
        <f t="shared" si="0"/>
        <v>0.9166666666666666</v>
      </c>
    </row>
    <row r="15" spans="1:14" s="78" customFormat="1" ht="12" customHeight="1">
      <c r="A15" s="74" t="str">
        <f>'Pregnant Women Participating'!A15</f>
        <v>Seneca Nation, NY</v>
      </c>
      <c r="B15" s="75">
        <v>0</v>
      </c>
      <c r="C15" s="76">
        <v>2</v>
      </c>
      <c r="D15" s="76">
        <v>2</v>
      </c>
      <c r="E15" s="76">
        <v>0</v>
      </c>
      <c r="F15" s="76">
        <v>0</v>
      </c>
      <c r="G15" s="76">
        <v>1</v>
      </c>
      <c r="H15" s="76">
        <v>2</v>
      </c>
      <c r="I15" s="76">
        <v>3</v>
      </c>
      <c r="J15" s="76">
        <v>5</v>
      </c>
      <c r="K15" s="76">
        <v>5</v>
      </c>
      <c r="L15" s="76">
        <v>5</v>
      </c>
      <c r="M15" s="77">
        <v>6</v>
      </c>
      <c r="N15" s="75">
        <f t="shared" si="0"/>
        <v>2.5833333333333335</v>
      </c>
    </row>
    <row r="16" spans="1:14" s="83" customFormat="1" ht="24.75" customHeight="1">
      <c r="A16" s="79" t="str">
        <f>'Pregnant Women Participating'!A16</f>
        <v>Northeast Region</v>
      </c>
      <c r="B16" s="80">
        <v>48089</v>
      </c>
      <c r="C16" s="81">
        <v>47012</v>
      </c>
      <c r="D16" s="81">
        <v>46595</v>
      </c>
      <c r="E16" s="81">
        <v>46877</v>
      </c>
      <c r="F16" s="81">
        <v>46469</v>
      </c>
      <c r="G16" s="81">
        <v>46665</v>
      </c>
      <c r="H16" s="81">
        <v>46377</v>
      </c>
      <c r="I16" s="81">
        <v>46090</v>
      </c>
      <c r="J16" s="81">
        <v>45925</v>
      </c>
      <c r="K16" s="81">
        <v>46023</v>
      </c>
      <c r="L16" s="81">
        <v>45864</v>
      </c>
      <c r="M16" s="82">
        <v>46473</v>
      </c>
      <c r="N16" s="80">
        <f t="shared" si="0"/>
        <v>46538.25</v>
      </c>
    </row>
    <row r="17" spans="1:14" ht="12" customHeight="1">
      <c r="A17" s="74" t="str">
        <f>'Pregnant Women Participating'!A17</f>
        <v>Delaware</v>
      </c>
      <c r="B17" s="75">
        <v>425</v>
      </c>
      <c r="C17" s="76">
        <v>430</v>
      </c>
      <c r="D17" s="76">
        <v>445</v>
      </c>
      <c r="E17" s="76">
        <v>462</v>
      </c>
      <c r="F17" s="76">
        <v>470</v>
      </c>
      <c r="G17" s="76">
        <v>476</v>
      </c>
      <c r="H17" s="76">
        <v>485</v>
      </c>
      <c r="I17" s="76">
        <v>492</v>
      </c>
      <c r="J17" s="76">
        <v>507</v>
      </c>
      <c r="K17" s="76">
        <v>527</v>
      </c>
      <c r="L17" s="76">
        <v>538</v>
      </c>
      <c r="M17" s="77">
        <v>547</v>
      </c>
      <c r="N17" s="75">
        <f t="shared" si="0"/>
        <v>483.6666666666667</v>
      </c>
    </row>
    <row r="18" spans="1:14" ht="12" customHeight="1">
      <c r="A18" s="74" t="str">
        <f>'Pregnant Women Participating'!A18</f>
        <v>District of Columbia</v>
      </c>
      <c r="B18" s="75">
        <v>930</v>
      </c>
      <c r="C18" s="76">
        <v>893</v>
      </c>
      <c r="D18" s="76">
        <v>888</v>
      </c>
      <c r="E18" s="76">
        <v>886</v>
      </c>
      <c r="F18" s="76">
        <v>882</v>
      </c>
      <c r="G18" s="76">
        <v>868</v>
      </c>
      <c r="H18" s="76">
        <v>893</v>
      </c>
      <c r="I18" s="76">
        <v>898</v>
      </c>
      <c r="J18" s="76">
        <v>877</v>
      </c>
      <c r="K18" s="76">
        <v>885</v>
      </c>
      <c r="L18" s="76">
        <v>884</v>
      </c>
      <c r="M18" s="77">
        <v>900</v>
      </c>
      <c r="N18" s="75">
        <f t="shared" si="0"/>
        <v>890.3333333333334</v>
      </c>
    </row>
    <row r="19" spans="1:14" ht="12" customHeight="1">
      <c r="A19" s="74" t="str">
        <f>'Pregnant Women Participating'!A19</f>
        <v>Maryland</v>
      </c>
      <c r="B19" s="75">
        <v>6739</v>
      </c>
      <c r="C19" s="76">
        <v>6701</v>
      </c>
      <c r="D19" s="76">
        <v>6651</v>
      </c>
      <c r="E19" s="76">
        <v>6667</v>
      </c>
      <c r="F19" s="76">
        <v>6733</v>
      </c>
      <c r="G19" s="76">
        <v>6794</v>
      </c>
      <c r="H19" s="76">
        <v>6869</v>
      </c>
      <c r="I19" s="76">
        <v>6886</v>
      </c>
      <c r="J19" s="76">
        <v>6895</v>
      </c>
      <c r="K19" s="76">
        <v>6956</v>
      </c>
      <c r="L19" s="76">
        <v>7057</v>
      </c>
      <c r="M19" s="77">
        <v>7066</v>
      </c>
      <c r="N19" s="75">
        <f t="shared" si="0"/>
        <v>6834.5</v>
      </c>
    </row>
    <row r="20" spans="1:14" ht="12" customHeight="1">
      <c r="A20" s="74" t="str">
        <f>'Pregnant Women Participating'!A20</f>
        <v>New Jersey</v>
      </c>
      <c r="B20" s="75">
        <v>8746</v>
      </c>
      <c r="C20" s="76">
        <v>8638</v>
      </c>
      <c r="D20" s="76">
        <v>8491</v>
      </c>
      <c r="E20" s="76">
        <v>8560</v>
      </c>
      <c r="F20" s="76">
        <v>8402</v>
      </c>
      <c r="G20" s="76">
        <v>8354</v>
      </c>
      <c r="H20" s="76">
        <v>8278</v>
      </c>
      <c r="I20" s="76">
        <v>8404</v>
      </c>
      <c r="J20" s="76">
        <v>8505</v>
      </c>
      <c r="K20" s="76">
        <v>8683</v>
      </c>
      <c r="L20" s="76">
        <v>8722</v>
      </c>
      <c r="M20" s="77">
        <v>8987</v>
      </c>
      <c r="N20" s="75">
        <f t="shared" si="0"/>
        <v>8564.166666666666</v>
      </c>
    </row>
    <row r="21" spans="1:14" ht="12" customHeight="1">
      <c r="A21" s="74" t="str">
        <f>'Pregnant Women Participating'!A21</f>
        <v>Pennsylvania</v>
      </c>
      <c r="B21" s="75">
        <v>2925</v>
      </c>
      <c r="C21" s="76">
        <v>2857</v>
      </c>
      <c r="D21" s="76">
        <v>2875</v>
      </c>
      <c r="E21" s="76">
        <v>2905</v>
      </c>
      <c r="F21" s="76">
        <v>2867</v>
      </c>
      <c r="G21" s="76">
        <v>3001</v>
      </c>
      <c r="H21" s="76">
        <v>3107</v>
      </c>
      <c r="I21" s="76">
        <v>3148</v>
      </c>
      <c r="J21" s="76">
        <v>3223</v>
      </c>
      <c r="K21" s="76">
        <v>3172</v>
      </c>
      <c r="L21" s="76">
        <v>3356</v>
      </c>
      <c r="M21" s="77">
        <v>3318</v>
      </c>
      <c r="N21" s="75">
        <f t="shared" si="0"/>
        <v>3062.8333333333335</v>
      </c>
    </row>
    <row r="22" spans="1:14" ht="12" customHeight="1">
      <c r="A22" s="74" t="str">
        <f>'Pregnant Women Participating'!A22</f>
        <v>Puerto Rico</v>
      </c>
      <c r="B22" s="75">
        <v>3549</v>
      </c>
      <c r="C22" s="76">
        <v>3305</v>
      </c>
      <c r="D22" s="76">
        <v>3192</v>
      </c>
      <c r="E22" s="76">
        <v>3332</v>
      </c>
      <c r="F22" s="76">
        <v>3397</v>
      </c>
      <c r="G22" s="76">
        <v>3577</v>
      </c>
      <c r="H22" s="76">
        <v>3434</v>
      </c>
      <c r="I22" s="76">
        <v>3223</v>
      </c>
      <c r="J22" s="76">
        <v>3270</v>
      </c>
      <c r="K22" s="76">
        <v>3265</v>
      </c>
      <c r="L22" s="76">
        <v>3366</v>
      </c>
      <c r="M22" s="77">
        <v>3534</v>
      </c>
      <c r="N22" s="75">
        <f t="shared" si="0"/>
        <v>3370.3333333333335</v>
      </c>
    </row>
    <row r="23" spans="1:14" ht="12" customHeight="1">
      <c r="A23" s="74" t="str">
        <f>'Pregnant Women Participating'!A23</f>
        <v>Virginia</v>
      </c>
      <c r="B23" s="75">
        <v>4659</v>
      </c>
      <c r="C23" s="76">
        <v>4647</v>
      </c>
      <c r="D23" s="76">
        <v>4631</v>
      </c>
      <c r="E23" s="76">
        <v>4515</v>
      </c>
      <c r="F23" s="76">
        <v>4543</v>
      </c>
      <c r="G23" s="76">
        <v>4400</v>
      </c>
      <c r="H23" s="76">
        <v>4016</v>
      </c>
      <c r="I23" s="76">
        <v>3495</v>
      </c>
      <c r="J23" s="76">
        <v>3018</v>
      </c>
      <c r="K23" s="76">
        <v>2971</v>
      </c>
      <c r="L23" s="76">
        <v>3090</v>
      </c>
      <c r="M23" s="77">
        <v>3238</v>
      </c>
      <c r="N23" s="75">
        <f t="shared" si="0"/>
        <v>3935.25</v>
      </c>
    </row>
    <row r="24" spans="1:14" ht="12" customHeight="1">
      <c r="A24" s="74" t="str">
        <f>'Pregnant Women Participating'!A24</f>
        <v>Virgin Islands</v>
      </c>
      <c r="B24" s="75">
        <v>504</v>
      </c>
      <c r="C24" s="76">
        <v>479</v>
      </c>
      <c r="D24" s="76">
        <v>488</v>
      </c>
      <c r="E24" s="76">
        <v>497</v>
      </c>
      <c r="F24" s="76">
        <v>512</v>
      </c>
      <c r="G24" s="76">
        <v>526</v>
      </c>
      <c r="H24" s="76">
        <v>535</v>
      </c>
      <c r="I24" s="76">
        <v>547</v>
      </c>
      <c r="J24" s="76">
        <v>541</v>
      </c>
      <c r="K24" s="76">
        <v>503</v>
      </c>
      <c r="L24" s="76">
        <v>490</v>
      </c>
      <c r="M24" s="77">
        <v>491</v>
      </c>
      <c r="N24" s="75">
        <f t="shared" si="0"/>
        <v>509.4166666666667</v>
      </c>
    </row>
    <row r="25" spans="1:14" ht="12" customHeight="1">
      <c r="A25" s="74" t="str">
        <f>'Pregnant Women Participating'!A25</f>
        <v>West Virginia</v>
      </c>
      <c r="B25" s="75">
        <v>465</v>
      </c>
      <c r="C25" s="76">
        <v>425</v>
      </c>
      <c r="D25" s="76">
        <v>391</v>
      </c>
      <c r="E25" s="76">
        <v>356</v>
      </c>
      <c r="F25" s="76">
        <v>367</v>
      </c>
      <c r="G25" s="76">
        <v>400</v>
      </c>
      <c r="H25" s="76">
        <v>367</v>
      </c>
      <c r="I25" s="76">
        <v>352</v>
      </c>
      <c r="J25" s="76">
        <v>363</v>
      </c>
      <c r="K25" s="76">
        <v>365</v>
      </c>
      <c r="L25" s="76">
        <v>363</v>
      </c>
      <c r="M25" s="77">
        <v>419</v>
      </c>
      <c r="N25" s="75">
        <f t="shared" si="0"/>
        <v>386.0833333333333</v>
      </c>
    </row>
    <row r="26" spans="1:14" s="84" customFormat="1" ht="24.75" customHeight="1">
      <c r="A26" s="79" t="str">
        <f>'Pregnant Women Participating'!A26</f>
        <v>Mid-Atlantic Region</v>
      </c>
      <c r="B26" s="80">
        <v>28942</v>
      </c>
      <c r="C26" s="81">
        <v>28375</v>
      </c>
      <c r="D26" s="81">
        <v>28052</v>
      </c>
      <c r="E26" s="81">
        <v>28180</v>
      </c>
      <c r="F26" s="81">
        <v>28173</v>
      </c>
      <c r="G26" s="81">
        <v>28396</v>
      </c>
      <c r="H26" s="81">
        <v>27984</v>
      </c>
      <c r="I26" s="81">
        <v>27445</v>
      </c>
      <c r="J26" s="81">
        <v>27199</v>
      </c>
      <c r="K26" s="81">
        <v>27327</v>
      </c>
      <c r="L26" s="81">
        <v>27866</v>
      </c>
      <c r="M26" s="82">
        <v>28500</v>
      </c>
      <c r="N26" s="80">
        <f t="shared" si="0"/>
        <v>28036.583333333332</v>
      </c>
    </row>
    <row r="27" spans="1:14" ht="12" customHeight="1">
      <c r="A27" s="74" t="str">
        <f>'Pregnant Women Participating'!A27</f>
        <v>Alabama</v>
      </c>
      <c r="B27" s="75">
        <v>2371</v>
      </c>
      <c r="C27" s="76">
        <v>2477</v>
      </c>
      <c r="D27" s="76">
        <v>2574</v>
      </c>
      <c r="E27" s="76">
        <v>2754</v>
      </c>
      <c r="F27" s="76">
        <v>2224</v>
      </c>
      <c r="G27" s="76">
        <v>2187</v>
      </c>
      <c r="H27" s="76">
        <v>2168</v>
      </c>
      <c r="I27" s="76">
        <v>2324</v>
      </c>
      <c r="J27" s="76">
        <v>2227</v>
      </c>
      <c r="K27" s="76">
        <v>2210</v>
      </c>
      <c r="L27" s="76">
        <v>2114</v>
      </c>
      <c r="M27" s="77">
        <v>2149</v>
      </c>
      <c r="N27" s="75">
        <f t="shared" si="0"/>
        <v>2314.9166666666665</v>
      </c>
    </row>
    <row r="28" spans="1:14" ht="12" customHeight="1">
      <c r="A28" s="74" t="str">
        <f>'Pregnant Women Participating'!A28</f>
        <v>Florida</v>
      </c>
      <c r="B28" s="75">
        <v>19835</v>
      </c>
      <c r="C28" s="76">
        <v>19651</v>
      </c>
      <c r="D28" s="76">
        <v>19312</v>
      </c>
      <c r="E28" s="76">
        <v>19269</v>
      </c>
      <c r="F28" s="76">
        <v>19256</v>
      </c>
      <c r="G28" s="76">
        <v>19154</v>
      </c>
      <c r="H28" s="76">
        <v>19196</v>
      </c>
      <c r="I28" s="76">
        <v>19372</v>
      </c>
      <c r="J28" s="76">
        <v>19526</v>
      </c>
      <c r="K28" s="76">
        <v>19906</v>
      </c>
      <c r="L28" s="76">
        <v>20473</v>
      </c>
      <c r="M28" s="77">
        <v>21079</v>
      </c>
      <c r="N28" s="75">
        <f t="shared" si="0"/>
        <v>19669.083333333332</v>
      </c>
    </row>
    <row r="29" spans="1:14" ht="12" customHeight="1">
      <c r="A29" s="74" t="str">
        <f>'Pregnant Women Participating'!A29</f>
        <v>Georgia</v>
      </c>
      <c r="B29" s="75">
        <v>14311</v>
      </c>
      <c r="C29" s="76">
        <v>13849</v>
      </c>
      <c r="D29" s="76">
        <v>13906</v>
      </c>
      <c r="E29" s="76">
        <v>14068</v>
      </c>
      <c r="F29" s="76">
        <v>13975</v>
      </c>
      <c r="G29" s="76">
        <v>14100</v>
      </c>
      <c r="H29" s="76">
        <v>14216</v>
      </c>
      <c r="I29" s="76">
        <v>14299</v>
      </c>
      <c r="J29" s="76">
        <v>14498</v>
      </c>
      <c r="K29" s="76">
        <v>14793</v>
      </c>
      <c r="L29" s="76">
        <v>14881</v>
      </c>
      <c r="M29" s="77">
        <v>14908</v>
      </c>
      <c r="N29" s="75">
        <f t="shared" si="0"/>
        <v>14317</v>
      </c>
    </row>
    <row r="30" spans="1:14" ht="12" customHeight="1">
      <c r="A30" s="74" t="str">
        <f>'Pregnant Women Participating'!A30</f>
        <v>Kentucky</v>
      </c>
      <c r="B30" s="75">
        <v>3364</v>
      </c>
      <c r="C30" s="76">
        <v>3317</v>
      </c>
      <c r="D30" s="76">
        <v>3283</v>
      </c>
      <c r="E30" s="76">
        <v>2116</v>
      </c>
      <c r="F30" s="76">
        <v>2091</v>
      </c>
      <c r="G30" s="76">
        <v>2111</v>
      </c>
      <c r="H30" s="76">
        <v>2135</v>
      </c>
      <c r="I30" s="76">
        <v>2163</v>
      </c>
      <c r="J30" s="76">
        <v>2139</v>
      </c>
      <c r="K30" s="76">
        <v>2198</v>
      </c>
      <c r="L30" s="76">
        <v>2256</v>
      </c>
      <c r="M30" s="77">
        <v>2348</v>
      </c>
      <c r="N30" s="75">
        <f t="shared" si="0"/>
        <v>2460.0833333333335</v>
      </c>
    </row>
    <row r="31" spans="1:14" ht="12" customHeight="1">
      <c r="A31" s="74" t="str">
        <f>'Pregnant Women Participating'!A31</f>
        <v>Mississippi</v>
      </c>
      <c r="B31" s="75">
        <v>930</v>
      </c>
      <c r="C31" s="76">
        <v>1090</v>
      </c>
      <c r="D31" s="76">
        <v>1157</v>
      </c>
      <c r="E31" s="76">
        <v>1141</v>
      </c>
      <c r="F31" s="76">
        <v>1250</v>
      </c>
      <c r="G31" s="76">
        <v>1254</v>
      </c>
      <c r="H31" s="76">
        <v>1392</v>
      </c>
      <c r="I31" s="76">
        <v>1442</v>
      </c>
      <c r="J31" s="76">
        <v>1416</v>
      </c>
      <c r="K31" s="76">
        <v>1481</v>
      </c>
      <c r="L31" s="76">
        <v>1564</v>
      </c>
      <c r="M31" s="77">
        <v>1513</v>
      </c>
      <c r="N31" s="75">
        <f t="shared" si="0"/>
        <v>1302.5</v>
      </c>
    </row>
    <row r="32" spans="1:14" ht="12" customHeight="1">
      <c r="A32" s="74" t="str">
        <f>'Pregnant Women Participating'!A32</f>
        <v>North Carolina</v>
      </c>
      <c r="B32" s="75">
        <v>10922</v>
      </c>
      <c r="C32" s="76">
        <v>11065</v>
      </c>
      <c r="D32" s="76">
        <v>11145</v>
      </c>
      <c r="E32" s="76">
        <v>11057</v>
      </c>
      <c r="F32" s="76">
        <v>10810</v>
      </c>
      <c r="G32" s="76">
        <v>10752</v>
      </c>
      <c r="H32" s="76">
        <v>10788</v>
      </c>
      <c r="I32" s="76">
        <v>10699</v>
      </c>
      <c r="J32" s="76">
        <v>10530</v>
      </c>
      <c r="K32" s="76">
        <v>10148</v>
      </c>
      <c r="L32" s="76">
        <v>9903</v>
      </c>
      <c r="M32" s="77">
        <v>9781</v>
      </c>
      <c r="N32" s="75">
        <f t="shared" si="0"/>
        <v>10633.333333333334</v>
      </c>
    </row>
    <row r="33" spans="1:14" ht="12" customHeight="1">
      <c r="A33" s="74" t="str">
        <f>'Pregnant Women Participating'!A33</f>
        <v>South Carolina</v>
      </c>
      <c r="B33" s="75">
        <v>3535</v>
      </c>
      <c r="C33" s="76">
        <v>3549</v>
      </c>
      <c r="D33" s="76">
        <v>3544</v>
      </c>
      <c r="E33" s="76">
        <v>3510</v>
      </c>
      <c r="F33" s="76">
        <v>3447</v>
      </c>
      <c r="G33" s="76">
        <v>3491</v>
      </c>
      <c r="H33" s="76">
        <v>3443</v>
      </c>
      <c r="I33" s="76">
        <v>3477</v>
      </c>
      <c r="J33" s="76">
        <v>3555</v>
      </c>
      <c r="K33" s="76">
        <v>3657</v>
      </c>
      <c r="L33" s="76">
        <v>3783</v>
      </c>
      <c r="M33" s="77">
        <v>4014</v>
      </c>
      <c r="N33" s="75">
        <f t="shared" si="0"/>
        <v>3583.75</v>
      </c>
    </row>
    <row r="34" spans="1:14" ht="12" customHeight="1">
      <c r="A34" s="74" t="str">
        <f>'Pregnant Women Participating'!A34</f>
        <v>Tennessee</v>
      </c>
      <c r="B34" s="75">
        <v>4452</v>
      </c>
      <c r="C34" s="76">
        <v>4367</v>
      </c>
      <c r="D34" s="76">
        <v>4323</v>
      </c>
      <c r="E34" s="76">
        <v>4277</v>
      </c>
      <c r="F34" s="76">
        <v>4273</v>
      </c>
      <c r="G34" s="76">
        <v>4269</v>
      </c>
      <c r="H34" s="76">
        <v>4200</v>
      </c>
      <c r="I34" s="76">
        <v>4209</v>
      </c>
      <c r="J34" s="76">
        <v>4257</v>
      </c>
      <c r="K34" s="76">
        <v>4389</v>
      </c>
      <c r="L34" s="76">
        <v>4476</v>
      </c>
      <c r="M34" s="77">
        <v>4601</v>
      </c>
      <c r="N34" s="75">
        <f t="shared" si="0"/>
        <v>4341.083333333333</v>
      </c>
    </row>
    <row r="35" spans="1:14" ht="12" customHeight="1">
      <c r="A35" s="74" t="str">
        <f>'Pregnant Women Participating'!A35</f>
        <v>Choctaw Indians, MS</v>
      </c>
      <c r="B35" s="75">
        <v>6</v>
      </c>
      <c r="C35" s="76">
        <v>8</v>
      </c>
      <c r="D35" s="76">
        <v>8</v>
      </c>
      <c r="E35" s="76">
        <v>10</v>
      </c>
      <c r="F35" s="76">
        <v>8</v>
      </c>
      <c r="G35" s="76">
        <v>9</v>
      </c>
      <c r="H35" s="76">
        <v>6</v>
      </c>
      <c r="I35" s="76">
        <v>7</v>
      </c>
      <c r="J35" s="76">
        <v>5</v>
      </c>
      <c r="K35" s="76">
        <v>4</v>
      </c>
      <c r="L35" s="76">
        <v>7</v>
      </c>
      <c r="M35" s="77">
        <v>10</v>
      </c>
      <c r="N35" s="75">
        <f t="shared" si="0"/>
        <v>7.333333333333333</v>
      </c>
    </row>
    <row r="36" spans="1:14" ht="12" customHeight="1">
      <c r="A36" s="74" t="str">
        <f>'Pregnant Women Participating'!A36</f>
        <v>Eastern Cherokee, NC</v>
      </c>
      <c r="B36" s="75">
        <v>23</v>
      </c>
      <c r="C36" s="76">
        <v>25</v>
      </c>
      <c r="D36" s="76">
        <v>27</v>
      </c>
      <c r="E36" s="76">
        <v>27</v>
      </c>
      <c r="F36" s="76">
        <v>20</v>
      </c>
      <c r="G36" s="76">
        <v>18</v>
      </c>
      <c r="H36" s="76">
        <v>24</v>
      </c>
      <c r="I36" s="76">
        <v>26</v>
      </c>
      <c r="J36" s="76">
        <v>25</v>
      </c>
      <c r="K36" s="76">
        <v>26</v>
      </c>
      <c r="L36" s="76">
        <v>20</v>
      </c>
      <c r="M36" s="77">
        <v>14</v>
      </c>
      <c r="N36" s="75">
        <f t="shared" si="0"/>
        <v>22.916666666666668</v>
      </c>
    </row>
    <row r="37" spans="1:14" s="84" customFormat="1" ht="24.75" customHeight="1">
      <c r="A37" s="79" t="str">
        <f>'Pregnant Women Participating'!A37</f>
        <v>Southeast Region</v>
      </c>
      <c r="B37" s="80">
        <v>59749</v>
      </c>
      <c r="C37" s="81">
        <v>59398</v>
      </c>
      <c r="D37" s="81">
        <v>59279</v>
      </c>
      <c r="E37" s="81">
        <v>58229</v>
      </c>
      <c r="F37" s="81">
        <v>57354</v>
      </c>
      <c r="G37" s="81">
        <v>57345</v>
      </c>
      <c r="H37" s="81">
        <v>57568</v>
      </c>
      <c r="I37" s="81">
        <v>58018</v>
      </c>
      <c r="J37" s="81">
        <v>58178</v>
      </c>
      <c r="K37" s="81">
        <v>58812</v>
      </c>
      <c r="L37" s="81">
        <v>59477</v>
      </c>
      <c r="M37" s="82">
        <v>60417</v>
      </c>
      <c r="N37" s="80">
        <f t="shared" si="0"/>
        <v>58652</v>
      </c>
    </row>
    <row r="38" spans="1:14" ht="12" customHeight="1">
      <c r="A38" s="74" t="str">
        <f>'Pregnant Women Participating'!A38</f>
        <v>Illinois</v>
      </c>
      <c r="B38" s="75">
        <v>11457</v>
      </c>
      <c r="C38" s="76">
        <v>11458</v>
      </c>
      <c r="D38" s="76">
        <v>11383</v>
      </c>
      <c r="E38" s="76">
        <v>11414</v>
      </c>
      <c r="F38" s="76">
        <v>11258</v>
      </c>
      <c r="G38" s="76">
        <v>11367</v>
      </c>
      <c r="H38" s="76">
        <v>11304</v>
      </c>
      <c r="I38" s="76">
        <v>11324</v>
      </c>
      <c r="J38" s="76">
        <v>11299</v>
      </c>
      <c r="K38" s="76">
        <v>11511</v>
      </c>
      <c r="L38" s="76">
        <v>11536</v>
      </c>
      <c r="M38" s="77">
        <v>11668</v>
      </c>
      <c r="N38" s="75">
        <f aca="true" t="shared" si="1" ref="N38:N69">IF(SUM(B38:M38)&gt;0,AVERAGE(B38:M38),"0")</f>
        <v>11414.916666666666</v>
      </c>
    </row>
    <row r="39" spans="1:14" ht="12" customHeight="1">
      <c r="A39" s="74" t="str">
        <f>'Pregnant Women Participating'!A39</f>
        <v>Indiana</v>
      </c>
      <c r="B39" s="75">
        <v>3348</v>
      </c>
      <c r="C39" s="76">
        <v>3301</v>
      </c>
      <c r="D39" s="76">
        <v>3352</v>
      </c>
      <c r="E39" s="76">
        <v>3376</v>
      </c>
      <c r="F39" s="76">
        <v>3332</v>
      </c>
      <c r="G39" s="76">
        <v>3376</v>
      </c>
      <c r="H39" s="76">
        <v>3369</v>
      </c>
      <c r="I39" s="76">
        <v>3238</v>
      </c>
      <c r="J39" s="76">
        <v>3154</v>
      </c>
      <c r="K39" s="76">
        <v>3309</v>
      </c>
      <c r="L39" s="76">
        <v>3406</v>
      </c>
      <c r="M39" s="77">
        <v>3430</v>
      </c>
      <c r="N39" s="75">
        <f t="shared" si="1"/>
        <v>3332.5833333333335</v>
      </c>
    </row>
    <row r="40" spans="1:14" ht="12" customHeight="1">
      <c r="A40" s="74" t="str">
        <f>'Pregnant Women Participating'!A40</f>
        <v>Michigan</v>
      </c>
      <c r="B40" s="75">
        <v>4569</v>
      </c>
      <c r="C40" s="76">
        <v>4595</v>
      </c>
      <c r="D40" s="76">
        <v>4475</v>
      </c>
      <c r="E40" s="76">
        <v>4386</v>
      </c>
      <c r="F40" s="76">
        <v>4296</v>
      </c>
      <c r="G40" s="76">
        <v>4252</v>
      </c>
      <c r="H40" s="76">
        <v>4249</v>
      </c>
      <c r="I40" s="76">
        <v>4126</v>
      </c>
      <c r="J40" s="76">
        <v>4094</v>
      </c>
      <c r="K40" s="76">
        <v>4069</v>
      </c>
      <c r="L40" s="76">
        <v>4123</v>
      </c>
      <c r="M40" s="77">
        <v>4112</v>
      </c>
      <c r="N40" s="75">
        <f t="shared" si="1"/>
        <v>4278.833333333333</v>
      </c>
    </row>
    <row r="41" spans="1:14" ht="12" customHeight="1">
      <c r="A41" s="74" t="str">
        <f>'Pregnant Women Participating'!A41</f>
        <v>Minnesota</v>
      </c>
      <c r="B41" s="75">
        <v>5517</v>
      </c>
      <c r="C41" s="76">
        <v>5478</v>
      </c>
      <c r="D41" s="76">
        <v>5546</v>
      </c>
      <c r="E41" s="76">
        <v>5583</v>
      </c>
      <c r="F41" s="76">
        <v>5381</v>
      </c>
      <c r="G41" s="76">
        <v>5409</v>
      </c>
      <c r="H41" s="76">
        <v>5360</v>
      </c>
      <c r="I41" s="76">
        <v>5473</v>
      </c>
      <c r="J41" s="76">
        <v>5563</v>
      </c>
      <c r="K41" s="76">
        <v>5646</v>
      </c>
      <c r="L41" s="76">
        <v>5672</v>
      </c>
      <c r="M41" s="77">
        <v>5697</v>
      </c>
      <c r="N41" s="75">
        <f t="shared" si="1"/>
        <v>5527.083333333333</v>
      </c>
    </row>
    <row r="42" spans="1:14" ht="12" customHeight="1">
      <c r="A42" s="74" t="str">
        <f>'Pregnant Women Participating'!A42</f>
        <v>Ohio</v>
      </c>
      <c r="B42" s="75">
        <v>6862</v>
      </c>
      <c r="C42" s="76">
        <v>6883</v>
      </c>
      <c r="D42" s="76">
        <v>6829</v>
      </c>
      <c r="E42" s="76">
        <v>6830</v>
      </c>
      <c r="F42" s="76">
        <v>6820</v>
      </c>
      <c r="G42" s="76">
        <v>6718</v>
      </c>
      <c r="H42" s="76">
        <v>6766</v>
      </c>
      <c r="I42" s="76">
        <v>6750</v>
      </c>
      <c r="J42" s="76">
        <v>6886</v>
      </c>
      <c r="K42" s="76">
        <v>6902</v>
      </c>
      <c r="L42" s="76">
        <v>6987</v>
      </c>
      <c r="M42" s="77">
        <v>6940</v>
      </c>
      <c r="N42" s="75">
        <f t="shared" si="1"/>
        <v>6847.75</v>
      </c>
    </row>
    <row r="43" spans="1:14" ht="12" customHeight="1">
      <c r="A43" s="74" t="str">
        <f>'Pregnant Women Participating'!A43</f>
        <v>Wisconsin</v>
      </c>
      <c r="B43" s="75">
        <v>2412</v>
      </c>
      <c r="C43" s="76">
        <v>2298</v>
      </c>
      <c r="D43" s="76">
        <v>2240</v>
      </c>
      <c r="E43" s="76">
        <v>2217</v>
      </c>
      <c r="F43" s="76">
        <v>2149</v>
      </c>
      <c r="G43" s="76">
        <v>2086</v>
      </c>
      <c r="H43" s="76">
        <v>2143</v>
      </c>
      <c r="I43" s="76">
        <v>2156</v>
      </c>
      <c r="J43" s="76">
        <v>2223</v>
      </c>
      <c r="K43" s="76">
        <v>2255</v>
      </c>
      <c r="L43" s="76">
        <v>2222</v>
      </c>
      <c r="M43" s="77">
        <v>2329</v>
      </c>
      <c r="N43" s="75">
        <f t="shared" si="1"/>
        <v>2227.5</v>
      </c>
    </row>
    <row r="44" spans="1:14" s="84" customFormat="1" ht="24.75" customHeight="1">
      <c r="A44" s="79" t="str">
        <f>'Pregnant Women Participating'!A44</f>
        <v>Midwest Region</v>
      </c>
      <c r="B44" s="80">
        <v>34165</v>
      </c>
      <c r="C44" s="81">
        <v>34013</v>
      </c>
      <c r="D44" s="81">
        <v>33825</v>
      </c>
      <c r="E44" s="81">
        <v>33806</v>
      </c>
      <c r="F44" s="81">
        <v>33236</v>
      </c>
      <c r="G44" s="81">
        <v>33208</v>
      </c>
      <c r="H44" s="81">
        <v>33191</v>
      </c>
      <c r="I44" s="81">
        <v>33067</v>
      </c>
      <c r="J44" s="81">
        <v>33219</v>
      </c>
      <c r="K44" s="81">
        <v>33692</v>
      </c>
      <c r="L44" s="81">
        <v>33946</v>
      </c>
      <c r="M44" s="82">
        <v>34176</v>
      </c>
      <c r="N44" s="80">
        <f t="shared" si="1"/>
        <v>33628.666666666664</v>
      </c>
    </row>
    <row r="45" spans="1:14" ht="12" customHeight="1">
      <c r="A45" s="74" t="str">
        <f>'Pregnant Women Participating'!A45</f>
        <v>Arkansas</v>
      </c>
      <c r="B45" s="75">
        <v>966</v>
      </c>
      <c r="C45" s="76">
        <v>941</v>
      </c>
      <c r="D45" s="76">
        <v>933</v>
      </c>
      <c r="E45" s="76">
        <v>975</v>
      </c>
      <c r="F45" s="76">
        <v>968</v>
      </c>
      <c r="G45" s="76">
        <v>964</v>
      </c>
      <c r="H45" s="76">
        <v>940</v>
      </c>
      <c r="I45" s="76">
        <v>958</v>
      </c>
      <c r="J45" s="76">
        <v>958</v>
      </c>
      <c r="K45" s="76">
        <v>923</v>
      </c>
      <c r="L45" s="76">
        <v>915</v>
      </c>
      <c r="M45" s="77">
        <v>956</v>
      </c>
      <c r="N45" s="75">
        <f t="shared" si="1"/>
        <v>949.75</v>
      </c>
    </row>
    <row r="46" spans="1:14" ht="12" customHeight="1">
      <c r="A46" s="74" t="str">
        <f>'Pregnant Women Participating'!A46</f>
        <v>Louisiana</v>
      </c>
      <c r="B46" s="75">
        <v>1746</v>
      </c>
      <c r="C46" s="76">
        <v>1592</v>
      </c>
      <c r="D46" s="76">
        <v>1649</v>
      </c>
      <c r="E46" s="76">
        <v>1675</v>
      </c>
      <c r="F46" s="76">
        <v>1677</v>
      </c>
      <c r="G46" s="76">
        <v>1718</v>
      </c>
      <c r="H46" s="76">
        <v>1774</v>
      </c>
      <c r="I46" s="76">
        <v>1734</v>
      </c>
      <c r="J46" s="76">
        <v>1654</v>
      </c>
      <c r="K46" s="76">
        <v>1708</v>
      </c>
      <c r="L46" s="76">
        <v>1765</v>
      </c>
      <c r="M46" s="77">
        <v>1825</v>
      </c>
      <c r="N46" s="75">
        <f t="shared" si="1"/>
        <v>1709.75</v>
      </c>
    </row>
    <row r="47" spans="1:14" ht="12" customHeight="1">
      <c r="A47" s="74" t="str">
        <f>'Pregnant Women Participating'!A47</f>
        <v>New Mexico</v>
      </c>
      <c r="B47" s="75">
        <v>2397</v>
      </c>
      <c r="C47" s="76">
        <v>2342</v>
      </c>
      <c r="D47" s="76">
        <v>2338</v>
      </c>
      <c r="E47" s="76">
        <v>2266</v>
      </c>
      <c r="F47" s="76">
        <v>2196</v>
      </c>
      <c r="G47" s="76">
        <v>2266</v>
      </c>
      <c r="H47" s="76">
        <v>2269</v>
      </c>
      <c r="I47" s="76">
        <v>2239</v>
      </c>
      <c r="J47" s="76">
        <v>2324</v>
      </c>
      <c r="K47" s="76">
        <v>2364</v>
      </c>
      <c r="L47" s="76">
        <v>2321</v>
      </c>
      <c r="M47" s="77">
        <v>2433</v>
      </c>
      <c r="N47" s="75">
        <f t="shared" si="1"/>
        <v>2312.9166666666665</v>
      </c>
    </row>
    <row r="48" spans="1:14" ht="12" customHeight="1">
      <c r="A48" s="74" t="str">
        <f>'Pregnant Women Participating'!A48</f>
        <v>Oklahoma</v>
      </c>
      <c r="B48" s="75">
        <v>1740</v>
      </c>
      <c r="C48" s="76">
        <v>1729</v>
      </c>
      <c r="D48" s="76">
        <v>1711</v>
      </c>
      <c r="E48" s="76">
        <v>1788</v>
      </c>
      <c r="F48" s="76">
        <v>1787</v>
      </c>
      <c r="G48" s="76">
        <v>1743</v>
      </c>
      <c r="H48" s="76">
        <v>1692</v>
      </c>
      <c r="I48" s="76">
        <v>1737</v>
      </c>
      <c r="J48" s="76">
        <v>1715</v>
      </c>
      <c r="K48" s="76">
        <v>1757</v>
      </c>
      <c r="L48" s="76">
        <v>1755</v>
      </c>
      <c r="M48" s="77">
        <v>1790</v>
      </c>
      <c r="N48" s="75">
        <f t="shared" si="1"/>
        <v>1745.3333333333333</v>
      </c>
    </row>
    <row r="49" spans="1:14" ht="12" customHeight="1">
      <c r="A49" s="74" t="str">
        <f>'Pregnant Women Participating'!A49</f>
        <v>Texas</v>
      </c>
      <c r="B49" s="75">
        <v>85754</v>
      </c>
      <c r="C49" s="76">
        <v>85615</v>
      </c>
      <c r="D49" s="76">
        <v>85536</v>
      </c>
      <c r="E49" s="76">
        <v>86299</v>
      </c>
      <c r="F49" s="76">
        <v>86310</v>
      </c>
      <c r="G49" s="76">
        <v>86332</v>
      </c>
      <c r="H49" s="76">
        <v>86327</v>
      </c>
      <c r="I49" s="76">
        <v>86183</v>
      </c>
      <c r="J49" s="76">
        <v>86047</v>
      </c>
      <c r="K49" s="76">
        <v>86178</v>
      </c>
      <c r="L49" s="76">
        <v>86205</v>
      </c>
      <c r="M49" s="77">
        <v>86978</v>
      </c>
      <c r="N49" s="75">
        <f t="shared" si="1"/>
        <v>86147</v>
      </c>
    </row>
    <row r="50" spans="1:14" ht="12" customHeight="1">
      <c r="A50" s="74" t="str">
        <f>'Pregnant Women Participating'!A50</f>
        <v>Acoma, Canoncito &amp; Laguna, NM</v>
      </c>
      <c r="B50" s="75">
        <v>16</v>
      </c>
      <c r="C50" s="76">
        <v>12</v>
      </c>
      <c r="D50" s="76">
        <v>15</v>
      </c>
      <c r="E50" s="76">
        <v>21</v>
      </c>
      <c r="F50" s="76">
        <v>16</v>
      </c>
      <c r="G50" s="76">
        <v>17</v>
      </c>
      <c r="H50" s="76">
        <v>14</v>
      </c>
      <c r="I50" s="76">
        <v>21</v>
      </c>
      <c r="J50" s="76">
        <v>23</v>
      </c>
      <c r="K50" s="76">
        <v>21</v>
      </c>
      <c r="L50" s="76">
        <v>19</v>
      </c>
      <c r="M50" s="77">
        <v>18</v>
      </c>
      <c r="N50" s="75">
        <f t="shared" si="1"/>
        <v>17.75</v>
      </c>
    </row>
    <row r="51" spans="1:14" ht="12" customHeight="1">
      <c r="A51" s="74" t="str">
        <f>'Pregnant Women Participating'!A51</f>
        <v>Eight Northern Pueblos, NM</v>
      </c>
      <c r="B51" s="75">
        <v>6</v>
      </c>
      <c r="C51" s="76">
        <v>6</v>
      </c>
      <c r="D51" s="76"/>
      <c r="E51" s="76">
        <v>6</v>
      </c>
      <c r="F51" s="76">
        <v>8</v>
      </c>
      <c r="G51" s="76">
        <v>8</v>
      </c>
      <c r="H51" s="76">
        <v>5</v>
      </c>
      <c r="I51" s="76">
        <v>5</v>
      </c>
      <c r="J51" s="76">
        <v>7</v>
      </c>
      <c r="K51" s="76">
        <v>6</v>
      </c>
      <c r="L51" s="76">
        <v>4</v>
      </c>
      <c r="M51" s="77">
        <v>6</v>
      </c>
      <c r="N51" s="75">
        <f t="shared" si="1"/>
        <v>6.090909090909091</v>
      </c>
    </row>
    <row r="52" spans="1:14" ht="12" customHeight="1">
      <c r="A52" s="74" t="str">
        <f>'Pregnant Women Participating'!A52</f>
        <v>Five Sandoval Pueblos, NM</v>
      </c>
      <c r="B52" s="75">
        <v>6</v>
      </c>
      <c r="C52" s="76">
        <v>10</v>
      </c>
      <c r="D52" s="76">
        <v>8</v>
      </c>
      <c r="E52" s="76">
        <v>5</v>
      </c>
      <c r="F52" s="76">
        <v>7</v>
      </c>
      <c r="G52" s="76">
        <v>6</v>
      </c>
      <c r="H52" s="76">
        <v>6</v>
      </c>
      <c r="I52" s="76">
        <v>5</v>
      </c>
      <c r="J52" s="76">
        <v>5</v>
      </c>
      <c r="K52" s="76">
        <v>7</v>
      </c>
      <c r="L52" s="76">
        <v>5</v>
      </c>
      <c r="M52" s="77">
        <v>4</v>
      </c>
      <c r="N52" s="75">
        <f t="shared" si="1"/>
        <v>6.166666666666667</v>
      </c>
    </row>
    <row r="53" spans="1:14" ht="12" customHeight="1">
      <c r="A53" s="74" t="str">
        <f>'Pregnant Women Participating'!A53</f>
        <v>Isleta Pueblo, NM</v>
      </c>
      <c r="B53" s="75">
        <v>30</v>
      </c>
      <c r="C53" s="76">
        <v>30</v>
      </c>
      <c r="D53" s="76">
        <v>35</v>
      </c>
      <c r="E53" s="76">
        <v>36</v>
      </c>
      <c r="F53" s="76">
        <v>36</v>
      </c>
      <c r="G53" s="76">
        <v>37</v>
      </c>
      <c r="H53" s="76">
        <v>47</v>
      </c>
      <c r="I53" s="76">
        <v>46</v>
      </c>
      <c r="J53" s="76">
        <v>35</v>
      </c>
      <c r="K53" s="76">
        <v>42</v>
      </c>
      <c r="L53" s="76">
        <v>42</v>
      </c>
      <c r="M53" s="77">
        <v>50</v>
      </c>
      <c r="N53" s="75">
        <f t="shared" si="1"/>
        <v>38.833333333333336</v>
      </c>
    </row>
    <row r="54" spans="1:14" ht="12" customHeight="1">
      <c r="A54" s="74" t="str">
        <f>'Pregnant Women Participating'!A54</f>
        <v>San Felipe Pueblo, NM</v>
      </c>
      <c r="B54" s="75">
        <v>7</v>
      </c>
      <c r="C54" s="76">
        <v>7</v>
      </c>
      <c r="D54" s="76">
        <v>7</v>
      </c>
      <c r="E54" s="76">
        <v>14</v>
      </c>
      <c r="F54" s="76">
        <v>11</v>
      </c>
      <c r="G54" s="76">
        <v>8</v>
      </c>
      <c r="H54" s="76">
        <v>9</v>
      </c>
      <c r="I54" s="76">
        <v>12</v>
      </c>
      <c r="J54" s="76">
        <v>7</v>
      </c>
      <c r="K54" s="76">
        <v>9</v>
      </c>
      <c r="L54" s="76">
        <v>9</v>
      </c>
      <c r="M54" s="77">
        <v>9</v>
      </c>
      <c r="N54" s="75">
        <f t="shared" si="1"/>
        <v>9.083333333333334</v>
      </c>
    </row>
    <row r="55" spans="1:14" ht="12" customHeight="1">
      <c r="A55" s="74" t="str">
        <f>'Pregnant Women Participating'!A55</f>
        <v>Santo Domingo Tribe, NM</v>
      </c>
      <c r="B55" s="75">
        <v>6</v>
      </c>
      <c r="C55" s="76">
        <v>4</v>
      </c>
      <c r="D55" s="76">
        <v>4</v>
      </c>
      <c r="E55" s="76">
        <v>3</v>
      </c>
      <c r="F55" s="76">
        <v>3</v>
      </c>
      <c r="G55" s="76">
        <v>5</v>
      </c>
      <c r="H55" s="76">
        <v>5</v>
      </c>
      <c r="I55" s="76">
        <v>5</v>
      </c>
      <c r="J55" s="76">
        <v>2</v>
      </c>
      <c r="K55" s="76">
        <v>2</v>
      </c>
      <c r="L55" s="76">
        <v>1</v>
      </c>
      <c r="M55" s="77">
        <v>2</v>
      </c>
      <c r="N55" s="75">
        <f t="shared" si="1"/>
        <v>3.5</v>
      </c>
    </row>
    <row r="56" spans="1:14" ht="12" customHeight="1">
      <c r="A56" s="74" t="str">
        <f>'Pregnant Women Participating'!A56</f>
        <v>Zuni Pueblo, NM</v>
      </c>
      <c r="B56" s="75">
        <v>18</v>
      </c>
      <c r="C56" s="76">
        <v>15</v>
      </c>
      <c r="D56" s="76">
        <v>13</v>
      </c>
      <c r="E56" s="76">
        <v>13</v>
      </c>
      <c r="F56" s="76">
        <v>14</v>
      </c>
      <c r="G56" s="76">
        <v>13</v>
      </c>
      <c r="H56" s="76">
        <v>20</v>
      </c>
      <c r="I56" s="76">
        <v>14</v>
      </c>
      <c r="J56" s="76">
        <v>17</v>
      </c>
      <c r="K56" s="76">
        <v>18</v>
      </c>
      <c r="L56" s="76">
        <v>20</v>
      </c>
      <c r="M56" s="77">
        <v>16</v>
      </c>
      <c r="N56" s="75">
        <f t="shared" si="1"/>
        <v>15.916666666666666</v>
      </c>
    </row>
    <row r="57" spans="1:14" ht="12" customHeight="1">
      <c r="A57" s="74" t="str">
        <f>'Pregnant Women Participating'!A57</f>
        <v>Cherokee Nation, OK</v>
      </c>
      <c r="B57" s="75">
        <v>81</v>
      </c>
      <c r="C57" s="76">
        <v>78</v>
      </c>
      <c r="D57" s="76">
        <v>74</v>
      </c>
      <c r="E57" s="76">
        <v>68</v>
      </c>
      <c r="F57" s="76">
        <v>60</v>
      </c>
      <c r="G57" s="76">
        <v>63</v>
      </c>
      <c r="H57" s="76">
        <v>63</v>
      </c>
      <c r="I57" s="76">
        <v>68</v>
      </c>
      <c r="J57" s="76">
        <v>69</v>
      </c>
      <c r="K57" s="76">
        <v>70</v>
      </c>
      <c r="L57" s="76">
        <v>70</v>
      </c>
      <c r="M57" s="77">
        <v>82</v>
      </c>
      <c r="N57" s="75">
        <f t="shared" si="1"/>
        <v>70.5</v>
      </c>
    </row>
    <row r="58" spans="1:14" ht="12" customHeight="1">
      <c r="A58" s="74" t="str">
        <f>'Pregnant Women Participating'!A58</f>
        <v>Chickasaw Nation, OK</v>
      </c>
      <c r="B58" s="75">
        <v>63</v>
      </c>
      <c r="C58" s="76">
        <v>60</v>
      </c>
      <c r="D58" s="76">
        <v>61</v>
      </c>
      <c r="E58" s="76">
        <v>68</v>
      </c>
      <c r="F58" s="76">
        <v>69</v>
      </c>
      <c r="G58" s="76">
        <v>60</v>
      </c>
      <c r="H58" s="76">
        <v>68</v>
      </c>
      <c r="I58" s="76">
        <v>59</v>
      </c>
      <c r="J58" s="76">
        <v>53</v>
      </c>
      <c r="K58" s="76">
        <v>54</v>
      </c>
      <c r="L58" s="76">
        <v>57</v>
      </c>
      <c r="M58" s="77">
        <v>50</v>
      </c>
      <c r="N58" s="75">
        <f t="shared" si="1"/>
        <v>60.166666666666664</v>
      </c>
    </row>
    <row r="59" spans="1:14" ht="12" customHeight="1">
      <c r="A59" s="74" t="str">
        <f>'Pregnant Women Participating'!A59</f>
        <v>Choctaw Nation, OK</v>
      </c>
      <c r="B59" s="75">
        <v>42</v>
      </c>
      <c r="C59" s="76">
        <v>41</v>
      </c>
      <c r="D59" s="76">
        <v>42</v>
      </c>
      <c r="E59" s="76">
        <v>40</v>
      </c>
      <c r="F59" s="76">
        <v>42</v>
      </c>
      <c r="G59" s="76">
        <v>43</v>
      </c>
      <c r="H59" s="76">
        <v>44</v>
      </c>
      <c r="I59" s="76">
        <v>46</v>
      </c>
      <c r="J59" s="76">
        <v>41</v>
      </c>
      <c r="K59" s="76">
        <v>41</v>
      </c>
      <c r="L59" s="76">
        <v>47</v>
      </c>
      <c r="M59" s="77">
        <v>53</v>
      </c>
      <c r="N59" s="75">
        <f t="shared" si="1"/>
        <v>43.5</v>
      </c>
    </row>
    <row r="60" spans="1:14" ht="12" customHeight="1">
      <c r="A60" s="74" t="str">
        <f>'Pregnant Women Participating'!A60</f>
        <v>Citizen Potawatomi Nation, OK</v>
      </c>
      <c r="B60" s="75">
        <v>14</v>
      </c>
      <c r="C60" s="76">
        <v>7</v>
      </c>
      <c r="D60" s="76">
        <v>9</v>
      </c>
      <c r="E60" s="76">
        <v>10</v>
      </c>
      <c r="F60" s="76">
        <v>11</v>
      </c>
      <c r="G60" s="76">
        <v>12</v>
      </c>
      <c r="H60" s="76">
        <v>10</v>
      </c>
      <c r="I60" s="76">
        <v>14</v>
      </c>
      <c r="J60" s="76">
        <v>15</v>
      </c>
      <c r="K60" s="76">
        <v>19</v>
      </c>
      <c r="L60" s="76">
        <v>20</v>
      </c>
      <c r="M60" s="77">
        <v>19</v>
      </c>
      <c r="N60" s="75">
        <f t="shared" si="1"/>
        <v>13.333333333333334</v>
      </c>
    </row>
    <row r="61" spans="1:14" ht="12" customHeight="1">
      <c r="A61" s="74" t="str">
        <f>'Pregnant Women Participating'!A61</f>
        <v>Inter-Tribal Council, OK</v>
      </c>
      <c r="B61" s="75">
        <v>21</v>
      </c>
      <c r="C61" s="76">
        <v>12</v>
      </c>
      <c r="D61" s="76">
        <v>14</v>
      </c>
      <c r="E61" s="76">
        <v>14</v>
      </c>
      <c r="F61" s="76">
        <v>18</v>
      </c>
      <c r="G61" s="76">
        <v>17</v>
      </c>
      <c r="H61" s="76">
        <v>14</v>
      </c>
      <c r="I61" s="76">
        <v>13</v>
      </c>
      <c r="J61" s="76">
        <v>10</v>
      </c>
      <c r="K61" s="76">
        <v>9</v>
      </c>
      <c r="L61" s="76">
        <v>14</v>
      </c>
      <c r="M61" s="77">
        <v>12</v>
      </c>
      <c r="N61" s="75">
        <f t="shared" si="1"/>
        <v>14</v>
      </c>
    </row>
    <row r="62" spans="1:14" ht="12" customHeight="1">
      <c r="A62" s="74" t="str">
        <f>'Pregnant Women Participating'!A62</f>
        <v>Muscogee Creek Nation, OK</v>
      </c>
      <c r="B62" s="75">
        <v>14</v>
      </c>
      <c r="C62" s="76">
        <v>11</v>
      </c>
      <c r="D62" s="76">
        <v>15</v>
      </c>
      <c r="E62" s="76">
        <v>11</v>
      </c>
      <c r="F62" s="76">
        <v>10</v>
      </c>
      <c r="G62" s="76">
        <v>17</v>
      </c>
      <c r="H62" s="76">
        <v>19</v>
      </c>
      <c r="I62" s="76">
        <v>18</v>
      </c>
      <c r="J62" s="76">
        <v>21</v>
      </c>
      <c r="K62" s="76">
        <v>19</v>
      </c>
      <c r="L62" s="76">
        <v>15</v>
      </c>
      <c r="M62" s="77">
        <v>18</v>
      </c>
      <c r="N62" s="75">
        <f t="shared" si="1"/>
        <v>15.666666666666666</v>
      </c>
    </row>
    <row r="63" spans="1:14" ht="12" customHeight="1">
      <c r="A63" s="74" t="str">
        <f>'Pregnant Women Participating'!A63</f>
        <v>Osage Tribal Council, OK</v>
      </c>
      <c r="B63" s="75">
        <v>27</v>
      </c>
      <c r="C63" s="76">
        <v>24</v>
      </c>
      <c r="D63" s="76">
        <v>41</v>
      </c>
      <c r="E63" s="76">
        <v>56</v>
      </c>
      <c r="F63" s="76">
        <v>48</v>
      </c>
      <c r="G63" s="76">
        <v>37</v>
      </c>
      <c r="H63" s="76">
        <v>41</v>
      </c>
      <c r="I63" s="76">
        <v>39</v>
      </c>
      <c r="J63" s="76">
        <v>47</v>
      </c>
      <c r="K63" s="76">
        <v>64</v>
      </c>
      <c r="L63" s="76">
        <v>71</v>
      </c>
      <c r="M63" s="77">
        <v>62</v>
      </c>
      <c r="N63" s="75">
        <f t="shared" si="1"/>
        <v>46.416666666666664</v>
      </c>
    </row>
    <row r="64" spans="1:14" ht="12" customHeight="1">
      <c r="A64" s="74" t="str">
        <f>'Pregnant Women Participating'!A64</f>
        <v>Otoe-Missouria Tribe, OK</v>
      </c>
      <c r="B64" s="75">
        <v>5</v>
      </c>
      <c r="C64" s="76">
        <v>9</v>
      </c>
      <c r="D64" s="76">
        <v>9</v>
      </c>
      <c r="E64" s="76">
        <v>8</v>
      </c>
      <c r="F64" s="76">
        <v>4</v>
      </c>
      <c r="G64" s="76">
        <v>5</v>
      </c>
      <c r="H64" s="76">
        <v>7</v>
      </c>
      <c r="I64" s="76">
        <v>5</v>
      </c>
      <c r="J64" s="76">
        <v>7</v>
      </c>
      <c r="K64" s="76">
        <v>10</v>
      </c>
      <c r="L64" s="76">
        <v>6</v>
      </c>
      <c r="M64" s="77">
        <v>4</v>
      </c>
      <c r="N64" s="75">
        <f t="shared" si="1"/>
        <v>6.583333333333333</v>
      </c>
    </row>
    <row r="65" spans="1:14" ht="12" customHeight="1">
      <c r="A65" s="74" t="str">
        <f>'Pregnant Women Participating'!A65</f>
        <v>Wichita, Caddo &amp; Delaware (WCD), OK</v>
      </c>
      <c r="B65" s="75">
        <v>53</v>
      </c>
      <c r="C65" s="76">
        <v>50</v>
      </c>
      <c r="D65" s="76">
        <v>58</v>
      </c>
      <c r="E65" s="76">
        <v>63</v>
      </c>
      <c r="F65" s="76">
        <v>51</v>
      </c>
      <c r="G65" s="76">
        <v>53</v>
      </c>
      <c r="H65" s="76">
        <v>58</v>
      </c>
      <c r="I65" s="76">
        <v>57</v>
      </c>
      <c r="J65" s="76">
        <v>59</v>
      </c>
      <c r="K65" s="76">
        <v>74</v>
      </c>
      <c r="L65" s="76">
        <v>73</v>
      </c>
      <c r="M65" s="77">
        <v>71</v>
      </c>
      <c r="N65" s="75">
        <f t="shared" si="1"/>
        <v>60</v>
      </c>
    </row>
    <row r="66" spans="1:14" s="84" customFormat="1" ht="24.75" customHeight="1">
      <c r="A66" s="79" t="str">
        <f>'Pregnant Women Participating'!A66</f>
        <v>Southwest Region</v>
      </c>
      <c r="B66" s="80">
        <v>93012</v>
      </c>
      <c r="C66" s="81">
        <v>92595</v>
      </c>
      <c r="D66" s="81">
        <v>92572</v>
      </c>
      <c r="E66" s="81">
        <v>93439</v>
      </c>
      <c r="F66" s="81">
        <v>93346</v>
      </c>
      <c r="G66" s="81">
        <v>93424</v>
      </c>
      <c r="H66" s="81">
        <v>93432</v>
      </c>
      <c r="I66" s="81">
        <v>93278</v>
      </c>
      <c r="J66" s="81">
        <v>93116</v>
      </c>
      <c r="K66" s="81">
        <v>93395</v>
      </c>
      <c r="L66" s="81">
        <v>93434</v>
      </c>
      <c r="M66" s="82">
        <v>94458</v>
      </c>
      <c r="N66" s="80">
        <f t="shared" si="1"/>
        <v>93291.75</v>
      </c>
    </row>
    <row r="67" spans="1:14" ht="12" customHeight="1">
      <c r="A67" s="74" t="str">
        <f>'Pregnant Women Participating'!A67</f>
        <v>Colorado</v>
      </c>
      <c r="B67" s="75">
        <v>2168</v>
      </c>
      <c r="C67" s="76">
        <v>2028</v>
      </c>
      <c r="D67" s="76">
        <v>2034</v>
      </c>
      <c r="E67" s="76">
        <v>2065</v>
      </c>
      <c r="F67" s="76">
        <v>2022</v>
      </c>
      <c r="G67" s="76">
        <v>2041</v>
      </c>
      <c r="H67" s="76">
        <v>2063</v>
      </c>
      <c r="I67" s="76">
        <v>2070</v>
      </c>
      <c r="J67" s="76">
        <v>2005</v>
      </c>
      <c r="K67" s="76">
        <v>2189</v>
      </c>
      <c r="L67" s="76">
        <v>2206</v>
      </c>
      <c r="M67" s="77">
        <v>2210</v>
      </c>
      <c r="N67" s="75">
        <f t="shared" si="1"/>
        <v>2091.75</v>
      </c>
    </row>
    <row r="68" spans="1:14" ht="12" customHeight="1">
      <c r="A68" s="74" t="str">
        <f>'Pregnant Women Participating'!A68</f>
        <v>Iowa</v>
      </c>
      <c r="B68" s="75">
        <v>1603</v>
      </c>
      <c r="C68" s="76">
        <v>1556</v>
      </c>
      <c r="D68" s="76">
        <v>1574</v>
      </c>
      <c r="E68" s="76">
        <v>1576</v>
      </c>
      <c r="F68" s="76">
        <v>1567</v>
      </c>
      <c r="G68" s="76">
        <v>1542</v>
      </c>
      <c r="H68" s="76">
        <v>1542</v>
      </c>
      <c r="I68" s="76">
        <v>1489</v>
      </c>
      <c r="J68" s="76">
        <v>1550</v>
      </c>
      <c r="K68" s="76">
        <v>1609</v>
      </c>
      <c r="L68" s="76">
        <v>1671</v>
      </c>
      <c r="M68" s="77">
        <v>1712</v>
      </c>
      <c r="N68" s="75">
        <f t="shared" si="1"/>
        <v>1582.5833333333333</v>
      </c>
    </row>
    <row r="69" spans="1:14" ht="12" customHeight="1">
      <c r="A69" s="74" t="str">
        <f>'Pregnant Women Participating'!A69</f>
        <v>Kansas</v>
      </c>
      <c r="B69" s="75">
        <v>1552</v>
      </c>
      <c r="C69" s="76">
        <v>1438</v>
      </c>
      <c r="D69" s="76">
        <v>1523</v>
      </c>
      <c r="E69" s="76">
        <v>1556</v>
      </c>
      <c r="F69" s="76">
        <v>1624</v>
      </c>
      <c r="G69" s="76">
        <v>1622</v>
      </c>
      <c r="H69" s="76">
        <v>1605</v>
      </c>
      <c r="I69" s="76">
        <v>1670</v>
      </c>
      <c r="J69" s="76">
        <v>1608</v>
      </c>
      <c r="K69" s="76">
        <v>1549</v>
      </c>
      <c r="L69" s="76">
        <v>1565</v>
      </c>
      <c r="M69" s="77">
        <v>1559</v>
      </c>
      <c r="N69" s="75">
        <f t="shared" si="1"/>
        <v>1572.5833333333333</v>
      </c>
    </row>
    <row r="70" spans="1:14" ht="12" customHeight="1">
      <c r="A70" s="74" t="str">
        <f>'Pregnant Women Participating'!A70</f>
        <v>Missouri</v>
      </c>
      <c r="B70" s="75">
        <v>3231</v>
      </c>
      <c r="C70" s="76">
        <v>3201</v>
      </c>
      <c r="D70" s="76">
        <v>3200</v>
      </c>
      <c r="E70" s="76">
        <v>3319</v>
      </c>
      <c r="F70" s="76">
        <v>3362</v>
      </c>
      <c r="G70" s="76">
        <v>3422</v>
      </c>
      <c r="H70" s="76">
        <v>3465</v>
      </c>
      <c r="I70" s="76">
        <v>3439</v>
      </c>
      <c r="J70" s="76">
        <v>3461</v>
      </c>
      <c r="K70" s="76">
        <v>3505</v>
      </c>
      <c r="L70" s="76">
        <v>3500</v>
      </c>
      <c r="M70" s="77">
        <v>3546</v>
      </c>
      <c r="N70" s="75">
        <f aca="true" t="shared" si="2" ref="N70:N101">IF(SUM(B70:M70)&gt;0,AVERAGE(B70:M70),"0")</f>
        <v>3387.5833333333335</v>
      </c>
    </row>
    <row r="71" spans="1:14" ht="12" customHeight="1">
      <c r="A71" s="74" t="str">
        <f>'Pregnant Women Participating'!A71</f>
        <v>Montana</v>
      </c>
      <c r="B71" s="75">
        <v>458</v>
      </c>
      <c r="C71" s="76">
        <v>414</v>
      </c>
      <c r="D71" s="76">
        <v>415</v>
      </c>
      <c r="E71" s="76">
        <v>440</v>
      </c>
      <c r="F71" s="76">
        <v>435</v>
      </c>
      <c r="G71" s="76">
        <v>434</v>
      </c>
      <c r="H71" s="76">
        <v>398</v>
      </c>
      <c r="I71" s="76">
        <v>400</v>
      </c>
      <c r="J71" s="76">
        <v>412</v>
      </c>
      <c r="K71" s="76">
        <v>421</v>
      </c>
      <c r="L71" s="76">
        <v>447</v>
      </c>
      <c r="M71" s="77">
        <v>445</v>
      </c>
      <c r="N71" s="75">
        <f t="shared" si="2"/>
        <v>426.5833333333333</v>
      </c>
    </row>
    <row r="72" spans="1:14" ht="12" customHeight="1">
      <c r="A72" s="74" t="str">
        <f>'Pregnant Women Participating'!A72</f>
        <v>Nebraska</v>
      </c>
      <c r="B72" s="75">
        <v>1292</v>
      </c>
      <c r="C72" s="76">
        <v>1278</v>
      </c>
      <c r="D72" s="76">
        <v>1300</v>
      </c>
      <c r="E72" s="76">
        <v>1347</v>
      </c>
      <c r="F72" s="76">
        <v>1302</v>
      </c>
      <c r="G72" s="76">
        <v>1216</v>
      </c>
      <c r="H72" s="76">
        <v>1261</v>
      </c>
      <c r="I72" s="76">
        <v>1280</v>
      </c>
      <c r="J72" s="76">
        <v>1241</v>
      </c>
      <c r="K72" s="76">
        <v>1306</v>
      </c>
      <c r="L72" s="76">
        <v>1272</v>
      </c>
      <c r="M72" s="77">
        <v>1306</v>
      </c>
      <c r="N72" s="75">
        <f t="shared" si="2"/>
        <v>1283.4166666666667</v>
      </c>
    </row>
    <row r="73" spans="1:14" ht="12" customHeight="1">
      <c r="A73" s="74" t="str">
        <f>'Pregnant Women Participating'!A73</f>
        <v>North Dakota</v>
      </c>
      <c r="B73" s="75">
        <v>341</v>
      </c>
      <c r="C73" s="76">
        <v>317</v>
      </c>
      <c r="D73" s="76">
        <v>315</v>
      </c>
      <c r="E73" s="76">
        <v>290</v>
      </c>
      <c r="F73" s="76">
        <v>291</v>
      </c>
      <c r="G73" s="76">
        <v>308</v>
      </c>
      <c r="H73" s="76">
        <v>317</v>
      </c>
      <c r="I73" s="76">
        <v>307</v>
      </c>
      <c r="J73" s="76">
        <v>307</v>
      </c>
      <c r="K73" s="76">
        <v>328</v>
      </c>
      <c r="L73" s="76">
        <v>319</v>
      </c>
      <c r="M73" s="77">
        <v>334</v>
      </c>
      <c r="N73" s="75">
        <f t="shared" si="2"/>
        <v>314.5</v>
      </c>
    </row>
    <row r="74" spans="1:14" ht="12" customHeight="1">
      <c r="A74" s="74" t="str">
        <f>'Pregnant Women Participating'!A74</f>
        <v>South Dakota</v>
      </c>
      <c r="B74" s="75">
        <v>343</v>
      </c>
      <c r="C74" s="76">
        <v>349</v>
      </c>
      <c r="D74" s="76">
        <v>381</v>
      </c>
      <c r="E74" s="76">
        <v>386</v>
      </c>
      <c r="F74" s="76">
        <v>343</v>
      </c>
      <c r="G74" s="76">
        <v>371</v>
      </c>
      <c r="H74" s="76">
        <v>366</v>
      </c>
      <c r="I74" s="76">
        <v>386</v>
      </c>
      <c r="J74" s="76">
        <v>452</v>
      </c>
      <c r="K74" s="76">
        <v>535</v>
      </c>
      <c r="L74" s="76">
        <v>572</v>
      </c>
      <c r="M74" s="77">
        <v>363</v>
      </c>
      <c r="N74" s="75">
        <f t="shared" si="2"/>
        <v>403.9166666666667</v>
      </c>
    </row>
    <row r="75" spans="1:14" ht="12" customHeight="1">
      <c r="A75" s="74" t="str">
        <f>'Pregnant Women Participating'!A75</f>
        <v>Utah</v>
      </c>
      <c r="B75" s="75">
        <v>1611</v>
      </c>
      <c r="C75" s="76">
        <v>1597</v>
      </c>
      <c r="D75" s="76">
        <v>1521</v>
      </c>
      <c r="E75" s="76">
        <v>1543</v>
      </c>
      <c r="F75" s="76">
        <v>1499</v>
      </c>
      <c r="G75" s="76">
        <v>1533</v>
      </c>
      <c r="H75" s="76">
        <v>1505</v>
      </c>
      <c r="I75" s="76">
        <v>1534</v>
      </c>
      <c r="J75" s="76">
        <v>1497</v>
      </c>
      <c r="K75" s="76">
        <v>1499</v>
      </c>
      <c r="L75" s="76">
        <v>1477</v>
      </c>
      <c r="M75" s="77">
        <v>1512</v>
      </c>
      <c r="N75" s="75">
        <f t="shared" si="2"/>
        <v>1527.3333333333333</v>
      </c>
    </row>
    <row r="76" spans="1:14" ht="12" customHeight="1">
      <c r="A76" s="74" t="str">
        <f>'Pregnant Women Participating'!A76</f>
        <v>Wyoming</v>
      </c>
      <c r="B76" s="75">
        <v>174</v>
      </c>
      <c r="C76" s="76">
        <v>184</v>
      </c>
      <c r="D76" s="76">
        <v>180</v>
      </c>
      <c r="E76" s="76">
        <v>185</v>
      </c>
      <c r="F76" s="76">
        <v>188</v>
      </c>
      <c r="G76" s="76">
        <v>194</v>
      </c>
      <c r="H76" s="76">
        <v>205</v>
      </c>
      <c r="I76" s="76">
        <v>212</v>
      </c>
      <c r="J76" s="76">
        <v>196</v>
      </c>
      <c r="K76" s="76">
        <v>189</v>
      </c>
      <c r="L76" s="76">
        <v>195</v>
      </c>
      <c r="M76" s="77">
        <v>185</v>
      </c>
      <c r="N76" s="75">
        <f t="shared" si="2"/>
        <v>190.58333333333334</v>
      </c>
    </row>
    <row r="77" spans="1:14" ht="12" customHeight="1">
      <c r="A77" s="74" t="str">
        <f>'Pregnant Women Participating'!A77</f>
        <v>Ute Mountain Ute Tribe, CO</v>
      </c>
      <c r="B77" s="75">
        <v>6</v>
      </c>
      <c r="C77" s="76">
        <v>4</v>
      </c>
      <c r="D77" s="76">
        <v>4</v>
      </c>
      <c r="E77" s="76">
        <v>5</v>
      </c>
      <c r="F77" s="76">
        <v>4</v>
      </c>
      <c r="G77" s="76">
        <v>6</v>
      </c>
      <c r="H77" s="76">
        <v>3</v>
      </c>
      <c r="I77" s="76">
        <v>5</v>
      </c>
      <c r="J77" s="76">
        <v>5</v>
      </c>
      <c r="K77" s="76">
        <v>7</v>
      </c>
      <c r="L77" s="76">
        <v>9</v>
      </c>
      <c r="M77" s="77">
        <v>8</v>
      </c>
      <c r="N77" s="75">
        <f t="shared" si="2"/>
        <v>5.5</v>
      </c>
    </row>
    <row r="78" spans="1:14" ht="12" customHeight="1">
      <c r="A78" s="74" t="str">
        <f>'Pregnant Women Participating'!A78</f>
        <v>Omaha Sioux, NE</v>
      </c>
      <c r="B78" s="75">
        <v>3</v>
      </c>
      <c r="C78" s="76">
        <v>3</v>
      </c>
      <c r="D78" s="76">
        <v>3</v>
      </c>
      <c r="E78" s="76">
        <v>1</v>
      </c>
      <c r="F78" s="76">
        <v>0</v>
      </c>
      <c r="G78" s="76">
        <v>1</v>
      </c>
      <c r="H78" s="76">
        <v>1</v>
      </c>
      <c r="I78" s="76">
        <v>1</v>
      </c>
      <c r="J78" s="76">
        <v>1</v>
      </c>
      <c r="K78" s="76">
        <v>1</v>
      </c>
      <c r="L78" s="76">
        <v>3</v>
      </c>
      <c r="M78" s="77">
        <v>3</v>
      </c>
      <c r="N78" s="75">
        <f t="shared" si="2"/>
        <v>1.75</v>
      </c>
    </row>
    <row r="79" spans="1:14" ht="12" customHeight="1">
      <c r="A79" s="74" t="str">
        <f>'Pregnant Women Participating'!A79</f>
        <v>Santee Sioux, NE</v>
      </c>
      <c r="B79" s="75">
        <v>0</v>
      </c>
      <c r="C79" s="76">
        <v>0</v>
      </c>
      <c r="D79" s="76">
        <v>0</v>
      </c>
      <c r="E79" s="76">
        <v>0</v>
      </c>
      <c r="F79" s="76">
        <v>0</v>
      </c>
      <c r="G79" s="76">
        <v>1</v>
      </c>
      <c r="H79" s="76">
        <v>1</v>
      </c>
      <c r="I79" s="76">
        <v>1</v>
      </c>
      <c r="J79" s="76">
        <v>1</v>
      </c>
      <c r="K79" s="76">
        <v>1</v>
      </c>
      <c r="L79" s="76">
        <v>2</v>
      </c>
      <c r="M79" s="77">
        <v>0</v>
      </c>
      <c r="N79" s="75">
        <f t="shared" si="2"/>
        <v>0.5833333333333334</v>
      </c>
    </row>
    <row r="80" spans="1:14" ht="12" customHeight="1">
      <c r="A80" s="74" t="str">
        <f>'Pregnant Women Participating'!A80</f>
        <v>Winnebago Tribe, NE</v>
      </c>
      <c r="B80" s="75">
        <v>5</v>
      </c>
      <c r="C80" s="76">
        <v>6</v>
      </c>
      <c r="D80" s="76">
        <v>6</v>
      </c>
      <c r="E80" s="76">
        <v>7</v>
      </c>
      <c r="F80" s="76">
        <v>5</v>
      </c>
      <c r="G80" s="76">
        <v>6</v>
      </c>
      <c r="H80" s="76">
        <v>5</v>
      </c>
      <c r="I80" s="76">
        <v>7</v>
      </c>
      <c r="J80" s="76">
        <v>5</v>
      </c>
      <c r="K80" s="76">
        <v>10</v>
      </c>
      <c r="L80" s="76">
        <v>11</v>
      </c>
      <c r="M80" s="77">
        <v>11</v>
      </c>
      <c r="N80" s="75">
        <f t="shared" si="2"/>
        <v>7</v>
      </c>
    </row>
    <row r="81" spans="1:14" ht="12" customHeight="1">
      <c r="A81" s="74" t="str">
        <f>'Pregnant Women Participating'!A81</f>
        <v>Standing Rock Sioux Tribe, ND</v>
      </c>
      <c r="B81" s="75">
        <v>7</v>
      </c>
      <c r="C81" s="76">
        <v>8</v>
      </c>
      <c r="D81" s="76">
        <v>6</v>
      </c>
      <c r="E81" s="76">
        <v>7</v>
      </c>
      <c r="F81" s="76">
        <v>5</v>
      </c>
      <c r="G81" s="76">
        <v>6</v>
      </c>
      <c r="H81" s="76">
        <v>6</v>
      </c>
      <c r="I81" s="76">
        <v>6</v>
      </c>
      <c r="J81" s="76">
        <v>5</v>
      </c>
      <c r="K81" s="76">
        <v>5</v>
      </c>
      <c r="L81" s="76">
        <v>5</v>
      </c>
      <c r="M81" s="77">
        <v>5</v>
      </c>
      <c r="N81" s="75">
        <f t="shared" si="2"/>
        <v>5.916666666666667</v>
      </c>
    </row>
    <row r="82" spans="1:14" ht="12" customHeight="1">
      <c r="A82" s="74" t="str">
        <f>'Pregnant Women Participating'!A82</f>
        <v>Three Affiliated Tribes, ND</v>
      </c>
      <c r="B82" s="75">
        <v>2</v>
      </c>
      <c r="C82" s="76">
        <v>2</v>
      </c>
      <c r="D82" s="76">
        <v>4</v>
      </c>
      <c r="E82" s="76">
        <v>4</v>
      </c>
      <c r="F82" s="76">
        <v>3</v>
      </c>
      <c r="G82" s="76">
        <v>2</v>
      </c>
      <c r="H82" s="76">
        <v>3</v>
      </c>
      <c r="I82" s="76">
        <v>2</v>
      </c>
      <c r="J82" s="76">
        <v>2</v>
      </c>
      <c r="K82" s="76">
        <v>1</v>
      </c>
      <c r="L82" s="76">
        <v>2</v>
      </c>
      <c r="M82" s="77">
        <v>4</v>
      </c>
      <c r="N82" s="75">
        <f t="shared" si="2"/>
        <v>2.5833333333333335</v>
      </c>
    </row>
    <row r="83" spans="1:14" ht="12" customHeight="1">
      <c r="A83" s="74" t="str">
        <f>'Pregnant Women Participating'!A83</f>
        <v>Cheyenne River Sioux, SD</v>
      </c>
      <c r="B83" s="75">
        <v>9</v>
      </c>
      <c r="C83" s="76">
        <v>9</v>
      </c>
      <c r="D83" s="76">
        <v>10</v>
      </c>
      <c r="E83" s="76">
        <v>9</v>
      </c>
      <c r="F83" s="76">
        <v>8</v>
      </c>
      <c r="G83" s="76">
        <v>5</v>
      </c>
      <c r="H83" s="76">
        <v>8</v>
      </c>
      <c r="I83" s="76">
        <v>9</v>
      </c>
      <c r="J83" s="76">
        <v>6</v>
      </c>
      <c r="K83" s="76">
        <v>8</v>
      </c>
      <c r="L83" s="76">
        <v>7</v>
      </c>
      <c r="M83" s="77">
        <v>11</v>
      </c>
      <c r="N83" s="75">
        <f t="shared" si="2"/>
        <v>8.25</v>
      </c>
    </row>
    <row r="84" spans="1:14" ht="12" customHeight="1">
      <c r="A84" s="74" t="str">
        <f>'Pregnant Women Participating'!A84</f>
        <v>Rosebud Sioux, SD</v>
      </c>
      <c r="B84" s="75">
        <v>32</v>
      </c>
      <c r="C84" s="76">
        <v>29</v>
      </c>
      <c r="D84" s="76">
        <v>26</v>
      </c>
      <c r="E84" s="76">
        <v>33</v>
      </c>
      <c r="F84" s="76">
        <v>31</v>
      </c>
      <c r="G84" s="76">
        <v>32</v>
      </c>
      <c r="H84" s="76">
        <v>35</v>
      </c>
      <c r="I84" s="76">
        <v>33</v>
      </c>
      <c r="J84" s="76">
        <v>43</v>
      </c>
      <c r="K84" s="76">
        <v>38</v>
      </c>
      <c r="L84" s="76">
        <v>38</v>
      </c>
      <c r="M84" s="77">
        <v>38</v>
      </c>
      <c r="N84" s="75">
        <f t="shared" si="2"/>
        <v>34</v>
      </c>
    </row>
    <row r="85" spans="1:14" ht="12" customHeight="1">
      <c r="A85" s="74" t="str">
        <f>'Pregnant Women Participating'!A85</f>
        <v>Northern Arapahoe, WY</v>
      </c>
      <c r="B85" s="75">
        <v>13</v>
      </c>
      <c r="C85" s="76">
        <v>14</v>
      </c>
      <c r="D85" s="76">
        <v>10</v>
      </c>
      <c r="E85" s="76">
        <v>11</v>
      </c>
      <c r="F85" s="76">
        <v>12</v>
      </c>
      <c r="G85" s="76">
        <v>15</v>
      </c>
      <c r="H85" s="76">
        <v>18</v>
      </c>
      <c r="I85" s="76">
        <v>15</v>
      </c>
      <c r="J85" s="76">
        <v>12</v>
      </c>
      <c r="K85" s="76">
        <v>14</v>
      </c>
      <c r="L85" s="76">
        <v>13</v>
      </c>
      <c r="M85" s="77">
        <v>11</v>
      </c>
      <c r="N85" s="75">
        <f t="shared" si="2"/>
        <v>13.166666666666666</v>
      </c>
    </row>
    <row r="86" spans="1:14" ht="12" customHeight="1">
      <c r="A86" s="74" t="str">
        <f>'Pregnant Women Participating'!A86</f>
        <v>Shoshone Tribe, WY</v>
      </c>
      <c r="B86" s="75">
        <v>3</v>
      </c>
      <c r="C86" s="76">
        <v>4</v>
      </c>
      <c r="D86" s="76">
        <v>3</v>
      </c>
      <c r="E86" s="76">
        <v>4</v>
      </c>
      <c r="F86" s="76">
        <v>5</v>
      </c>
      <c r="G86" s="76">
        <v>6</v>
      </c>
      <c r="H86" s="76">
        <v>5</v>
      </c>
      <c r="I86" s="76">
        <v>5</v>
      </c>
      <c r="J86" s="76">
        <v>5</v>
      </c>
      <c r="K86" s="76">
        <v>2</v>
      </c>
      <c r="L86" s="76">
        <v>3</v>
      </c>
      <c r="M86" s="77">
        <v>5</v>
      </c>
      <c r="N86" s="75">
        <f t="shared" si="2"/>
        <v>4.166666666666667</v>
      </c>
    </row>
    <row r="87" spans="1:14" s="84" customFormat="1" ht="24.75" customHeight="1">
      <c r="A87" s="79" t="str">
        <f>'Pregnant Women Participating'!A87</f>
        <v>Mountain Plains</v>
      </c>
      <c r="B87" s="80">
        <v>12853</v>
      </c>
      <c r="C87" s="81">
        <v>12441</v>
      </c>
      <c r="D87" s="81">
        <v>12515</v>
      </c>
      <c r="E87" s="81">
        <v>12788</v>
      </c>
      <c r="F87" s="81">
        <v>12706</v>
      </c>
      <c r="G87" s="81">
        <v>12763</v>
      </c>
      <c r="H87" s="81">
        <v>12812</v>
      </c>
      <c r="I87" s="81">
        <v>12871</v>
      </c>
      <c r="J87" s="81">
        <v>12814</v>
      </c>
      <c r="K87" s="81">
        <v>13217</v>
      </c>
      <c r="L87" s="81">
        <v>13317</v>
      </c>
      <c r="M87" s="82">
        <v>13268</v>
      </c>
      <c r="N87" s="80">
        <f t="shared" si="2"/>
        <v>12863.75</v>
      </c>
    </row>
    <row r="88" spans="1:14" ht="12" customHeight="1">
      <c r="A88" s="85" t="str">
        <f>'Pregnant Women Participating'!A88</f>
        <v>Alaska</v>
      </c>
      <c r="B88" s="75">
        <v>653</v>
      </c>
      <c r="C88" s="76">
        <v>655</v>
      </c>
      <c r="D88" s="76">
        <v>620</v>
      </c>
      <c r="E88" s="76">
        <v>575</v>
      </c>
      <c r="F88" s="76">
        <v>590</v>
      </c>
      <c r="G88" s="76">
        <v>583</v>
      </c>
      <c r="H88" s="76">
        <v>612</v>
      </c>
      <c r="I88" s="76">
        <v>646</v>
      </c>
      <c r="J88" s="76">
        <v>693</v>
      </c>
      <c r="K88" s="76">
        <v>705</v>
      </c>
      <c r="L88" s="76">
        <v>705</v>
      </c>
      <c r="M88" s="77">
        <v>687</v>
      </c>
      <c r="N88" s="75">
        <f t="shared" si="2"/>
        <v>643.6666666666666</v>
      </c>
    </row>
    <row r="89" spans="1:14" ht="12" customHeight="1">
      <c r="A89" s="85" t="str">
        <f>'Pregnant Women Participating'!A89</f>
        <v>American Samoa</v>
      </c>
      <c r="B89" s="75">
        <v>590</v>
      </c>
      <c r="C89" s="76">
        <v>576</v>
      </c>
      <c r="D89" s="76">
        <v>560</v>
      </c>
      <c r="E89" s="76">
        <v>543</v>
      </c>
      <c r="F89" s="76">
        <v>518</v>
      </c>
      <c r="G89" s="76">
        <v>513</v>
      </c>
      <c r="H89" s="76">
        <v>542</v>
      </c>
      <c r="I89" s="76">
        <v>529</v>
      </c>
      <c r="J89" s="76">
        <v>533</v>
      </c>
      <c r="K89" s="76">
        <v>534</v>
      </c>
      <c r="L89" s="76">
        <v>526</v>
      </c>
      <c r="M89" s="77">
        <v>548</v>
      </c>
      <c r="N89" s="75">
        <f t="shared" si="2"/>
        <v>542.6666666666666</v>
      </c>
    </row>
    <row r="90" spans="1:14" ht="12" customHeight="1">
      <c r="A90" s="85" t="str">
        <f>'Pregnant Women Participating'!A90</f>
        <v>Arizona</v>
      </c>
      <c r="B90" s="75">
        <v>7645</v>
      </c>
      <c r="C90" s="76">
        <v>7237</v>
      </c>
      <c r="D90" s="76">
        <v>7373</v>
      </c>
      <c r="E90" s="76">
        <v>7663</v>
      </c>
      <c r="F90" s="76">
        <v>7355</v>
      </c>
      <c r="G90" s="76">
        <v>7243</v>
      </c>
      <c r="H90" s="76">
        <v>7093</v>
      </c>
      <c r="I90" s="76">
        <v>7118</v>
      </c>
      <c r="J90" s="76">
        <v>7297</v>
      </c>
      <c r="K90" s="76">
        <v>7620</v>
      </c>
      <c r="L90" s="76">
        <v>7868</v>
      </c>
      <c r="M90" s="77">
        <v>7989</v>
      </c>
      <c r="N90" s="75">
        <f t="shared" si="2"/>
        <v>7458.416666666667</v>
      </c>
    </row>
    <row r="91" spans="1:14" ht="12" customHeight="1">
      <c r="A91" s="85" t="str">
        <f>'Pregnant Women Participating'!A91</f>
        <v>California</v>
      </c>
      <c r="B91" s="75">
        <v>48965</v>
      </c>
      <c r="C91" s="76">
        <v>44510</v>
      </c>
      <c r="D91" s="76">
        <v>42815</v>
      </c>
      <c r="E91" s="76">
        <v>44418</v>
      </c>
      <c r="F91" s="76">
        <v>44659</v>
      </c>
      <c r="G91" s="76">
        <v>46316</v>
      </c>
      <c r="H91" s="76">
        <v>46957</v>
      </c>
      <c r="I91" s="76">
        <v>47184</v>
      </c>
      <c r="J91" s="76">
        <v>47097</v>
      </c>
      <c r="K91" s="76">
        <v>47543</v>
      </c>
      <c r="L91" s="76">
        <v>47710</v>
      </c>
      <c r="M91" s="77">
        <v>47436</v>
      </c>
      <c r="N91" s="75">
        <f t="shared" si="2"/>
        <v>46300.833333333336</v>
      </c>
    </row>
    <row r="92" spans="1:14" ht="12" customHeight="1">
      <c r="A92" s="85" t="str">
        <f>'Pregnant Women Participating'!A92</f>
        <v>Guam</v>
      </c>
      <c r="B92" s="75">
        <v>258</v>
      </c>
      <c r="C92" s="76">
        <v>278</v>
      </c>
      <c r="D92" s="76">
        <v>275</v>
      </c>
      <c r="E92" s="76">
        <v>250</v>
      </c>
      <c r="F92" s="76">
        <v>276</v>
      </c>
      <c r="G92" s="76">
        <v>317</v>
      </c>
      <c r="H92" s="76">
        <v>286</v>
      </c>
      <c r="I92" s="76">
        <v>283</v>
      </c>
      <c r="J92" s="76">
        <v>273</v>
      </c>
      <c r="K92" s="76">
        <v>259</v>
      </c>
      <c r="L92" s="76">
        <v>257</v>
      </c>
      <c r="M92" s="77">
        <v>280</v>
      </c>
      <c r="N92" s="75">
        <f t="shared" si="2"/>
        <v>274.3333333333333</v>
      </c>
    </row>
    <row r="93" spans="1:14" ht="12" customHeight="1">
      <c r="A93" s="85" t="str">
        <f>'Pregnant Women Participating'!A93</f>
        <v>Hawaii</v>
      </c>
      <c r="B93" s="75">
        <v>1596</v>
      </c>
      <c r="C93" s="76">
        <v>1526</v>
      </c>
      <c r="D93" s="76">
        <v>1501</v>
      </c>
      <c r="E93" s="76">
        <v>1502</v>
      </c>
      <c r="F93" s="76">
        <v>1491</v>
      </c>
      <c r="G93" s="76">
        <v>1458</v>
      </c>
      <c r="H93" s="76">
        <v>1462</v>
      </c>
      <c r="I93" s="76">
        <v>1442</v>
      </c>
      <c r="J93" s="76">
        <v>1431</v>
      </c>
      <c r="K93" s="76">
        <v>1463</v>
      </c>
      <c r="L93" s="76">
        <v>1443</v>
      </c>
      <c r="M93" s="77">
        <v>1496</v>
      </c>
      <c r="N93" s="75">
        <f t="shared" si="2"/>
        <v>1484.25</v>
      </c>
    </row>
    <row r="94" spans="1:14" ht="12" customHeight="1">
      <c r="A94" s="85" t="str">
        <f>'Pregnant Women Participating'!A94</f>
        <v>Idaho</v>
      </c>
      <c r="B94" s="75">
        <v>1017</v>
      </c>
      <c r="C94" s="76">
        <v>1016</v>
      </c>
      <c r="D94" s="76">
        <v>973</v>
      </c>
      <c r="E94" s="76">
        <v>985</v>
      </c>
      <c r="F94" s="76">
        <v>985</v>
      </c>
      <c r="G94" s="76">
        <v>1029</v>
      </c>
      <c r="H94" s="76">
        <v>1088</v>
      </c>
      <c r="I94" s="76">
        <v>1082</v>
      </c>
      <c r="J94" s="76">
        <v>1081</v>
      </c>
      <c r="K94" s="76">
        <v>1122</v>
      </c>
      <c r="L94" s="76">
        <v>1144</v>
      </c>
      <c r="M94" s="77">
        <v>1154</v>
      </c>
      <c r="N94" s="75">
        <f t="shared" si="2"/>
        <v>1056.3333333333333</v>
      </c>
    </row>
    <row r="95" spans="1:14" ht="12" customHeight="1">
      <c r="A95" s="85" t="str">
        <f>'Pregnant Women Participating'!A95</f>
        <v>Nevada</v>
      </c>
      <c r="B95" s="75">
        <v>2558</v>
      </c>
      <c r="C95" s="76">
        <v>2470</v>
      </c>
      <c r="D95" s="76">
        <v>2377</v>
      </c>
      <c r="E95" s="76">
        <v>2423</v>
      </c>
      <c r="F95" s="76">
        <v>2345</v>
      </c>
      <c r="G95" s="76">
        <v>2317</v>
      </c>
      <c r="H95" s="76">
        <v>2307</v>
      </c>
      <c r="I95" s="76">
        <v>2305</v>
      </c>
      <c r="J95" s="76">
        <v>2325</v>
      </c>
      <c r="K95" s="76">
        <v>2375</v>
      </c>
      <c r="L95" s="76">
        <v>2438</v>
      </c>
      <c r="M95" s="77">
        <v>2599</v>
      </c>
      <c r="N95" s="75">
        <f t="shared" si="2"/>
        <v>2403.25</v>
      </c>
    </row>
    <row r="96" spans="1:14" ht="12" customHeight="1">
      <c r="A96" s="85" t="str">
        <f>'Pregnant Women Participating'!A96</f>
        <v>Oregon</v>
      </c>
      <c r="B96" s="75">
        <v>1959</v>
      </c>
      <c r="C96" s="76">
        <v>1973</v>
      </c>
      <c r="D96" s="76">
        <v>1941</v>
      </c>
      <c r="E96" s="76">
        <v>1960</v>
      </c>
      <c r="F96" s="76">
        <v>1920</v>
      </c>
      <c r="G96" s="76">
        <v>1893</v>
      </c>
      <c r="H96" s="76">
        <v>1928</v>
      </c>
      <c r="I96" s="76">
        <v>1951</v>
      </c>
      <c r="J96" s="76">
        <v>1954</v>
      </c>
      <c r="K96" s="76">
        <v>1946</v>
      </c>
      <c r="L96" s="76">
        <v>1895</v>
      </c>
      <c r="M96" s="77">
        <v>1957</v>
      </c>
      <c r="N96" s="75">
        <f t="shared" si="2"/>
        <v>1939.75</v>
      </c>
    </row>
    <row r="97" spans="1:14" ht="12" customHeight="1">
      <c r="A97" s="85" t="str">
        <f>'Pregnant Women Participating'!A97</f>
        <v>Washington</v>
      </c>
      <c r="B97" s="75">
        <v>5449</v>
      </c>
      <c r="C97" s="76">
        <v>5356</v>
      </c>
      <c r="D97" s="76">
        <v>5262</v>
      </c>
      <c r="E97" s="76">
        <v>5370</v>
      </c>
      <c r="F97" s="76">
        <v>5292</v>
      </c>
      <c r="G97" s="76">
        <v>5225</v>
      </c>
      <c r="H97" s="76">
        <v>5206</v>
      </c>
      <c r="I97" s="76">
        <v>5191</v>
      </c>
      <c r="J97" s="76">
        <v>5188</v>
      </c>
      <c r="K97" s="76">
        <v>5304</v>
      </c>
      <c r="L97" s="76">
        <v>5323</v>
      </c>
      <c r="M97" s="77">
        <v>5389</v>
      </c>
      <c r="N97" s="75">
        <f t="shared" si="2"/>
        <v>5296.25</v>
      </c>
    </row>
    <row r="98" spans="1:14" ht="12" customHeight="1">
      <c r="A98" s="85" t="str">
        <f>'Pregnant Women Participating'!A98</f>
        <v>Northern Marianas</v>
      </c>
      <c r="B98" s="75">
        <v>159</v>
      </c>
      <c r="C98" s="76">
        <v>170</v>
      </c>
      <c r="D98" s="76">
        <v>159</v>
      </c>
      <c r="E98" s="76">
        <v>171</v>
      </c>
      <c r="F98" s="76">
        <v>168</v>
      </c>
      <c r="G98" s="76">
        <v>171</v>
      </c>
      <c r="H98" s="76">
        <v>166</v>
      </c>
      <c r="I98" s="76">
        <v>171</v>
      </c>
      <c r="J98" s="76">
        <v>162</v>
      </c>
      <c r="K98" s="76">
        <v>175</v>
      </c>
      <c r="L98" s="76">
        <v>169</v>
      </c>
      <c r="M98" s="77">
        <v>184</v>
      </c>
      <c r="N98" s="75">
        <f t="shared" si="2"/>
        <v>168.75</v>
      </c>
    </row>
    <row r="99" spans="1:14" ht="12" customHeight="1">
      <c r="A99" s="85" t="str">
        <f>'Pregnant Women Participating'!A99</f>
        <v>Inter-Tribal Council, AZ</v>
      </c>
      <c r="B99" s="75">
        <v>152</v>
      </c>
      <c r="C99" s="76">
        <v>147</v>
      </c>
      <c r="D99" s="76">
        <v>138</v>
      </c>
      <c r="E99" s="76">
        <v>141</v>
      </c>
      <c r="F99" s="76">
        <v>141</v>
      </c>
      <c r="G99" s="76">
        <v>135</v>
      </c>
      <c r="H99" s="76">
        <v>138</v>
      </c>
      <c r="I99" s="76">
        <v>155</v>
      </c>
      <c r="J99" s="76">
        <v>168</v>
      </c>
      <c r="K99" s="76">
        <v>180</v>
      </c>
      <c r="L99" s="76">
        <v>176</v>
      </c>
      <c r="M99" s="77">
        <v>175</v>
      </c>
      <c r="N99" s="75">
        <f t="shared" si="2"/>
        <v>153.83333333333334</v>
      </c>
    </row>
    <row r="100" spans="1:14" ht="12" customHeight="1">
      <c r="A100" s="85" t="str">
        <f>'Pregnant Women Participating'!A100</f>
        <v>Navajo Nation, AZ</v>
      </c>
      <c r="B100" s="75">
        <v>516</v>
      </c>
      <c r="C100" s="76">
        <v>488</v>
      </c>
      <c r="D100" s="76">
        <v>488</v>
      </c>
      <c r="E100" s="76">
        <v>515</v>
      </c>
      <c r="F100" s="76">
        <v>486</v>
      </c>
      <c r="G100" s="76">
        <v>488</v>
      </c>
      <c r="H100" s="76">
        <v>456</v>
      </c>
      <c r="I100" s="76">
        <v>466</v>
      </c>
      <c r="J100" s="76">
        <v>464</v>
      </c>
      <c r="K100" s="76">
        <v>472</v>
      </c>
      <c r="L100" s="76">
        <v>475</v>
      </c>
      <c r="M100" s="77">
        <v>443</v>
      </c>
      <c r="N100" s="75">
        <f t="shared" si="2"/>
        <v>479.75</v>
      </c>
    </row>
    <row r="101" spans="1:14" ht="12" customHeight="1">
      <c r="A101" s="85" t="str">
        <f>'Pregnant Women Participating'!A101</f>
        <v>Inter-Tribal Council, NV</v>
      </c>
      <c r="B101" s="75">
        <v>21</v>
      </c>
      <c r="C101" s="76">
        <v>22</v>
      </c>
      <c r="D101" s="76">
        <v>27</v>
      </c>
      <c r="E101" s="76">
        <v>31</v>
      </c>
      <c r="F101" s="76">
        <v>33</v>
      </c>
      <c r="G101" s="76">
        <v>38</v>
      </c>
      <c r="H101" s="76">
        <v>37</v>
      </c>
      <c r="I101" s="76">
        <v>38</v>
      </c>
      <c r="J101" s="76">
        <v>32</v>
      </c>
      <c r="K101" s="76">
        <v>40</v>
      </c>
      <c r="L101" s="76">
        <v>32</v>
      </c>
      <c r="M101" s="77">
        <v>25</v>
      </c>
      <c r="N101" s="75">
        <f t="shared" si="2"/>
        <v>31.333333333333332</v>
      </c>
    </row>
    <row r="102" spans="1:14" s="84" customFormat="1" ht="24.75" customHeight="1">
      <c r="A102" s="79" t="str">
        <f>'Pregnant Women Participating'!A102</f>
        <v>Western Region</v>
      </c>
      <c r="B102" s="80">
        <v>71538</v>
      </c>
      <c r="C102" s="81">
        <v>66424</v>
      </c>
      <c r="D102" s="81">
        <v>64509</v>
      </c>
      <c r="E102" s="81">
        <v>66547</v>
      </c>
      <c r="F102" s="81">
        <v>66259</v>
      </c>
      <c r="G102" s="81">
        <v>67726</v>
      </c>
      <c r="H102" s="81">
        <v>68278</v>
      </c>
      <c r="I102" s="81">
        <v>68561</v>
      </c>
      <c r="J102" s="81">
        <v>68698</v>
      </c>
      <c r="K102" s="81">
        <v>69738</v>
      </c>
      <c r="L102" s="81">
        <v>70161</v>
      </c>
      <c r="M102" s="82">
        <v>70362</v>
      </c>
      <c r="N102" s="80">
        <f>IF(SUM(B102:M102)&gt;0,AVERAGE(B102:M102),"0")</f>
        <v>68233.41666666667</v>
      </c>
    </row>
    <row r="103" spans="1:14" s="90" customFormat="1" ht="16.5" customHeight="1" thickBot="1">
      <c r="A103" s="86" t="str">
        <f>'Pregnant Women Participating'!A103</f>
        <v>TOTAL</v>
      </c>
      <c r="B103" s="87">
        <v>348348</v>
      </c>
      <c r="C103" s="88">
        <v>340258</v>
      </c>
      <c r="D103" s="88">
        <v>337347</v>
      </c>
      <c r="E103" s="88">
        <v>339866</v>
      </c>
      <c r="F103" s="88">
        <v>337543</v>
      </c>
      <c r="G103" s="88">
        <v>339527</v>
      </c>
      <c r="H103" s="88">
        <v>339642</v>
      </c>
      <c r="I103" s="88">
        <v>339330</v>
      </c>
      <c r="J103" s="88">
        <v>339149</v>
      </c>
      <c r="K103" s="88">
        <v>342204</v>
      </c>
      <c r="L103" s="88">
        <v>344065</v>
      </c>
      <c r="M103" s="89">
        <v>347654</v>
      </c>
      <c r="N103" s="87">
        <f>IF(SUM(B103:M103)&gt;0,AVERAGE(B103:M103),"0")</f>
        <v>341244.4166666667</v>
      </c>
    </row>
    <row r="104" s="78" customFormat="1" ht="12.75" customHeight="1" thickTop="1">
      <c r="A104" s="91"/>
    </row>
    <row r="105" ht="12">
      <c r="A105" s="91"/>
    </row>
    <row r="106" s="92" customFormat="1" ht="12.75">
      <c r="A106" s="64" t="s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4.7109375" style="13" customWidth="1"/>
    <col min="2" max="13" width="11.7109375" style="3" customWidth="1"/>
    <col min="14" max="14" width="13.7109375" style="3" customWidth="1"/>
    <col min="15" max="16384" width="9.140625" style="3" customWidth="1"/>
  </cols>
  <sheetData>
    <row r="1" spans="1:13" ht="12" customHeight="1">
      <c r="A1" s="14" t="s">
        <v>11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" customHeight="1">
      <c r="A2" s="14" t="str">
        <f>'Pregnant Women Participating'!A2</f>
        <v>FISCAL YEAR 2014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2" customHeight="1">
      <c r="A3" s="1" t="str">
        <f>'Pregnant Women Participating'!A3</f>
        <v>Data as of December 11, 2015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2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4" s="5" customFormat="1" ht="24" customHeight="1">
      <c r="A5" s="9" t="s">
        <v>0</v>
      </c>
      <c r="B5" s="24">
        <f>DATE(RIGHT(A2,4)-1,10,1)</f>
        <v>41548</v>
      </c>
      <c r="C5" s="25">
        <f>DATE(RIGHT(A2,4)-1,11,1)</f>
        <v>41579</v>
      </c>
      <c r="D5" s="25">
        <f>DATE(RIGHT(A2,4)-1,12,1)</f>
        <v>41609</v>
      </c>
      <c r="E5" s="25">
        <f>DATE(RIGHT(A2,4),1,1)</f>
        <v>41640</v>
      </c>
      <c r="F5" s="25">
        <f>DATE(RIGHT(A2,4),2,1)</f>
        <v>41671</v>
      </c>
      <c r="G5" s="25">
        <f>DATE(RIGHT(A2,4),3,1)</f>
        <v>41699</v>
      </c>
      <c r="H5" s="25">
        <f>DATE(RIGHT(A2,4),4,1)</f>
        <v>41730</v>
      </c>
      <c r="I5" s="25">
        <f>DATE(RIGHT(A2,4),5,1)</f>
        <v>41760</v>
      </c>
      <c r="J5" s="25">
        <f>DATE(RIGHT(A2,4),6,1)</f>
        <v>41791</v>
      </c>
      <c r="K5" s="25">
        <f>DATE(RIGHT(A2,4),7,1)</f>
        <v>41821</v>
      </c>
      <c r="L5" s="25">
        <f>DATE(RIGHT(A2,4),8,1)</f>
        <v>41852</v>
      </c>
      <c r="M5" s="25">
        <f>DATE(RIGHT(A2,4),9,1)</f>
        <v>41883</v>
      </c>
      <c r="N5" s="17" t="s">
        <v>12</v>
      </c>
    </row>
    <row r="6" spans="1:14" s="7" customFormat="1" ht="12" customHeight="1">
      <c r="A6" s="10" t="str">
        <f>'Pregnant Women Participating'!A6</f>
        <v>Connecticut</v>
      </c>
      <c r="B6" s="18">
        <v>2799</v>
      </c>
      <c r="C6" s="16">
        <v>2843</v>
      </c>
      <c r="D6" s="16">
        <v>2808</v>
      </c>
      <c r="E6" s="16">
        <v>2889</v>
      </c>
      <c r="F6" s="16">
        <v>2829</v>
      </c>
      <c r="G6" s="16">
        <v>2915</v>
      </c>
      <c r="H6" s="16">
        <v>2928</v>
      </c>
      <c r="I6" s="16">
        <v>2883</v>
      </c>
      <c r="J6" s="16">
        <v>2831</v>
      </c>
      <c r="K6" s="16">
        <v>2879</v>
      </c>
      <c r="L6" s="16">
        <v>2943</v>
      </c>
      <c r="M6" s="51">
        <v>3027</v>
      </c>
      <c r="N6" s="18">
        <f aca="true" t="shared" si="0" ref="N6:N37">IF(SUM(B6:M6)&gt;0,AVERAGE(B6:M6)," ")</f>
        <v>2881.1666666666665</v>
      </c>
    </row>
    <row r="7" spans="1:14" s="7" customFormat="1" ht="12" customHeight="1">
      <c r="A7" s="10" t="str">
        <f>'Pregnant Women Participating'!A7</f>
        <v>Maine</v>
      </c>
      <c r="B7" s="18">
        <v>1548</v>
      </c>
      <c r="C7" s="16">
        <v>1483</v>
      </c>
      <c r="D7" s="16">
        <v>1434</v>
      </c>
      <c r="E7" s="16">
        <v>1458</v>
      </c>
      <c r="F7" s="16">
        <v>1439</v>
      </c>
      <c r="G7" s="16">
        <v>1445</v>
      </c>
      <c r="H7" s="16">
        <v>1451</v>
      </c>
      <c r="I7" s="16">
        <v>1456</v>
      </c>
      <c r="J7" s="16">
        <v>1427</v>
      </c>
      <c r="K7" s="16">
        <v>1443</v>
      </c>
      <c r="L7" s="16">
        <v>1410</v>
      </c>
      <c r="M7" s="51">
        <v>1438</v>
      </c>
      <c r="N7" s="18">
        <f t="shared" si="0"/>
        <v>1452.6666666666667</v>
      </c>
    </row>
    <row r="8" spans="1:14" s="7" customFormat="1" ht="12" customHeight="1">
      <c r="A8" s="10" t="str">
        <f>'Pregnant Women Participating'!A8</f>
        <v>Massachusetts</v>
      </c>
      <c r="B8" s="18">
        <v>8657</v>
      </c>
      <c r="C8" s="16">
        <v>8528</v>
      </c>
      <c r="D8" s="16">
        <v>8231</v>
      </c>
      <c r="E8" s="16">
        <v>8389</v>
      </c>
      <c r="F8" s="16">
        <v>8275</v>
      </c>
      <c r="G8" s="16">
        <v>8326</v>
      </c>
      <c r="H8" s="16">
        <v>8294</v>
      </c>
      <c r="I8" s="16">
        <v>8395</v>
      </c>
      <c r="J8" s="16">
        <v>8303</v>
      </c>
      <c r="K8" s="16">
        <v>8423</v>
      </c>
      <c r="L8" s="16">
        <v>8313</v>
      </c>
      <c r="M8" s="51">
        <v>8408</v>
      </c>
      <c r="N8" s="18">
        <f t="shared" si="0"/>
        <v>8378.5</v>
      </c>
    </row>
    <row r="9" spans="1:14" s="7" customFormat="1" ht="12" customHeight="1">
      <c r="A9" s="10" t="str">
        <f>'Pregnant Women Participating'!A9</f>
        <v>New Hampshire</v>
      </c>
      <c r="B9" s="18">
        <v>878</v>
      </c>
      <c r="C9" s="16">
        <v>861</v>
      </c>
      <c r="D9" s="16">
        <v>858</v>
      </c>
      <c r="E9" s="16">
        <v>825</v>
      </c>
      <c r="F9" s="16">
        <v>828</v>
      </c>
      <c r="G9" s="16">
        <v>842</v>
      </c>
      <c r="H9" s="16">
        <v>866</v>
      </c>
      <c r="I9" s="16">
        <v>857</v>
      </c>
      <c r="J9" s="16">
        <v>865</v>
      </c>
      <c r="K9" s="16">
        <v>852</v>
      </c>
      <c r="L9" s="16">
        <v>846</v>
      </c>
      <c r="M9" s="51">
        <v>839</v>
      </c>
      <c r="N9" s="18">
        <f t="shared" si="0"/>
        <v>851.4166666666666</v>
      </c>
    </row>
    <row r="10" spans="1:14" s="7" customFormat="1" ht="12" customHeight="1">
      <c r="A10" s="10" t="str">
        <f>'Pregnant Women Participating'!A10</f>
        <v>New York</v>
      </c>
      <c r="B10" s="18">
        <v>49390</v>
      </c>
      <c r="C10" s="16">
        <v>48142</v>
      </c>
      <c r="D10" s="16">
        <v>47701</v>
      </c>
      <c r="E10" s="16">
        <v>47797</v>
      </c>
      <c r="F10" s="16">
        <v>47526</v>
      </c>
      <c r="G10" s="16">
        <v>47720</v>
      </c>
      <c r="H10" s="16">
        <v>47333</v>
      </c>
      <c r="I10" s="16">
        <v>47252</v>
      </c>
      <c r="J10" s="16">
        <v>47243</v>
      </c>
      <c r="K10" s="16">
        <v>47414</v>
      </c>
      <c r="L10" s="16">
        <v>47233</v>
      </c>
      <c r="M10" s="51">
        <v>47912</v>
      </c>
      <c r="N10" s="18">
        <f t="shared" si="0"/>
        <v>47721.916666666664</v>
      </c>
    </row>
    <row r="11" spans="1:14" s="7" customFormat="1" ht="12" customHeight="1">
      <c r="A11" s="10" t="str">
        <f>'Pregnant Women Participating'!A11</f>
        <v>Rhode Island</v>
      </c>
      <c r="B11" s="18">
        <v>959</v>
      </c>
      <c r="C11" s="16">
        <v>935</v>
      </c>
      <c r="D11" s="16">
        <v>913</v>
      </c>
      <c r="E11" s="16">
        <v>956</v>
      </c>
      <c r="F11" s="16">
        <v>950</v>
      </c>
      <c r="G11" s="16">
        <v>952</v>
      </c>
      <c r="H11" s="16">
        <v>964</v>
      </c>
      <c r="I11" s="16">
        <v>932</v>
      </c>
      <c r="J11" s="16">
        <v>941</v>
      </c>
      <c r="K11" s="16">
        <v>951</v>
      </c>
      <c r="L11" s="16">
        <v>964</v>
      </c>
      <c r="M11" s="51">
        <v>977</v>
      </c>
      <c r="N11" s="18">
        <f t="shared" si="0"/>
        <v>949.5</v>
      </c>
    </row>
    <row r="12" spans="1:14" s="7" customFormat="1" ht="12" customHeight="1">
      <c r="A12" s="10" t="str">
        <f>'Pregnant Women Participating'!A12</f>
        <v>Vermont</v>
      </c>
      <c r="B12" s="18">
        <v>1174</v>
      </c>
      <c r="C12" s="16">
        <v>1226</v>
      </c>
      <c r="D12" s="16">
        <v>1212</v>
      </c>
      <c r="E12" s="16">
        <v>1225</v>
      </c>
      <c r="F12" s="16">
        <v>1195</v>
      </c>
      <c r="G12" s="16">
        <v>1213</v>
      </c>
      <c r="H12" s="16">
        <v>1208</v>
      </c>
      <c r="I12" s="16">
        <v>1237</v>
      </c>
      <c r="J12" s="16">
        <v>1215</v>
      </c>
      <c r="K12" s="16">
        <v>1206</v>
      </c>
      <c r="L12" s="16">
        <v>1209</v>
      </c>
      <c r="M12" s="51">
        <v>1236</v>
      </c>
      <c r="N12" s="18">
        <f t="shared" si="0"/>
        <v>1213</v>
      </c>
    </row>
    <row r="13" spans="1:14" s="7" customFormat="1" ht="12" customHeight="1">
      <c r="A13" s="10" t="str">
        <f>'Pregnant Women Participating'!A13</f>
        <v>Indian Township, ME</v>
      </c>
      <c r="B13" s="18">
        <v>1</v>
      </c>
      <c r="C13" s="16">
        <v>1</v>
      </c>
      <c r="D13" s="16">
        <v>0</v>
      </c>
      <c r="E13" s="16">
        <v>1</v>
      </c>
      <c r="F13" s="16">
        <v>1</v>
      </c>
      <c r="G13" s="16">
        <v>1</v>
      </c>
      <c r="H13" s="16">
        <v>1</v>
      </c>
      <c r="I13" s="16">
        <v>2</v>
      </c>
      <c r="J13" s="16">
        <v>4</v>
      </c>
      <c r="K13" s="16">
        <v>3</v>
      </c>
      <c r="L13" s="16">
        <v>3</v>
      </c>
      <c r="M13" s="51">
        <v>6</v>
      </c>
      <c r="N13" s="18">
        <f t="shared" si="0"/>
        <v>2</v>
      </c>
    </row>
    <row r="14" spans="1:14" s="7" customFormat="1" ht="12" customHeight="1">
      <c r="A14" s="10" t="str">
        <f>'Pregnant Women Participating'!A14</f>
        <v>Pleasant Point, ME</v>
      </c>
      <c r="B14" s="18">
        <v>2</v>
      </c>
      <c r="C14" s="16">
        <v>0</v>
      </c>
      <c r="D14" s="16">
        <v>0</v>
      </c>
      <c r="E14" s="16">
        <v>0</v>
      </c>
      <c r="F14" s="16">
        <v>0</v>
      </c>
      <c r="G14" s="16">
        <v>2</v>
      </c>
      <c r="H14" s="16">
        <v>2</v>
      </c>
      <c r="I14" s="16">
        <v>2</v>
      </c>
      <c r="J14" s="16">
        <v>3</v>
      </c>
      <c r="K14" s="16">
        <v>3</v>
      </c>
      <c r="L14" s="16">
        <v>3</v>
      </c>
      <c r="M14" s="51">
        <v>4</v>
      </c>
      <c r="N14" s="18">
        <f t="shared" si="0"/>
        <v>1.75</v>
      </c>
    </row>
    <row r="15" spans="1:14" s="7" customFormat="1" ht="12" customHeight="1">
      <c r="A15" s="10" t="str">
        <f>'Pregnant Women Participating'!A15</f>
        <v>Seneca Nation, NY</v>
      </c>
      <c r="B15" s="18">
        <v>1</v>
      </c>
      <c r="C15" s="16">
        <v>4</v>
      </c>
      <c r="D15" s="16">
        <v>4</v>
      </c>
      <c r="E15" s="16">
        <v>4</v>
      </c>
      <c r="F15" s="16">
        <v>3</v>
      </c>
      <c r="G15" s="16">
        <v>5</v>
      </c>
      <c r="H15" s="16">
        <v>6</v>
      </c>
      <c r="I15" s="16">
        <v>5</v>
      </c>
      <c r="J15" s="16">
        <v>7</v>
      </c>
      <c r="K15" s="16">
        <v>7</v>
      </c>
      <c r="L15" s="16">
        <v>11</v>
      </c>
      <c r="M15" s="51">
        <v>10</v>
      </c>
      <c r="N15" s="18">
        <f t="shared" si="0"/>
        <v>5.583333333333333</v>
      </c>
    </row>
    <row r="16" spans="1:14" s="22" customFormat="1" ht="24.75" customHeight="1">
      <c r="A16" s="19" t="str">
        <f>'Pregnant Women Participating'!A16</f>
        <v>Northeast Region</v>
      </c>
      <c r="B16" s="21">
        <v>65409</v>
      </c>
      <c r="C16" s="20">
        <v>64023</v>
      </c>
      <c r="D16" s="20">
        <v>63161</v>
      </c>
      <c r="E16" s="20">
        <v>63544</v>
      </c>
      <c r="F16" s="20">
        <v>63046</v>
      </c>
      <c r="G16" s="20">
        <v>63421</v>
      </c>
      <c r="H16" s="20">
        <v>63053</v>
      </c>
      <c r="I16" s="20">
        <v>63021</v>
      </c>
      <c r="J16" s="20">
        <v>62839</v>
      </c>
      <c r="K16" s="20">
        <v>63181</v>
      </c>
      <c r="L16" s="20">
        <v>62935</v>
      </c>
      <c r="M16" s="50">
        <v>63857</v>
      </c>
      <c r="N16" s="21">
        <f t="shared" si="0"/>
        <v>63457.5</v>
      </c>
    </row>
    <row r="17" spans="1:14" ht="12" customHeight="1">
      <c r="A17" s="10" t="str">
        <f>'Pregnant Women Participating'!A17</f>
        <v>Delaware</v>
      </c>
      <c r="B17" s="18">
        <v>796</v>
      </c>
      <c r="C17" s="16">
        <v>761</v>
      </c>
      <c r="D17" s="16">
        <v>774</v>
      </c>
      <c r="E17" s="16">
        <v>797</v>
      </c>
      <c r="F17" s="16">
        <v>812</v>
      </c>
      <c r="G17" s="16">
        <v>818</v>
      </c>
      <c r="H17" s="16">
        <v>836</v>
      </c>
      <c r="I17" s="16">
        <v>842</v>
      </c>
      <c r="J17" s="16">
        <v>873</v>
      </c>
      <c r="K17" s="16">
        <v>887</v>
      </c>
      <c r="L17" s="16">
        <v>886</v>
      </c>
      <c r="M17" s="51">
        <v>880</v>
      </c>
      <c r="N17" s="18">
        <f t="shared" si="0"/>
        <v>830.1666666666666</v>
      </c>
    </row>
    <row r="18" spans="1:14" ht="12" customHeight="1">
      <c r="A18" s="10" t="str">
        <f>'Pregnant Women Participating'!A18</f>
        <v>District of Columbia</v>
      </c>
      <c r="B18" s="18">
        <v>1292</v>
      </c>
      <c r="C18" s="16">
        <v>1264</v>
      </c>
      <c r="D18" s="16">
        <v>1245</v>
      </c>
      <c r="E18" s="16">
        <v>1260</v>
      </c>
      <c r="F18" s="16">
        <v>1243</v>
      </c>
      <c r="G18" s="16">
        <v>1219</v>
      </c>
      <c r="H18" s="16">
        <v>1265</v>
      </c>
      <c r="I18" s="16">
        <v>1215</v>
      </c>
      <c r="J18" s="16">
        <v>1219</v>
      </c>
      <c r="K18" s="16">
        <v>1250</v>
      </c>
      <c r="L18" s="16">
        <v>1252</v>
      </c>
      <c r="M18" s="51">
        <v>1287</v>
      </c>
      <c r="N18" s="18">
        <f t="shared" si="0"/>
        <v>1250.9166666666667</v>
      </c>
    </row>
    <row r="19" spans="1:14" ht="12" customHeight="1">
      <c r="A19" s="10" t="str">
        <f>'Pregnant Women Participating'!A19</f>
        <v>Maryland</v>
      </c>
      <c r="B19" s="18">
        <v>9991</v>
      </c>
      <c r="C19" s="16">
        <v>9883</v>
      </c>
      <c r="D19" s="16">
        <v>9754</v>
      </c>
      <c r="E19" s="16">
        <v>9762</v>
      </c>
      <c r="F19" s="16">
        <v>9803</v>
      </c>
      <c r="G19" s="16">
        <v>9979</v>
      </c>
      <c r="H19" s="16">
        <v>10239</v>
      </c>
      <c r="I19" s="16">
        <v>10316</v>
      </c>
      <c r="J19" s="16">
        <v>10355</v>
      </c>
      <c r="K19" s="16">
        <v>10439</v>
      </c>
      <c r="L19" s="16">
        <v>10592</v>
      </c>
      <c r="M19" s="51">
        <v>10705</v>
      </c>
      <c r="N19" s="18">
        <f t="shared" si="0"/>
        <v>10151.5</v>
      </c>
    </row>
    <row r="20" spans="1:14" ht="12" customHeight="1">
      <c r="A20" s="10" t="str">
        <f>'Pregnant Women Participating'!A20</f>
        <v>New Jersey</v>
      </c>
      <c r="B20" s="18">
        <v>13311</v>
      </c>
      <c r="C20" s="16">
        <v>12995</v>
      </c>
      <c r="D20" s="16">
        <v>12857</v>
      </c>
      <c r="E20" s="16">
        <v>12930</v>
      </c>
      <c r="F20" s="16">
        <v>12718</v>
      </c>
      <c r="G20" s="16">
        <v>12723</v>
      </c>
      <c r="H20" s="16">
        <v>12618</v>
      </c>
      <c r="I20" s="16">
        <v>12850</v>
      </c>
      <c r="J20" s="16">
        <v>12880</v>
      </c>
      <c r="K20" s="16">
        <v>13107</v>
      </c>
      <c r="L20" s="16">
        <v>13142</v>
      </c>
      <c r="M20" s="51">
        <v>13444</v>
      </c>
      <c r="N20" s="18">
        <f t="shared" si="0"/>
        <v>12964.583333333334</v>
      </c>
    </row>
    <row r="21" spans="1:14" ht="12" customHeight="1">
      <c r="A21" s="10" t="str">
        <f>'Pregnant Women Participating'!A21</f>
        <v>Pennsylvania</v>
      </c>
      <c r="B21" s="18">
        <v>12958</v>
      </c>
      <c r="C21" s="16">
        <v>12537</v>
      </c>
      <c r="D21" s="16">
        <v>12430</v>
      </c>
      <c r="E21" s="16">
        <v>12431</v>
      </c>
      <c r="F21" s="16">
        <v>12195</v>
      </c>
      <c r="G21" s="16">
        <v>12395</v>
      </c>
      <c r="H21" s="16">
        <v>12685</v>
      </c>
      <c r="I21" s="16">
        <v>12734</v>
      </c>
      <c r="J21" s="16">
        <v>13338</v>
      </c>
      <c r="K21" s="16">
        <v>13050</v>
      </c>
      <c r="L21" s="16">
        <v>13619</v>
      </c>
      <c r="M21" s="51">
        <v>13350</v>
      </c>
      <c r="N21" s="18">
        <f t="shared" si="0"/>
        <v>12810.166666666666</v>
      </c>
    </row>
    <row r="22" spans="1:14" ht="12" customHeight="1">
      <c r="A22" s="10" t="str">
        <f>'Pregnant Women Participating'!A22</f>
        <v>Puerto Rico</v>
      </c>
      <c r="B22" s="18">
        <v>7456</v>
      </c>
      <c r="C22" s="16">
        <v>6920</v>
      </c>
      <c r="D22" s="16">
        <v>6822</v>
      </c>
      <c r="E22" s="16">
        <v>7043</v>
      </c>
      <c r="F22" s="16">
        <v>7143</v>
      </c>
      <c r="G22" s="16">
        <v>7598</v>
      </c>
      <c r="H22" s="16">
        <v>7511</v>
      </c>
      <c r="I22" s="16">
        <v>7181</v>
      </c>
      <c r="J22" s="16">
        <v>7319</v>
      </c>
      <c r="K22" s="16">
        <v>7283</v>
      </c>
      <c r="L22" s="16">
        <v>7442</v>
      </c>
      <c r="M22" s="51">
        <v>7726</v>
      </c>
      <c r="N22" s="18">
        <f t="shared" si="0"/>
        <v>7287</v>
      </c>
    </row>
    <row r="23" spans="1:14" ht="12" customHeight="1">
      <c r="A23" s="10" t="str">
        <f>'Pregnant Women Participating'!A23</f>
        <v>Virginia</v>
      </c>
      <c r="B23" s="18">
        <v>8308</v>
      </c>
      <c r="C23" s="16">
        <v>8218</v>
      </c>
      <c r="D23" s="16">
        <v>8101</v>
      </c>
      <c r="E23" s="16">
        <v>7958</v>
      </c>
      <c r="F23" s="16">
        <v>7998</v>
      </c>
      <c r="G23" s="16">
        <v>7864</v>
      </c>
      <c r="H23" s="16">
        <v>7379</v>
      </c>
      <c r="I23" s="16">
        <v>6795</v>
      </c>
      <c r="J23" s="16">
        <v>6377</v>
      </c>
      <c r="K23" s="16">
        <v>6473</v>
      </c>
      <c r="L23" s="16">
        <v>6705</v>
      </c>
      <c r="M23" s="51">
        <v>6970</v>
      </c>
      <c r="N23" s="18">
        <f t="shared" si="0"/>
        <v>7428.833333333333</v>
      </c>
    </row>
    <row r="24" spans="1:14" ht="12" customHeight="1">
      <c r="A24" s="10" t="str">
        <f>'Pregnant Women Participating'!A24</f>
        <v>Virgin Islands</v>
      </c>
      <c r="B24" s="18">
        <v>565</v>
      </c>
      <c r="C24" s="16">
        <v>542</v>
      </c>
      <c r="D24" s="16">
        <v>553</v>
      </c>
      <c r="E24" s="16">
        <v>561</v>
      </c>
      <c r="F24" s="16">
        <v>571</v>
      </c>
      <c r="G24" s="16">
        <v>591</v>
      </c>
      <c r="H24" s="16">
        <v>597</v>
      </c>
      <c r="I24" s="16">
        <v>598</v>
      </c>
      <c r="J24" s="16">
        <v>596</v>
      </c>
      <c r="K24" s="16">
        <v>559</v>
      </c>
      <c r="L24" s="16">
        <v>563</v>
      </c>
      <c r="M24" s="51">
        <v>562</v>
      </c>
      <c r="N24" s="18">
        <f t="shared" si="0"/>
        <v>571.5</v>
      </c>
    </row>
    <row r="25" spans="1:14" ht="12" customHeight="1">
      <c r="A25" s="10" t="str">
        <f>'Pregnant Women Participating'!A25</f>
        <v>West Virginia</v>
      </c>
      <c r="B25" s="18">
        <v>1635</v>
      </c>
      <c r="C25" s="16">
        <v>1593</v>
      </c>
      <c r="D25" s="16">
        <v>1537</v>
      </c>
      <c r="E25" s="16">
        <v>1500</v>
      </c>
      <c r="F25" s="16">
        <v>1494</v>
      </c>
      <c r="G25" s="16">
        <v>1569</v>
      </c>
      <c r="H25" s="16">
        <v>1569</v>
      </c>
      <c r="I25" s="16">
        <v>1550</v>
      </c>
      <c r="J25" s="16">
        <v>1535</v>
      </c>
      <c r="K25" s="16">
        <v>1509</v>
      </c>
      <c r="L25" s="16">
        <v>1515</v>
      </c>
      <c r="M25" s="51">
        <v>1524</v>
      </c>
      <c r="N25" s="18">
        <f t="shared" si="0"/>
        <v>1544.1666666666667</v>
      </c>
    </row>
    <row r="26" spans="1:14" s="23" customFormat="1" ht="24.75" customHeight="1">
      <c r="A26" s="19" t="str">
        <f>'Pregnant Women Participating'!A26</f>
        <v>Mid-Atlantic Region</v>
      </c>
      <c r="B26" s="21">
        <v>56312</v>
      </c>
      <c r="C26" s="20">
        <v>54713</v>
      </c>
      <c r="D26" s="20">
        <v>54073</v>
      </c>
      <c r="E26" s="20">
        <v>54242</v>
      </c>
      <c r="F26" s="20">
        <v>53977</v>
      </c>
      <c r="G26" s="20">
        <v>54756</v>
      </c>
      <c r="H26" s="20">
        <v>54699</v>
      </c>
      <c r="I26" s="20">
        <v>54081</v>
      </c>
      <c r="J26" s="20">
        <v>54492</v>
      </c>
      <c r="K26" s="20">
        <v>54557</v>
      </c>
      <c r="L26" s="20">
        <v>55716</v>
      </c>
      <c r="M26" s="50">
        <v>56448</v>
      </c>
      <c r="N26" s="21">
        <f t="shared" si="0"/>
        <v>54838.833333333336</v>
      </c>
    </row>
    <row r="27" spans="1:14" ht="12" customHeight="1">
      <c r="A27" s="10" t="str">
        <f>'Pregnant Women Participating'!A27</f>
        <v>Alabama</v>
      </c>
      <c r="B27" s="18">
        <v>3903</v>
      </c>
      <c r="C27" s="16">
        <v>3797</v>
      </c>
      <c r="D27" s="16">
        <v>3986</v>
      </c>
      <c r="E27" s="16">
        <v>4255</v>
      </c>
      <c r="F27" s="16">
        <v>3725</v>
      </c>
      <c r="G27" s="16">
        <v>3706</v>
      </c>
      <c r="H27" s="16">
        <v>3782</v>
      </c>
      <c r="I27" s="16">
        <v>3905</v>
      </c>
      <c r="J27" s="16">
        <v>3799</v>
      </c>
      <c r="K27" s="16">
        <v>3832</v>
      </c>
      <c r="L27" s="16">
        <v>3754</v>
      </c>
      <c r="M27" s="51">
        <v>3844</v>
      </c>
      <c r="N27" s="18">
        <f t="shared" si="0"/>
        <v>3857.3333333333335</v>
      </c>
    </row>
    <row r="28" spans="1:14" ht="12" customHeight="1">
      <c r="A28" s="10" t="str">
        <f>'Pregnant Women Participating'!A28</f>
        <v>Florida</v>
      </c>
      <c r="B28" s="18">
        <v>34022</v>
      </c>
      <c r="C28" s="16">
        <v>33544</v>
      </c>
      <c r="D28" s="16">
        <v>32776</v>
      </c>
      <c r="E28" s="16">
        <v>32747</v>
      </c>
      <c r="F28" s="16">
        <v>32337</v>
      </c>
      <c r="G28" s="16">
        <v>32137</v>
      </c>
      <c r="H28" s="16">
        <v>32118</v>
      </c>
      <c r="I28" s="16">
        <v>32234</v>
      </c>
      <c r="J28" s="16">
        <v>32533</v>
      </c>
      <c r="K28" s="16">
        <v>33038</v>
      </c>
      <c r="L28" s="16">
        <v>33753</v>
      </c>
      <c r="M28" s="51">
        <v>34544</v>
      </c>
      <c r="N28" s="18">
        <f t="shared" si="0"/>
        <v>32981.916666666664</v>
      </c>
    </row>
    <row r="29" spans="1:14" ht="12" customHeight="1">
      <c r="A29" s="10" t="str">
        <f>'Pregnant Women Participating'!A29</f>
        <v>Georgia</v>
      </c>
      <c r="B29" s="18">
        <v>21138</v>
      </c>
      <c r="C29" s="16">
        <v>20481</v>
      </c>
      <c r="D29" s="16">
        <v>20484</v>
      </c>
      <c r="E29" s="16">
        <v>20379</v>
      </c>
      <c r="F29" s="16">
        <v>19874</v>
      </c>
      <c r="G29" s="16">
        <v>19908</v>
      </c>
      <c r="H29" s="16">
        <v>20021</v>
      </c>
      <c r="I29" s="16">
        <v>20098</v>
      </c>
      <c r="J29" s="16">
        <v>20317</v>
      </c>
      <c r="K29" s="16">
        <v>20541</v>
      </c>
      <c r="L29" s="16">
        <v>20687</v>
      </c>
      <c r="M29" s="51">
        <v>20710</v>
      </c>
      <c r="N29" s="18">
        <f t="shared" si="0"/>
        <v>20386.5</v>
      </c>
    </row>
    <row r="30" spans="1:14" ht="12" customHeight="1">
      <c r="A30" s="10" t="str">
        <f>'Pregnant Women Participating'!A30</f>
        <v>Kentucky</v>
      </c>
      <c r="B30" s="18">
        <v>5570</v>
      </c>
      <c r="C30" s="16">
        <v>5498</v>
      </c>
      <c r="D30" s="16">
        <v>5400</v>
      </c>
      <c r="E30" s="16">
        <v>4221</v>
      </c>
      <c r="F30" s="16">
        <v>4238</v>
      </c>
      <c r="G30" s="16">
        <v>4326</v>
      </c>
      <c r="H30" s="16">
        <v>4335</v>
      </c>
      <c r="I30" s="16">
        <v>4381</v>
      </c>
      <c r="J30" s="16">
        <v>4298</v>
      </c>
      <c r="K30" s="16">
        <v>4387</v>
      </c>
      <c r="L30" s="16">
        <v>4494</v>
      </c>
      <c r="M30" s="51">
        <v>4672</v>
      </c>
      <c r="N30" s="18">
        <f t="shared" si="0"/>
        <v>4651.666666666667</v>
      </c>
    </row>
    <row r="31" spans="1:14" ht="12" customHeight="1">
      <c r="A31" s="10" t="str">
        <f>'Pregnant Women Participating'!A31</f>
        <v>Mississippi</v>
      </c>
      <c r="B31" s="18">
        <v>1691</v>
      </c>
      <c r="C31" s="16">
        <v>1813</v>
      </c>
      <c r="D31" s="16">
        <v>1907</v>
      </c>
      <c r="E31" s="16">
        <v>1894</v>
      </c>
      <c r="F31" s="16">
        <v>1990</v>
      </c>
      <c r="G31" s="16">
        <v>2004</v>
      </c>
      <c r="H31" s="16">
        <v>2168</v>
      </c>
      <c r="I31" s="16">
        <v>2214</v>
      </c>
      <c r="J31" s="16">
        <v>2202</v>
      </c>
      <c r="K31" s="16">
        <v>2263</v>
      </c>
      <c r="L31" s="16">
        <v>2356</v>
      </c>
      <c r="M31" s="51">
        <v>2315</v>
      </c>
      <c r="N31" s="18">
        <f t="shared" si="0"/>
        <v>2068.0833333333335</v>
      </c>
    </row>
    <row r="32" spans="1:14" ht="12" customHeight="1">
      <c r="A32" s="10" t="str">
        <f>'Pregnant Women Participating'!A32</f>
        <v>North Carolina</v>
      </c>
      <c r="B32" s="18">
        <v>18581</v>
      </c>
      <c r="C32" s="16">
        <v>18621</v>
      </c>
      <c r="D32" s="16">
        <v>18641</v>
      </c>
      <c r="E32" s="16">
        <v>18626</v>
      </c>
      <c r="F32" s="16">
        <v>18409</v>
      </c>
      <c r="G32" s="16">
        <v>18491</v>
      </c>
      <c r="H32" s="16">
        <v>18487</v>
      </c>
      <c r="I32" s="16">
        <v>18296</v>
      </c>
      <c r="J32" s="16">
        <v>17938</v>
      </c>
      <c r="K32" s="16">
        <v>17689</v>
      </c>
      <c r="L32" s="16">
        <v>17561</v>
      </c>
      <c r="M32" s="51">
        <v>17396</v>
      </c>
      <c r="N32" s="18">
        <f t="shared" si="0"/>
        <v>18228</v>
      </c>
    </row>
    <row r="33" spans="1:14" ht="12" customHeight="1">
      <c r="A33" s="10" t="str">
        <f>'Pregnant Women Participating'!A33</f>
        <v>South Carolina</v>
      </c>
      <c r="B33" s="18">
        <v>5939</v>
      </c>
      <c r="C33" s="16">
        <v>5894</v>
      </c>
      <c r="D33" s="16">
        <v>5870</v>
      </c>
      <c r="E33" s="16">
        <v>5862</v>
      </c>
      <c r="F33" s="16">
        <v>5770</v>
      </c>
      <c r="G33" s="16">
        <v>5817</v>
      </c>
      <c r="H33" s="16">
        <v>5729</v>
      </c>
      <c r="I33" s="16">
        <v>5826</v>
      </c>
      <c r="J33" s="16">
        <v>5944</v>
      </c>
      <c r="K33" s="16">
        <v>6118</v>
      </c>
      <c r="L33" s="16">
        <v>6358</v>
      </c>
      <c r="M33" s="51">
        <v>6674</v>
      </c>
      <c r="N33" s="18">
        <f t="shared" si="0"/>
        <v>5983.416666666667</v>
      </c>
    </row>
    <row r="34" spans="1:14" ht="12" customHeight="1">
      <c r="A34" s="10" t="str">
        <f>'Pregnant Women Participating'!A34</f>
        <v>Tennessee</v>
      </c>
      <c r="B34" s="18">
        <v>8720</v>
      </c>
      <c r="C34" s="16">
        <v>8564</v>
      </c>
      <c r="D34" s="16">
        <v>8504</v>
      </c>
      <c r="E34" s="16">
        <v>8441</v>
      </c>
      <c r="F34" s="16">
        <v>8468</v>
      </c>
      <c r="G34" s="16">
        <v>8493</v>
      </c>
      <c r="H34" s="16">
        <v>8439</v>
      </c>
      <c r="I34" s="16">
        <v>8506</v>
      </c>
      <c r="J34" s="16">
        <v>8576</v>
      </c>
      <c r="K34" s="16">
        <v>8723</v>
      </c>
      <c r="L34" s="16">
        <v>8787</v>
      </c>
      <c r="M34" s="51">
        <v>8903</v>
      </c>
      <c r="N34" s="18">
        <f t="shared" si="0"/>
        <v>8593.666666666666</v>
      </c>
    </row>
    <row r="35" spans="1:14" ht="12" customHeight="1">
      <c r="A35" s="10" t="str">
        <f>'Pregnant Women Participating'!A35</f>
        <v>Choctaw Indians, MS</v>
      </c>
      <c r="B35" s="18">
        <v>9</v>
      </c>
      <c r="C35" s="16">
        <v>11</v>
      </c>
      <c r="D35" s="16">
        <v>13</v>
      </c>
      <c r="E35" s="16">
        <v>14</v>
      </c>
      <c r="F35" s="16">
        <v>11</v>
      </c>
      <c r="G35" s="16">
        <v>10</v>
      </c>
      <c r="H35" s="16">
        <v>7</v>
      </c>
      <c r="I35" s="16">
        <v>8</v>
      </c>
      <c r="J35" s="16">
        <v>6</v>
      </c>
      <c r="K35" s="16">
        <v>6</v>
      </c>
      <c r="L35" s="16">
        <v>8</v>
      </c>
      <c r="M35" s="51">
        <v>12</v>
      </c>
      <c r="N35" s="18">
        <f t="shared" si="0"/>
        <v>9.583333333333334</v>
      </c>
    </row>
    <row r="36" spans="1:14" ht="12" customHeight="1">
      <c r="A36" s="10" t="str">
        <f>'Pregnant Women Participating'!A36</f>
        <v>Eastern Cherokee, NC</v>
      </c>
      <c r="B36" s="18">
        <v>48</v>
      </c>
      <c r="C36" s="16">
        <v>47</v>
      </c>
      <c r="D36" s="16">
        <v>49</v>
      </c>
      <c r="E36" s="16">
        <v>50</v>
      </c>
      <c r="F36" s="16">
        <v>45</v>
      </c>
      <c r="G36" s="16">
        <v>52</v>
      </c>
      <c r="H36" s="16">
        <v>58</v>
      </c>
      <c r="I36" s="16">
        <v>61</v>
      </c>
      <c r="J36" s="16">
        <v>53</v>
      </c>
      <c r="K36" s="16">
        <v>54</v>
      </c>
      <c r="L36" s="16">
        <v>44</v>
      </c>
      <c r="M36" s="51">
        <v>42</v>
      </c>
      <c r="N36" s="18">
        <f t="shared" si="0"/>
        <v>50.25</v>
      </c>
    </row>
    <row r="37" spans="1:14" s="23" customFormat="1" ht="24.75" customHeight="1">
      <c r="A37" s="19" t="str">
        <f>'Pregnant Women Participating'!A37</f>
        <v>Southeast Region</v>
      </c>
      <c r="B37" s="21">
        <v>99621</v>
      </c>
      <c r="C37" s="20">
        <v>98270</v>
      </c>
      <c r="D37" s="20">
        <v>97630</v>
      </c>
      <c r="E37" s="20">
        <v>96489</v>
      </c>
      <c r="F37" s="20">
        <v>94867</v>
      </c>
      <c r="G37" s="20">
        <v>94944</v>
      </c>
      <c r="H37" s="20">
        <v>95144</v>
      </c>
      <c r="I37" s="20">
        <v>95529</v>
      </c>
      <c r="J37" s="20">
        <v>95666</v>
      </c>
      <c r="K37" s="20">
        <v>96651</v>
      </c>
      <c r="L37" s="20">
        <v>97802</v>
      </c>
      <c r="M37" s="50">
        <v>99112</v>
      </c>
      <c r="N37" s="21">
        <f t="shared" si="0"/>
        <v>96810.41666666667</v>
      </c>
    </row>
    <row r="38" spans="1:14" ht="12" customHeight="1">
      <c r="A38" s="10" t="str">
        <f>'Pregnant Women Participating'!A38</f>
        <v>Illinois</v>
      </c>
      <c r="B38" s="18">
        <v>16898</v>
      </c>
      <c r="C38" s="16">
        <v>16750</v>
      </c>
      <c r="D38" s="16">
        <v>16643</v>
      </c>
      <c r="E38" s="16">
        <v>16647</v>
      </c>
      <c r="F38" s="16">
        <v>16607</v>
      </c>
      <c r="G38" s="16">
        <v>16786</v>
      </c>
      <c r="H38" s="16">
        <v>16773</v>
      </c>
      <c r="I38" s="16">
        <v>16758</v>
      </c>
      <c r="J38" s="16">
        <v>16783</v>
      </c>
      <c r="K38" s="16">
        <v>17046</v>
      </c>
      <c r="L38" s="16">
        <v>17036</v>
      </c>
      <c r="M38" s="51">
        <v>17284</v>
      </c>
      <c r="N38" s="18">
        <f aca="true" t="shared" si="1" ref="N38:N69">IF(SUM(B38:M38)&gt;0,AVERAGE(B38:M38)," ")</f>
        <v>16834.25</v>
      </c>
    </row>
    <row r="39" spans="1:14" ht="12" customHeight="1">
      <c r="A39" s="10" t="str">
        <f>'Pregnant Women Participating'!A39</f>
        <v>Indiana</v>
      </c>
      <c r="B39" s="18">
        <v>7282</v>
      </c>
      <c r="C39" s="16">
        <v>7166</v>
      </c>
      <c r="D39" s="16">
        <v>7126</v>
      </c>
      <c r="E39" s="16">
        <v>7102</v>
      </c>
      <c r="F39" s="16">
        <v>7118</v>
      </c>
      <c r="G39" s="16">
        <v>7130</v>
      </c>
      <c r="H39" s="16">
        <v>7085</v>
      </c>
      <c r="I39" s="16">
        <v>7048</v>
      </c>
      <c r="J39" s="16">
        <v>6972</v>
      </c>
      <c r="K39" s="16">
        <v>7095</v>
      </c>
      <c r="L39" s="16">
        <v>7251</v>
      </c>
      <c r="M39" s="51">
        <v>7334</v>
      </c>
      <c r="N39" s="18">
        <f t="shared" si="1"/>
        <v>7142.416666666667</v>
      </c>
    </row>
    <row r="40" spans="1:14" ht="12" customHeight="1">
      <c r="A40" s="10" t="str">
        <f>'Pregnant Women Participating'!A40</f>
        <v>Michigan</v>
      </c>
      <c r="B40" s="18">
        <v>11092</v>
      </c>
      <c r="C40" s="16">
        <v>11196</v>
      </c>
      <c r="D40" s="16">
        <v>10908</v>
      </c>
      <c r="E40" s="16">
        <v>10811</v>
      </c>
      <c r="F40" s="16">
        <v>10683</v>
      </c>
      <c r="G40" s="16">
        <v>10846</v>
      </c>
      <c r="H40" s="16">
        <v>10883</v>
      </c>
      <c r="I40" s="16">
        <v>10913</v>
      </c>
      <c r="J40" s="16">
        <v>10854</v>
      </c>
      <c r="K40" s="16">
        <v>10860</v>
      </c>
      <c r="L40" s="16">
        <v>11074</v>
      </c>
      <c r="M40" s="51">
        <v>10989</v>
      </c>
      <c r="N40" s="18">
        <f t="shared" si="1"/>
        <v>10925.75</v>
      </c>
    </row>
    <row r="41" spans="1:14" ht="12" customHeight="1">
      <c r="A41" s="10" t="str">
        <f>'Pregnant Women Participating'!A41</f>
        <v>Minnesota</v>
      </c>
      <c r="B41" s="18">
        <v>9647</v>
      </c>
      <c r="C41" s="16">
        <v>9561</v>
      </c>
      <c r="D41" s="16">
        <v>9530</v>
      </c>
      <c r="E41" s="16">
        <v>9569</v>
      </c>
      <c r="F41" s="16">
        <v>9372</v>
      </c>
      <c r="G41" s="16">
        <v>9495</v>
      </c>
      <c r="H41" s="16">
        <v>9487</v>
      </c>
      <c r="I41" s="16">
        <v>9562</v>
      </c>
      <c r="J41" s="16">
        <v>9652</v>
      </c>
      <c r="K41" s="16">
        <v>9695</v>
      </c>
      <c r="L41" s="16">
        <v>9733</v>
      </c>
      <c r="M41" s="51">
        <v>9867</v>
      </c>
      <c r="N41" s="18">
        <f t="shared" si="1"/>
        <v>9597.5</v>
      </c>
    </row>
    <row r="42" spans="1:14" ht="12" customHeight="1">
      <c r="A42" s="10" t="str">
        <f>'Pregnant Women Participating'!A42</f>
        <v>Ohio</v>
      </c>
      <c r="B42" s="18">
        <v>12308</v>
      </c>
      <c r="C42" s="16">
        <v>12317</v>
      </c>
      <c r="D42" s="16">
        <v>12198</v>
      </c>
      <c r="E42" s="16">
        <v>12144</v>
      </c>
      <c r="F42" s="16">
        <v>12107</v>
      </c>
      <c r="G42" s="16">
        <v>12153</v>
      </c>
      <c r="H42" s="16">
        <v>12257</v>
      </c>
      <c r="I42" s="16">
        <v>12217</v>
      </c>
      <c r="J42" s="16">
        <v>12388</v>
      </c>
      <c r="K42" s="16">
        <v>12470</v>
      </c>
      <c r="L42" s="16">
        <v>12651</v>
      </c>
      <c r="M42" s="51">
        <v>12766</v>
      </c>
      <c r="N42" s="18">
        <f t="shared" si="1"/>
        <v>12331.333333333334</v>
      </c>
    </row>
    <row r="43" spans="1:14" ht="12" customHeight="1">
      <c r="A43" s="10" t="str">
        <f>'Pregnant Women Participating'!A43</f>
        <v>Wisconsin</v>
      </c>
      <c r="B43" s="18">
        <v>5885</v>
      </c>
      <c r="C43" s="16">
        <v>5816</v>
      </c>
      <c r="D43" s="16">
        <v>5614</v>
      </c>
      <c r="E43" s="16">
        <v>5621</v>
      </c>
      <c r="F43" s="16">
        <v>5573</v>
      </c>
      <c r="G43" s="16">
        <v>5576</v>
      </c>
      <c r="H43" s="16">
        <v>5676</v>
      </c>
      <c r="I43" s="16">
        <v>5663</v>
      </c>
      <c r="J43" s="16">
        <v>5681</v>
      </c>
      <c r="K43" s="16">
        <v>5821</v>
      </c>
      <c r="L43" s="16">
        <v>5726</v>
      </c>
      <c r="M43" s="51">
        <v>5849</v>
      </c>
      <c r="N43" s="18">
        <f t="shared" si="1"/>
        <v>5708.416666666667</v>
      </c>
    </row>
    <row r="44" spans="1:14" s="23" customFormat="1" ht="24.75" customHeight="1">
      <c r="A44" s="19" t="str">
        <f>'Pregnant Women Participating'!A44</f>
        <v>Midwest Region</v>
      </c>
      <c r="B44" s="21">
        <v>63112</v>
      </c>
      <c r="C44" s="20">
        <v>62806</v>
      </c>
      <c r="D44" s="20">
        <v>62019</v>
      </c>
      <c r="E44" s="20">
        <v>61894</v>
      </c>
      <c r="F44" s="20">
        <v>61460</v>
      </c>
      <c r="G44" s="20">
        <v>61986</v>
      </c>
      <c r="H44" s="20">
        <v>62161</v>
      </c>
      <c r="I44" s="20">
        <v>62161</v>
      </c>
      <c r="J44" s="20">
        <v>62330</v>
      </c>
      <c r="K44" s="20">
        <v>62987</v>
      </c>
      <c r="L44" s="20">
        <v>63471</v>
      </c>
      <c r="M44" s="50">
        <v>64089</v>
      </c>
      <c r="N44" s="21">
        <f t="shared" si="1"/>
        <v>62539.666666666664</v>
      </c>
    </row>
    <row r="45" spans="1:14" ht="12" customHeight="1">
      <c r="A45" s="10" t="str">
        <f>'Pregnant Women Participating'!A45</f>
        <v>Arkansas</v>
      </c>
      <c r="B45" s="18">
        <v>2745</v>
      </c>
      <c r="C45" s="16">
        <v>2692</v>
      </c>
      <c r="D45" s="16">
        <v>2675</v>
      </c>
      <c r="E45" s="16">
        <v>2813</v>
      </c>
      <c r="F45" s="16">
        <v>2756</v>
      </c>
      <c r="G45" s="16">
        <v>2804</v>
      </c>
      <c r="H45" s="16">
        <v>2849</v>
      </c>
      <c r="I45" s="16">
        <v>2873</v>
      </c>
      <c r="J45" s="16">
        <v>2834</v>
      </c>
      <c r="K45" s="16">
        <v>2874</v>
      </c>
      <c r="L45" s="16">
        <v>2826</v>
      </c>
      <c r="M45" s="51">
        <v>2890</v>
      </c>
      <c r="N45" s="18">
        <f t="shared" si="1"/>
        <v>2802.5833333333335</v>
      </c>
    </row>
    <row r="46" spans="1:14" ht="12" customHeight="1">
      <c r="A46" s="10" t="str">
        <f>'Pregnant Women Participating'!A46</f>
        <v>Louisiana</v>
      </c>
      <c r="B46" s="18">
        <v>3358</v>
      </c>
      <c r="C46" s="16">
        <v>3120</v>
      </c>
      <c r="D46" s="16">
        <v>3181</v>
      </c>
      <c r="E46" s="16">
        <v>3236</v>
      </c>
      <c r="F46" s="16">
        <v>3257</v>
      </c>
      <c r="G46" s="16">
        <v>3368</v>
      </c>
      <c r="H46" s="16">
        <v>3494</v>
      </c>
      <c r="I46" s="16">
        <v>3459</v>
      </c>
      <c r="J46" s="16">
        <v>3359</v>
      </c>
      <c r="K46" s="16">
        <v>3432</v>
      </c>
      <c r="L46" s="16">
        <v>3487</v>
      </c>
      <c r="M46" s="51">
        <v>3604</v>
      </c>
      <c r="N46" s="18">
        <f t="shared" si="1"/>
        <v>3362.9166666666665</v>
      </c>
    </row>
    <row r="47" spans="1:14" ht="12" customHeight="1">
      <c r="A47" s="10" t="str">
        <f>'Pregnant Women Participating'!A47</f>
        <v>New Mexico</v>
      </c>
      <c r="B47" s="18">
        <v>4803</v>
      </c>
      <c r="C47" s="16">
        <v>4604</v>
      </c>
      <c r="D47" s="16">
        <v>4594</v>
      </c>
      <c r="E47" s="16">
        <v>4655</v>
      </c>
      <c r="F47" s="16">
        <v>4614</v>
      </c>
      <c r="G47" s="16">
        <v>4763</v>
      </c>
      <c r="H47" s="16">
        <v>4761</v>
      </c>
      <c r="I47" s="16">
        <v>4706</v>
      </c>
      <c r="J47" s="16">
        <v>4763</v>
      </c>
      <c r="K47" s="16">
        <v>4811</v>
      </c>
      <c r="L47" s="16">
        <v>4697</v>
      </c>
      <c r="M47" s="51">
        <v>4926</v>
      </c>
      <c r="N47" s="18">
        <f t="shared" si="1"/>
        <v>4724.75</v>
      </c>
    </row>
    <row r="48" spans="1:14" ht="12" customHeight="1">
      <c r="A48" s="10" t="str">
        <f>'Pregnant Women Participating'!A48</f>
        <v>Oklahoma</v>
      </c>
      <c r="B48" s="18">
        <v>4511</v>
      </c>
      <c r="C48" s="16">
        <v>4385</v>
      </c>
      <c r="D48" s="16">
        <v>4309</v>
      </c>
      <c r="E48" s="16">
        <v>4536</v>
      </c>
      <c r="F48" s="16">
        <v>4549</v>
      </c>
      <c r="G48" s="16">
        <v>4492</v>
      </c>
      <c r="H48" s="16">
        <v>4435</v>
      </c>
      <c r="I48" s="16">
        <v>4530</v>
      </c>
      <c r="J48" s="16">
        <v>4486</v>
      </c>
      <c r="K48" s="16">
        <v>4564</v>
      </c>
      <c r="L48" s="16">
        <v>4654</v>
      </c>
      <c r="M48" s="51">
        <v>4838</v>
      </c>
      <c r="N48" s="18">
        <f t="shared" si="1"/>
        <v>4524.083333333333</v>
      </c>
    </row>
    <row r="49" spans="1:14" ht="12" customHeight="1">
      <c r="A49" s="10" t="str">
        <f>'Pregnant Women Participating'!A49</f>
        <v>Texas</v>
      </c>
      <c r="B49" s="18">
        <v>104243</v>
      </c>
      <c r="C49" s="16">
        <v>104008</v>
      </c>
      <c r="D49" s="16">
        <v>103739</v>
      </c>
      <c r="E49" s="16">
        <v>104775</v>
      </c>
      <c r="F49" s="16">
        <v>104826</v>
      </c>
      <c r="G49" s="16">
        <v>105093</v>
      </c>
      <c r="H49" s="16">
        <v>105161</v>
      </c>
      <c r="I49" s="16">
        <v>104969</v>
      </c>
      <c r="J49" s="16">
        <v>104870</v>
      </c>
      <c r="K49" s="16">
        <v>105241</v>
      </c>
      <c r="L49" s="16">
        <v>105539</v>
      </c>
      <c r="M49" s="51">
        <v>106588</v>
      </c>
      <c r="N49" s="18">
        <f t="shared" si="1"/>
        <v>104921</v>
      </c>
    </row>
    <row r="50" spans="1:14" ht="12" customHeight="1">
      <c r="A50" s="10" t="str">
        <f>'Pregnant Women Participating'!A50</f>
        <v>Acoma, Canoncito &amp; Laguna, NM</v>
      </c>
      <c r="B50" s="18">
        <v>48</v>
      </c>
      <c r="C50" s="16">
        <v>47</v>
      </c>
      <c r="D50" s="16">
        <v>54</v>
      </c>
      <c r="E50" s="16">
        <v>56</v>
      </c>
      <c r="F50" s="16">
        <v>45</v>
      </c>
      <c r="G50" s="16">
        <v>52</v>
      </c>
      <c r="H50" s="16">
        <v>48</v>
      </c>
      <c r="I50" s="16">
        <v>55</v>
      </c>
      <c r="J50" s="16">
        <v>59</v>
      </c>
      <c r="K50" s="16">
        <v>56</v>
      </c>
      <c r="L50" s="16">
        <v>54</v>
      </c>
      <c r="M50" s="51">
        <v>55</v>
      </c>
      <c r="N50" s="18">
        <f t="shared" si="1"/>
        <v>52.416666666666664</v>
      </c>
    </row>
    <row r="51" spans="1:14" ht="12" customHeight="1">
      <c r="A51" s="10" t="str">
        <f>'Pregnant Women Participating'!A51</f>
        <v>Eight Northern Pueblos, NM</v>
      </c>
      <c r="B51" s="18">
        <v>18</v>
      </c>
      <c r="C51" s="16">
        <v>19</v>
      </c>
      <c r="D51" s="16">
        <v>18</v>
      </c>
      <c r="E51" s="16">
        <v>14</v>
      </c>
      <c r="F51" s="16">
        <v>16</v>
      </c>
      <c r="G51" s="16">
        <v>20</v>
      </c>
      <c r="H51" s="16">
        <v>16</v>
      </c>
      <c r="I51" s="16">
        <v>16</v>
      </c>
      <c r="J51" s="16">
        <v>15</v>
      </c>
      <c r="K51" s="16">
        <v>15</v>
      </c>
      <c r="L51" s="16">
        <v>10</v>
      </c>
      <c r="M51" s="51">
        <v>13</v>
      </c>
      <c r="N51" s="18">
        <f t="shared" si="1"/>
        <v>15.833333333333334</v>
      </c>
    </row>
    <row r="52" spans="1:14" ht="12" customHeight="1">
      <c r="A52" s="10" t="str">
        <f>'Pregnant Women Participating'!A52</f>
        <v>Five Sandoval Pueblos, NM</v>
      </c>
      <c r="B52" s="18">
        <v>17</v>
      </c>
      <c r="C52" s="16">
        <v>20</v>
      </c>
      <c r="D52" s="16">
        <v>18</v>
      </c>
      <c r="E52" s="16">
        <v>15</v>
      </c>
      <c r="F52" s="16">
        <v>19</v>
      </c>
      <c r="G52" s="16">
        <v>17</v>
      </c>
      <c r="H52" s="16">
        <v>14</v>
      </c>
      <c r="I52" s="16">
        <v>13</v>
      </c>
      <c r="J52" s="16">
        <v>16</v>
      </c>
      <c r="K52" s="16">
        <v>20</v>
      </c>
      <c r="L52" s="16">
        <v>15</v>
      </c>
      <c r="M52" s="51">
        <v>16</v>
      </c>
      <c r="N52" s="18">
        <f t="shared" si="1"/>
        <v>16.666666666666668</v>
      </c>
    </row>
    <row r="53" spans="1:14" ht="12" customHeight="1">
      <c r="A53" s="10" t="str">
        <f>'Pregnant Women Participating'!A53</f>
        <v>Isleta Pueblo, NM</v>
      </c>
      <c r="B53" s="18">
        <v>77</v>
      </c>
      <c r="C53" s="16">
        <v>79</v>
      </c>
      <c r="D53" s="16">
        <v>80</v>
      </c>
      <c r="E53" s="16">
        <v>85</v>
      </c>
      <c r="F53" s="16">
        <v>78</v>
      </c>
      <c r="G53" s="16">
        <v>81</v>
      </c>
      <c r="H53" s="16">
        <v>100</v>
      </c>
      <c r="I53" s="16">
        <v>83</v>
      </c>
      <c r="J53" s="16">
        <v>88</v>
      </c>
      <c r="K53" s="16">
        <v>90</v>
      </c>
      <c r="L53" s="16">
        <v>92</v>
      </c>
      <c r="M53" s="51">
        <v>93</v>
      </c>
      <c r="N53" s="18">
        <f t="shared" si="1"/>
        <v>85.5</v>
      </c>
    </row>
    <row r="54" spans="1:14" ht="12" customHeight="1">
      <c r="A54" s="10" t="str">
        <f>'Pregnant Women Participating'!A54</f>
        <v>San Felipe Pueblo, NM</v>
      </c>
      <c r="B54" s="18">
        <v>27</v>
      </c>
      <c r="C54" s="16">
        <v>28</v>
      </c>
      <c r="D54" s="16">
        <v>24</v>
      </c>
      <c r="E54" s="16">
        <v>33</v>
      </c>
      <c r="F54" s="16">
        <v>28</v>
      </c>
      <c r="G54" s="16">
        <v>24</v>
      </c>
      <c r="H54" s="16">
        <v>22</v>
      </c>
      <c r="I54" s="16">
        <v>34</v>
      </c>
      <c r="J54" s="16">
        <v>25</v>
      </c>
      <c r="K54" s="16">
        <v>27</v>
      </c>
      <c r="L54" s="16">
        <v>26</v>
      </c>
      <c r="M54" s="51">
        <v>24</v>
      </c>
      <c r="N54" s="18">
        <f t="shared" si="1"/>
        <v>26.833333333333332</v>
      </c>
    </row>
    <row r="55" spans="1:14" ht="12" customHeight="1">
      <c r="A55" s="10" t="str">
        <f>'Pregnant Women Participating'!A55</f>
        <v>Santo Domingo Tribe, NM</v>
      </c>
      <c r="B55" s="18">
        <v>18</v>
      </c>
      <c r="C55" s="16">
        <v>13</v>
      </c>
      <c r="D55" s="16">
        <v>14</v>
      </c>
      <c r="E55" s="16">
        <v>11</v>
      </c>
      <c r="F55" s="16">
        <v>14</v>
      </c>
      <c r="G55" s="16">
        <v>19</v>
      </c>
      <c r="H55" s="16">
        <v>17</v>
      </c>
      <c r="I55" s="16">
        <v>19</v>
      </c>
      <c r="J55" s="16">
        <v>15</v>
      </c>
      <c r="K55" s="16">
        <v>15</v>
      </c>
      <c r="L55" s="16">
        <v>14</v>
      </c>
      <c r="M55" s="51">
        <v>16</v>
      </c>
      <c r="N55" s="18">
        <f t="shared" si="1"/>
        <v>15.416666666666666</v>
      </c>
    </row>
    <row r="56" spans="1:14" ht="12" customHeight="1">
      <c r="A56" s="10" t="str">
        <f>'Pregnant Women Participating'!A56</f>
        <v>Zuni Pueblo, NM</v>
      </c>
      <c r="B56" s="18">
        <v>84</v>
      </c>
      <c r="C56" s="16">
        <v>70</v>
      </c>
      <c r="D56" s="16">
        <v>70</v>
      </c>
      <c r="E56" s="16">
        <v>78</v>
      </c>
      <c r="F56" s="16">
        <v>83</v>
      </c>
      <c r="G56" s="16">
        <v>81</v>
      </c>
      <c r="H56" s="16">
        <v>85</v>
      </c>
      <c r="I56" s="16">
        <v>80</v>
      </c>
      <c r="J56" s="16">
        <v>94</v>
      </c>
      <c r="K56" s="16">
        <v>84</v>
      </c>
      <c r="L56" s="16">
        <v>101</v>
      </c>
      <c r="M56" s="51">
        <v>81</v>
      </c>
      <c r="N56" s="18">
        <f t="shared" si="1"/>
        <v>82.58333333333333</v>
      </c>
    </row>
    <row r="57" spans="1:14" ht="12" customHeight="1">
      <c r="A57" s="10" t="str">
        <f>'Pregnant Women Participating'!A57</f>
        <v>Cherokee Nation, OK</v>
      </c>
      <c r="B57" s="18">
        <v>215</v>
      </c>
      <c r="C57" s="16">
        <v>210</v>
      </c>
      <c r="D57" s="16">
        <v>199</v>
      </c>
      <c r="E57" s="16">
        <v>206</v>
      </c>
      <c r="F57" s="16">
        <v>204</v>
      </c>
      <c r="G57" s="16">
        <v>203</v>
      </c>
      <c r="H57" s="16">
        <v>205</v>
      </c>
      <c r="I57" s="16">
        <v>220</v>
      </c>
      <c r="J57" s="16">
        <v>224</v>
      </c>
      <c r="K57" s="16">
        <v>215</v>
      </c>
      <c r="L57" s="16">
        <v>224</v>
      </c>
      <c r="M57" s="51">
        <v>239</v>
      </c>
      <c r="N57" s="18">
        <f t="shared" si="1"/>
        <v>213.66666666666666</v>
      </c>
    </row>
    <row r="58" spans="1:14" ht="12" customHeight="1">
      <c r="A58" s="10" t="str">
        <f>'Pregnant Women Participating'!A58</f>
        <v>Chickasaw Nation, OK</v>
      </c>
      <c r="B58" s="18">
        <v>217</v>
      </c>
      <c r="C58" s="16">
        <v>210</v>
      </c>
      <c r="D58" s="16">
        <v>206</v>
      </c>
      <c r="E58" s="16">
        <v>226</v>
      </c>
      <c r="F58" s="16">
        <v>211</v>
      </c>
      <c r="G58" s="16">
        <v>211</v>
      </c>
      <c r="H58" s="16">
        <v>220</v>
      </c>
      <c r="I58" s="16">
        <v>210</v>
      </c>
      <c r="J58" s="16">
        <v>204</v>
      </c>
      <c r="K58" s="16">
        <v>201</v>
      </c>
      <c r="L58" s="16">
        <v>209</v>
      </c>
      <c r="M58" s="51">
        <v>192</v>
      </c>
      <c r="N58" s="18">
        <f t="shared" si="1"/>
        <v>209.75</v>
      </c>
    </row>
    <row r="59" spans="1:14" ht="12" customHeight="1">
      <c r="A59" s="10" t="str">
        <f>'Pregnant Women Participating'!A59</f>
        <v>Choctaw Nation, OK</v>
      </c>
      <c r="B59" s="18">
        <v>117</v>
      </c>
      <c r="C59" s="16">
        <v>112</v>
      </c>
      <c r="D59" s="16">
        <v>116</v>
      </c>
      <c r="E59" s="16">
        <v>111</v>
      </c>
      <c r="F59" s="16">
        <v>115</v>
      </c>
      <c r="G59" s="16">
        <v>123</v>
      </c>
      <c r="H59" s="16">
        <v>119</v>
      </c>
      <c r="I59" s="16">
        <v>123</v>
      </c>
      <c r="J59" s="16">
        <v>129</v>
      </c>
      <c r="K59" s="16">
        <v>128</v>
      </c>
      <c r="L59" s="16">
        <v>140</v>
      </c>
      <c r="M59" s="51">
        <v>160</v>
      </c>
      <c r="N59" s="18">
        <f t="shared" si="1"/>
        <v>124.41666666666667</v>
      </c>
    </row>
    <row r="60" spans="1:14" ht="12" customHeight="1">
      <c r="A60" s="10" t="str">
        <f>'Pregnant Women Participating'!A60</f>
        <v>Citizen Potawatomi Nation, OK</v>
      </c>
      <c r="B60" s="18">
        <v>52</v>
      </c>
      <c r="C60" s="16">
        <v>41</v>
      </c>
      <c r="D60" s="16">
        <v>38</v>
      </c>
      <c r="E60" s="16">
        <v>41</v>
      </c>
      <c r="F60" s="16">
        <v>46</v>
      </c>
      <c r="G60" s="16">
        <v>50</v>
      </c>
      <c r="H60" s="16">
        <v>53</v>
      </c>
      <c r="I60" s="16">
        <v>60</v>
      </c>
      <c r="J60" s="16">
        <v>62</v>
      </c>
      <c r="K60" s="16">
        <v>63</v>
      </c>
      <c r="L60" s="16">
        <v>63</v>
      </c>
      <c r="M60" s="51">
        <v>59</v>
      </c>
      <c r="N60" s="18">
        <f t="shared" si="1"/>
        <v>52.333333333333336</v>
      </c>
    </row>
    <row r="61" spans="1:14" ht="12" customHeight="1">
      <c r="A61" s="10" t="str">
        <f>'Pregnant Women Participating'!A61</f>
        <v>Inter-Tribal Council, OK</v>
      </c>
      <c r="B61" s="18">
        <v>40</v>
      </c>
      <c r="C61" s="16">
        <v>33</v>
      </c>
      <c r="D61" s="16">
        <v>31</v>
      </c>
      <c r="E61" s="16">
        <v>32</v>
      </c>
      <c r="F61" s="16">
        <v>39</v>
      </c>
      <c r="G61" s="16">
        <v>38</v>
      </c>
      <c r="H61" s="16">
        <v>33</v>
      </c>
      <c r="I61" s="16">
        <v>35</v>
      </c>
      <c r="J61" s="16">
        <v>28</v>
      </c>
      <c r="K61" s="16">
        <v>28</v>
      </c>
      <c r="L61" s="16">
        <v>37</v>
      </c>
      <c r="M61" s="51">
        <v>38</v>
      </c>
      <c r="N61" s="18">
        <f t="shared" si="1"/>
        <v>34.333333333333336</v>
      </c>
    </row>
    <row r="62" spans="1:14" ht="12" customHeight="1">
      <c r="A62" s="10" t="str">
        <f>'Pregnant Women Participating'!A62</f>
        <v>Muscogee Creek Nation, OK</v>
      </c>
      <c r="B62" s="18">
        <v>94</v>
      </c>
      <c r="C62" s="16">
        <v>81</v>
      </c>
      <c r="D62" s="16">
        <v>88</v>
      </c>
      <c r="E62" s="16">
        <v>92</v>
      </c>
      <c r="F62" s="16">
        <v>99</v>
      </c>
      <c r="G62" s="16">
        <v>101</v>
      </c>
      <c r="H62" s="16">
        <v>96</v>
      </c>
      <c r="I62" s="16">
        <v>92</v>
      </c>
      <c r="J62" s="16">
        <v>92</v>
      </c>
      <c r="K62" s="16">
        <v>91</v>
      </c>
      <c r="L62" s="16">
        <v>95</v>
      </c>
      <c r="M62" s="51">
        <v>99</v>
      </c>
      <c r="N62" s="18">
        <f t="shared" si="1"/>
        <v>93.33333333333333</v>
      </c>
    </row>
    <row r="63" spans="1:14" ht="12" customHeight="1">
      <c r="A63" s="10" t="str">
        <f>'Pregnant Women Participating'!A63</f>
        <v>Osage Tribal Council, OK</v>
      </c>
      <c r="B63" s="18">
        <v>79</v>
      </c>
      <c r="C63" s="16">
        <v>79</v>
      </c>
      <c r="D63" s="16">
        <v>85</v>
      </c>
      <c r="E63" s="16">
        <v>105</v>
      </c>
      <c r="F63" s="16">
        <v>91</v>
      </c>
      <c r="G63" s="16">
        <v>87</v>
      </c>
      <c r="H63" s="16">
        <v>87</v>
      </c>
      <c r="I63" s="16">
        <v>81</v>
      </c>
      <c r="J63" s="16">
        <v>87</v>
      </c>
      <c r="K63" s="16">
        <v>110</v>
      </c>
      <c r="L63" s="16">
        <v>121</v>
      </c>
      <c r="M63" s="51">
        <v>114</v>
      </c>
      <c r="N63" s="18">
        <f t="shared" si="1"/>
        <v>93.83333333333333</v>
      </c>
    </row>
    <row r="64" spans="1:14" ht="12" customHeight="1">
      <c r="A64" s="10" t="str">
        <f>'Pregnant Women Participating'!A64</f>
        <v>Otoe-Missouria Tribe, OK</v>
      </c>
      <c r="B64" s="18">
        <v>17</v>
      </c>
      <c r="C64" s="16">
        <v>21</v>
      </c>
      <c r="D64" s="16">
        <v>17</v>
      </c>
      <c r="E64" s="16">
        <v>19</v>
      </c>
      <c r="F64" s="16">
        <v>14</v>
      </c>
      <c r="G64" s="16">
        <v>16</v>
      </c>
      <c r="H64" s="16">
        <v>19</v>
      </c>
      <c r="I64" s="16">
        <v>16</v>
      </c>
      <c r="J64" s="16">
        <v>21</v>
      </c>
      <c r="K64" s="16">
        <v>27</v>
      </c>
      <c r="L64" s="16">
        <v>27</v>
      </c>
      <c r="M64" s="51">
        <v>23</v>
      </c>
      <c r="N64" s="18">
        <f t="shared" si="1"/>
        <v>19.75</v>
      </c>
    </row>
    <row r="65" spans="1:14" ht="12" customHeight="1">
      <c r="A65" s="10" t="str">
        <f>'Pregnant Women Participating'!A65</f>
        <v>Wichita, Caddo &amp; Delaware (WCD), OK</v>
      </c>
      <c r="B65" s="18">
        <v>163</v>
      </c>
      <c r="C65" s="16">
        <v>154</v>
      </c>
      <c r="D65" s="16">
        <v>158</v>
      </c>
      <c r="E65" s="16">
        <v>170</v>
      </c>
      <c r="F65" s="16">
        <v>146</v>
      </c>
      <c r="G65" s="16">
        <v>157</v>
      </c>
      <c r="H65" s="16">
        <v>160</v>
      </c>
      <c r="I65" s="16">
        <v>157</v>
      </c>
      <c r="J65" s="16">
        <v>158</v>
      </c>
      <c r="K65" s="16">
        <v>165</v>
      </c>
      <c r="L65" s="16">
        <v>175</v>
      </c>
      <c r="M65" s="51">
        <v>178</v>
      </c>
      <c r="N65" s="18">
        <f t="shared" si="1"/>
        <v>161.75</v>
      </c>
    </row>
    <row r="66" spans="1:14" s="23" customFormat="1" ht="24.75" customHeight="1">
      <c r="A66" s="19" t="str">
        <f>'Pregnant Women Participating'!A66</f>
        <v>Southwest Region</v>
      </c>
      <c r="B66" s="21">
        <v>120943</v>
      </c>
      <c r="C66" s="20">
        <v>120026</v>
      </c>
      <c r="D66" s="20">
        <v>119714</v>
      </c>
      <c r="E66" s="20">
        <v>121309</v>
      </c>
      <c r="F66" s="20">
        <v>121250</v>
      </c>
      <c r="G66" s="20">
        <v>121800</v>
      </c>
      <c r="H66" s="20">
        <v>121994</v>
      </c>
      <c r="I66" s="20">
        <v>121831</v>
      </c>
      <c r="J66" s="20">
        <v>121629</v>
      </c>
      <c r="K66" s="20">
        <v>122257</v>
      </c>
      <c r="L66" s="20">
        <v>122606</v>
      </c>
      <c r="M66" s="50">
        <v>124246</v>
      </c>
      <c r="N66" s="21">
        <f t="shared" si="1"/>
        <v>121633.75</v>
      </c>
    </row>
    <row r="67" spans="1:14" ht="12" customHeight="1">
      <c r="A67" s="10" t="str">
        <f>'Pregnant Women Participating'!A67</f>
        <v>Colorado</v>
      </c>
      <c r="B67" s="18">
        <v>6657</v>
      </c>
      <c r="C67" s="16">
        <v>6311</v>
      </c>
      <c r="D67" s="16">
        <v>6292</v>
      </c>
      <c r="E67" s="16">
        <v>6439</v>
      </c>
      <c r="F67" s="16">
        <v>6430</v>
      </c>
      <c r="G67" s="16">
        <v>6543</v>
      </c>
      <c r="H67" s="16">
        <v>6673</v>
      </c>
      <c r="I67" s="16">
        <v>6669</v>
      </c>
      <c r="J67" s="16">
        <v>6626</v>
      </c>
      <c r="K67" s="16">
        <v>6836</v>
      </c>
      <c r="L67" s="16">
        <v>6935</v>
      </c>
      <c r="M67" s="51">
        <v>7003</v>
      </c>
      <c r="N67" s="18">
        <f t="shared" si="1"/>
        <v>6617.833333333333</v>
      </c>
    </row>
    <row r="68" spans="1:14" ht="12" customHeight="1">
      <c r="A68" s="10" t="str">
        <f>'Pregnant Women Participating'!A68</f>
        <v>Iowa</v>
      </c>
      <c r="B68" s="18">
        <v>3470</v>
      </c>
      <c r="C68" s="16">
        <v>3368</v>
      </c>
      <c r="D68" s="16">
        <v>3346</v>
      </c>
      <c r="E68" s="16">
        <v>3400</v>
      </c>
      <c r="F68" s="16">
        <v>3376</v>
      </c>
      <c r="G68" s="16">
        <v>3370</v>
      </c>
      <c r="H68" s="16">
        <v>3421</v>
      </c>
      <c r="I68" s="16">
        <v>3369</v>
      </c>
      <c r="J68" s="16">
        <v>3420</v>
      </c>
      <c r="K68" s="16">
        <v>3539</v>
      </c>
      <c r="L68" s="16">
        <v>3585</v>
      </c>
      <c r="M68" s="51">
        <v>3685</v>
      </c>
      <c r="N68" s="18">
        <f t="shared" si="1"/>
        <v>3445.75</v>
      </c>
    </row>
    <row r="69" spans="1:14" ht="12" customHeight="1">
      <c r="A69" s="10" t="str">
        <f>'Pregnant Women Participating'!A69</f>
        <v>Kansas</v>
      </c>
      <c r="B69" s="18">
        <v>3699</v>
      </c>
      <c r="C69" s="16">
        <v>3540</v>
      </c>
      <c r="D69" s="16">
        <v>3601</v>
      </c>
      <c r="E69" s="16">
        <v>3679</v>
      </c>
      <c r="F69" s="16">
        <v>3737</v>
      </c>
      <c r="G69" s="16">
        <v>3797</v>
      </c>
      <c r="H69" s="16">
        <v>3830</v>
      </c>
      <c r="I69" s="16">
        <v>3862</v>
      </c>
      <c r="J69" s="16">
        <v>3817</v>
      </c>
      <c r="K69" s="16">
        <v>3771</v>
      </c>
      <c r="L69" s="16">
        <v>3815</v>
      </c>
      <c r="M69" s="51">
        <v>3844</v>
      </c>
      <c r="N69" s="18">
        <f t="shared" si="1"/>
        <v>3749.3333333333335</v>
      </c>
    </row>
    <row r="70" spans="1:14" ht="12" customHeight="1">
      <c r="A70" s="10" t="str">
        <f>'Pregnant Women Participating'!A70</f>
        <v>Missouri</v>
      </c>
      <c r="B70" s="18">
        <v>7527</v>
      </c>
      <c r="C70" s="16">
        <v>7431</v>
      </c>
      <c r="D70" s="16">
        <v>7377</v>
      </c>
      <c r="E70" s="16">
        <v>7460</v>
      </c>
      <c r="F70" s="16">
        <v>7491</v>
      </c>
      <c r="G70" s="16">
        <v>7632</v>
      </c>
      <c r="H70" s="16">
        <v>7673</v>
      </c>
      <c r="I70" s="16">
        <v>7727</v>
      </c>
      <c r="J70" s="16">
        <v>7699</v>
      </c>
      <c r="K70" s="16">
        <v>7743</v>
      </c>
      <c r="L70" s="16">
        <v>7823</v>
      </c>
      <c r="M70" s="51">
        <v>7882</v>
      </c>
      <c r="N70" s="18">
        <f aca="true" t="shared" si="2" ref="N70:N101">IF(SUM(B70:M70)&gt;0,AVERAGE(B70:M70)," ")</f>
        <v>7622.083333333333</v>
      </c>
    </row>
    <row r="71" spans="1:14" ht="12" customHeight="1">
      <c r="A71" s="10" t="str">
        <f>'Pregnant Women Participating'!A71</f>
        <v>Montana</v>
      </c>
      <c r="B71" s="18">
        <v>1521</v>
      </c>
      <c r="C71" s="16">
        <v>1415</v>
      </c>
      <c r="D71" s="16">
        <v>1411</v>
      </c>
      <c r="E71" s="16">
        <v>1452</v>
      </c>
      <c r="F71" s="16">
        <v>1447</v>
      </c>
      <c r="G71" s="16">
        <v>1479</v>
      </c>
      <c r="H71" s="16">
        <v>1469</v>
      </c>
      <c r="I71" s="16">
        <v>1418</v>
      </c>
      <c r="J71" s="16">
        <v>1434</v>
      </c>
      <c r="K71" s="16">
        <v>1424</v>
      </c>
      <c r="L71" s="16">
        <v>1467</v>
      </c>
      <c r="M71" s="51">
        <v>1439</v>
      </c>
      <c r="N71" s="18">
        <f t="shared" si="2"/>
        <v>1448</v>
      </c>
    </row>
    <row r="72" spans="1:14" ht="12" customHeight="1">
      <c r="A72" s="10" t="str">
        <f>'Pregnant Women Participating'!A72</f>
        <v>Nebraska</v>
      </c>
      <c r="B72" s="18">
        <v>2436</v>
      </c>
      <c r="C72" s="16">
        <v>2420</v>
      </c>
      <c r="D72" s="16">
        <v>2424</v>
      </c>
      <c r="E72" s="16">
        <v>2505</v>
      </c>
      <c r="F72" s="16">
        <v>2407</v>
      </c>
      <c r="G72" s="16">
        <v>2344</v>
      </c>
      <c r="H72" s="16">
        <v>2399</v>
      </c>
      <c r="I72" s="16">
        <v>2436</v>
      </c>
      <c r="J72" s="16">
        <v>2368</v>
      </c>
      <c r="K72" s="16">
        <v>2508</v>
      </c>
      <c r="L72" s="16">
        <v>2476</v>
      </c>
      <c r="M72" s="51">
        <v>2552</v>
      </c>
      <c r="N72" s="18">
        <f t="shared" si="2"/>
        <v>2439.5833333333335</v>
      </c>
    </row>
    <row r="73" spans="1:14" ht="12" customHeight="1">
      <c r="A73" s="10" t="str">
        <f>'Pregnant Women Participating'!A73</f>
        <v>North Dakota</v>
      </c>
      <c r="B73" s="18">
        <v>741</v>
      </c>
      <c r="C73" s="16">
        <v>704</v>
      </c>
      <c r="D73" s="16">
        <v>707</v>
      </c>
      <c r="E73" s="16">
        <v>683</v>
      </c>
      <c r="F73" s="16">
        <v>668</v>
      </c>
      <c r="G73" s="16">
        <v>703</v>
      </c>
      <c r="H73" s="16">
        <v>723</v>
      </c>
      <c r="I73" s="16">
        <v>702</v>
      </c>
      <c r="J73" s="16">
        <v>724</v>
      </c>
      <c r="K73" s="16">
        <v>732</v>
      </c>
      <c r="L73" s="16">
        <v>728</v>
      </c>
      <c r="M73" s="51">
        <v>751</v>
      </c>
      <c r="N73" s="18">
        <f t="shared" si="2"/>
        <v>713.8333333333334</v>
      </c>
    </row>
    <row r="74" spans="1:14" ht="12" customHeight="1">
      <c r="A74" s="10" t="str">
        <f>'Pregnant Women Participating'!A74</f>
        <v>South Dakota</v>
      </c>
      <c r="B74" s="18">
        <v>1011</v>
      </c>
      <c r="C74" s="16">
        <v>1022</v>
      </c>
      <c r="D74" s="16">
        <v>1032</v>
      </c>
      <c r="E74" s="16">
        <v>1075</v>
      </c>
      <c r="F74" s="16">
        <v>1037</v>
      </c>
      <c r="G74" s="16">
        <v>1083</v>
      </c>
      <c r="H74" s="16">
        <v>1043</v>
      </c>
      <c r="I74" s="16">
        <v>1069</v>
      </c>
      <c r="J74" s="16">
        <v>1125</v>
      </c>
      <c r="K74" s="16">
        <v>1223</v>
      </c>
      <c r="L74" s="16">
        <v>1245</v>
      </c>
      <c r="M74" s="51">
        <v>1000</v>
      </c>
      <c r="N74" s="18">
        <f t="shared" si="2"/>
        <v>1080.4166666666667</v>
      </c>
    </row>
    <row r="75" spans="1:14" ht="12" customHeight="1">
      <c r="A75" s="10" t="str">
        <f>'Pregnant Women Participating'!A75</f>
        <v>Utah</v>
      </c>
      <c r="B75" s="18">
        <v>5812</v>
      </c>
      <c r="C75" s="16">
        <v>5727</v>
      </c>
      <c r="D75" s="16">
        <v>5568</v>
      </c>
      <c r="E75" s="16">
        <v>5656</v>
      </c>
      <c r="F75" s="16">
        <v>5684</v>
      </c>
      <c r="G75" s="16">
        <v>5756</v>
      </c>
      <c r="H75" s="16">
        <v>5749</v>
      </c>
      <c r="I75" s="16">
        <v>5703</v>
      </c>
      <c r="J75" s="16">
        <v>5621</v>
      </c>
      <c r="K75" s="16">
        <v>5590</v>
      </c>
      <c r="L75" s="16">
        <v>5587</v>
      </c>
      <c r="M75" s="51">
        <v>5695</v>
      </c>
      <c r="N75" s="18">
        <f t="shared" si="2"/>
        <v>5679</v>
      </c>
    </row>
    <row r="76" spans="1:14" ht="12" customHeight="1">
      <c r="A76" s="10" t="str">
        <f>'Pregnant Women Participating'!A76</f>
        <v>Wyoming</v>
      </c>
      <c r="B76" s="18">
        <v>806</v>
      </c>
      <c r="C76" s="16">
        <v>787</v>
      </c>
      <c r="D76" s="16">
        <v>793</v>
      </c>
      <c r="E76" s="16">
        <v>813</v>
      </c>
      <c r="F76" s="16">
        <v>797</v>
      </c>
      <c r="G76" s="16">
        <v>824</v>
      </c>
      <c r="H76" s="16">
        <v>823</v>
      </c>
      <c r="I76" s="16">
        <v>818</v>
      </c>
      <c r="J76" s="16">
        <v>781</v>
      </c>
      <c r="K76" s="16">
        <v>795</v>
      </c>
      <c r="L76" s="16">
        <v>783</v>
      </c>
      <c r="M76" s="51">
        <v>794</v>
      </c>
      <c r="N76" s="18">
        <f t="shared" si="2"/>
        <v>801.1666666666666</v>
      </c>
    </row>
    <row r="77" spans="1:14" ht="12" customHeight="1">
      <c r="A77" s="10" t="str">
        <f>'Pregnant Women Participating'!A77</f>
        <v>Ute Mountain Ute Tribe, CO</v>
      </c>
      <c r="B77" s="18">
        <v>15</v>
      </c>
      <c r="C77" s="16">
        <v>13</v>
      </c>
      <c r="D77" s="16">
        <v>13</v>
      </c>
      <c r="E77" s="16">
        <v>14</v>
      </c>
      <c r="F77" s="16">
        <v>11</v>
      </c>
      <c r="G77" s="16">
        <v>13</v>
      </c>
      <c r="H77" s="16">
        <v>7</v>
      </c>
      <c r="I77" s="16">
        <v>9</v>
      </c>
      <c r="J77" s="16">
        <v>8</v>
      </c>
      <c r="K77" s="16">
        <v>9</v>
      </c>
      <c r="L77" s="16">
        <v>11</v>
      </c>
      <c r="M77" s="51">
        <v>12</v>
      </c>
      <c r="N77" s="18">
        <f t="shared" si="2"/>
        <v>11.25</v>
      </c>
    </row>
    <row r="78" spans="1:14" ht="12" customHeight="1">
      <c r="A78" s="10" t="str">
        <f>'Pregnant Women Participating'!A78</f>
        <v>Omaha Sioux, NE</v>
      </c>
      <c r="B78" s="18">
        <v>3</v>
      </c>
      <c r="C78" s="16">
        <v>3</v>
      </c>
      <c r="D78" s="16">
        <v>4</v>
      </c>
      <c r="E78" s="16">
        <v>2</v>
      </c>
      <c r="F78" s="16">
        <v>0</v>
      </c>
      <c r="G78" s="16">
        <v>3</v>
      </c>
      <c r="H78" s="16">
        <v>2</v>
      </c>
      <c r="I78" s="16">
        <v>1</v>
      </c>
      <c r="J78" s="16">
        <v>1</v>
      </c>
      <c r="K78" s="16">
        <v>1</v>
      </c>
      <c r="L78" s="16">
        <v>3</v>
      </c>
      <c r="M78" s="51">
        <v>4</v>
      </c>
      <c r="N78" s="18">
        <f t="shared" si="2"/>
        <v>2.25</v>
      </c>
    </row>
    <row r="79" spans="1:14" ht="12" customHeight="1">
      <c r="A79" s="10" t="str">
        <f>'Pregnant Women Participating'!A79</f>
        <v>Santee Sioux, NE</v>
      </c>
      <c r="B79" s="18">
        <v>0</v>
      </c>
      <c r="C79" s="16">
        <v>1</v>
      </c>
      <c r="D79" s="16">
        <v>2</v>
      </c>
      <c r="E79" s="16">
        <v>3</v>
      </c>
      <c r="F79" s="16">
        <v>1</v>
      </c>
      <c r="G79" s="16">
        <v>2</v>
      </c>
      <c r="H79" s="16">
        <v>2</v>
      </c>
      <c r="I79" s="16">
        <v>2</v>
      </c>
      <c r="J79" s="16">
        <v>3</v>
      </c>
      <c r="K79" s="16">
        <v>3</v>
      </c>
      <c r="L79" s="16">
        <v>4</v>
      </c>
      <c r="M79" s="51">
        <v>3</v>
      </c>
      <c r="N79" s="18">
        <f t="shared" si="2"/>
        <v>2.1666666666666665</v>
      </c>
    </row>
    <row r="80" spans="1:14" ht="12" customHeight="1">
      <c r="A80" s="10" t="str">
        <f>'Pregnant Women Participating'!A80</f>
        <v>Winnebago Tribe, NE</v>
      </c>
      <c r="B80" s="18">
        <v>7</v>
      </c>
      <c r="C80" s="16">
        <v>8</v>
      </c>
      <c r="D80" s="16">
        <v>10</v>
      </c>
      <c r="E80" s="16">
        <v>13</v>
      </c>
      <c r="F80" s="16">
        <v>9</v>
      </c>
      <c r="G80" s="16">
        <v>13</v>
      </c>
      <c r="H80" s="16">
        <v>14</v>
      </c>
      <c r="I80" s="16">
        <v>14</v>
      </c>
      <c r="J80" s="16">
        <v>13</v>
      </c>
      <c r="K80" s="16">
        <v>17</v>
      </c>
      <c r="L80" s="16">
        <v>18</v>
      </c>
      <c r="M80" s="51">
        <v>19</v>
      </c>
      <c r="N80" s="18">
        <f t="shared" si="2"/>
        <v>12.916666666666666</v>
      </c>
    </row>
    <row r="81" spans="1:14" ht="12" customHeight="1">
      <c r="A81" s="10" t="str">
        <f>'Pregnant Women Participating'!A81</f>
        <v>Standing Rock Sioux Tribe, ND</v>
      </c>
      <c r="B81" s="18">
        <v>12</v>
      </c>
      <c r="C81" s="16">
        <v>10</v>
      </c>
      <c r="D81" s="16">
        <v>8</v>
      </c>
      <c r="E81" s="16">
        <v>12</v>
      </c>
      <c r="F81" s="16">
        <v>11</v>
      </c>
      <c r="G81" s="16">
        <v>11</v>
      </c>
      <c r="H81" s="16">
        <v>14</v>
      </c>
      <c r="I81" s="16">
        <v>14</v>
      </c>
      <c r="J81" s="16">
        <v>11</v>
      </c>
      <c r="K81" s="16">
        <v>14</v>
      </c>
      <c r="L81" s="16">
        <v>16</v>
      </c>
      <c r="M81" s="51">
        <v>15</v>
      </c>
      <c r="N81" s="18">
        <f t="shared" si="2"/>
        <v>12.333333333333334</v>
      </c>
    </row>
    <row r="82" spans="1:14" ht="12" customHeight="1">
      <c r="A82" s="10" t="str">
        <f>'Pregnant Women Participating'!A82</f>
        <v>Three Affiliated Tribes, ND</v>
      </c>
      <c r="B82" s="18">
        <v>4</v>
      </c>
      <c r="C82" s="16">
        <v>5</v>
      </c>
      <c r="D82" s="16">
        <v>7</v>
      </c>
      <c r="E82" s="16">
        <v>8</v>
      </c>
      <c r="F82" s="16">
        <v>6</v>
      </c>
      <c r="G82" s="16">
        <v>5</v>
      </c>
      <c r="H82" s="16">
        <v>6</v>
      </c>
      <c r="I82" s="16">
        <v>3</v>
      </c>
      <c r="J82" s="16">
        <v>2</v>
      </c>
      <c r="K82" s="16">
        <v>2</v>
      </c>
      <c r="L82" s="16">
        <v>4</v>
      </c>
      <c r="M82" s="51">
        <v>8</v>
      </c>
      <c r="N82" s="18">
        <f t="shared" si="2"/>
        <v>5</v>
      </c>
    </row>
    <row r="83" spans="1:14" ht="12" customHeight="1">
      <c r="A83" s="10" t="str">
        <f>'Pregnant Women Participating'!A83</f>
        <v>Cheyenne River Sioux, SD</v>
      </c>
      <c r="B83" s="18">
        <v>18</v>
      </c>
      <c r="C83" s="16">
        <v>18</v>
      </c>
      <c r="D83" s="16">
        <v>19</v>
      </c>
      <c r="E83" s="16">
        <v>17</v>
      </c>
      <c r="F83" s="16">
        <v>17</v>
      </c>
      <c r="G83" s="16">
        <v>13</v>
      </c>
      <c r="H83" s="16">
        <v>22</v>
      </c>
      <c r="I83" s="16">
        <v>23</v>
      </c>
      <c r="J83" s="16">
        <v>23</v>
      </c>
      <c r="K83" s="16">
        <v>24</v>
      </c>
      <c r="L83" s="16">
        <v>22</v>
      </c>
      <c r="M83" s="51">
        <v>29</v>
      </c>
      <c r="N83" s="18">
        <f t="shared" si="2"/>
        <v>20.416666666666668</v>
      </c>
    </row>
    <row r="84" spans="1:14" ht="12" customHeight="1">
      <c r="A84" s="10" t="str">
        <f>'Pregnant Women Participating'!A84</f>
        <v>Rosebud Sioux, SD</v>
      </c>
      <c r="B84" s="18">
        <v>78</v>
      </c>
      <c r="C84" s="16">
        <v>71</v>
      </c>
      <c r="D84" s="16">
        <v>72</v>
      </c>
      <c r="E84" s="16">
        <v>78</v>
      </c>
      <c r="F84" s="16">
        <v>81</v>
      </c>
      <c r="G84" s="16">
        <v>87</v>
      </c>
      <c r="H84" s="16">
        <v>88</v>
      </c>
      <c r="I84" s="16">
        <v>84</v>
      </c>
      <c r="J84" s="16">
        <v>91</v>
      </c>
      <c r="K84" s="16">
        <v>85</v>
      </c>
      <c r="L84" s="16">
        <v>90</v>
      </c>
      <c r="M84" s="51">
        <v>86</v>
      </c>
      <c r="N84" s="18">
        <f t="shared" si="2"/>
        <v>82.58333333333333</v>
      </c>
    </row>
    <row r="85" spans="1:14" ht="12" customHeight="1">
      <c r="A85" s="10" t="str">
        <f>'Pregnant Women Participating'!A85</f>
        <v>Northern Arapahoe, WY</v>
      </c>
      <c r="B85" s="18">
        <v>21</v>
      </c>
      <c r="C85" s="16">
        <v>23</v>
      </c>
      <c r="D85" s="16">
        <v>19</v>
      </c>
      <c r="E85" s="16">
        <v>23</v>
      </c>
      <c r="F85" s="16">
        <v>23</v>
      </c>
      <c r="G85" s="16">
        <v>25</v>
      </c>
      <c r="H85" s="16">
        <v>32</v>
      </c>
      <c r="I85" s="16">
        <v>30</v>
      </c>
      <c r="J85" s="16">
        <v>25</v>
      </c>
      <c r="K85" s="16">
        <v>27</v>
      </c>
      <c r="L85" s="16">
        <v>28</v>
      </c>
      <c r="M85" s="51">
        <v>23</v>
      </c>
      <c r="N85" s="18">
        <f t="shared" si="2"/>
        <v>24.916666666666668</v>
      </c>
    </row>
    <row r="86" spans="1:14" ht="12" customHeight="1">
      <c r="A86" s="10" t="str">
        <f>'Pregnant Women Participating'!A86</f>
        <v>Shoshone Tribe, WY</v>
      </c>
      <c r="B86" s="18">
        <v>9</v>
      </c>
      <c r="C86" s="16">
        <v>9</v>
      </c>
      <c r="D86" s="16">
        <v>8</v>
      </c>
      <c r="E86" s="16">
        <v>10</v>
      </c>
      <c r="F86" s="16">
        <v>12</v>
      </c>
      <c r="G86" s="16">
        <v>14</v>
      </c>
      <c r="H86" s="16">
        <v>14</v>
      </c>
      <c r="I86" s="16">
        <v>12</v>
      </c>
      <c r="J86" s="16">
        <v>10</v>
      </c>
      <c r="K86" s="16">
        <v>5</v>
      </c>
      <c r="L86" s="16">
        <v>7</v>
      </c>
      <c r="M86" s="51">
        <v>11</v>
      </c>
      <c r="N86" s="18">
        <f t="shared" si="2"/>
        <v>10.083333333333334</v>
      </c>
    </row>
    <row r="87" spans="1:14" s="23" customFormat="1" ht="24.75" customHeight="1">
      <c r="A87" s="19" t="str">
        <f>'Pregnant Women Participating'!A87</f>
        <v>Mountain Plains</v>
      </c>
      <c r="B87" s="21">
        <v>33847</v>
      </c>
      <c r="C87" s="20">
        <v>32886</v>
      </c>
      <c r="D87" s="20">
        <v>32713</v>
      </c>
      <c r="E87" s="20">
        <v>33342</v>
      </c>
      <c r="F87" s="20">
        <v>33245</v>
      </c>
      <c r="G87" s="20">
        <v>33717</v>
      </c>
      <c r="H87" s="20">
        <v>34004</v>
      </c>
      <c r="I87" s="20">
        <v>33965</v>
      </c>
      <c r="J87" s="20">
        <v>33802</v>
      </c>
      <c r="K87" s="20">
        <v>34348</v>
      </c>
      <c r="L87" s="20">
        <v>34647</v>
      </c>
      <c r="M87" s="50">
        <v>34855</v>
      </c>
      <c r="N87" s="21">
        <f t="shared" si="2"/>
        <v>33780.916666666664</v>
      </c>
    </row>
    <row r="88" spans="1:14" ht="12" customHeight="1">
      <c r="A88" s="11" t="str">
        <f>'Pregnant Women Participating'!A88</f>
        <v>Alaska</v>
      </c>
      <c r="B88" s="18">
        <v>1977</v>
      </c>
      <c r="C88" s="16">
        <v>1915</v>
      </c>
      <c r="D88" s="16">
        <v>1759</v>
      </c>
      <c r="E88" s="16">
        <v>1704</v>
      </c>
      <c r="F88" s="16">
        <v>1707</v>
      </c>
      <c r="G88" s="16">
        <v>1727</v>
      </c>
      <c r="H88" s="16">
        <v>1751</v>
      </c>
      <c r="I88" s="16">
        <v>1796</v>
      </c>
      <c r="J88" s="16">
        <v>1864</v>
      </c>
      <c r="K88" s="16">
        <v>1892</v>
      </c>
      <c r="L88" s="16">
        <v>1892</v>
      </c>
      <c r="M88" s="51">
        <v>1867</v>
      </c>
      <c r="N88" s="18">
        <f t="shared" si="2"/>
        <v>1820.9166666666667</v>
      </c>
    </row>
    <row r="89" spans="1:14" ht="12" customHeight="1">
      <c r="A89" s="11" t="str">
        <f>'Pregnant Women Participating'!A89</f>
        <v>American Samoa</v>
      </c>
      <c r="B89" s="18">
        <v>681</v>
      </c>
      <c r="C89" s="16">
        <v>666</v>
      </c>
      <c r="D89" s="16">
        <v>650</v>
      </c>
      <c r="E89" s="16">
        <v>647</v>
      </c>
      <c r="F89" s="16">
        <v>627</v>
      </c>
      <c r="G89" s="16">
        <v>625</v>
      </c>
      <c r="H89" s="16">
        <v>654</v>
      </c>
      <c r="I89" s="16">
        <v>648</v>
      </c>
      <c r="J89" s="16">
        <v>643</v>
      </c>
      <c r="K89" s="16">
        <v>642</v>
      </c>
      <c r="L89" s="16">
        <v>632</v>
      </c>
      <c r="M89" s="51">
        <v>650</v>
      </c>
      <c r="N89" s="18">
        <f t="shared" si="2"/>
        <v>647.0833333333334</v>
      </c>
    </row>
    <row r="90" spans="1:14" ht="12" customHeight="1">
      <c r="A90" s="11" t="str">
        <f>'Pregnant Women Participating'!A90</f>
        <v>Arizona</v>
      </c>
      <c r="B90" s="18">
        <v>11721</v>
      </c>
      <c r="C90" s="16">
        <v>10997</v>
      </c>
      <c r="D90" s="16">
        <v>11234</v>
      </c>
      <c r="E90" s="16">
        <v>11754</v>
      </c>
      <c r="F90" s="16">
        <v>11271</v>
      </c>
      <c r="G90" s="16">
        <v>11229</v>
      </c>
      <c r="H90" s="16">
        <v>11111</v>
      </c>
      <c r="I90" s="16">
        <v>11108</v>
      </c>
      <c r="J90" s="16">
        <v>11268</v>
      </c>
      <c r="K90" s="16">
        <v>11685</v>
      </c>
      <c r="L90" s="16">
        <v>12016</v>
      </c>
      <c r="M90" s="51">
        <v>12176</v>
      </c>
      <c r="N90" s="18">
        <f t="shared" si="2"/>
        <v>11464.166666666666</v>
      </c>
    </row>
    <row r="91" spans="1:14" ht="12" customHeight="1">
      <c r="A91" s="11" t="str">
        <f>'Pregnant Women Participating'!A91</f>
        <v>California</v>
      </c>
      <c r="B91" s="18">
        <v>110563</v>
      </c>
      <c r="C91" s="16">
        <v>104179</v>
      </c>
      <c r="D91" s="16">
        <v>104772</v>
      </c>
      <c r="E91" s="16">
        <v>107716</v>
      </c>
      <c r="F91" s="16">
        <v>104938</v>
      </c>
      <c r="G91" s="16">
        <v>105980</v>
      </c>
      <c r="H91" s="16">
        <v>106706</v>
      </c>
      <c r="I91" s="16">
        <v>105579</v>
      </c>
      <c r="J91" s="16">
        <v>104940</v>
      </c>
      <c r="K91" s="16">
        <v>106474</v>
      </c>
      <c r="L91" s="16">
        <v>106683</v>
      </c>
      <c r="M91" s="51">
        <v>106368</v>
      </c>
      <c r="N91" s="18">
        <f t="shared" si="2"/>
        <v>106241.5</v>
      </c>
    </row>
    <row r="92" spans="1:14" ht="12" customHeight="1">
      <c r="A92" s="11" t="str">
        <f>'Pregnant Women Participating'!A92</f>
        <v>Guam</v>
      </c>
      <c r="B92" s="18">
        <v>482</v>
      </c>
      <c r="C92" s="16">
        <v>504</v>
      </c>
      <c r="D92" s="16">
        <v>502</v>
      </c>
      <c r="E92" s="16">
        <v>464</v>
      </c>
      <c r="F92" s="16">
        <v>514</v>
      </c>
      <c r="G92" s="16">
        <v>567</v>
      </c>
      <c r="H92" s="16">
        <v>543</v>
      </c>
      <c r="I92" s="16">
        <v>558</v>
      </c>
      <c r="J92" s="16">
        <v>551</v>
      </c>
      <c r="K92" s="16">
        <v>556</v>
      </c>
      <c r="L92" s="16">
        <v>558</v>
      </c>
      <c r="M92" s="51">
        <v>589</v>
      </c>
      <c r="N92" s="18">
        <f t="shared" si="2"/>
        <v>532.3333333333334</v>
      </c>
    </row>
    <row r="93" spans="1:14" ht="12" customHeight="1">
      <c r="A93" s="11" t="str">
        <f>'Pregnant Women Participating'!A93</f>
        <v>Hawaii</v>
      </c>
      <c r="B93" s="18">
        <v>3484</v>
      </c>
      <c r="C93" s="16">
        <v>3391</v>
      </c>
      <c r="D93" s="16">
        <v>3298</v>
      </c>
      <c r="E93" s="16">
        <v>3321</v>
      </c>
      <c r="F93" s="16">
        <v>3215</v>
      </c>
      <c r="G93" s="16">
        <v>3186</v>
      </c>
      <c r="H93" s="16">
        <v>3233</v>
      </c>
      <c r="I93" s="16">
        <v>3205</v>
      </c>
      <c r="J93" s="16">
        <v>3277</v>
      </c>
      <c r="K93" s="16">
        <v>3277</v>
      </c>
      <c r="L93" s="16">
        <v>3224</v>
      </c>
      <c r="M93" s="51">
        <v>3306</v>
      </c>
      <c r="N93" s="18">
        <f t="shared" si="2"/>
        <v>3284.75</v>
      </c>
    </row>
    <row r="94" spans="1:14" ht="12" customHeight="1">
      <c r="A94" s="11" t="str">
        <f>'Pregnant Women Participating'!A94</f>
        <v>Idaho</v>
      </c>
      <c r="B94" s="18">
        <v>3598</v>
      </c>
      <c r="C94" s="16">
        <v>3558</v>
      </c>
      <c r="D94" s="16">
        <v>3495</v>
      </c>
      <c r="E94" s="16">
        <v>3527</v>
      </c>
      <c r="F94" s="16">
        <v>3559</v>
      </c>
      <c r="G94" s="16">
        <v>3643</v>
      </c>
      <c r="H94" s="16">
        <v>3703</v>
      </c>
      <c r="I94" s="16">
        <v>3717</v>
      </c>
      <c r="J94" s="16">
        <v>3723</v>
      </c>
      <c r="K94" s="16">
        <v>3790</v>
      </c>
      <c r="L94" s="16">
        <v>3768</v>
      </c>
      <c r="M94" s="51">
        <v>3822</v>
      </c>
      <c r="N94" s="18">
        <f t="shared" si="2"/>
        <v>3658.5833333333335</v>
      </c>
    </row>
    <row r="95" spans="1:14" ht="12" customHeight="1">
      <c r="A95" s="11" t="str">
        <f>'Pregnant Women Participating'!A95</f>
        <v>Nevada</v>
      </c>
      <c r="B95" s="18">
        <v>4772</v>
      </c>
      <c r="C95" s="16">
        <v>4704</v>
      </c>
      <c r="D95" s="16">
        <v>4611</v>
      </c>
      <c r="E95" s="16">
        <v>4760</v>
      </c>
      <c r="F95" s="16">
        <v>4742</v>
      </c>
      <c r="G95" s="16">
        <v>4751</v>
      </c>
      <c r="H95" s="16">
        <v>4712</v>
      </c>
      <c r="I95" s="16">
        <v>4729</v>
      </c>
      <c r="J95" s="16">
        <v>4718</v>
      </c>
      <c r="K95" s="16">
        <v>4855</v>
      </c>
      <c r="L95" s="16">
        <v>4968</v>
      </c>
      <c r="M95" s="51">
        <v>5123</v>
      </c>
      <c r="N95" s="18">
        <f t="shared" si="2"/>
        <v>4787.083333333333</v>
      </c>
    </row>
    <row r="96" spans="1:14" ht="12" customHeight="1">
      <c r="A96" s="11" t="str">
        <f>'Pregnant Women Participating'!A96</f>
        <v>Oregon</v>
      </c>
      <c r="B96" s="18">
        <v>9243</v>
      </c>
      <c r="C96" s="16">
        <v>9009</v>
      </c>
      <c r="D96" s="16">
        <v>8958</v>
      </c>
      <c r="E96" s="16">
        <v>9188</v>
      </c>
      <c r="F96" s="16">
        <v>9050</v>
      </c>
      <c r="G96" s="16">
        <v>9152</v>
      </c>
      <c r="H96" s="16">
        <v>9289</v>
      </c>
      <c r="I96" s="16">
        <v>9398</v>
      </c>
      <c r="J96" s="16">
        <v>9400</v>
      </c>
      <c r="K96" s="16">
        <v>9428</v>
      </c>
      <c r="L96" s="16">
        <v>9325</v>
      </c>
      <c r="M96" s="51">
        <v>9434</v>
      </c>
      <c r="N96" s="18">
        <f t="shared" si="2"/>
        <v>9239.5</v>
      </c>
    </row>
    <row r="97" spans="1:14" ht="12" customHeight="1">
      <c r="A97" s="11" t="str">
        <f>'Pregnant Women Participating'!A97</f>
        <v>Washington</v>
      </c>
      <c r="B97" s="18">
        <v>15660</v>
      </c>
      <c r="C97" s="16">
        <v>15179</v>
      </c>
      <c r="D97" s="16">
        <v>15053</v>
      </c>
      <c r="E97" s="16">
        <v>15560</v>
      </c>
      <c r="F97" s="16">
        <v>15484</v>
      </c>
      <c r="G97" s="16">
        <v>15446</v>
      </c>
      <c r="H97" s="16">
        <v>15521</v>
      </c>
      <c r="I97" s="16">
        <v>15440</v>
      </c>
      <c r="J97" s="16">
        <v>15522</v>
      </c>
      <c r="K97" s="16">
        <v>15823</v>
      </c>
      <c r="L97" s="16">
        <v>15829</v>
      </c>
      <c r="M97" s="51">
        <v>15988</v>
      </c>
      <c r="N97" s="18">
        <f t="shared" si="2"/>
        <v>15542.083333333334</v>
      </c>
    </row>
    <row r="98" spans="1:14" ht="12" customHeight="1">
      <c r="A98" s="11" t="str">
        <f>'Pregnant Women Participating'!A98</f>
        <v>Northern Marianas</v>
      </c>
      <c r="B98" s="18">
        <v>234</v>
      </c>
      <c r="C98" s="16">
        <v>248</v>
      </c>
      <c r="D98" s="16">
        <v>236</v>
      </c>
      <c r="E98" s="16">
        <v>244</v>
      </c>
      <c r="F98" s="16">
        <v>243</v>
      </c>
      <c r="G98" s="16">
        <v>253</v>
      </c>
      <c r="H98" s="16">
        <v>241</v>
      </c>
      <c r="I98" s="16">
        <v>246</v>
      </c>
      <c r="J98" s="16">
        <v>238</v>
      </c>
      <c r="K98" s="16">
        <v>245</v>
      </c>
      <c r="L98" s="16">
        <v>239</v>
      </c>
      <c r="M98" s="51">
        <v>260</v>
      </c>
      <c r="N98" s="18">
        <f t="shared" si="2"/>
        <v>243.91666666666666</v>
      </c>
    </row>
    <row r="99" spans="1:14" ht="12" customHeight="1">
      <c r="A99" s="11" t="str">
        <f>'Pregnant Women Participating'!A99</f>
        <v>Inter-Tribal Council, AZ</v>
      </c>
      <c r="B99" s="18">
        <v>390</v>
      </c>
      <c r="C99" s="16">
        <v>371</v>
      </c>
      <c r="D99" s="16">
        <v>364</v>
      </c>
      <c r="E99" s="16">
        <v>384</v>
      </c>
      <c r="F99" s="16">
        <v>375</v>
      </c>
      <c r="G99" s="16">
        <v>368</v>
      </c>
      <c r="H99" s="16">
        <v>387</v>
      </c>
      <c r="I99" s="16">
        <v>431</v>
      </c>
      <c r="J99" s="16">
        <v>444</v>
      </c>
      <c r="K99" s="16">
        <v>474</v>
      </c>
      <c r="L99" s="16">
        <v>469</v>
      </c>
      <c r="M99" s="51">
        <v>467</v>
      </c>
      <c r="N99" s="18">
        <f t="shared" si="2"/>
        <v>410.3333333333333</v>
      </c>
    </row>
    <row r="100" spans="1:14" ht="12" customHeight="1">
      <c r="A100" s="11" t="str">
        <f>'Pregnant Women Participating'!A100</f>
        <v>Navajo Nation, AZ</v>
      </c>
      <c r="B100" s="18">
        <v>885</v>
      </c>
      <c r="C100" s="16">
        <v>867</v>
      </c>
      <c r="D100" s="16">
        <v>875</v>
      </c>
      <c r="E100" s="16">
        <v>923</v>
      </c>
      <c r="F100" s="16">
        <v>887</v>
      </c>
      <c r="G100" s="16">
        <v>886</v>
      </c>
      <c r="H100" s="16">
        <v>839</v>
      </c>
      <c r="I100" s="16">
        <v>873</v>
      </c>
      <c r="J100" s="16">
        <v>888</v>
      </c>
      <c r="K100" s="16">
        <v>906</v>
      </c>
      <c r="L100" s="16">
        <v>914</v>
      </c>
      <c r="M100" s="51">
        <v>877</v>
      </c>
      <c r="N100" s="18">
        <f t="shared" si="2"/>
        <v>885</v>
      </c>
    </row>
    <row r="101" spans="1:14" ht="12" customHeight="1">
      <c r="A101" s="11" t="str">
        <f>'Pregnant Women Participating'!A101</f>
        <v>Inter-Tribal Council, NV</v>
      </c>
      <c r="B101" s="18">
        <v>84</v>
      </c>
      <c r="C101" s="16">
        <v>77</v>
      </c>
      <c r="D101" s="16">
        <v>78</v>
      </c>
      <c r="E101" s="16">
        <v>87</v>
      </c>
      <c r="F101" s="16">
        <v>97</v>
      </c>
      <c r="G101" s="16">
        <v>101</v>
      </c>
      <c r="H101" s="16">
        <v>97</v>
      </c>
      <c r="I101" s="16">
        <v>99</v>
      </c>
      <c r="J101" s="16">
        <v>99</v>
      </c>
      <c r="K101" s="16">
        <v>116</v>
      </c>
      <c r="L101" s="16">
        <v>111</v>
      </c>
      <c r="M101" s="51">
        <v>105</v>
      </c>
      <c r="N101" s="18">
        <f t="shared" si="2"/>
        <v>95.91666666666667</v>
      </c>
    </row>
    <row r="102" spans="1:14" s="23" customFormat="1" ht="24.75" customHeight="1">
      <c r="A102" s="19" t="str">
        <f>'Pregnant Women Participating'!A102</f>
        <v>Western Region</v>
      </c>
      <c r="B102" s="57">
        <v>163774</v>
      </c>
      <c r="C102" s="58">
        <v>155665</v>
      </c>
      <c r="D102" s="58">
        <v>155885</v>
      </c>
      <c r="E102" s="58">
        <v>160279</v>
      </c>
      <c r="F102" s="58">
        <v>156709</v>
      </c>
      <c r="G102" s="58">
        <v>157914</v>
      </c>
      <c r="H102" s="58">
        <v>158787</v>
      </c>
      <c r="I102" s="58">
        <v>157827</v>
      </c>
      <c r="J102" s="58">
        <v>157575</v>
      </c>
      <c r="K102" s="58">
        <v>160163</v>
      </c>
      <c r="L102" s="58">
        <v>160628</v>
      </c>
      <c r="M102" s="59">
        <v>161032</v>
      </c>
      <c r="N102" s="21">
        <f>IF(SUM(B102:M102)&gt;0,AVERAGE(B102:M102)," ")</f>
        <v>158853.16666666666</v>
      </c>
    </row>
    <row r="103" spans="1:14" s="31" customFormat="1" ht="16.5" customHeight="1" thickBot="1">
      <c r="A103" s="28" t="str">
        <f>'Pregnant Women Participating'!A103</f>
        <v>TOTAL</v>
      </c>
      <c r="B103" s="29">
        <v>603018</v>
      </c>
      <c r="C103" s="30">
        <v>588389</v>
      </c>
      <c r="D103" s="30">
        <v>585195</v>
      </c>
      <c r="E103" s="30">
        <v>591099</v>
      </c>
      <c r="F103" s="30">
        <v>584554</v>
      </c>
      <c r="G103" s="30">
        <v>588538</v>
      </c>
      <c r="H103" s="30">
        <v>589842</v>
      </c>
      <c r="I103" s="30">
        <v>588415</v>
      </c>
      <c r="J103" s="30">
        <v>588333</v>
      </c>
      <c r="K103" s="30">
        <v>594144</v>
      </c>
      <c r="L103" s="30">
        <v>597805</v>
      </c>
      <c r="M103" s="52">
        <v>603639</v>
      </c>
      <c r="N103" s="29">
        <f>IF(SUM(B103:M103)&gt;0,AVERAGE(B103:M103)," ")</f>
        <v>591914.25</v>
      </c>
    </row>
    <row r="104" s="7" customFormat="1" ht="12.75" customHeight="1" thickTop="1">
      <c r="A104" s="12"/>
    </row>
    <row r="105" ht="12">
      <c r="A105" s="12"/>
    </row>
    <row r="106" s="33" customFormat="1" ht="12.75">
      <c r="A106" s="32" t="s">
        <v>1</v>
      </c>
    </row>
  </sheetData>
  <sheetProtection/>
  <printOptions/>
  <pageMargins left="0.5" right="0.5" top="0.5" bottom="0.5" header="0.5" footer="0.3"/>
  <pageSetup fitToHeight="0" fitToWidth="1" horizontalDpi="600" verticalDpi="600" orientation="landscape" scale="91" r:id="rId1"/>
  <headerFooter alignWithMargins="0">
    <oddFooter>&amp;L&amp;6Source: National Data Bank, USDA/Food and Nutrition Service&amp;C&amp;6Page &amp;P of &amp;N&amp;R&amp;6Printed on: 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4.7109375" style="13" customWidth="1"/>
    <col min="2" max="13" width="11.7109375" style="3" customWidth="1"/>
    <col min="14" max="14" width="13.7109375" style="3" customWidth="1"/>
    <col min="15" max="16384" width="9.140625" style="3" customWidth="1"/>
  </cols>
  <sheetData>
    <row r="1" spans="1:13" ht="12" customHeight="1">
      <c r="A1" s="14" t="s">
        <v>10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" customHeight="1">
      <c r="A2" s="14" t="str">
        <f>'Pregnant Women Participating'!A2</f>
        <v>FISCAL YEAR 2014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2" customHeight="1">
      <c r="A3" s="1" t="str">
        <f>'Pregnant Women Participating'!A3</f>
        <v>Data as of December 11, 2015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2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4" s="5" customFormat="1" ht="24" customHeight="1">
      <c r="A5" s="9" t="s">
        <v>0</v>
      </c>
      <c r="B5" s="24">
        <f>DATE(RIGHT(A2,4)-1,10,1)</f>
        <v>41548</v>
      </c>
      <c r="C5" s="25">
        <f>DATE(RIGHT(A2,4)-1,11,1)</f>
        <v>41579</v>
      </c>
      <c r="D5" s="25">
        <f>DATE(RIGHT(A2,4)-1,12,1)</f>
        <v>41609</v>
      </c>
      <c r="E5" s="25">
        <f>DATE(RIGHT(A2,4),1,1)</f>
        <v>41640</v>
      </c>
      <c r="F5" s="25">
        <f>DATE(RIGHT(A2,4),2,1)</f>
        <v>41671</v>
      </c>
      <c r="G5" s="25">
        <f>DATE(RIGHT(A2,4),3,1)</f>
        <v>41699</v>
      </c>
      <c r="H5" s="25">
        <f>DATE(RIGHT(A2,4),4,1)</f>
        <v>41730</v>
      </c>
      <c r="I5" s="25">
        <f>DATE(RIGHT(A2,4),5,1)</f>
        <v>41760</v>
      </c>
      <c r="J5" s="25">
        <f>DATE(RIGHT(A2,4),6,1)</f>
        <v>41791</v>
      </c>
      <c r="K5" s="25">
        <f>DATE(RIGHT(A2,4),7,1)</f>
        <v>41821</v>
      </c>
      <c r="L5" s="25">
        <f>DATE(RIGHT(A2,4),8,1)</f>
        <v>41852</v>
      </c>
      <c r="M5" s="25">
        <f>DATE(RIGHT(A2,4),9,1)</f>
        <v>41883</v>
      </c>
      <c r="N5" s="17" t="s">
        <v>12</v>
      </c>
    </row>
    <row r="6" spans="1:14" s="7" customFormat="1" ht="12" customHeight="1">
      <c r="A6" s="10" t="str">
        <f>'Pregnant Women Participating'!A6</f>
        <v>Connecticut</v>
      </c>
      <c r="B6" s="18">
        <v>2975</v>
      </c>
      <c r="C6" s="16">
        <v>2916</v>
      </c>
      <c r="D6" s="16">
        <v>2848</v>
      </c>
      <c r="E6" s="16">
        <v>2959</v>
      </c>
      <c r="F6" s="16">
        <v>2854</v>
      </c>
      <c r="G6" s="16">
        <v>2785</v>
      </c>
      <c r="H6" s="16">
        <v>2745</v>
      </c>
      <c r="I6" s="16">
        <v>2763</v>
      </c>
      <c r="J6" s="16">
        <v>2791</v>
      </c>
      <c r="K6" s="16">
        <v>2783</v>
      </c>
      <c r="L6" s="16">
        <v>2808</v>
      </c>
      <c r="M6" s="51">
        <v>2905</v>
      </c>
      <c r="N6" s="18">
        <f aca="true" t="shared" si="0" ref="N6:N37">IF(SUM(B6:M6)&gt;0,AVERAGE(B6:M6)," ")</f>
        <v>2844.3333333333335</v>
      </c>
    </row>
    <row r="7" spans="1:14" s="7" customFormat="1" ht="12" customHeight="1">
      <c r="A7" s="10" t="str">
        <f>'Pregnant Women Participating'!A7</f>
        <v>Maine</v>
      </c>
      <c r="B7" s="18">
        <v>1523</v>
      </c>
      <c r="C7" s="16">
        <v>1563</v>
      </c>
      <c r="D7" s="16">
        <v>1543</v>
      </c>
      <c r="E7" s="16">
        <v>1557</v>
      </c>
      <c r="F7" s="16">
        <v>1533</v>
      </c>
      <c r="G7" s="16">
        <v>1533</v>
      </c>
      <c r="H7" s="16">
        <v>1486</v>
      </c>
      <c r="I7" s="16">
        <v>1474</v>
      </c>
      <c r="J7" s="16">
        <v>1464</v>
      </c>
      <c r="K7" s="16">
        <v>1434</v>
      </c>
      <c r="L7" s="16">
        <v>1394</v>
      </c>
      <c r="M7" s="51">
        <v>1430</v>
      </c>
      <c r="N7" s="18">
        <f t="shared" si="0"/>
        <v>1494.5</v>
      </c>
    </row>
    <row r="8" spans="1:14" s="7" customFormat="1" ht="12" customHeight="1">
      <c r="A8" s="10" t="str">
        <f>'Pregnant Women Participating'!A8</f>
        <v>Massachusetts</v>
      </c>
      <c r="B8" s="18">
        <v>6942</v>
      </c>
      <c r="C8" s="16">
        <v>6965</v>
      </c>
      <c r="D8" s="16">
        <v>6805</v>
      </c>
      <c r="E8" s="16">
        <v>6948</v>
      </c>
      <c r="F8" s="16">
        <v>6755</v>
      </c>
      <c r="G8" s="16">
        <v>6615</v>
      </c>
      <c r="H8" s="16">
        <v>6626</v>
      </c>
      <c r="I8" s="16">
        <v>6575</v>
      </c>
      <c r="J8" s="16">
        <v>6510</v>
      </c>
      <c r="K8" s="16">
        <v>6562</v>
      </c>
      <c r="L8" s="16">
        <v>6617</v>
      </c>
      <c r="M8" s="51">
        <v>6788</v>
      </c>
      <c r="N8" s="18">
        <f t="shared" si="0"/>
        <v>6725.666666666667</v>
      </c>
    </row>
    <row r="9" spans="1:14" s="7" customFormat="1" ht="12" customHeight="1">
      <c r="A9" s="10" t="str">
        <f>'Pregnant Women Participating'!A9</f>
        <v>New Hampshire</v>
      </c>
      <c r="B9" s="18">
        <v>1208</v>
      </c>
      <c r="C9" s="16">
        <v>1181</v>
      </c>
      <c r="D9" s="16">
        <v>1155</v>
      </c>
      <c r="E9" s="16">
        <v>1184</v>
      </c>
      <c r="F9" s="16">
        <v>1140</v>
      </c>
      <c r="G9" s="16">
        <v>1097</v>
      </c>
      <c r="H9" s="16">
        <v>1105</v>
      </c>
      <c r="I9" s="16">
        <v>1047</v>
      </c>
      <c r="J9" s="16">
        <v>1032</v>
      </c>
      <c r="K9" s="16">
        <v>1019</v>
      </c>
      <c r="L9" s="16">
        <v>1071</v>
      </c>
      <c r="M9" s="51">
        <v>1123</v>
      </c>
      <c r="N9" s="18">
        <f t="shared" si="0"/>
        <v>1113.5</v>
      </c>
    </row>
    <row r="10" spans="1:14" s="7" customFormat="1" ht="12" customHeight="1">
      <c r="A10" s="10" t="str">
        <f>'Pregnant Women Participating'!A10</f>
        <v>New York</v>
      </c>
      <c r="B10" s="18">
        <v>24455</v>
      </c>
      <c r="C10" s="16">
        <v>24124</v>
      </c>
      <c r="D10" s="16">
        <v>24031</v>
      </c>
      <c r="E10" s="16">
        <v>24212</v>
      </c>
      <c r="F10" s="16">
        <v>23506</v>
      </c>
      <c r="G10" s="16">
        <v>23051</v>
      </c>
      <c r="H10" s="16">
        <v>22726</v>
      </c>
      <c r="I10" s="16">
        <v>22850</v>
      </c>
      <c r="J10" s="16">
        <v>22593</v>
      </c>
      <c r="K10" s="16">
        <v>22676</v>
      </c>
      <c r="L10" s="16">
        <v>22731</v>
      </c>
      <c r="M10" s="51">
        <v>23471</v>
      </c>
      <c r="N10" s="18">
        <f t="shared" si="0"/>
        <v>23368.833333333332</v>
      </c>
    </row>
    <row r="11" spans="1:14" s="7" customFormat="1" ht="12" customHeight="1">
      <c r="A11" s="10" t="str">
        <f>'Pregnant Women Participating'!A11</f>
        <v>Rhode Island</v>
      </c>
      <c r="B11" s="18">
        <v>1696</v>
      </c>
      <c r="C11" s="16">
        <v>1632</v>
      </c>
      <c r="D11" s="16">
        <v>1668</v>
      </c>
      <c r="E11" s="16">
        <v>1677</v>
      </c>
      <c r="F11" s="16">
        <v>1644</v>
      </c>
      <c r="G11" s="16">
        <v>1673</v>
      </c>
      <c r="H11" s="16">
        <v>1625</v>
      </c>
      <c r="I11" s="16">
        <v>1571</v>
      </c>
      <c r="J11" s="16">
        <v>1577</v>
      </c>
      <c r="K11" s="16">
        <v>1583</v>
      </c>
      <c r="L11" s="16">
        <v>1615</v>
      </c>
      <c r="M11" s="51">
        <v>1643</v>
      </c>
      <c r="N11" s="18">
        <f t="shared" si="0"/>
        <v>1633.6666666666667</v>
      </c>
    </row>
    <row r="12" spans="1:14" s="7" customFormat="1" ht="12" customHeight="1">
      <c r="A12" s="10" t="str">
        <f>'Pregnant Women Participating'!A12</f>
        <v>Vermont</v>
      </c>
      <c r="B12" s="18">
        <v>792</v>
      </c>
      <c r="C12" s="16">
        <v>797</v>
      </c>
      <c r="D12" s="16">
        <v>765</v>
      </c>
      <c r="E12" s="16">
        <v>758</v>
      </c>
      <c r="F12" s="16">
        <v>722</v>
      </c>
      <c r="G12" s="16">
        <v>696</v>
      </c>
      <c r="H12" s="16">
        <v>690</v>
      </c>
      <c r="I12" s="16">
        <v>713</v>
      </c>
      <c r="J12" s="16">
        <v>707</v>
      </c>
      <c r="K12" s="16">
        <v>720</v>
      </c>
      <c r="L12" s="16">
        <v>730</v>
      </c>
      <c r="M12" s="51">
        <v>750</v>
      </c>
      <c r="N12" s="18">
        <f t="shared" si="0"/>
        <v>736.6666666666666</v>
      </c>
    </row>
    <row r="13" spans="1:14" s="7" customFormat="1" ht="12" customHeight="1">
      <c r="A13" s="10" t="str">
        <f>'Pregnant Women Participating'!A13</f>
        <v>Indian Township, ME</v>
      </c>
      <c r="B13" s="18">
        <v>2</v>
      </c>
      <c r="C13" s="16">
        <v>3</v>
      </c>
      <c r="D13" s="16">
        <v>3</v>
      </c>
      <c r="E13" s="16">
        <v>2</v>
      </c>
      <c r="F13" s="16">
        <v>3</v>
      </c>
      <c r="G13" s="16">
        <v>4</v>
      </c>
      <c r="H13" s="16">
        <v>3</v>
      </c>
      <c r="I13" s="16">
        <v>7</v>
      </c>
      <c r="J13" s="16">
        <v>3</v>
      </c>
      <c r="K13" s="16">
        <v>4</v>
      </c>
      <c r="L13" s="16">
        <v>4</v>
      </c>
      <c r="M13" s="51">
        <v>5</v>
      </c>
      <c r="N13" s="18">
        <f t="shared" si="0"/>
        <v>3.5833333333333335</v>
      </c>
    </row>
    <row r="14" spans="1:14" s="7" customFormat="1" ht="12" customHeight="1">
      <c r="A14" s="10" t="str">
        <f>'Pregnant Women Participating'!A14</f>
        <v>Pleasant Point, ME</v>
      </c>
      <c r="B14" s="18">
        <v>5</v>
      </c>
      <c r="C14" s="16">
        <v>6</v>
      </c>
      <c r="D14" s="16">
        <v>2</v>
      </c>
      <c r="E14" s="16">
        <v>3</v>
      </c>
      <c r="F14" s="16">
        <v>2</v>
      </c>
      <c r="G14" s="16">
        <v>2</v>
      </c>
      <c r="H14" s="16">
        <v>4</v>
      </c>
      <c r="I14" s="16">
        <v>3</v>
      </c>
      <c r="J14" s="16">
        <v>2</v>
      </c>
      <c r="K14" s="16">
        <v>4</v>
      </c>
      <c r="L14" s="16">
        <v>2</v>
      </c>
      <c r="M14" s="51">
        <v>2</v>
      </c>
      <c r="N14" s="18">
        <f t="shared" si="0"/>
        <v>3.0833333333333335</v>
      </c>
    </row>
    <row r="15" spans="1:14" s="7" customFormat="1" ht="12" customHeight="1">
      <c r="A15" s="10" t="str">
        <f>'Pregnant Women Participating'!A15</f>
        <v>Seneca Nation, NY</v>
      </c>
      <c r="B15" s="18">
        <v>5</v>
      </c>
      <c r="C15" s="16">
        <v>4</v>
      </c>
      <c r="D15" s="16">
        <v>8</v>
      </c>
      <c r="E15" s="16">
        <v>8</v>
      </c>
      <c r="F15" s="16">
        <v>7</v>
      </c>
      <c r="G15" s="16">
        <v>9</v>
      </c>
      <c r="H15" s="16">
        <v>5</v>
      </c>
      <c r="I15" s="16">
        <v>4</v>
      </c>
      <c r="J15" s="16">
        <v>6</v>
      </c>
      <c r="K15" s="16">
        <v>8</v>
      </c>
      <c r="L15" s="16">
        <v>8</v>
      </c>
      <c r="M15" s="51">
        <v>10</v>
      </c>
      <c r="N15" s="18">
        <f t="shared" si="0"/>
        <v>6.833333333333333</v>
      </c>
    </row>
    <row r="16" spans="1:14" s="22" customFormat="1" ht="24.75" customHeight="1">
      <c r="A16" s="19" t="str">
        <f>'Pregnant Women Participating'!A16</f>
        <v>Northeast Region</v>
      </c>
      <c r="B16" s="21">
        <v>39603</v>
      </c>
      <c r="C16" s="20">
        <v>39191</v>
      </c>
      <c r="D16" s="20">
        <v>38828</v>
      </c>
      <c r="E16" s="20">
        <v>39308</v>
      </c>
      <c r="F16" s="20">
        <v>38166</v>
      </c>
      <c r="G16" s="20">
        <v>37465</v>
      </c>
      <c r="H16" s="20">
        <v>37015</v>
      </c>
      <c r="I16" s="20">
        <v>37007</v>
      </c>
      <c r="J16" s="20">
        <v>36685</v>
      </c>
      <c r="K16" s="20">
        <v>36793</v>
      </c>
      <c r="L16" s="20">
        <v>36980</v>
      </c>
      <c r="M16" s="50">
        <v>38127</v>
      </c>
      <c r="N16" s="21">
        <f t="shared" si="0"/>
        <v>37930.666666666664</v>
      </c>
    </row>
    <row r="17" spans="1:14" ht="12" customHeight="1">
      <c r="A17" s="10" t="str">
        <f>'Pregnant Women Participating'!A17</f>
        <v>Delaware</v>
      </c>
      <c r="B17" s="18">
        <v>1313</v>
      </c>
      <c r="C17" s="16">
        <v>1535</v>
      </c>
      <c r="D17" s="16">
        <v>1525</v>
      </c>
      <c r="E17" s="16">
        <v>1532</v>
      </c>
      <c r="F17" s="16">
        <v>1511</v>
      </c>
      <c r="G17" s="16">
        <v>1457</v>
      </c>
      <c r="H17" s="16">
        <v>1496</v>
      </c>
      <c r="I17" s="16">
        <v>1476</v>
      </c>
      <c r="J17" s="16">
        <v>1465</v>
      </c>
      <c r="K17" s="16">
        <v>1454</v>
      </c>
      <c r="L17" s="16">
        <v>1439</v>
      </c>
      <c r="M17" s="51">
        <v>1418</v>
      </c>
      <c r="N17" s="18">
        <f t="shared" si="0"/>
        <v>1468.4166666666667</v>
      </c>
    </row>
    <row r="18" spans="1:14" ht="12" customHeight="1">
      <c r="A18" s="10" t="str">
        <f>'Pregnant Women Participating'!A18</f>
        <v>District of Columbia</v>
      </c>
      <c r="B18" s="18">
        <v>1211</v>
      </c>
      <c r="C18" s="16">
        <v>1175</v>
      </c>
      <c r="D18" s="16">
        <v>1155</v>
      </c>
      <c r="E18" s="16">
        <v>1138</v>
      </c>
      <c r="F18" s="16">
        <v>1058</v>
      </c>
      <c r="G18" s="16">
        <v>1064</v>
      </c>
      <c r="H18" s="16">
        <v>1038</v>
      </c>
      <c r="I18" s="16">
        <v>1055</v>
      </c>
      <c r="J18" s="16">
        <v>1057</v>
      </c>
      <c r="K18" s="16">
        <v>1066</v>
      </c>
      <c r="L18" s="16">
        <v>1089</v>
      </c>
      <c r="M18" s="51">
        <v>1065</v>
      </c>
      <c r="N18" s="18">
        <f t="shared" si="0"/>
        <v>1097.5833333333333</v>
      </c>
    </row>
    <row r="19" spans="1:14" ht="12" customHeight="1">
      <c r="A19" s="10" t="str">
        <f>'Pregnant Women Participating'!A19</f>
        <v>Maryland</v>
      </c>
      <c r="B19" s="18">
        <v>8908</v>
      </c>
      <c r="C19" s="16">
        <v>9025</v>
      </c>
      <c r="D19" s="16">
        <v>8825</v>
      </c>
      <c r="E19" s="16">
        <v>8840</v>
      </c>
      <c r="F19" s="16">
        <v>8738</v>
      </c>
      <c r="G19" s="16">
        <v>8388</v>
      </c>
      <c r="H19" s="16">
        <v>8332</v>
      </c>
      <c r="I19" s="16">
        <v>8304</v>
      </c>
      <c r="J19" s="16">
        <v>8271</v>
      </c>
      <c r="K19" s="16">
        <v>8203</v>
      </c>
      <c r="L19" s="16">
        <v>8241</v>
      </c>
      <c r="M19" s="51">
        <v>8554</v>
      </c>
      <c r="N19" s="18">
        <f t="shared" si="0"/>
        <v>8552.416666666666</v>
      </c>
    </row>
    <row r="20" spans="1:14" ht="12" customHeight="1">
      <c r="A20" s="10" t="str">
        <f>'Pregnant Women Participating'!A20</f>
        <v>New Jersey</v>
      </c>
      <c r="B20" s="18">
        <v>10031</v>
      </c>
      <c r="C20" s="16">
        <v>9757</v>
      </c>
      <c r="D20" s="16">
        <v>9884</v>
      </c>
      <c r="E20" s="16">
        <v>10207</v>
      </c>
      <c r="F20" s="16">
        <v>9967</v>
      </c>
      <c r="G20" s="16">
        <v>9880</v>
      </c>
      <c r="H20" s="16">
        <v>9754</v>
      </c>
      <c r="I20" s="16">
        <v>9807</v>
      </c>
      <c r="J20" s="16">
        <v>9732</v>
      </c>
      <c r="K20" s="16">
        <v>9767</v>
      </c>
      <c r="L20" s="16">
        <v>9719</v>
      </c>
      <c r="M20" s="51">
        <v>9847</v>
      </c>
      <c r="N20" s="18">
        <f t="shared" si="0"/>
        <v>9862.666666666666</v>
      </c>
    </row>
    <row r="21" spans="1:14" ht="12" customHeight="1">
      <c r="A21" s="10" t="str">
        <f>'Pregnant Women Participating'!A21</f>
        <v>Pennsylvania</v>
      </c>
      <c r="B21" s="18">
        <v>25544</v>
      </c>
      <c r="C21" s="16">
        <v>25611</v>
      </c>
      <c r="D21" s="16">
        <v>25112</v>
      </c>
      <c r="E21" s="16">
        <v>25325</v>
      </c>
      <c r="F21" s="16">
        <v>24933</v>
      </c>
      <c r="G21" s="16">
        <v>24463</v>
      </c>
      <c r="H21" s="16">
        <v>24643</v>
      </c>
      <c r="I21" s="16">
        <v>24766</v>
      </c>
      <c r="J21" s="16">
        <v>24683</v>
      </c>
      <c r="K21" s="16">
        <v>24891</v>
      </c>
      <c r="L21" s="16">
        <v>24897</v>
      </c>
      <c r="M21" s="51">
        <v>24783</v>
      </c>
      <c r="N21" s="18">
        <f t="shared" si="0"/>
        <v>24970.916666666668</v>
      </c>
    </row>
    <row r="22" spans="1:14" ht="12" customHeight="1">
      <c r="A22" s="10" t="str">
        <f>'Pregnant Women Participating'!A22</f>
        <v>Puerto Rico</v>
      </c>
      <c r="B22" s="18">
        <v>10219</v>
      </c>
      <c r="C22" s="16">
        <v>9890</v>
      </c>
      <c r="D22" s="16">
        <v>10030</v>
      </c>
      <c r="E22" s="16">
        <v>10255</v>
      </c>
      <c r="F22" s="16">
        <v>10456</v>
      </c>
      <c r="G22" s="16">
        <v>10330</v>
      </c>
      <c r="H22" s="16">
        <v>9852</v>
      </c>
      <c r="I22" s="16">
        <v>9590</v>
      </c>
      <c r="J22" s="16">
        <v>9332</v>
      </c>
      <c r="K22" s="16">
        <v>8993</v>
      </c>
      <c r="L22" s="16">
        <v>9056</v>
      </c>
      <c r="M22" s="51">
        <v>9300</v>
      </c>
      <c r="N22" s="18">
        <f t="shared" si="0"/>
        <v>9775.25</v>
      </c>
    </row>
    <row r="23" spans="1:14" ht="12" customHeight="1">
      <c r="A23" s="10" t="str">
        <f>'Pregnant Women Participating'!A23</f>
        <v>Virginia</v>
      </c>
      <c r="B23" s="18">
        <v>13434</v>
      </c>
      <c r="C23" s="16">
        <v>13299</v>
      </c>
      <c r="D23" s="16">
        <v>13113</v>
      </c>
      <c r="E23" s="16">
        <v>13218</v>
      </c>
      <c r="F23" s="16">
        <v>12908</v>
      </c>
      <c r="G23" s="16">
        <v>12600</v>
      </c>
      <c r="H23" s="16">
        <v>12445</v>
      </c>
      <c r="I23" s="16">
        <v>12138</v>
      </c>
      <c r="J23" s="16">
        <v>12113</v>
      </c>
      <c r="K23" s="16">
        <v>12254</v>
      </c>
      <c r="L23" s="16">
        <v>12038</v>
      </c>
      <c r="M23" s="51">
        <v>12593</v>
      </c>
      <c r="N23" s="18">
        <f t="shared" si="0"/>
        <v>12679.416666666666</v>
      </c>
    </row>
    <row r="24" spans="1:14" ht="12" customHeight="1">
      <c r="A24" s="10" t="str">
        <f>'Pregnant Women Participating'!A24</f>
        <v>Virgin Islands</v>
      </c>
      <c r="B24" s="18">
        <v>129</v>
      </c>
      <c r="C24" s="16">
        <v>123</v>
      </c>
      <c r="D24" s="16">
        <v>125</v>
      </c>
      <c r="E24" s="16">
        <v>128</v>
      </c>
      <c r="F24" s="16">
        <v>134</v>
      </c>
      <c r="G24" s="16">
        <v>138</v>
      </c>
      <c r="H24" s="16">
        <v>138</v>
      </c>
      <c r="I24" s="16">
        <v>140</v>
      </c>
      <c r="J24" s="16">
        <v>153</v>
      </c>
      <c r="K24" s="16">
        <v>151</v>
      </c>
      <c r="L24" s="16">
        <v>130</v>
      </c>
      <c r="M24" s="51">
        <v>119</v>
      </c>
      <c r="N24" s="18">
        <f t="shared" si="0"/>
        <v>134</v>
      </c>
    </row>
    <row r="25" spans="1:14" ht="12" customHeight="1">
      <c r="A25" s="10" t="str">
        <f>'Pregnant Women Participating'!A25</f>
        <v>West Virginia</v>
      </c>
      <c r="B25" s="18">
        <v>4317</v>
      </c>
      <c r="C25" s="16">
        <v>4283</v>
      </c>
      <c r="D25" s="16">
        <v>4222</v>
      </c>
      <c r="E25" s="16">
        <v>4224</v>
      </c>
      <c r="F25" s="16">
        <v>4132</v>
      </c>
      <c r="G25" s="16">
        <v>4029</v>
      </c>
      <c r="H25" s="16">
        <v>4154</v>
      </c>
      <c r="I25" s="16">
        <v>4227</v>
      </c>
      <c r="J25" s="16">
        <v>4199</v>
      </c>
      <c r="K25" s="16">
        <v>4231</v>
      </c>
      <c r="L25" s="16">
        <v>4225</v>
      </c>
      <c r="M25" s="51">
        <v>4360</v>
      </c>
      <c r="N25" s="18">
        <f t="shared" si="0"/>
        <v>4216.916666666667</v>
      </c>
    </row>
    <row r="26" spans="1:14" s="23" customFormat="1" ht="24.75" customHeight="1">
      <c r="A26" s="19" t="str">
        <f>'Pregnant Women Participating'!A26</f>
        <v>Mid-Atlantic Region</v>
      </c>
      <c r="B26" s="21">
        <v>75106</v>
      </c>
      <c r="C26" s="20">
        <v>74698</v>
      </c>
      <c r="D26" s="20">
        <v>73991</v>
      </c>
      <c r="E26" s="20">
        <v>74867</v>
      </c>
      <c r="F26" s="20">
        <v>73837</v>
      </c>
      <c r="G26" s="20">
        <v>72349</v>
      </c>
      <c r="H26" s="20">
        <v>71852</v>
      </c>
      <c r="I26" s="20">
        <v>71503</v>
      </c>
      <c r="J26" s="20">
        <v>71005</v>
      </c>
      <c r="K26" s="20">
        <v>71010</v>
      </c>
      <c r="L26" s="20">
        <v>70834</v>
      </c>
      <c r="M26" s="50">
        <v>72039</v>
      </c>
      <c r="N26" s="21">
        <f t="shared" si="0"/>
        <v>72757.58333333333</v>
      </c>
    </row>
    <row r="27" spans="1:14" ht="12" customHeight="1">
      <c r="A27" s="10" t="str">
        <f>'Pregnant Women Participating'!A27</f>
        <v>Alabama</v>
      </c>
      <c r="B27" s="18">
        <v>12653</v>
      </c>
      <c r="C27" s="16">
        <v>12066</v>
      </c>
      <c r="D27" s="16">
        <v>12638</v>
      </c>
      <c r="E27" s="16">
        <v>13044</v>
      </c>
      <c r="F27" s="16">
        <v>12483</v>
      </c>
      <c r="G27" s="16">
        <v>12218</v>
      </c>
      <c r="H27" s="16">
        <v>12164</v>
      </c>
      <c r="I27" s="16">
        <v>12180</v>
      </c>
      <c r="J27" s="16">
        <v>11971</v>
      </c>
      <c r="K27" s="16">
        <v>11849</v>
      </c>
      <c r="L27" s="16">
        <v>11774</v>
      </c>
      <c r="M27" s="51">
        <v>12017</v>
      </c>
      <c r="N27" s="18">
        <f t="shared" si="0"/>
        <v>12254.75</v>
      </c>
    </row>
    <row r="28" spans="1:14" ht="12" customHeight="1">
      <c r="A28" s="10" t="str">
        <f>'Pregnant Women Participating'!A28</f>
        <v>Florida</v>
      </c>
      <c r="B28" s="18">
        <v>31927</v>
      </c>
      <c r="C28" s="16">
        <v>32706</v>
      </c>
      <c r="D28" s="16">
        <v>33062</v>
      </c>
      <c r="E28" s="16">
        <v>34489</v>
      </c>
      <c r="F28" s="16">
        <v>34849</v>
      </c>
      <c r="G28" s="16">
        <v>34648</v>
      </c>
      <c r="H28" s="16">
        <v>34496</v>
      </c>
      <c r="I28" s="16">
        <v>34058</v>
      </c>
      <c r="J28" s="16">
        <v>33528</v>
      </c>
      <c r="K28" s="16">
        <v>33038</v>
      </c>
      <c r="L28" s="16">
        <v>33219</v>
      </c>
      <c r="M28" s="51">
        <v>34299</v>
      </c>
      <c r="N28" s="18">
        <f t="shared" si="0"/>
        <v>33693.25</v>
      </c>
    </row>
    <row r="29" spans="1:14" ht="12" customHeight="1">
      <c r="A29" s="10" t="str">
        <f>'Pregnant Women Participating'!A29</f>
        <v>Georgia</v>
      </c>
      <c r="B29" s="18">
        <v>27872</v>
      </c>
      <c r="C29" s="16">
        <v>27466</v>
      </c>
      <c r="D29" s="16">
        <v>27581</v>
      </c>
      <c r="E29" s="16">
        <v>27483</v>
      </c>
      <c r="F29" s="16">
        <v>26868</v>
      </c>
      <c r="G29" s="16">
        <v>26828</v>
      </c>
      <c r="H29" s="16">
        <v>26942</v>
      </c>
      <c r="I29" s="16">
        <v>27346</v>
      </c>
      <c r="J29" s="16">
        <v>27570</v>
      </c>
      <c r="K29" s="16">
        <v>27832</v>
      </c>
      <c r="L29" s="16">
        <v>28207</v>
      </c>
      <c r="M29" s="51">
        <v>28444</v>
      </c>
      <c r="N29" s="18">
        <f t="shared" si="0"/>
        <v>27536.583333333332</v>
      </c>
    </row>
    <row r="30" spans="1:14" ht="12" customHeight="1">
      <c r="A30" s="10" t="str">
        <f>'Pregnant Women Participating'!A30</f>
        <v>Kentucky</v>
      </c>
      <c r="B30" s="18">
        <v>10410</v>
      </c>
      <c r="C30" s="16">
        <v>10462</v>
      </c>
      <c r="D30" s="16">
        <v>10170</v>
      </c>
      <c r="E30" s="16">
        <v>10345</v>
      </c>
      <c r="F30" s="16">
        <v>10206</v>
      </c>
      <c r="G30" s="16">
        <v>9991</v>
      </c>
      <c r="H30" s="16">
        <v>9983</v>
      </c>
      <c r="I30" s="16">
        <v>9979</v>
      </c>
      <c r="J30" s="16">
        <v>10024</v>
      </c>
      <c r="K30" s="16">
        <v>10103</v>
      </c>
      <c r="L30" s="16">
        <v>10201</v>
      </c>
      <c r="M30" s="51">
        <v>10436</v>
      </c>
      <c r="N30" s="18">
        <f t="shared" si="0"/>
        <v>10192.5</v>
      </c>
    </row>
    <row r="31" spans="1:14" ht="12" customHeight="1">
      <c r="A31" s="10" t="str">
        <f>'Pregnant Women Participating'!A31</f>
        <v>Mississippi</v>
      </c>
      <c r="B31" s="18">
        <v>9409</v>
      </c>
      <c r="C31" s="16">
        <v>9231</v>
      </c>
      <c r="D31" s="16">
        <v>9590</v>
      </c>
      <c r="E31" s="16">
        <v>9754</v>
      </c>
      <c r="F31" s="16">
        <v>9435</v>
      </c>
      <c r="G31" s="16">
        <v>9729</v>
      </c>
      <c r="H31" s="16">
        <v>9774</v>
      </c>
      <c r="I31" s="16">
        <v>9777</v>
      </c>
      <c r="J31" s="16">
        <v>9833</v>
      </c>
      <c r="K31" s="16">
        <v>9657</v>
      </c>
      <c r="L31" s="16">
        <v>9865</v>
      </c>
      <c r="M31" s="51">
        <v>10075</v>
      </c>
      <c r="N31" s="18">
        <f t="shared" si="0"/>
        <v>9677.416666666666</v>
      </c>
    </row>
    <row r="32" spans="1:14" ht="12" customHeight="1">
      <c r="A32" s="10" t="str">
        <f>'Pregnant Women Participating'!A32</f>
        <v>North Carolina</v>
      </c>
      <c r="B32" s="18">
        <v>17757</v>
      </c>
      <c r="C32" s="16">
        <v>17963</v>
      </c>
      <c r="D32" s="16">
        <v>17960</v>
      </c>
      <c r="E32" s="16">
        <v>18264</v>
      </c>
      <c r="F32" s="16">
        <v>17840</v>
      </c>
      <c r="G32" s="16">
        <v>17680</v>
      </c>
      <c r="H32" s="16">
        <v>17536</v>
      </c>
      <c r="I32" s="16">
        <v>17485</v>
      </c>
      <c r="J32" s="16">
        <v>18036</v>
      </c>
      <c r="K32" s="16">
        <v>18235</v>
      </c>
      <c r="L32" s="16">
        <v>18162</v>
      </c>
      <c r="M32" s="51">
        <v>18548</v>
      </c>
      <c r="N32" s="18">
        <f t="shared" si="0"/>
        <v>17955.5</v>
      </c>
    </row>
    <row r="33" spans="1:14" ht="12" customHeight="1">
      <c r="A33" s="10" t="str">
        <f>'Pregnant Women Participating'!A33</f>
        <v>South Carolina</v>
      </c>
      <c r="B33" s="18">
        <v>11476</v>
      </c>
      <c r="C33" s="16">
        <v>11587</v>
      </c>
      <c r="D33" s="16">
        <v>11499</v>
      </c>
      <c r="E33" s="16">
        <v>11733</v>
      </c>
      <c r="F33" s="16">
        <v>11396</v>
      </c>
      <c r="G33" s="16">
        <v>11242</v>
      </c>
      <c r="H33" s="16">
        <v>11100</v>
      </c>
      <c r="I33" s="16">
        <v>10948</v>
      </c>
      <c r="J33" s="16">
        <v>10823</v>
      </c>
      <c r="K33" s="16">
        <v>10704</v>
      </c>
      <c r="L33" s="16">
        <v>10745</v>
      </c>
      <c r="M33" s="51">
        <v>11051</v>
      </c>
      <c r="N33" s="18">
        <f t="shared" si="0"/>
        <v>11192</v>
      </c>
    </row>
    <row r="34" spans="1:14" ht="12" customHeight="1">
      <c r="A34" s="10" t="str">
        <f>'Pregnant Women Participating'!A34</f>
        <v>Tennessee</v>
      </c>
      <c r="B34" s="18">
        <v>13535</v>
      </c>
      <c r="C34" s="16">
        <v>13424</v>
      </c>
      <c r="D34" s="16">
        <v>13364</v>
      </c>
      <c r="E34" s="16">
        <v>13742</v>
      </c>
      <c r="F34" s="16">
        <v>13536</v>
      </c>
      <c r="G34" s="16">
        <v>13290</v>
      </c>
      <c r="H34" s="16">
        <v>13331</v>
      </c>
      <c r="I34" s="16">
        <v>13403</v>
      </c>
      <c r="J34" s="16">
        <v>13194</v>
      </c>
      <c r="K34" s="16">
        <v>13202</v>
      </c>
      <c r="L34" s="16">
        <v>13151</v>
      </c>
      <c r="M34" s="51">
        <v>13272</v>
      </c>
      <c r="N34" s="18">
        <f t="shared" si="0"/>
        <v>13370.333333333334</v>
      </c>
    </row>
    <row r="35" spans="1:14" ht="12" customHeight="1">
      <c r="A35" s="10" t="str">
        <f>'Pregnant Women Participating'!A35</f>
        <v>Choctaw Indians, MS</v>
      </c>
      <c r="B35" s="18">
        <v>31</v>
      </c>
      <c r="C35" s="16">
        <v>28</v>
      </c>
      <c r="D35" s="16">
        <v>19</v>
      </c>
      <c r="E35" s="16">
        <v>28</v>
      </c>
      <c r="F35" s="16">
        <v>20</v>
      </c>
      <c r="G35" s="16">
        <v>21</v>
      </c>
      <c r="H35" s="16">
        <v>27</v>
      </c>
      <c r="I35" s="16">
        <v>26</v>
      </c>
      <c r="J35" s="16">
        <v>25</v>
      </c>
      <c r="K35" s="16">
        <v>24</v>
      </c>
      <c r="L35" s="16">
        <v>24</v>
      </c>
      <c r="M35" s="51">
        <v>24</v>
      </c>
      <c r="N35" s="18">
        <f t="shared" si="0"/>
        <v>24.75</v>
      </c>
    </row>
    <row r="36" spans="1:14" ht="12" customHeight="1">
      <c r="A36" s="10" t="str">
        <f>'Pregnant Women Participating'!A36</f>
        <v>Eastern Cherokee, NC</v>
      </c>
      <c r="B36" s="18">
        <v>35</v>
      </c>
      <c r="C36" s="16">
        <v>29</v>
      </c>
      <c r="D36" s="16">
        <v>24</v>
      </c>
      <c r="E36" s="16">
        <v>22</v>
      </c>
      <c r="F36" s="16">
        <v>30</v>
      </c>
      <c r="G36" s="16">
        <v>31</v>
      </c>
      <c r="H36" s="16">
        <v>24</v>
      </c>
      <c r="I36" s="16">
        <v>27</v>
      </c>
      <c r="J36" s="16">
        <v>36</v>
      </c>
      <c r="K36" s="16">
        <v>42</v>
      </c>
      <c r="L36" s="16">
        <v>48</v>
      </c>
      <c r="M36" s="51">
        <v>47</v>
      </c>
      <c r="N36" s="18">
        <f t="shared" si="0"/>
        <v>32.916666666666664</v>
      </c>
    </row>
    <row r="37" spans="1:14" s="23" customFormat="1" ht="24.75" customHeight="1">
      <c r="A37" s="19" t="str">
        <f>'Pregnant Women Participating'!A37</f>
        <v>Southeast Region</v>
      </c>
      <c r="B37" s="21">
        <v>135105</v>
      </c>
      <c r="C37" s="20">
        <v>134962</v>
      </c>
      <c r="D37" s="20">
        <v>135907</v>
      </c>
      <c r="E37" s="20">
        <v>138904</v>
      </c>
      <c r="F37" s="20">
        <v>136663</v>
      </c>
      <c r="G37" s="20">
        <v>135678</v>
      </c>
      <c r="H37" s="20">
        <v>135377</v>
      </c>
      <c r="I37" s="20">
        <v>135229</v>
      </c>
      <c r="J37" s="20">
        <v>135040</v>
      </c>
      <c r="K37" s="20">
        <v>134686</v>
      </c>
      <c r="L37" s="20">
        <v>135396</v>
      </c>
      <c r="M37" s="50">
        <v>138213</v>
      </c>
      <c r="N37" s="21">
        <f t="shared" si="0"/>
        <v>135930</v>
      </c>
    </row>
    <row r="38" spans="1:14" ht="12" customHeight="1">
      <c r="A38" s="10" t="str">
        <f>'Pregnant Women Participating'!A38</f>
        <v>Illinois</v>
      </c>
      <c r="B38" s="18">
        <v>17512</v>
      </c>
      <c r="C38" s="16">
        <v>17431</v>
      </c>
      <c r="D38" s="16">
        <v>17254</v>
      </c>
      <c r="E38" s="16">
        <v>17093</v>
      </c>
      <c r="F38" s="16">
        <v>16783</v>
      </c>
      <c r="G38" s="16">
        <v>16742</v>
      </c>
      <c r="H38" s="16">
        <v>16705</v>
      </c>
      <c r="I38" s="16">
        <v>16846</v>
      </c>
      <c r="J38" s="16">
        <v>16695</v>
      </c>
      <c r="K38" s="16">
        <v>16782</v>
      </c>
      <c r="L38" s="16">
        <v>16933</v>
      </c>
      <c r="M38" s="51">
        <v>17475</v>
      </c>
      <c r="N38" s="18">
        <f aca="true" t="shared" si="1" ref="N38:N69">IF(SUM(B38:M38)&gt;0,AVERAGE(B38:M38)," ")</f>
        <v>17020.916666666668</v>
      </c>
    </row>
    <row r="39" spans="1:14" ht="12" customHeight="1">
      <c r="A39" s="10" t="str">
        <f>'Pregnant Women Participating'!A39</f>
        <v>Indiana</v>
      </c>
      <c r="B39" s="18">
        <v>16085</v>
      </c>
      <c r="C39" s="16">
        <v>15819</v>
      </c>
      <c r="D39" s="16">
        <v>15578</v>
      </c>
      <c r="E39" s="16">
        <v>15661</v>
      </c>
      <c r="F39" s="16">
        <v>15346</v>
      </c>
      <c r="G39" s="16">
        <v>15271</v>
      </c>
      <c r="H39" s="16">
        <v>15291</v>
      </c>
      <c r="I39" s="16">
        <v>15229</v>
      </c>
      <c r="J39" s="16">
        <v>15192</v>
      </c>
      <c r="K39" s="16">
        <v>15381</v>
      </c>
      <c r="L39" s="16">
        <v>15486</v>
      </c>
      <c r="M39" s="51">
        <v>15618</v>
      </c>
      <c r="N39" s="18">
        <f t="shared" si="1"/>
        <v>15496.416666666666</v>
      </c>
    </row>
    <row r="40" spans="1:14" ht="12" customHeight="1">
      <c r="A40" s="10" t="str">
        <f>'Pregnant Women Participating'!A40</f>
        <v>Michigan</v>
      </c>
      <c r="B40" s="18">
        <v>18881</v>
      </c>
      <c r="C40" s="16">
        <v>19046</v>
      </c>
      <c r="D40" s="16">
        <v>18281</v>
      </c>
      <c r="E40" s="16">
        <v>18186</v>
      </c>
      <c r="F40" s="16">
        <v>18360</v>
      </c>
      <c r="G40" s="16">
        <v>17905</v>
      </c>
      <c r="H40" s="16">
        <v>18033</v>
      </c>
      <c r="I40" s="16">
        <v>18200</v>
      </c>
      <c r="J40" s="16">
        <v>18259</v>
      </c>
      <c r="K40" s="16">
        <v>18613</v>
      </c>
      <c r="L40" s="16">
        <v>18702</v>
      </c>
      <c r="M40" s="51">
        <v>18796</v>
      </c>
      <c r="N40" s="18">
        <f t="shared" si="1"/>
        <v>18438.5</v>
      </c>
    </row>
    <row r="41" spans="1:14" ht="12" customHeight="1">
      <c r="A41" s="10" t="str">
        <f>'Pregnant Women Participating'!A41</f>
        <v>Minnesota</v>
      </c>
      <c r="B41" s="18">
        <v>8026</v>
      </c>
      <c r="C41" s="16">
        <v>8032</v>
      </c>
      <c r="D41" s="16">
        <v>7928</v>
      </c>
      <c r="E41" s="16">
        <v>8043</v>
      </c>
      <c r="F41" s="16">
        <v>7767</v>
      </c>
      <c r="G41" s="16">
        <v>7644</v>
      </c>
      <c r="H41" s="16">
        <v>7669</v>
      </c>
      <c r="I41" s="16">
        <v>7651</v>
      </c>
      <c r="J41" s="16">
        <v>7562</v>
      </c>
      <c r="K41" s="16">
        <v>7672</v>
      </c>
      <c r="L41" s="16">
        <v>7640</v>
      </c>
      <c r="M41" s="51">
        <v>7711</v>
      </c>
      <c r="N41" s="18">
        <f t="shared" si="1"/>
        <v>7778.75</v>
      </c>
    </row>
    <row r="42" spans="1:14" ht="12" customHeight="1">
      <c r="A42" s="10" t="str">
        <f>'Pregnant Women Participating'!A42</f>
        <v>Ohio</v>
      </c>
      <c r="B42" s="18">
        <v>21574</v>
      </c>
      <c r="C42" s="16">
        <v>21832</v>
      </c>
      <c r="D42" s="16">
        <v>21594</v>
      </c>
      <c r="E42" s="16">
        <v>21731</v>
      </c>
      <c r="F42" s="16">
        <v>21339</v>
      </c>
      <c r="G42" s="16">
        <v>20894</v>
      </c>
      <c r="H42" s="16">
        <v>20919</v>
      </c>
      <c r="I42" s="16">
        <v>20877</v>
      </c>
      <c r="J42" s="16">
        <v>20677</v>
      </c>
      <c r="K42" s="16">
        <v>20511</v>
      </c>
      <c r="L42" s="16">
        <v>20496</v>
      </c>
      <c r="M42" s="51">
        <v>20887</v>
      </c>
      <c r="N42" s="18">
        <f t="shared" si="1"/>
        <v>21110.916666666668</v>
      </c>
    </row>
    <row r="43" spans="1:14" ht="12" customHeight="1">
      <c r="A43" s="10" t="str">
        <f>'Pregnant Women Participating'!A43</f>
        <v>Wisconsin</v>
      </c>
      <c r="B43" s="18">
        <v>9244</v>
      </c>
      <c r="C43" s="16">
        <v>9266</v>
      </c>
      <c r="D43" s="16">
        <v>9140</v>
      </c>
      <c r="E43" s="16">
        <v>9073</v>
      </c>
      <c r="F43" s="16">
        <v>8919</v>
      </c>
      <c r="G43" s="16">
        <v>8769</v>
      </c>
      <c r="H43" s="16">
        <v>8773</v>
      </c>
      <c r="I43" s="16">
        <v>8781</v>
      </c>
      <c r="J43" s="16">
        <v>8765</v>
      </c>
      <c r="K43" s="16">
        <v>8717</v>
      </c>
      <c r="L43" s="16">
        <v>8881</v>
      </c>
      <c r="M43" s="51">
        <v>9158</v>
      </c>
      <c r="N43" s="18">
        <f t="shared" si="1"/>
        <v>8957.166666666666</v>
      </c>
    </row>
    <row r="44" spans="1:14" s="23" customFormat="1" ht="24.75" customHeight="1">
      <c r="A44" s="19" t="str">
        <f>'Pregnant Women Participating'!A44</f>
        <v>Midwest Region</v>
      </c>
      <c r="B44" s="21">
        <v>91322</v>
      </c>
      <c r="C44" s="20">
        <v>91426</v>
      </c>
      <c r="D44" s="20">
        <v>89775</v>
      </c>
      <c r="E44" s="20">
        <v>89787</v>
      </c>
      <c r="F44" s="20">
        <v>88514</v>
      </c>
      <c r="G44" s="20">
        <v>87225</v>
      </c>
      <c r="H44" s="20">
        <v>87390</v>
      </c>
      <c r="I44" s="20">
        <v>87584</v>
      </c>
      <c r="J44" s="20">
        <v>87150</v>
      </c>
      <c r="K44" s="20">
        <v>87676</v>
      </c>
      <c r="L44" s="20">
        <v>88138</v>
      </c>
      <c r="M44" s="50">
        <v>89645</v>
      </c>
      <c r="N44" s="21">
        <f t="shared" si="1"/>
        <v>88802.66666666667</v>
      </c>
    </row>
    <row r="45" spans="1:14" ht="12" customHeight="1">
      <c r="A45" s="10" t="str">
        <f>'Pregnant Women Participating'!A45</f>
        <v>Arkansas</v>
      </c>
      <c r="B45" s="18">
        <v>8829</v>
      </c>
      <c r="C45" s="16">
        <v>8921</v>
      </c>
      <c r="D45" s="16">
        <v>8744</v>
      </c>
      <c r="E45" s="16">
        <v>8929</v>
      </c>
      <c r="F45" s="16">
        <v>8842</v>
      </c>
      <c r="G45" s="16">
        <v>8638</v>
      </c>
      <c r="H45" s="16">
        <v>8759</v>
      </c>
      <c r="I45" s="16">
        <v>8761</v>
      </c>
      <c r="J45" s="16">
        <v>8741</v>
      </c>
      <c r="K45" s="16">
        <v>8612</v>
      </c>
      <c r="L45" s="16">
        <v>8461</v>
      </c>
      <c r="M45" s="51">
        <v>8544</v>
      </c>
      <c r="N45" s="18">
        <f t="shared" si="1"/>
        <v>8731.75</v>
      </c>
    </row>
    <row r="46" spans="1:14" ht="12" customHeight="1">
      <c r="A46" s="10" t="str">
        <f>'Pregnant Women Participating'!A46</f>
        <v>Louisiana</v>
      </c>
      <c r="B46" s="18">
        <v>14997</v>
      </c>
      <c r="C46" s="16">
        <v>15006</v>
      </c>
      <c r="D46" s="16">
        <v>15229</v>
      </c>
      <c r="E46" s="16">
        <v>15439</v>
      </c>
      <c r="F46" s="16">
        <v>15682</v>
      </c>
      <c r="G46" s="16">
        <v>15421</v>
      </c>
      <c r="H46" s="16">
        <v>15213</v>
      </c>
      <c r="I46" s="16">
        <v>14964</v>
      </c>
      <c r="J46" s="16">
        <v>14764</v>
      </c>
      <c r="K46" s="16">
        <v>14319</v>
      </c>
      <c r="L46" s="16">
        <v>14283</v>
      </c>
      <c r="M46" s="51">
        <v>14639</v>
      </c>
      <c r="N46" s="18">
        <f t="shared" si="1"/>
        <v>14996.333333333334</v>
      </c>
    </row>
    <row r="47" spans="1:14" ht="12" customHeight="1">
      <c r="A47" s="10" t="str">
        <f>'Pregnant Women Participating'!A47</f>
        <v>New Mexico</v>
      </c>
      <c r="B47" s="18">
        <v>3517</v>
      </c>
      <c r="C47" s="16">
        <v>3438</v>
      </c>
      <c r="D47" s="16">
        <v>3443</v>
      </c>
      <c r="E47" s="16">
        <v>3608</v>
      </c>
      <c r="F47" s="16">
        <v>3503</v>
      </c>
      <c r="G47" s="16">
        <v>3412</v>
      </c>
      <c r="H47" s="16">
        <v>3342</v>
      </c>
      <c r="I47" s="16">
        <v>3295</v>
      </c>
      <c r="J47" s="16">
        <v>3305</v>
      </c>
      <c r="K47" s="16">
        <v>3272</v>
      </c>
      <c r="L47" s="16">
        <v>3106</v>
      </c>
      <c r="M47" s="51">
        <v>3288</v>
      </c>
      <c r="N47" s="18">
        <f t="shared" si="1"/>
        <v>3377.4166666666665</v>
      </c>
    </row>
    <row r="48" spans="1:14" ht="12" customHeight="1">
      <c r="A48" s="10" t="str">
        <f>'Pregnant Women Participating'!A48</f>
        <v>Oklahoma</v>
      </c>
      <c r="B48" s="18">
        <v>6899</v>
      </c>
      <c r="C48" s="16">
        <v>6946</v>
      </c>
      <c r="D48" s="16">
        <v>6829</v>
      </c>
      <c r="E48" s="16">
        <v>6993</v>
      </c>
      <c r="F48" s="16">
        <v>6916</v>
      </c>
      <c r="G48" s="16">
        <v>6727</v>
      </c>
      <c r="H48" s="16">
        <v>6793</v>
      </c>
      <c r="I48" s="16">
        <v>6698</v>
      </c>
      <c r="J48" s="16">
        <v>6564</v>
      </c>
      <c r="K48" s="16">
        <v>6582</v>
      </c>
      <c r="L48" s="16">
        <v>6612</v>
      </c>
      <c r="M48" s="51">
        <v>6851</v>
      </c>
      <c r="N48" s="18">
        <f t="shared" si="1"/>
        <v>6784.166666666667</v>
      </c>
    </row>
    <row r="49" spans="1:14" ht="12" customHeight="1">
      <c r="A49" s="10" t="str">
        <f>'Pregnant Women Participating'!A49</f>
        <v>Texas</v>
      </c>
      <c r="B49" s="18">
        <v>48875</v>
      </c>
      <c r="C49" s="16">
        <v>48891</v>
      </c>
      <c r="D49" s="16">
        <v>48776</v>
      </c>
      <c r="E49" s="16">
        <v>50293</v>
      </c>
      <c r="F49" s="16">
        <v>50081</v>
      </c>
      <c r="G49" s="16">
        <v>48556</v>
      </c>
      <c r="H49" s="16">
        <v>48025</v>
      </c>
      <c r="I49" s="16">
        <v>46822</v>
      </c>
      <c r="J49" s="16">
        <v>45960</v>
      </c>
      <c r="K49" s="16">
        <v>44935</v>
      </c>
      <c r="L49" s="16">
        <v>44260</v>
      </c>
      <c r="M49" s="51">
        <v>44867</v>
      </c>
      <c r="N49" s="18">
        <f t="shared" si="1"/>
        <v>47528.416666666664</v>
      </c>
    </row>
    <row r="50" spans="1:14" ht="12" customHeight="1">
      <c r="A50" s="10" t="str">
        <f>'Pregnant Women Participating'!A50</f>
        <v>Acoma, Canoncito &amp; Laguna, NM</v>
      </c>
      <c r="B50" s="18">
        <v>20</v>
      </c>
      <c r="C50" s="16">
        <v>21</v>
      </c>
      <c r="D50" s="16">
        <v>24</v>
      </c>
      <c r="E50" s="16">
        <v>27</v>
      </c>
      <c r="F50" s="16">
        <v>30</v>
      </c>
      <c r="G50" s="16">
        <v>27</v>
      </c>
      <c r="H50" s="16">
        <v>26</v>
      </c>
      <c r="I50" s="16">
        <v>25</v>
      </c>
      <c r="J50" s="16">
        <v>18</v>
      </c>
      <c r="K50" s="16">
        <v>13</v>
      </c>
      <c r="L50" s="16">
        <v>15</v>
      </c>
      <c r="M50" s="51">
        <v>17</v>
      </c>
      <c r="N50" s="18">
        <f t="shared" si="1"/>
        <v>21.916666666666668</v>
      </c>
    </row>
    <row r="51" spans="1:14" ht="12" customHeight="1">
      <c r="A51" s="10" t="str">
        <f>'Pregnant Women Participating'!A51</f>
        <v>Eight Northern Pueblos, NM</v>
      </c>
      <c r="B51" s="18">
        <v>19</v>
      </c>
      <c r="C51" s="16">
        <v>16</v>
      </c>
      <c r="D51" s="16">
        <v>16</v>
      </c>
      <c r="E51" s="16">
        <v>15</v>
      </c>
      <c r="F51" s="16">
        <v>12</v>
      </c>
      <c r="G51" s="16">
        <v>12</v>
      </c>
      <c r="H51" s="16">
        <v>14</v>
      </c>
      <c r="I51" s="16">
        <v>14</v>
      </c>
      <c r="J51" s="16">
        <v>17</v>
      </c>
      <c r="K51" s="16">
        <v>13</v>
      </c>
      <c r="L51" s="16">
        <v>14</v>
      </c>
      <c r="M51" s="51">
        <v>12</v>
      </c>
      <c r="N51" s="18">
        <f t="shared" si="1"/>
        <v>14.5</v>
      </c>
    </row>
    <row r="52" spans="1:14" ht="12" customHeight="1">
      <c r="A52" s="10" t="str">
        <f>'Pregnant Women Participating'!A52</f>
        <v>Five Sandoval Pueblos, NM</v>
      </c>
      <c r="B52" s="18">
        <v>15</v>
      </c>
      <c r="C52" s="16">
        <v>16</v>
      </c>
      <c r="D52" s="16">
        <v>19</v>
      </c>
      <c r="E52" s="16">
        <v>21</v>
      </c>
      <c r="F52" s="16">
        <v>18</v>
      </c>
      <c r="G52" s="16">
        <v>16</v>
      </c>
      <c r="H52" s="16">
        <v>17</v>
      </c>
      <c r="I52" s="16">
        <v>18</v>
      </c>
      <c r="J52" s="16">
        <v>18</v>
      </c>
      <c r="K52" s="16">
        <v>18</v>
      </c>
      <c r="L52" s="16">
        <v>15</v>
      </c>
      <c r="M52" s="51">
        <v>15</v>
      </c>
      <c r="N52" s="18">
        <f t="shared" si="1"/>
        <v>17.166666666666668</v>
      </c>
    </row>
    <row r="53" spans="1:14" ht="12" customHeight="1">
      <c r="A53" s="10" t="str">
        <f>'Pregnant Women Participating'!A53</f>
        <v>Isleta Pueblo, NM</v>
      </c>
      <c r="B53" s="18">
        <v>84</v>
      </c>
      <c r="C53" s="16">
        <v>83</v>
      </c>
      <c r="D53" s="16">
        <v>82</v>
      </c>
      <c r="E53" s="16">
        <v>67</v>
      </c>
      <c r="F53" s="16">
        <v>62</v>
      </c>
      <c r="G53" s="16">
        <v>49</v>
      </c>
      <c r="H53" s="16">
        <v>55</v>
      </c>
      <c r="I53" s="16">
        <v>62</v>
      </c>
      <c r="J53" s="16">
        <v>66</v>
      </c>
      <c r="K53" s="16">
        <v>67</v>
      </c>
      <c r="L53" s="16">
        <v>59</v>
      </c>
      <c r="M53" s="51">
        <v>60</v>
      </c>
      <c r="N53" s="18">
        <f t="shared" si="1"/>
        <v>66.33333333333333</v>
      </c>
    </row>
    <row r="54" spans="1:14" ht="12" customHeight="1">
      <c r="A54" s="10" t="str">
        <f>'Pregnant Women Participating'!A54</f>
        <v>San Felipe Pueblo, NM</v>
      </c>
      <c r="B54" s="18">
        <v>11</v>
      </c>
      <c r="C54" s="16">
        <v>11</v>
      </c>
      <c r="D54" s="16">
        <v>8</v>
      </c>
      <c r="E54" s="16">
        <v>7</v>
      </c>
      <c r="F54" s="16">
        <v>8</v>
      </c>
      <c r="G54" s="16">
        <v>13</v>
      </c>
      <c r="H54" s="16">
        <v>10</v>
      </c>
      <c r="I54" s="16">
        <v>16</v>
      </c>
      <c r="J54" s="16">
        <v>17</v>
      </c>
      <c r="K54" s="16">
        <v>14</v>
      </c>
      <c r="L54" s="16">
        <v>14</v>
      </c>
      <c r="M54" s="51">
        <v>17</v>
      </c>
      <c r="N54" s="18">
        <f t="shared" si="1"/>
        <v>12.166666666666666</v>
      </c>
    </row>
    <row r="55" spans="1:14" ht="12" customHeight="1">
      <c r="A55" s="10" t="str">
        <f>'Pregnant Women Participating'!A55</f>
        <v>Santo Domingo Tribe, NM</v>
      </c>
      <c r="B55" s="18">
        <v>12</v>
      </c>
      <c r="C55" s="16">
        <v>10</v>
      </c>
      <c r="D55" s="16">
        <v>7</v>
      </c>
      <c r="E55" s="16">
        <v>7</v>
      </c>
      <c r="F55" s="16">
        <v>7</v>
      </c>
      <c r="G55" s="16">
        <v>7</v>
      </c>
      <c r="H55" s="16">
        <v>6</v>
      </c>
      <c r="I55" s="16">
        <v>7</v>
      </c>
      <c r="J55" s="16">
        <v>10</v>
      </c>
      <c r="K55" s="16">
        <v>9</v>
      </c>
      <c r="L55" s="16">
        <v>8</v>
      </c>
      <c r="M55" s="51">
        <v>6</v>
      </c>
      <c r="N55" s="18">
        <f t="shared" si="1"/>
        <v>8</v>
      </c>
    </row>
    <row r="56" spans="1:14" ht="12" customHeight="1">
      <c r="A56" s="10" t="str">
        <f>'Pregnant Women Participating'!A56</f>
        <v>Zuni Pueblo, NM</v>
      </c>
      <c r="B56" s="18">
        <v>11</v>
      </c>
      <c r="C56" s="16">
        <v>16</v>
      </c>
      <c r="D56" s="16">
        <v>12</v>
      </c>
      <c r="E56" s="16">
        <v>20</v>
      </c>
      <c r="F56" s="16">
        <v>21</v>
      </c>
      <c r="G56" s="16">
        <v>27</v>
      </c>
      <c r="H56" s="16">
        <v>23</v>
      </c>
      <c r="I56" s="16">
        <v>20</v>
      </c>
      <c r="J56" s="16">
        <v>21</v>
      </c>
      <c r="K56" s="16">
        <v>24</v>
      </c>
      <c r="L56" s="16">
        <v>22</v>
      </c>
      <c r="M56" s="51">
        <v>23</v>
      </c>
      <c r="N56" s="18">
        <f t="shared" si="1"/>
        <v>20</v>
      </c>
    </row>
    <row r="57" spans="1:14" ht="12" customHeight="1">
      <c r="A57" s="10" t="str">
        <f>'Pregnant Women Participating'!A57</f>
        <v>Cherokee Nation, OK</v>
      </c>
      <c r="B57" s="18">
        <v>609</v>
      </c>
      <c r="C57" s="16">
        <v>599</v>
      </c>
      <c r="D57" s="16">
        <v>587</v>
      </c>
      <c r="E57" s="16">
        <v>622</v>
      </c>
      <c r="F57" s="16">
        <v>620</v>
      </c>
      <c r="G57" s="16">
        <v>585</v>
      </c>
      <c r="H57" s="16">
        <v>569</v>
      </c>
      <c r="I57" s="16">
        <v>560</v>
      </c>
      <c r="J57" s="16">
        <v>551</v>
      </c>
      <c r="K57" s="16">
        <v>544</v>
      </c>
      <c r="L57" s="16">
        <v>547</v>
      </c>
      <c r="M57" s="51">
        <v>568</v>
      </c>
      <c r="N57" s="18">
        <f t="shared" si="1"/>
        <v>580.0833333333334</v>
      </c>
    </row>
    <row r="58" spans="1:14" ht="12" customHeight="1">
      <c r="A58" s="10" t="str">
        <f>'Pregnant Women Participating'!A58</f>
        <v>Chickasaw Nation, OK</v>
      </c>
      <c r="B58" s="18">
        <v>350</v>
      </c>
      <c r="C58" s="16">
        <v>364</v>
      </c>
      <c r="D58" s="16">
        <v>374</v>
      </c>
      <c r="E58" s="16">
        <v>373</v>
      </c>
      <c r="F58" s="16">
        <v>360</v>
      </c>
      <c r="G58" s="16">
        <v>351</v>
      </c>
      <c r="H58" s="16">
        <v>348</v>
      </c>
      <c r="I58" s="16">
        <v>342</v>
      </c>
      <c r="J58" s="16">
        <v>351</v>
      </c>
      <c r="K58" s="16">
        <v>345</v>
      </c>
      <c r="L58" s="16">
        <v>333</v>
      </c>
      <c r="M58" s="51">
        <v>326</v>
      </c>
      <c r="N58" s="18">
        <f t="shared" si="1"/>
        <v>351.4166666666667</v>
      </c>
    </row>
    <row r="59" spans="1:14" ht="12" customHeight="1">
      <c r="A59" s="10" t="str">
        <f>'Pregnant Women Participating'!A59</f>
        <v>Choctaw Nation, OK</v>
      </c>
      <c r="B59" s="18">
        <v>412</v>
      </c>
      <c r="C59" s="16">
        <v>389</v>
      </c>
      <c r="D59" s="16">
        <v>375</v>
      </c>
      <c r="E59" s="16">
        <v>367</v>
      </c>
      <c r="F59" s="16">
        <v>365</v>
      </c>
      <c r="G59" s="16">
        <v>360</v>
      </c>
      <c r="H59" s="16">
        <v>336</v>
      </c>
      <c r="I59" s="16">
        <v>344</v>
      </c>
      <c r="J59" s="16">
        <v>356</v>
      </c>
      <c r="K59" s="16">
        <v>349</v>
      </c>
      <c r="L59" s="16">
        <v>334</v>
      </c>
      <c r="M59" s="51">
        <v>323</v>
      </c>
      <c r="N59" s="18">
        <f t="shared" si="1"/>
        <v>359.1666666666667</v>
      </c>
    </row>
    <row r="60" spans="1:14" ht="12" customHeight="1">
      <c r="A60" s="10" t="str">
        <f>'Pregnant Women Participating'!A60</f>
        <v>Citizen Potawatomi Nation, OK</v>
      </c>
      <c r="B60" s="18">
        <v>141</v>
      </c>
      <c r="C60" s="16">
        <v>121</v>
      </c>
      <c r="D60" s="16">
        <v>132</v>
      </c>
      <c r="E60" s="16">
        <v>138</v>
      </c>
      <c r="F60" s="16">
        <v>125</v>
      </c>
      <c r="G60" s="16">
        <v>108</v>
      </c>
      <c r="H60" s="16">
        <v>107</v>
      </c>
      <c r="I60" s="16">
        <v>107</v>
      </c>
      <c r="J60" s="16">
        <v>106</v>
      </c>
      <c r="K60" s="16">
        <v>107</v>
      </c>
      <c r="L60" s="16">
        <v>115</v>
      </c>
      <c r="M60" s="51">
        <v>128</v>
      </c>
      <c r="N60" s="18">
        <f t="shared" si="1"/>
        <v>119.58333333333333</v>
      </c>
    </row>
    <row r="61" spans="1:14" ht="12" customHeight="1">
      <c r="A61" s="10" t="str">
        <f>'Pregnant Women Participating'!A61</f>
        <v>Inter-Tribal Council, OK</v>
      </c>
      <c r="B61" s="18">
        <v>97</v>
      </c>
      <c r="C61" s="16">
        <v>104</v>
      </c>
      <c r="D61" s="16">
        <v>93</v>
      </c>
      <c r="E61" s="16">
        <v>97</v>
      </c>
      <c r="F61" s="16">
        <v>97</v>
      </c>
      <c r="G61" s="16">
        <v>87</v>
      </c>
      <c r="H61" s="16">
        <v>93</v>
      </c>
      <c r="I61" s="16">
        <v>92</v>
      </c>
      <c r="J61" s="16">
        <v>100</v>
      </c>
      <c r="K61" s="16">
        <v>82</v>
      </c>
      <c r="L61" s="16">
        <v>77</v>
      </c>
      <c r="M61" s="51">
        <v>77</v>
      </c>
      <c r="N61" s="18">
        <f t="shared" si="1"/>
        <v>91.33333333333333</v>
      </c>
    </row>
    <row r="62" spans="1:14" ht="12" customHeight="1">
      <c r="A62" s="10" t="str">
        <f>'Pregnant Women Participating'!A62</f>
        <v>Muscogee Creek Nation, OK</v>
      </c>
      <c r="B62" s="18">
        <v>259</v>
      </c>
      <c r="C62" s="16">
        <v>266</v>
      </c>
      <c r="D62" s="16">
        <v>248</v>
      </c>
      <c r="E62" s="16">
        <v>249</v>
      </c>
      <c r="F62" s="16">
        <v>261</v>
      </c>
      <c r="G62" s="16">
        <v>256</v>
      </c>
      <c r="H62" s="16">
        <v>263</v>
      </c>
      <c r="I62" s="16">
        <v>276</v>
      </c>
      <c r="J62" s="16">
        <v>265</v>
      </c>
      <c r="K62" s="16">
        <v>251</v>
      </c>
      <c r="L62" s="16">
        <v>259</v>
      </c>
      <c r="M62" s="51">
        <v>259</v>
      </c>
      <c r="N62" s="18">
        <f t="shared" si="1"/>
        <v>259.3333333333333</v>
      </c>
    </row>
    <row r="63" spans="1:14" ht="12" customHeight="1">
      <c r="A63" s="10" t="str">
        <f>'Pregnant Women Participating'!A63</f>
        <v>Osage Tribal Council, OK</v>
      </c>
      <c r="B63" s="18">
        <v>236</v>
      </c>
      <c r="C63" s="16">
        <v>285</v>
      </c>
      <c r="D63" s="16">
        <v>288</v>
      </c>
      <c r="E63" s="16">
        <v>283</v>
      </c>
      <c r="F63" s="16">
        <v>289</v>
      </c>
      <c r="G63" s="16">
        <v>282</v>
      </c>
      <c r="H63" s="16">
        <v>256</v>
      </c>
      <c r="I63" s="16">
        <v>250</v>
      </c>
      <c r="J63" s="16">
        <v>233</v>
      </c>
      <c r="K63" s="16">
        <v>225</v>
      </c>
      <c r="L63" s="16">
        <v>208</v>
      </c>
      <c r="M63" s="51">
        <v>233</v>
      </c>
      <c r="N63" s="18">
        <f t="shared" si="1"/>
        <v>255.66666666666666</v>
      </c>
    </row>
    <row r="64" spans="1:14" ht="12" customHeight="1">
      <c r="A64" s="10" t="str">
        <f>'Pregnant Women Participating'!A64</f>
        <v>Otoe-Missouria Tribe, OK</v>
      </c>
      <c r="B64" s="18">
        <v>55</v>
      </c>
      <c r="C64" s="16">
        <v>45</v>
      </c>
      <c r="D64" s="16">
        <v>47</v>
      </c>
      <c r="E64" s="16">
        <v>39</v>
      </c>
      <c r="F64" s="16">
        <v>31</v>
      </c>
      <c r="G64" s="16">
        <v>30</v>
      </c>
      <c r="H64" s="16">
        <v>33</v>
      </c>
      <c r="I64" s="16">
        <v>37</v>
      </c>
      <c r="J64" s="16">
        <v>37</v>
      </c>
      <c r="K64" s="16">
        <v>36</v>
      </c>
      <c r="L64" s="16">
        <v>38</v>
      </c>
      <c r="M64" s="51">
        <v>42</v>
      </c>
      <c r="N64" s="18">
        <f t="shared" si="1"/>
        <v>39.166666666666664</v>
      </c>
    </row>
    <row r="65" spans="1:14" ht="12" customHeight="1">
      <c r="A65" s="10" t="str">
        <f>'Pregnant Women Participating'!A65</f>
        <v>Wichita, Caddo &amp; Delaware (WCD), OK</v>
      </c>
      <c r="B65" s="18">
        <v>380</v>
      </c>
      <c r="C65" s="16">
        <v>368</v>
      </c>
      <c r="D65" s="16">
        <v>354</v>
      </c>
      <c r="E65" s="16">
        <v>355</v>
      </c>
      <c r="F65" s="16">
        <v>340</v>
      </c>
      <c r="G65" s="16">
        <v>320</v>
      </c>
      <c r="H65" s="16">
        <v>334</v>
      </c>
      <c r="I65" s="16">
        <v>339</v>
      </c>
      <c r="J65" s="16">
        <v>341</v>
      </c>
      <c r="K65" s="16">
        <v>335</v>
      </c>
      <c r="L65" s="16">
        <v>357</v>
      </c>
      <c r="M65" s="51">
        <v>371</v>
      </c>
      <c r="N65" s="18">
        <f t="shared" si="1"/>
        <v>349.5</v>
      </c>
    </row>
    <row r="66" spans="1:14" s="23" customFormat="1" ht="24.75" customHeight="1">
      <c r="A66" s="19" t="str">
        <f>'Pregnant Women Participating'!A66</f>
        <v>Southwest Region</v>
      </c>
      <c r="B66" s="21">
        <v>85828</v>
      </c>
      <c r="C66" s="20">
        <v>85916</v>
      </c>
      <c r="D66" s="20">
        <v>85687</v>
      </c>
      <c r="E66" s="20">
        <v>87949</v>
      </c>
      <c r="F66" s="20">
        <v>87670</v>
      </c>
      <c r="G66" s="20">
        <v>85284</v>
      </c>
      <c r="H66" s="20">
        <v>84622</v>
      </c>
      <c r="I66" s="20">
        <v>83049</v>
      </c>
      <c r="J66" s="20">
        <v>81841</v>
      </c>
      <c r="K66" s="20">
        <v>80152</v>
      </c>
      <c r="L66" s="20">
        <v>79137</v>
      </c>
      <c r="M66" s="50">
        <v>80666</v>
      </c>
      <c r="N66" s="21">
        <f t="shared" si="1"/>
        <v>83983.41666666667</v>
      </c>
    </row>
    <row r="67" spans="1:14" ht="12" customHeight="1">
      <c r="A67" s="10" t="str">
        <f>'Pregnant Women Participating'!A67</f>
        <v>Colorado</v>
      </c>
      <c r="B67" s="18">
        <v>7734</v>
      </c>
      <c r="C67" s="16">
        <v>7541</v>
      </c>
      <c r="D67" s="16">
        <v>7458</v>
      </c>
      <c r="E67" s="16">
        <v>7658</v>
      </c>
      <c r="F67" s="16">
        <v>7411</v>
      </c>
      <c r="G67" s="16">
        <v>7297</v>
      </c>
      <c r="H67" s="16">
        <v>7378</v>
      </c>
      <c r="I67" s="16">
        <v>7333</v>
      </c>
      <c r="J67" s="16">
        <v>7342</v>
      </c>
      <c r="K67" s="16">
        <v>7426</v>
      </c>
      <c r="L67" s="16">
        <v>7440</v>
      </c>
      <c r="M67" s="51">
        <v>7635</v>
      </c>
      <c r="N67" s="18">
        <f t="shared" si="1"/>
        <v>7471.083333333333</v>
      </c>
    </row>
    <row r="68" spans="1:14" ht="12" customHeight="1">
      <c r="A68" s="10" t="str">
        <f>'Pregnant Women Participating'!A68</f>
        <v>Iowa</v>
      </c>
      <c r="B68" s="18">
        <v>6246</v>
      </c>
      <c r="C68" s="16">
        <v>6180</v>
      </c>
      <c r="D68" s="16">
        <v>6209</v>
      </c>
      <c r="E68" s="16">
        <v>6316</v>
      </c>
      <c r="F68" s="16">
        <v>5991</v>
      </c>
      <c r="G68" s="16">
        <v>5903</v>
      </c>
      <c r="H68" s="16">
        <v>5840</v>
      </c>
      <c r="I68" s="16">
        <v>5720</v>
      </c>
      <c r="J68" s="16">
        <v>5761</v>
      </c>
      <c r="K68" s="16">
        <v>5845</v>
      </c>
      <c r="L68" s="16">
        <v>5861</v>
      </c>
      <c r="M68" s="51">
        <v>6108</v>
      </c>
      <c r="N68" s="18">
        <f t="shared" si="1"/>
        <v>5998.333333333333</v>
      </c>
    </row>
    <row r="69" spans="1:14" ht="12" customHeight="1">
      <c r="A69" s="10" t="str">
        <f>'Pregnant Women Participating'!A69</f>
        <v>Kansas</v>
      </c>
      <c r="B69" s="18">
        <v>4864</v>
      </c>
      <c r="C69" s="16">
        <v>4803</v>
      </c>
      <c r="D69" s="16">
        <v>4656</v>
      </c>
      <c r="E69" s="16">
        <v>4720</v>
      </c>
      <c r="F69" s="16">
        <v>4630</v>
      </c>
      <c r="G69" s="16">
        <v>4520</v>
      </c>
      <c r="H69" s="16">
        <v>4542</v>
      </c>
      <c r="I69" s="16">
        <v>4582</v>
      </c>
      <c r="J69" s="16">
        <v>4487</v>
      </c>
      <c r="K69" s="16">
        <v>4468</v>
      </c>
      <c r="L69" s="16">
        <v>4498</v>
      </c>
      <c r="M69" s="51">
        <v>4587</v>
      </c>
      <c r="N69" s="18">
        <f t="shared" si="1"/>
        <v>4613.083333333333</v>
      </c>
    </row>
    <row r="70" spans="1:14" ht="12" customHeight="1">
      <c r="A70" s="10" t="str">
        <f>'Pregnant Women Participating'!A70</f>
        <v>Missouri</v>
      </c>
      <c r="B70" s="18">
        <v>13421</v>
      </c>
      <c r="C70" s="16">
        <v>13297</v>
      </c>
      <c r="D70" s="16">
        <v>13074</v>
      </c>
      <c r="E70" s="16">
        <v>13391</v>
      </c>
      <c r="F70" s="16">
        <v>13048</v>
      </c>
      <c r="G70" s="16">
        <v>12697</v>
      </c>
      <c r="H70" s="16">
        <v>12542</v>
      </c>
      <c r="I70" s="16">
        <v>12335</v>
      </c>
      <c r="J70" s="16">
        <v>12034</v>
      </c>
      <c r="K70" s="16">
        <v>11827</v>
      </c>
      <c r="L70" s="16">
        <v>11695</v>
      </c>
      <c r="M70" s="51">
        <v>11902</v>
      </c>
      <c r="N70" s="18">
        <f aca="true" t="shared" si="2" ref="N70:N101">IF(SUM(B70:M70)&gt;0,AVERAGE(B70:M70)," ")</f>
        <v>12605.25</v>
      </c>
    </row>
    <row r="71" spans="1:14" ht="12" customHeight="1">
      <c r="A71" s="10" t="str">
        <f>'Pregnant Women Participating'!A71</f>
        <v>Montana</v>
      </c>
      <c r="B71" s="18">
        <v>1305</v>
      </c>
      <c r="C71" s="16">
        <v>1243</v>
      </c>
      <c r="D71" s="16">
        <v>1236</v>
      </c>
      <c r="E71" s="16">
        <v>1283</v>
      </c>
      <c r="F71" s="16">
        <v>1211</v>
      </c>
      <c r="G71" s="16">
        <v>1218</v>
      </c>
      <c r="H71" s="16">
        <v>1165</v>
      </c>
      <c r="I71" s="16">
        <v>1138</v>
      </c>
      <c r="J71" s="16">
        <v>1133</v>
      </c>
      <c r="K71" s="16">
        <v>1155</v>
      </c>
      <c r="L71" s="16">
        <v>1118</v>
      </c>
      <c r="M71" s="51">
        <v>1155</v>
      </c>
      <c r="N71" s="18">
        <f t="shared" si="2"/>
        <v>1196.6666666666667</v>
      </c>
    </row>
    <row r="72" spans="1:14" ht="12" customHeight="1">
      <c r="A72" s="10" t="str">
        <f>'Pregnant Women Participating'!A72</f>
        <v>Nebraska</v>
      </c>
      <c r="B72" s="18">
        <v>3120</v>
      </c>
      <c r="C72" s="16">
        <v>3031</v>
      </c>
      <c r="D72" s="16">
        <v>2981</v>
      </c>
      <c r="E72" s="16">
        <v>3034</v>
      </c>
      <c r="F72" s="16">
        <v>2894</v>
      </c>
      <c r="G72" s="16">
        <v>2820</v>
      </c>
      <c r="H72" s="16">
        <v>2826</v>
      </c>
      <c r="I72" s="16">
        <v>2866</v>
      </c>
      <c r="J72" s="16">
        <v>2872</v>
      </c>
      <c r="K72" s="16">
        <v>2977</v>
      </c>
      <c r="L72" s="16">
        <v>2991</v>
      </c>
      <c r="M72" s="51">
        <v>3019</v>
      </c>
      <c r="N72" s="18">
        <f t="shared" si="2"/>
        <v>2952.5833333333335</v>
      </c>
    </row>
    <row r="73" spans="1:14" ht="12" customHeight="1">
      <c r="A73" s="10" t="str">
        <f>'Pregnant Women Participating'!A73</f>
        <v>North Dakota</v>
      </c>
      <c r="B73" s="18">
        <v>1016</v>
      </c>
      <c r="C73" s="16">
        <v>1009</v>
      </c>
      <c r="D73" s="16">
        <v>965</v>
      </c>
      <c r="E73" s="16">
        <v>995</v>
      </c>
      <c r="F73" s="16">
        <v>956</v>
      </c>
      <c r="G73" s="16">
        <v>941</v>
      </c>
      <c r="H73" s="16">
        <v>985</v>
      </c>
      <c r="I73" s="16">
        <v>977</v>
      </c>
      <c r="J73" s="16">
        <v>1002</v>
      </c>
      <c r="K73" s="16">
        <v>1017</v>
      </c>
      <c r="L73" s="16">
        <v>1023</v>
      </c>
      <c r="M73" s="51">
        <v>1049</v>
      </c>
      <c r="N73" s="18">
        <f t="shared" si="2"/>
        <v>994.5833333333334</v>
      </c>
    </row>
    <row r="74" spans="1:14" ht="12" customHeight="1">
      <c r="A74" s="10" t="str">
        <f>'Pregnant Women Participating'!A74</f>
        <v>South Dakota</v>
      </c>
      <c r="B74" s="18">
        <v>1357</v>
      </c>
      <c r="C74" s="16">
        <v>1384</v>
      </c>
      <c r="D74" s="16">
        <v>1382</v>
      </c>
      <c r="E74" s="16">
        <v>1464</v>
      </c>
      <c r="F74" s="16">
        <v>1345</v>
      </c>
      <c r="G74" s="16">
        <v>1357</v>
      </c>
      <c r="H74" s="16">
        <v>1167</v>
      </c>
      <c r="I74" s="16">
        <v>1156</v>
      </c>
      <c r="J74" s="16">
        <v>1161</v>
      </c>
      <c r="K74" s="16">
        <v>1262</v>
      </c>
      <c r="L74" s="16">
        <v>1362</v>
      </c>
      <c r="M74" s="51">
        <v>1189</v>
      </c>
      <c r="N74" s="18">
        <f t="shared" si="2"/>
        <v>1298.8333333333333</v>
      </c>
    </row>
    <row r="75" spans="1:14" ht="12" customHeight="1">
      <c r="A75" s="10" t="str">
        <f>'Pregnant Women Participating'!A75</f>
        <v>Utah</v>
      </c>
      <c r="B75" s="18">
        <v>4210</v>
      </c>
      <c r="C75" s="16">
        <v>4108</v>
      </c>
      <c r="D75" s="16">
        <v>4032</v>
      </c>
      <c r="E75" s="16">
        <v>4100</v>
      </c>
      <c r="F75" s="16">
        <v>3906</v>
      </c>
      <c r="G75" s="16">
        <v>3846</v>
      </c>
      <c r="H75" s="16">
        <v>3887</v>
      </c>
      <c r="I75" s="16">
        <v>3842</v>
      </c>
      <c r="J75" s="16">
        <v>3920</v>
      </c>
      <c r="K75" s="16">
        <v>3920</v>
      </c>
      <c r="L75" s="16">
        <v>3994</v>
      </c>
      <c r="M75" s="51">
        <v>4082</v>
      </c>
      <c r="N75" s="18">
        <f t="shared" si="2"/>
        <v>3987.25</v>
      </c>
    </row>
    <row r="76" spans="1:14" ht="12" customHeight="1">
      <c r="A76" s="10" t="str">
        <f>'Pregnant Women Participating'!A76</f>
        <v>Wyoming</v>
      </c>
      <c r="B76" s="18">
        <v>1011</v>
      </c>
      <c r="C76" s="16">
        <v>975</v>
      </c>
      <c r="D76" s="16">
        <v>925</v>
      </c>
      <c r="E76" s="16">
        <v>962</v>
      </c>
      <c r="F76" s="16">
        <v>941</v>
      </c>
      <c r="G76" s="16">
        <v>924</v>
      </c>
      <c r="H76" s="16">
        <v>895</v>
      </c>
      <c r="I76" s="16">
        <v>834</v>
      </c>
      <c r="J76" s="16">
        <v>818</v>
      </c>
      <c r="K76" s="16">
        <v>839</v>
      </c>
      <c r="L76" s="16">
        <v>846</v>
      </c>
      <c r="M76" s="51">
        <v>880</v>
      </c>
      <c r="N76" s="18">
        <f t="shared" si="2"/>
        <v>904.1666666666666</v>
      </c>
    </row>
    <row r="77" spans="1:14" ht="12" customHeight="1">
      <c r="A77" s="10" t="str">
        <f>'Pregnant Women Participating'!A77</f>
        <v>Ute Mountain Ute Tribe, CO</v>
      </c>
      <c r="B77" s="18">
        <v>8</v>
      </c>
      <c r="C77" s="16">
        <v>11</v>
      </c>
      <c r="D77" s="16">
        <v>9</v>
      </c>
      <c r="E77" s="16">
        <v>9</v>
      </c>
      <c r="F77" s="16">
        <v>9</v>
      </c>
      <c r="G77" s="16">
        <v>9</v>
      </c>
      <c r="H77" s="16">
        <v>10</v>
      </c>
      <c r="I77" s="16">
        <v>7</v>
      </c>
      <c r="J77" s="16">
        <v>7</v>
      </c>
      <c r="K77" s="16">
        <v>8</v>
      </c>
      <c r="L77" s="16">
        <v>6</v>
      </c>
      <c r="M77" s="51">
        <v>8</v>
      </c>
      <c r="N77" s="18">
        <f t="shared" si="2"/>
        <v>8.416666666666666</v>
      </c>
    </row>
    <row r="78" spans="1:14" ht="12" customHeight="1">
      <c r="A78" s="10" t="str">
        <f>'Pregnant Women Participating'!A78</f>
        <v>Omaha Sioux, NE</v>
      </c>
      <c r="B78" s="18">
        <v>7</v>
      </c>
      <c r="C78" s="16">
        <v>7</v>
      </c>
      <c r="D78" s="16">
        <v>4</v>
      </c>
      <c r="E78" s="16">
        <v>5</v>
      </c>
      <c r="F78" s="16">
        <v>6</v>
      </c>
      <c r="G78" s="16">
        <v>6</v>
      </c>
      <c r="H78" s="16">
        <v>8</v>
      </c>
      <c r="I78" s="16">
        <v>7</v>
      </c>
      <c r="J78" s="16">
        <v>11</v>
      </c>
      <c r="K78" s="16">
        <v>14</v>
      </c>
      <c r="L78" s="16">
        <v>9</v>
      </c>
      <c r="M78" s="51">
        <v>9</v>
      </c>
      <c r="N78" s="18">
        <f t="shared" si="2"/>
        <v>7.75</v>
      </c>
    </row>
    <row r="79" spans="1:14" ht="12" customHeight="1">
      <c r="A79" s="10" t="str">
        <f>'Pregnant Women Participating'!A79</f>
        <v>Santee Sioux, NE</v>
      </c>
      <c r="B79" s="18">
        <v>4</v>
      </c>
      <c r="C79" s="16">
        <v>4</v>
      </c>
      <c r="D79" s="16">
        <v>8</v>
      </c>
      <c r="E79" s="16">
        <v>6</v>
      </c>
      <c r="F79" s="16">
        <v>5</v>
      </c>
      <c r="G79" s="16">
        <v>6</v>
      </c>
      <c r="H79" s="16">
        <v>8</v>
      </c>
      <c r="I79" s="16">
        <v>7</v>
      </c>
      <c r="J79" s="16">
        <v>10</v>
      </c>
      <c r="K79" s="16">
        <v>7</v>
      </c>
      <c r="L79" s="16">
        <v>5</v>
      </c>
      <c r="M79" s="51">
        <v>6</v>
      </c>
      <c r="N79" s="18">
        <f t="shared" si="2"/>
        <v>6.333333333333333</v>
      </c>
    </row>
    <row r="80" spans="1:14" ht="12" customHeight="1">
      <c r="A80" s="10" t="str">
        <f>'Pregnant Women Participating'!A80</f>
        <v>Winnebago Tribe, NE</v>
      </c>
      <c r="B80" s="18">
        <v>10</v>
      </c>
      <c r="C80" s="16">
        <v>6</v>
      </c>
      <c r="D80" s="16">
        <v>5</v>
      </c>
      <c r="E80" s="16">
        <v>5</v>
      </c>
      <c r="F80" s="16">
        <v>11</v>
      </c>
      <c r="G80" s="16">
        <v>10</v>
      </c>
      <c r="H80" s="16">
        <v>11</v>
      </c>
      <c r="I80" s="16">
        <v>13</v>
      </c>
      <c r="J80" s="16">
        <v>12</v>
      </c>
      <c r="K80" s="16">
        <v>13</v>
      </c>
      <c r="L80" s="16">
        <v>12</v>
      </c>
      <c r="M80" s="51">
        <v>17</v>
      </c>
      <c r="N80" s="18">
        <f t="shared" si="2"/>
        <v>10.416666666666666</v>
      </c>
    </row>
    <row r="81" spans="1:14" ht="12" customHeight="1">
      <c r="A81" s="10" t="str">
        <f>'Pregnant Women Participating'!A81</f>
        <v>Standing Rock Sioux Tribe, ND</v>
      </c>
      <c r="B81" s="18">
        <v>48</v>
      </c>
      <c r="C81" s="16">
        <v>45</v>
      </c>
      <c r="D81" s="16">
        <v>38</v>
      </c>
      <c r="E81" s="16">
        <v>42</v>
      </c>
      <c r="F81" s="16">
        <v>47</v>
      </c>
      <c r="G81" s="16">
        <v>48</v>
      </c>
      <c r="H81" s="16">
        <v>52</v>
      </c>
      <c r="I81" s="16">
        <v>51</v>
      </c>
      <c r="J81" s="16">
        <v>56</v>
      </c>
      <c r="K81" s="16">
        <v>51</v>
      </c>
      <c r="L81" s="16">
        <v>42</v>
      </c>
      <c r="M81" s="51">
        <v>36</v>
      </c>
      <c r="N81" s="18">
        <f t="shared" si="2"/>
        <v>46.333333333333336</v>
      </c>
    </row>
    <row r="82" spans="1:14" ht="12" customHeight="1">
      <c r="A82" s="10" t="str">
        <f>'Pregnant Women Participating'!A82</f>
        <v>Three Affiliated Tribes, ND</v>
      </c>
      <c r="B82" s="18">
        <v>33</v>
      </c>
      <c r="C82" s="16">
        <v>31</v>
      </c>
      <c r="D82" s="16">
        <v>24</v>
      </c>
      <c r="E82" s="16">
        <v>26</v>
      </c>
      <c r="F82" s="16">
        <v>24</v>
      </c>
      <c r="G82" s="16">
        <v>29</v>
      </c>
      <c r="H82" s="16">
        <v>26</v>
      </c>
      <c r="I82" s="16">
        <v>36</v>
      </c>
      <c r="J82" s="16">
        <v>30</v>
      </c>
      <c r="K82" s="16">
        <v>28</v>
      </c>
      <c r="L82" s="16">
        <v>29</v>
      </c>
      <c r="M82" s="51">
        <v>28</v>
      </c>
      <c r="N82" s="18">
        <f t="shared" si="2"/>
        <v>28.666666666666668</v>
      </c>
    </row>
    <row r="83" spans="1:14" ht="12" customHeight="1">
      <c r="A83" s="10" t="str">
        <f>'Pregnant Women Participating'!A83</f>
        <v>Cheyenne River Sioux, SD</v>
      </c>
      <c r="B83" s="18">
        <v>56</v>
      </c>
      <c r="C83" s="16">
        <v>51</v>
      </c>
      <c r="D83" s="16">
        <v>53</v>
      </c>
      <c r="E83" s="16">
        <v>59</v>
      </c>
      <c r="F83" s="16">
        <v>58</v>
      </c>
      <c r="G83" s="16">
        <v>46</v>
      </c>
      <c r="H83" s="16">
        <v>45</v>
      </c>
      <c r="I83" s="16">
        <v>46</v>
      </c>
      <c r="J83" s="16">
        <v>43</v>
      </c>
      <c r="K83" s="16">
        <v>44</v>
      </c>
      <c r="L83" s="16">
        <v>44</v>
      </c>
      <c r="M83" s="51">
        <v>45</v>
      </c>
      <c r="N83" s="18">
        <f t="shared" si="2"/>
        <v>49.166666666666664</v>
      </c>
    </row>
    <row r="84" spans="1:14" ht="12" customHeight="1">
      <c r="A84" s="10" t="str">
        <f>'Pregnant Women Participating'!A84</f>
        <v>Rosebud Sioux, SD</v>
      </c>
      <c r="B84" s="18">
        <v>80</v>
      </c>
      <c r="C84" s="16">
        <v>74</v>
      </c>
      <c r="D84" s="16">
        <v>66</v>
      </c>
      <c r="E84" s="16">
        <v>70</v>
      </c>
      <c r="F84" s="16">
        <v>69</v>
      </c>
      <c r="G84" s="16">
        <v>72</v>
      </c>
      <c r="H84" s="16">
        <v>71</v>
      </c>
      <c r="I84" s="16">
        <v>73</v>
      </c>
      <c r="J84" s="16">
        <v>80</v>
      </c>
      <c r="K84" s="16">
        <v>78</v>
      </c>
      <c r="L84" s="16">
        <v>73</v>
      </c>
      <c r="M84" s="51">
        <v>73</v>
      </c>
      <c r="N84" s="18">
        <f t="shared" si="2"/>
        <v>73.25</v>
      </c>
    </row>
    <row r="85" spans="1:14" ht="12" customHeight="1">
      <c r="A85" s="10" t="str">
        <f>'Pregnant Women Participating'!A85</f>
        <v>Northern Arapahoe, WY</v>
      </c>
      <c r="B85" s="18">
        <v>41</v>
      </c>
      <c r="C85" s="16">
        <v>42</v>
      </c>
      <c r="D85" s="16">
        <v>40</v>
      </c>
      <c r="E85" s="16">
        <v>39</v>
      </c>
      <c r="F85" s="16">
        <v>34</v>
      </c>
      <c r="G85" s="16">
        <v>33</v>
      </c>
      <c r="H85" s="16">
        <v>31</v>
      </c>
      <c r="I85" s="16">
        <v>34</v>
      </c>
      <c r="J85" s="16">
        <v>36</v>
      </c>
      <c r="K85" s="16">
        <v>39</v>
      </c>
      <c r="L85" s="16">
        <v>41</v>
      </c>
      <c r="M85" s="51">
        <v>45</v>
      </c>
      <c r="N85" s="18">
        <f t="shared" si="2"/>
        <v>37.916666666666664</v>
      </c>
    </row>
    <row r="86" spans="1:14" ht="12" customHeight="1">
      <c r="A86" s="10" t="str">
        <f>'Pregnant Women Participating'!A86</f>
        <v>Shoshone Tribe, WY</v>
      </c>
      <c r="B86" s="18">
        <v>13</v>
      </c>
      <c r="C86" s="16">
        <v>11</v>
      </c>
      <c r="D86" s="16">
        <v>11</v>
      </c>
      <c r="E86" s="16">
        <v>12</v>
      </c>
      <c r="F86" s="16">
        <v>14</v>
      </c>
      <c r="G86" s="16">
        <v>15</v>
      </c>
      <c r="H86" s="16">
        <v>14</v>
      </c>
      <c r="I86" s="16">
        <v>12</v>
      </c>
      <c r="J86" s="16">
        <v>11</v>
      </c>
      <c r="K86" s="16">
        <v>7</v>
      </c>
      <c r="L86" s="16">
        <v>9</v>
      </c>
      <c r="M86" s="51">
        <v>12</v>
      </c>
      <c r="N86" s="18">
        <f t="shared" si="2"/>
        <v>11.75</v>
      </c>
    </row>
    <row r="87" spans="1:14" s="23" customFormat="1" ht="24.75" customHeight="1">
      <c r="A87" s="19" t="str">
        <f>'Pregnant Women Participating'!A87</f>
        <v>Mountain Plains</v>
      </c>
      <c r="B87" s="21">
        <v>44584</v>
      </c>
      <c r="C87" s="20">
        <v>43853</v>
      </c>
      <c r="D87" s="20">
        <v>43176</v>
      </c>
      <c r="E87" s="20">
        <v>44196</v>
      </c>
      <c r="F87" s="20">
        <v>42610</v>
      </c>
      <c r="G87" s="20">
        <v>41797</v>
      </c>
      <c r="H87" s="20">
        <v>41503</v>
      </c>
      <c r="I87" s="20">
        <v>41069</v>
      </c>
      <c r="J87" s="20">
        <v>40826</v>
      </c>
      <c r="K87" s="20">
        <v>41025</v>
      </c>
      <c r="L87" s="20">
        <v>41098</v>
      </c>
      <c r="M87" s="50">
        <v>41885</v>
      </c>
      <c r="N87" s="21">
        <f t="shared" si="2"/>
        <v>42301.833333333336</v>
      </c>
    </row>
    <row r="88" spans="1:14" ht="12" customHeight="1">
      <c r="A88" s="11" t="str">
        <f>'Pregnant Women Participating'!A88</f>
        <v>Alaska</v>
      </c>
      <c r="B88" s="18">
        <v>1071</v>
      </c>
      <c r="C88" s="16">
        <v>1026</v>
      </c>
      <c r="D88" s="16">
        <v>966</v>
      </c>
      <c r="E88" s="16">
        <v>984</v>
      </c>
      <c r="F88" s="16">
        <v>934</v>
      </c>
      <c r="G88" s="16">
        <v>915</v>
      </c>
      <c r="H88" s="16">
        <v>894</v>
      </c>
      <c r="I88" s="16">
        <v>900</v>
      </c>
      <c r="J88" s="16">
        <v>865</v>
      </c>
      <c r="K88" s="16">
        <v>911</v>
      </c>
      <c r="L88" s="16">
        <v>865</v>
      </c>
      <c r="M88" s="51">
        <v>893</v>
      </c>
      <c r="N88" s="18">
        <f t="shared" si="2"/>
        <v>935.3333333333334</v>
      </c>
    </row>
    <row r="89" spans="1:14" ht="12" customHeight="1">
      <c r="A89" s="11" t="str">
        <f>'Pregnant Women Participating'!A89</f>
        <v>American Samoa</v>
      </c>
      <c r="B89" s="18">
        <v>167</v>
      </c>
      <c r="C89" s="16">
        <v>155</v>
      </c>
      <c r="D89" s="16">
        <v>156</v>
      </c>
      <c r="E89" s="16">
        <v>160</v>
      </c>
      <c r="F89" s="16">
        <v>160</v>
      </c>
      <c r="G89" s="16">
        <v>171</v>
      </c>
      <c r="H89" s="16">
        <v>157</v>
      </c>
      <c r="I89" s="16">
        <v>151</v>
      </c>
      <c r="J89" s="16">
        <v>144</v>
      </c>
      <c r="K89" s="16">
        <v>149</v>
      </c>
      <c r="L89" s="16">
        <v>142</v>
      </c>
      <c r="M89" s="51">
        <v>142</v>
      </c>
      <c r="N89" s="18">
        <f t="shared" si="2"/>
        <v>154.5</v>
      </c>
    </row>
    <row r="90" spans="1:14" ht="12" customHeight="1">
      <c r="A90" s="11" t="str">
        <f>'Pregnant Women Participating'!A90</f>
        <v>Arizona</v>
      </c>
      <c r="B90" s="18">
        <v>12291</v>
      </c>
      <c r="C90" s="16">
        <v>12158</v>
      </c>
      <c r="D90" s="16">
        <v>12594</v>
      </c>
      <c r="E90" s="16">
        <v>13014</v>
      </c>
      <c r="F90" s="16">
        <v>12498</v>
      </c>
      <c r="G90" s="16">
        <v>12168</v>
      </c>
      <c r="H90" s="16">
        <v>12016</v>
      </c>
      <c r="I90" s="16">
        <v>11691</v>
      </c>
      <c r="J90" s="16">
        <v>11493</v>
      </c>
      <c r="K90" s="16">
        <v>11307</v>
      </c>
      <c r="L90" s="16">
        <v>11198</v>
      </c>
      <c r="M90" s="51">
        <v>11471</v>
      </c>
      <c r="N90" s="18">
        <f t="shared" si="2"/>
        <v>11991.583333333334</v>
      </c>
    </row>
    <row r="91" spans="1:14" ht="12" customHeight="1">
      <c r="A91" s="11" t="str">
        <f>'Pregnant Women Participating'!A91</f>
        <v>California</v>
      </c>
      <c r="B91" s="18">
        <v>76196</v>
      </c>
      <c r="C91" s="16">
        <v>76027</v>
      </c>
      <c r="D91" s="16">
        <v>76026</v>
      </c>
      <c r="E91" s="16">
        <v>79583</v>
      </c>
      <c r="F91" s="16">
        <v>77348</v>
      </c>
      <c r="G91" s="16">
        <v>75778</v>
      </c>
      <c r="H91" s="16">
        <v>74377</v>
      </c>
      <c r="I91" s="16">
        <v>72737</v>
      </c>
      <c r="J91" s="16">
        <v>71450</v>
      </c>
      <c r="K91" s="16">
        <v>71522</v>
      </c>
      <c r="L91" s="16">
        <v>71061</v>
      </c>
      <c r="M91" s="51">
        <v>72933</v>
      </c>
      <c r="N91" s="18">
        <f t="shared" si="2"/>
        <v>74586.5</v>
      </c>
    </row>
    <row r="92" spans="1:14" ht="12" customHeight="1">
      <c r="A92" s="11" t="str">
        <f>'Pregnant Women Participating'!A92</f>
        <v>Guam</v>
      </c>
      <c r="B92" s="18">
        <v>554</v>
      </c>
      <c r="C92" s="16">
        <v>571</v>
      </c>
      <c r="D92" s="16">
        <v>562</v>
      </c>
      <c r="E92" s="16">
        <v>589</v>
      </c>
      <c r="F92" s="16">
        <v>611</v>
      </c>
      <c r="G92" s="16">
        <v>590</v>
      </c>
      <c r="H92" s="16">
        <v>613</v>
      </c>
      <c r="I92" s="16">
        <v>563</v>
      </c>
      <c r="J92" s="16">
        <v>574</v>
      </c>
      <c r="K92" s="16">
        <v>557</v>
      </c>
      <c r="L92" s="16">
        <v>511</v>
      </c>
      <c r="M92" s="51">
        <v>532</v>
      </c>
      <c r="N92" s="18">
        <f t="shared" si="2"/>
        <v>568.9166666666666</v>
      </c>
    </row>
    <row r="93" spans="1:14" ht="12" customHeight="1">
      <c r="A93" s="11" t="str">
        <f>'Pregnant Women Participating'!A93</f>
        <v>Hawaii</v>
      </c>
      <c r="B93" s="18">
        <v>1881</v>
      </c>
      <c r="C93" s="16">
        <v>1861</v>
      </c>
      <c r="D93" s="16">
        <v>1808</v>
      </c>
      <c r="E93" s="16">
        <v>1844</v>
      </c>
      <c r="F93" s="16">
        <v>1794</v>
      </c>
      <c r="G93" s="16">
        <v>1720</v>
      </c>
      <c r="H93" s="16">
        <v>1717</v>
      </c>
      <c r="I93" s="16">
        <v>1644</v>
      </c>
      <c r="J93" s="16">
        <v>1635</v>
      </c>
      <c r="K93" s="16">
        <v>1676</v>
      </c>
      <c r="L93" s="16">
        <v>1676</v>
      </c>
      <c r="M93" s="51">
        <v>1729</v>
      </c>
      <c r="N93" s="18">
        <f t="shared" si="2"/>
        <v>1748.75</v>
      </c>
    </row>
    <row r="94" spans="1:14" ht="12" customHeight="1">
      <c r="A94" s="11" t="str">
        <f>'Pregnant Women Participating'!A94</f>
        <v>Idaho</v>
      </c>
      <c r="B94" s="18">
        <v>2724</v>
      </c>
      <c r="C94" s="16">
        <v>2673</v>
      </c>
      <c r="D94" s="16">
        <v>2634</v>
      </c>
      <c r="E94" s="16">
        <v>2656</v>
      </c>
      <c r="F94" s="16">
        <v>2547</v>
      </c>
      <c r="G94" s="16">
        <v>2458</v>
      </c>
      <c r="H94" s="16">
        <v>2474</v>
      </c>
      <c r="I94" s="16">
        <v>2434</v>
      </c>
      <c r="J94" s="16">
        <v>2500</v>
      </c>
      <c r="K94" s="16">
        <v>2550</v>
      </c>
      <c r="L94" s="16">
        <v>2538</v>
      </c>
      <c r="M94" s="51">
        <v>2603</v>
      </c>
      <c r="N94" s="18">
        <f t="shared" si="2"/>
        <v>2565.9166666666665</v>
      </c>
    </row>
    <row r="95" spans="1:14" ht="12" customHeight="1">
      <c r="A95" s="11" t="str">
        <f>'Pregnant Women Participating'!A95</f>
        <v>Nevada</v>
      </c>
      <c r="B95" s="18">
        <v>5554</v>
      </c>
      <c r="C95" s="16">
        <v>5574</v>
      </c>
      <c r="D95" s="16">
        <v>5697</v>
      </c>
      <c r="E95" s="16">
        <v>5798</v>
      </c>
      <c r="F95" s="16">
        <v>5642</v>
      </c>
      <c r="G95" s="16">
        <v>5597</v>
      </c>
      <c r="H95" s="16">
        <v>5510</v>
      </c>
      <c r="I95" s="16">
        <v>5446</v>
      </c>
      <c r="J95" s="16">
        <v>5374</v>
      </c>
      <c r="K95" s="16">
        <v>5452</v>
      </c>
      <c r="L95" s="16">
        <v>5445</v>
      </c>
      <c r="M95" s="51">
        <v>5603</v>
      </c>
      <c r="N95" s="18">
        <f t="shared" si="2"/>
        <v>5557.666666666667</v>
      </c>
    </row>
    <row r="96" spans="1:14" ht="12" customHeight="1">
      <c r="A96" s="11" t="str">
        <f>'Pregnant Women Participating'!A96</f>
        <v>Oregon</v>
      </c>
      <c r="B96" s="18">
        <v>5230</v>
      </c>
      <c r="C96" s="16">
        <v>5091</v>
      </c>
      <c r="D96" s="16">
        <v>5014</v>
      </c>
      <c r="E96" s="16">
        <v>5111</v>
      </c>
      <c r="F96" s="16">
        <v>4972</v>
      </c>
      <c r="G96" s="16">
        <v>4776</v>
      </c>
      <c r="H96" s="16">
        <v>4742</v>
      </c>
      <c r="I96" s="16">
        <v>4650</v>
      </c>
      <c r="J96" s="16">
        <v>4724</v>
      </c>
      <c r="K96" s="16">
        <v>4787</v>
      </c>
      <c r="L96" s="16">
        <v>4819</v>
      </c>
      <c r="M96" s="51">
        <v>4938</v>
      </c>
      <c r="N96" s="18">
        <f t="shared" si="2"/>
        <v>4904.5</v>
      </c>
    </row>
    <row r="97" spans="1:14" ht="12" customHeight="1">
      <c r="A97" s="11" t="str">
        <f>'Pregnant Women Participating'!A97</f>
        <v>Washington</v>
      </c>
      <c r="B97" s="18">
        <v>9927</v>
      </c>
      <c r="C97" s="16">
        <v>9647</v>
      </c>
      <c r="D97" s="16">
        <v>9523</v>
      </c>
      <c r="E97" s="16">
        <v>9734</v>
      </c>
      <c r="F97" s="16">
        <v>9249</v>
      </c>
      <c r="G97" s="16">
        <v>8936</v>
      </c>
      <c r="H97" s="16">
        <v>8973</v>
      </c>
      <c r="I97" s="16">
        <v>8833</v>
      </c>
      <c r="J97" s="16">
        <v>8900</v>
      </c>
      <c r="K97" s="16">
        <v>8884</v>
      </c>
      <c r="L97" s="16">
        <v>8844</v>
      </c>
      <c r="M97" s="51">
        <v>9044</v>
      </c>
      <c r="N97" s="18">
        <f t="shared" si="2"/>
        <v>9207.833333333334</v>
      </c>
    </row>
    <row r="98" spans="1:14" ht="12" customHeight="1">
      <c r="A98" s="11" t="str">
        <f>'Pregnant Women Participating'!A98</f>
        <v>Northern Marianas</v>
      </c>
      <c r="B98" s="18">
        <v>193</v>
      </c>
      <c r="C98" s="16">
        <v>195</v>
      </c>
      <c r="D98" s="16">
        <v>200</v>
      </c>
      <c r="E98" s="16">
        <v>183</v>
      </c>
      <c r="F98" s="16">
        <v>177</v>
      </c>
      <c r="G98" s="16">
        <v>173</v>
      </c>
      <c r="H98" s="16">
        <v>174</v>
      </c>
      <c r="I98" s="16">
        <v>163</v>
      </c>
      <c r="J98" s="16">
        <v>157</v>
      </c>
      <c r="K98" s="16">
        <v>156</v>
      </c>
      <c r="L98" s="16">
        <v>159</v>
      </c>
      <c r="M98" s="51">
        <v>150</v>
      </c>
      <c r="N98" s="18">
        <f t="shared" si="2"/>
        <v>173.33333333333334</v>
      </c>
    </row>
    <row r="99" spans="1:14" ht="12" customHeight="1">
      <c r="A99" s="11" t="str">
        <f>'Pregnant Women Participating'!A99</f>
        <v>Inter-Tribal Council, AZ</v>
      </c>
      <c r="B99" s="18">
        <v>715</v>
      </c>
      <c r="C99" s="16">
        <v>683</v>
      </c>
      <c r="D99" s="16">
        <v>701</v>
      </c>
      <c r="E99" s="16">
        <v>722</v>
      </c>
      <c r="F99" s="16">
        <v>697</v>
      </c>
      <c r="G99" s="16">
        <v>725</v>
      </c>
      <c r="H99" s="16">
        <v>704</v>
      </c>
      <c r="I99" s="16">
        <v>698</v>
      </c>
      <c r="J99" s="16">
        <v>671</v>
      </c>
      <c r="K99" s="16">
        <v>683</v>
      </c>
      <c r="L99" s="16">
        <v>674</v>
      </c>
      <c r="M99" s="51">
        <v>680</v>
      </c>
      <c r="N99" s="18">
        <f t="shared" si="2"/>
        <v>696.0833333333334</v>
      </c>
    </row>
    <row r="100" spans="1:14" ht="12" customHeight="1">
      <c r="A100" s="11" t="str">
        <f>'Pregnant Women Participating'!A100</f>
        <v>Navajo Nation, AZ</v>
      </c>
      <c r="B100" s="18">
        <v>425</v>
      </c>
      <c r="C100" s="16">
        <v>415</v>
      </c>
      <c r="D100" s="16">
        <v>415</v>
      </c>
      <c r="E100" s="16">
        <v>434</v>
      </c>
      <c r="F100" s="16">
        <v>442</v>
      </c>
      <c r="G100" s="16">
        <v>428</v>
      </c>
      <c r="H100" s="16">
        <v>449</v>
      </c>
      <c r="I100" s="16">
        <v>439</v>
      </c>
      <c r="J100" s="16">
        <v>416</v>
      </c>
      <c r="K100" s="16">
        <v>417</v>
      </c>
      <c r="L100" s="16">
        <v>430</v>
      </c>
      <c r="M100" s="51">
        <v>433</v>
      </c>
      <c r="N100" s="18">
        <f t="shared" si="2"/>
        <v>428.5833333333333</v>
      </c>
    </row>
    <row r="101" spans="1:14" ht="12" customHeight="1">
      <c r="A101" s="11" t="str">
        <f>'Pregnant Women Participating'!A101</f>
        <v>Inter-Tribal Council, NV</v>
      </c>
      <c r="B101" s="18">
        <v>78</v>
      </c>
      <c r="C101" s="16">
        <v>86</v>
      </c>
      <c r="D101" s="16">
        <v>82</v>
      </c>
      <c r="E101" s="16">
        <v>81</v>
      </c>
      <c r="F101" s="16">
        <v>83</v>
      </c>
      <c r="G101" s="16">
        <v>82</v>
      </c>
      <c r="H101" s="16">
        <v>84</v>
      </c>
      <c r="I101" s="16">
        <v>86</v>
      </c>
      <c r="J101" s="16">
        <v>85</v>
      </c>
      <c r="K101" s="16">
        <v>89</v>
      </c>
      <c r="L101" s="16">
        <v>90</v>
      </c>
      <c r="M101" s="51">
        <v>84</v>
      </c>
      <c r="N101" s="18">
        <f t="shared" si="2"/>
        <v>84.16666666666667</v>
      </c>
    </row>
    <row r="102" spans="1:14" s="23" customFormat="1" ht="24.75" customHeight="1">
      <c r="A102" s="19" t="str">
        <f>'Pregnant Women Participating'!A102</f>
        <v>Western Region</v>
      </c>
      <c r="B102" s="21">
        <v>117006</v>
      </c>
      <c r="C102" s="20">
        <v>116162</v>
      </c>
      <c r="D102" s="20">
        <v>116378</v>
      </c>
      <c r="E102" s="20">
        <v>120893</v>
      </c>
      <c r="F102" s="20">
        <v>117154</v>
      </c>
      <c r="G102" s="20">
        <v>114517</v>
      </c>
      <c r="H102" s="20">
        <v>112884</v>
      </c>
      <c r="I102" s="20">
        <v>110435</v>
      </c>
      <c r="J102" s="20">
        <v>108988</v>
      </c>
      <c r="K102" s="20">
        <v>109140</v>
      </c>
      <c r="L102" s="20">
        <v>108452</v>
      </c>
      <c r="M102" s="50">
        <v>111235</v>
      </c>
      <c r="N102" s="21">
        <f>IF(SUM(B102:M102)&gt;0,AVERAGE(B102:M102)," ")</f>
        <v>113603.66666666667</v>
      </c>
    </row>
    <row r="103" spans="1:14" s="38" customFormat="1" ht="16.5" customHeight="1" thickBot="1">
      <c r="A103" s="35" t="str">
        <f>'Pregnant Women Participating'!A103</f>
        <v>TOTAL</v>
      </c>
      <c r="B103" s="36">
        <v>588554</v>
      </c>
      <c r="C103" s="37">
        <v>586208</v>
      </c>
      <c r="D103" s="37">
        <v>583742</v>
      </c>
      <c r="E103" s="37">
        <v>595904</v>
      </c>
      <c r="F103" s="37">
        <v>584614</v>
      </c>
      <c r="G103" s="37">
        <v>574315</v>
      </c>
      <c r="H103" s="37">
        <v>570643</v>
      </c>
      <c r="I103" s="37">
        <v>565876</v>
      </c>
      <c r="J103" s="37">
        <v>561535</v>
      </c>
      <c r="K103" s="37">
        <v>560482</v>
      </c>
      <c r="L103" s="37">
        <v>560035</v>
      </c>
      <c r="M103" s="53">
        <v>571810</v>
      </c>
      <c r="N103" s="36">
        <f>IF(SUM(B103:M103)&gt;0,AVERAGE(B103:M103)," ")</f>
        <v>575309.8333333334</v>
      </c>
    </row>
    <row r="104" s="7" customFormat="1" ht="12.75" customHeight="1" thickTop="1">
      <c r="A104" s="12"/>
    </row>
    <row r="105" ht="12">
      <c r="A105" s="12"/>
    </row>
    <row r="106" s="34" customFormat="1" ht="12.75">
      <c r="A106" s="14" t="s">
        <v>1</v>
      </c>
    </row>
  </sheetData>
  <sheetProtection/>
  <printOptions/>
  <pageMargins left="0.5" right="0.5" top="0.5" bottom="0.5" header="0.5" footer="0.3"/>
  <pageSetup fitToHeight="0" fitToWidth="1" horizontalDpi="600" verticalDpi="600" orientation="landscape" scale="91" r:id="rId1"/>
  <headerFooter alignWithMargins="0">
    <oddFooter>&amp;L&amp;6Source: National Data Bank, USDA/Food and Nutrition Service&amp;C&amp;6Page &amp;P of &amp;N&amp;R&amp;6Printed on: &amp;D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4.7109375" style="13" customWidth="1"/>
    <col min="2" max="13" width="11.7109375" style="3" customWidth="1"/>
    <col min="14" max="14" width="13.7109375" style="3" customWidth="1"/>
    <col min="15" max="16384" width="9.140625" style="3" customWidth="1"/>
  </cols>
  <sheetData>
    <row r="1" spans="1:13" ht="12" customHeight="1">
      <c r="A1" s="14" t="s">
        <v>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" customHeight="1">
      <c r="A2" s="14" t="str">
        <f>'Pregnant Women Participating'!A2</f>
        <v>FISCAL YEAR 2014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2" customHeight="1">
      <c r="A3" s="1" t="str">
        <f>'Pregnant Women Participating'!A3</f>
        <v>Data as of December 11, 2015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2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4" s="5" customFormat="1" ht="24" customHeight="1">
      <c r="A5" s="9" t="s">
        <v>0</v>
      </c>
      <c r="B5" s="24">
        <f>DATE(RIGHT(A2,4)-1,10,1)</f>
        <v>41548</v>
      </c>
      <c r="C5" s="25">
        <f>DATE(RIGHT(A2,4)-1,11,1)</f>
        <v>41579</v>
      </c>
      <c r="D5" s="25">
        <f>DATE(RIGHT(A2,4)-1,12,1)</f>
        <v>41609</v>
      </c>
      <c r="E5" s="25">
        <f>DATE(RIGHT(A2,4),1,1)</f>
        <v>41640</v>
      </c>
      <c r="F5" s="25">
        <f>DATE(RIGHT(A2,4),2,1)</f>
        <v>41671</v>
      </c>
      <c r="G5" s="25">
        <f>DATE(RIGHT(A2,4),3,1)</f>
        <v>41699</v>
      </c>
      <c r="H5" s="25">
        <f>DATE(RIGHT(A2,4),4,1)</f>
        <v>41730</v>
      </c>
      <c r="I5" s="25">
        <f>DATE(RIGHT(A2,4),5,1)</f>
        <v>41760</v>
      </c>
      <c r="J5" s="25">
        <f>DATE(RIGHT(A2,4),6,1)</f>
        <v>41791</v>
      </c>
      <c r="K5" s="25">
        <f>DATE(RIGHT(A2,4),7,1)</f>
        <v>41821</v>
      </c>
      <c r="L5" s="25">
        <f>DATE(RIGHT(A2,4),8,1)</f>
        <v>41852</v>
      </c>
      <c r="M5" s="25">
        <f>DATE(RIGHT(A2,4),9,1)</f>
        <v>41883</v>
      </c>
      <c r="N5" s="17" t="s">
        <v>12</v>
      </c>
    </row>
    <row r="6" spans="1:14" s="7" customFormat="1" ht="12" customHeight="1">
      <c r="A6" s="10" t="str">
        <f>'Pregnant Women Participating'!A6</f>
        <v>Connecticut</v>
      </c>
      <c r="B6" s="18">
        <v>11621</v>
      </c>
      <c r="C6" s="16">
        <v>11235</v>
      </c>
      <c r="D6" s="16">
        <v>10930</v>
      </c>
      <c r="E6" s="16">
        <v>11208</v>
      </c>
      <c r="F6" s="16">
        <v>10739</v>
      </c>
      <c r="G6" s="16">
        <v>11019</v>
      </c>
      <c r="H6" s="16">
        <v>11173</v>
      </c>
      <c r="I6" s="16">
        <v>11363</v>
      </c>
      <c r="J6" s="16">
        <v>11325</v>
      </c>
      <c r="K6" s="16">
        <v>11567</v>
      </c>
      <c r="L6" s="16">
        <v>11505</v>
      </c>
      <c r="M6" s="51">
        <v>11556</v>
      </c>
      <c r="N6" s="18">
        <f aca="true" t="shared" si="0" ref="N6:N37">IF(SUM(B6:M6)&gt;0,AVERAGE(B6:M6)," ")</f>
        <v>11270.083333333334</v>
      </c>
    </row>
    <row r="7" spans="1:14" s="7" customFormat="1" ht="12" customHeight="1">
      <c r="A7" s="10" t="str">
        <f>'Pregnant Women Participating'!A7</f>
        <v>Maine</v>
      </c>
      <c r="B7" s="18">
        <v>5171</v>
      </c>
      <c r="C7" s="16">
        <v>5033</v>
      </c>
      <c r="D7" s="16">
        <v>4904</v>
      </c>
      <c r="E7" s="16">
        <v>5007</v>
      </c>
      <c r="F7" s="16">
        <v>4940</v>
      </c>
      <c r="G7" s="16">
        <v>4997</v>
      </c>
      <c r="H7" s="16">
        <v>4937</v>
      </c>
      <c r="I7" s="16">
        <v>4939</v>
      </c>
      <c r="J7" s="16">
        <v>4818</v>
      </c>
      <c r="K7" s="16">
        <v>4914</v>
      </c>
      <c r="L7" s="16">
        <v>4795</v>
      </c>
      <c r="M7" s="51">
        <v>4816</v>
      </c>
      <c r="N7" s="18">
        <f t="shared" si="0"/>
        <v>4939.25</v>
      </c>
    </row>
    <row r="8" spans="1:14" s="7" customFormat="1" ht="12" customHeight="1">
      <c r="A8" s="10" t="str">
        <f>'Pregnant Women Participating'!A8</f>
        <v>Massachusetts</v>
      </c>
      <c r="B8" s="18">
        <v>26873</v>
      </c>
      <c r="C8" s="16">
        <v>26266</v>
      </c>
      <c r="D8" s="16">
        <v>25278</v>
      </c>
      <c r="E8" s="16">
        <v>25954</v>
      </c>
      <c r="F8" s="16">
        <v>25384</v>
      </c>
      <c r="G8" s="16">
        <v>25793</v>
      </c>
      <c r="H8" s="16">
        <v>26061</v>
      </c>
      <c r="I8" s="16">
        <v>26275</v>
      </c>
      <c r="J8" s="16">
        <v>26078</v>
      </c>
      <c r="K8" s="16">
        <v>26313</v>
      </c>
      <c r="L8" s="16">
        <v>26021</v>
      </c>
      <c r="M8" s="51">
        <v>26247</v>
      </c>
      <c r="N8" s="18">
        <f t="shared" si="0"/>
        <v>26045.25</v>
      </c>
    </row>
    <row r="9" spans="1:14" s="7" customFormat="1" ht="12" customHeight="1">
      <c r="A9" s="10" t="str">
        <f>'Pregnant Women Participating'!A9</f>
        <v>New Hampshire</v>
      </c>
      <c r="B9" s="18">
        <v>3555</v>
      </c>
      <c r="C9" s="16">
        <v>3384</v>
      </c>
      <c r="D9" s="16">
        <v>3365</v>
      </c>
      <c r="E9" s="16">
        <v>3406</v>
      </c>
      <c r="F9" s="16">
        <v>3369</v>
      </c>
      <c r="G9" s="16">
        <v>3436</v>
      </c>
      <c r="H9" s="16">
        <v>3506</v>
      </c>
      <c r="I9" s="16">
        <v>3491</v>
      </c>
      <c r="J9" s="16">
        <v>3428</v>
      </c>
      <c r="K9" s="16">
        <v>3418</v>
      </c>
      <c r="L9" s="16">
        <v>3411</v>
      </c>
      <c r="M9" s="51">
        <v>3395</v>
      </c>
      <c r="N9" s="18">
        <f t="shared" si="0"/>
        <v>3430.3333333333335</v>
      </c>
    </row>
    <row r="10" spans="1:14" s="7" customFormat="1" ht="12" customHeight="1">
      <c r="A10" s="10" t="str">
        <f>'Pregnant Women Participating'!A10</f>
        <v>New York</v>
      </c>
      <c r="B10" s="18">
        <v>119140</v>
      </c>
      <c r="C10" s="16">
        <v>115833</v>
      </c>
      <c r="D10" s="16">
        <v>113699</v>
      </c>
      <c r="E10" s="16">
        <v>113789</v>
      </c>
      <c r="F10" s="16">
        <v>112611</v>
      </c>
      <c r="G10" s="16">
        <v>114078</v>
      </c>
      <c r="H10" s="16">
        <v>114459</v>
      </c>
      <c r="I10" s="16">
        <v>115847</v>
      </c>
      <c r="J10" s="16">
        <v>115887</v>
      </c>
      <c r="K10" s="16">
        <v>115971</v>
      </c>
      <c r="L10" s="16">
        <v>115060</v>
      </c>
      <c r="M10" s="51">
        <v>115856</v>
      </c>
      <c r="N10" s="18">
        <f t="shared" si="0"/>
        <v>115185.83333333333</v>
      </c>
    </row>
    <row r="11" spans="1:14" s="7" customFormat="1" ht="12" customHeight="1">
      <c r="A11" s="10" t="str">
        <f>'Pregnant Women Participating'!A11</f>
        <v>Rhode Island</v>
      </c>
      <c r="B11" s="18">
        <v>5074</v>
      </c>
      <c r="C11" s="16">
        <v>4784</v>
      </c>
      <c r="D11" s="16">
        <v>4740</v>
      </c>
      <c r="E11" s="16">
        <v>4833</v>
      </c>
      <c r="F11" s="16">
        <v>4760</v>
      </c>
      <c r="G11" s="16">
        <v>4828</v>
      </c>
      <c r="H11" s="16">
        <v>4878</v>
      </c>
      <c r="I11" s="16">
        <v>4862</v>
      </c>
      <c r="J11" s="16">
        <v>4835</v>
      </c>
      <c r="K11" s="16">
        <v>4845</v>
      </c>
      <c r="L11" s="16">
        <v>4831</v>
      </c>
      <c r="M11" s="51">
        <v>4896</v>
      </c>
      <c r="N11" s="18">
        <f t="shared" si="0"/>
        <v>4847.166666666667</v>
      </c>
    </row>
    <row r="12" spans="1:14" s="7" customFormat="1" ht="12" customHeight="1">
      <c r="A12" s="10" t="str">
        <f>'Pregnant Women Participating'!A12</f>
        <v>Vermont</v>
      </c>
      <c r="B12" s="18">
        <v>3139</v>
      </c>
      <c r="C12" s="16">
        <v>3159</v>
      </c>
      <c r="D12" s="16">
        <v>3145</v>
      </c>
      <c r="E12" s="16">
        <v>3112</v>
      </c>
      <c r="F12" s="16">
        <v>3094</v>
      </c>
      <c r="G12" s="16">
        <v>3055</v>
      </c>
      <c r="H12" s="16">
        <v>3040</v>
      </c>
      <c r="I12" s="16">
        <v>3027</v>
      </c>
      <c r="J12" s="16">
        <v>3006</v>
      </c>
      <c r="K12" s="16">
        <v>3021</v>
      </c>
      <c r="L12" s="16">
        <v>2984</v>
      </c>
      <c r="M12" s="51">
        <v>3020</v>
      </c>
      <c r="N12" s="18">
        <f t="shared" si="0"/>
        <v>3066.8333333333335</v>
      </c>
    </row>
    <row r="13" spans="1:14" s="7" customFormat="1" ht="12" customHeight="1">
      <c r="A13" s="10" t="str">
        <f>'Pregnant Women Participating'!A13</f>
        <v>Indian Township, ME</v>
      </c>
      <c r="B13" s="18">
        <v>10</v>
      </c>
      <c r="C13" s="16">
        <v>12</v>
      </c>
      <c r="D13" s="16">
        <v>13</v>
      </c>
      <c r="E13" s="16">
        <v>13</v>
      </c>
      <c r="F13" s="16">
        <v>16</v>
      </c>
      <c r="G13" s="16">
        <v>15</v>
      </c>
      <c r="H13" s="16">
        <v>17</v>
      </c>
      <c r="I13" s="16">
        <v>15</v>
      </c>
      <c r="J13" s="16">
        <v>16</v>
      </c>
      <c r="K13" s="16">
        <v>18</v>
      </c>
      <c r="L13" s="16">
        <v>21</v>
      </c>
      <c r="M13" s="51">
        <v>22</v>
      </c>
      <c r="N13" s="18">
        <f t="shared" si="0"/>
        <v>15.666666666666666</v>
      </c>
    </row>
    <row r="14" spans="1:14" s="7" customFormat="1" ht="12" customHeight="1">
      <c r="A14" s="10" t="str">
        <f>'Pregnant Women Participating'!A14</f>
        <v>Pleasant Point, ME</v>
      </c>
      <c r="B14" s="18">
        <v>12</v>
      </c>
      <c r="C14" s="16">
        <v>11</v>
      </c>
      <c r="D14" s="16">
        <v>6</v>
      </c>
      <c r="E14" s="16">
        <v>7</v>
      </c>
      <c r="F14" s="16">
        <v>9</v>
      </c>
      <c r="G14" s="16">
        <v>11</v>
      </c>
      <c r="H14" s="16">
        <v>13</v>
      </c>
      <c r="I14" s="16">
        <v>14</v>
      </c>
      <c r="J14" s="16">
        <v>15</v>
      </c>
      <c r="K14" s="16">
        <v>20</v>
      </c>
      <c r="L14" s="16">
        <v>20</v>
      </c>
      <c r="M14" s="51">
        <v>21</v>
      </c>
      <c r="N14" s="18">
        <f t="shared" si="0"/>
        <v>13.25</v>
      </c>
    </row>
    <row r="15" spans="1:14" s="7" customFormat="1" ht="12" customHeight="1">
      <c r="A15" s="10" t="str">
        <f>'Pregnant Women Participating'!A15</f>
        <v>Seneca Nation, NY</v>
      </c>
      <c r="B15" s="18">
        <v>35</v>
      </c>
      <c r="C15" s="16">
        <v>30</v>
      </c>
      <c r="D15" s="16">
        <v>35</v>
      </c>
      <c r="E15" s="16">
        <v>37</v>
      </c>
      <c r="F15" s="16">
        <v>36</v>
      </c>
      <c r="G15" s="16">
        <v>31</v>
      </c>
      <c r="H15" s="16">
        <v>29</v>
      </c>
      <c r="I15" s="16">
        <v>28</v>
      </c>
      <c r="J15" s="16">
        <v>42</v>
      </c>
      <c r="K15" s="16">
        <v>42</v>
      </c>
      <c r="L15" s="16">
        <v>42</v>
      </c>
      <c r="M15" s="51">
        <v>35</v>
      </c>
      <c r="N15" s="18">
        <f t="shared" si="0"/>
        <v>35.166666666666664</v>
      </c>
    </row>
    <row r="16" spans="1:14" s="22" customFormat="1" ht="24.75" customHeight="1">
      <c r="A16" s="19" t="str">
        <f>'Pregnant Women Participating'!A16</f>
        <v>Northeast Region</v>
      </c>
      <c r="B16" s="21">
        <v>174630</v>
      </c>
      <c r="C16" s="20">
        <v>169747</v>
      </c>
      <c r="D16" s="20">
        <v>166115</v>
      </c>
      <c r="E16" s="20">
        <v>167366</v>
      </c>
      <c r="F16" s="20">
        <v>164958</v>
      </c>
      <c r="G16" s="20">
        <v>167263</v>
      </c>
      <c r="H16" s="20">
        <v>168113</v>
      </c>
      <c r="I16" s="20">
        <v>169861</v>
      </c>
      <c r="J16" s="20">
        <v>169450</v>
      </c>
      <c r="K16" s="20">
        <v>170129</v>
      </c>
      <c r="L16" s="20">
        <v>168690</v>
      </c>
      <c r="M16" s="50">
        <v>169864</v>
      </c>
      <c r="N16" s="21">
        <f t="shared" si="0"/>
        <v>168848.83333333334</v>
      </c>
    </row>
    <row r="17" spans="1:14" ht="12" customHeight="1">
      <c r="A17" s="10" t="str">
        <f>'Pregnant Women Participating'!A17</f>
        <v>Delaware</v>
      </c>
      <c r="B17" s="18">
        <v>4479</v>
      </c>
      <c r="C17" s="16">
        <v>4459</v>
      </c>
      <c r="D17" s="16">
        <v>4342</v>
      </c>
      <c r="E17" s="16">
        <v>4299</v>
      </c>
      <c r="F17" s="16">
        <v>4343</v>
      </c>
      <c r="G17" s="16">
        <v>4303</v>
      </c>
      <c r="H17" s="16">
        <v>4319</v>
      </c>
      <c r="I17" s="16">
        <v>4368</v>
      </c>
      <c r="J17" s="16">
        <v>4440</v>
      </c>
      <c r="K17" s="16">
        <v>4548</v>
      </c>
      <c r="L17" s="16">
        <v>4492</v>
      </c>
      <c r="M17" s="51">
        <v>4496</v>
      </c>
      <c r="N17" s="18">
        <f t="shared" si="0"/>
        <v>4407.333333333333</v>
      </c>
    </row>
    <row r="18" spans="1:14" ht="12" customHeight="1">
      <c r="A18" s="10" t="str">
        <f>'Pregnant Women Participating'!A18</f>
        <v>District of Columbia</v>
      </c>
      <c r="B18" s="18">
        <v>3954</v>
      </c>
      <c r="C18" s="16">
        <v>3836</v>
      </c>
      <c r="D18" s="16">
        <v>3678</v>
      </c>
      <c r="E18" s="16">
        <v>3707</v>
      </c>
      <c r="F18" s="16">
        <v>3572</v>
      </c>
      <c r="G18" s="16">
        <v>3569</v>
      </c>
      <c r="H18" s="16">
        <v>3627</v>
      </c>
      <c r="I18" s="16">
        <v>3666</v>
      </c>
      <c r="J18" s="16">
        <v>3746</v>
      </c>
      <c r="K18" s="16">
        <v>3774</v>
      </c>
      <c r="L18" s="16">
        <v>3793</v>
      </c>
      <c r="M18" s="51">
        <v>3791</v>
      </c>
      <c r="N18" s="18">
        <f t="shared" si="0"/>
        <v>3726.0833333333335</v>
      </c>
    </row>
    <row r="19" spans="1:14" ht="12" customHeight="1">
      <c r="A19" s="10" t="str">
        <f>'Pregnant Women Participating'!A19</f>
        <v>Maryland</v>
      </c>
      <c r="B19" s="18">
        <v>33921</v>
      </c>
      <c r="C19" s="16">
        <v>33209</v>
      </c>
      <c r="D19" s="16">
        <v>32237</v>
      </c>
      <c r="E19" s="16">
        <v>32581</v>
      </c>
      <c r="F19" s="16">
        <v>32394</v>
      </c>
      <c r="G19" s="16">
        <v>32587</v>
      </c>
      <c r="H19" s="16">
        <v>33258</v>
      </c>
      <c r="I19" s="16">
        <v>33517</v>
      </c>
      <c r="J19" s="16">
        <v>34034</v>
      </c>
      <c r="K19" s="16">
        <v>34409</v>
      </c>
      <c r="L19" s="16">
        <v>34381</v>
      </c>
      <c r="M19" s="51">
        <v>34868</v>
      </c>
      <c r="N19" s="18">
        <f t="shared" si="0"/>
        <v>33449.666666666664</v>
      </c>
    </row>
    <row r="20" spans="1:14" ht="12" customHeight="1">
      <c r="A20" s="10" t="str">
        <f>'Pregnant Women Participating'!A20</f>
        <v>New Jersey</v>
      </c>
      <c r="B20" s="18">
        <v>37813</v>
      </c>
      <c r="C20" s="16">
        <v>36626</v>
      </c>
      <c r="D20" s="16">
        <v>36306</v>
      </c>
      <c r="E20" s="16">
        <v>36767</v>
      </c>
      <c r="F20" s="16">
        <v>36116</v>
      </c>
      <c r="G20" s="16">
        <v>36729</v>
      </c>
      <c r="H20" s="16">
        <v>36756</v>
      </c>
      <c r="I20" s="16">
        <v>37346</v>
      </c>
      <c r="J20" s="16">
        <v>37398</v>
      </c>
      <c r="K20" s="16">
        <v>37871</v>
      </c>
      <c r="L20" s="16">
        <v>37763</v>
      </c>
      <c r="M20" s="51">
        <v>38001</v>
      </c>
      <c r="N20" s="18">
        <f t="shared" si="0"/>
        <v>37124.333333333336</v>
      </c>
    </row>
    <row r="21" spans="1:14" ht="12" customHeight="1">
      <c r="A21" s="10" t="str">
        <f>'Pregnant Women Participating'!A21</f>
        <v>Pennsylvania</v>
      </c>
      <c r="B21" s="18">
        <v>57199</v>
      </c>
      <c r="C21" s="16">
        <v>56456</v>
      </c>
      <c r="D21" s="16">
        <v>54864</v>
      </c>
      <c r="E21" s="16">
        <v>54749</v>
      </c>
      <c r="F21" s="16">
        <v>53737</v>
      </c>
      <c r="G21" s="16">
        <v>54290</v>
      </c>
      <c r="H21" s="16">
        <v>55306</v>
      </c>
      <c r="I21" s="16">
        <v>55619</v>
      </c>
      <c r="J21" s="16">
        <v>55522</v>
      </c>
      <c r="K21" s="16">
        <v>56185</v>
      </c>
      <c r="L21" s="16">
        <v>56347</v>
      </c>
      <c r="M21" s="51">
        <v>56346</v>
      </c>
      <c r="N21" s="18">
        <f t="shared" si="0"/>
        <v>55551.666666666664</v>
      </c>
    </row>
    <row r="22" spans="1:14" ht="12" customHeight="1">
      <c r="A22" s="10" t="str">
        <f>'Pregnant Women Participating'!A22</f>
        <v>Puerto Rico</v>
      </c>
      <c r="B22" s="18">
        <v>35426</v>
      </c>
      <c r="C22" s="16">
        <v>33395</v>
      </c>
      <c r="D22" s="16">
        <v>33299</v>
      </c>
      <c r="E22" s="16">
        <v>33148</v>
      </c>
      <c r="F22" s="16">
        <v>33603</v>
      </c>
      <c r="G22" s="16">
        <v>34775</v>
      </c>
      <c r="H22" s="16">
        <v>34448</v>
      </c>
      <c r="I22" s="16">
        <v>33964</v>
      </c>
      <c r="J22" s="16">
        <v>34130</v>
      </c>
      <c r="K22" s="16">
        <v>34001</v>
      </c>
      <c r="L22" s="16">
        <v>34192</v>
      </c>
      <c r="M22" s="51">
        <v>34298</v>
      </c>
      <c r="N22" s="18">
        <f t="shared" si="0"/>
        <v>34056.583333333336</v>
      </c>
    </row>
    <row r="23" spans="1:14" ht="12" customHeight="1">
      <c r="A23" s="10" t="str">
        <f>'Pregnant Women Participating'!A23</f>
        <v>Virginia</v>
      </c>
      <c r="B23" s="18">
        <v>39151</v>
      </c>
      <c r="C23" s="16">
        <v>37925</v>
      </c>
      <c r="D23" s="16">
        <v>36757</v>
      </c>
      <c r="E23" s="16">
        <v>36259</v>
      </c>
      <c r="F23" s="16">
        <v>35903</v>
      </c>
      <c r="G23" s="16">
        <v>35731</v>
      </c>
      <c r="H23" s="16">
        <v>35145</v>
      </c>
      <c r="I23" s="16">
        <v>34164</v>
      </c>
      <c r="J23" s="16">
        <v>33512</v>
      </c>
      <c r="K23" s="16">
        <v>34352</v>
      </c>
      <c r="L23" s="16">
        <v>34464</v>
      </c>
      <c r="M23" s="51">
        <v>34940</v>
      </c>
      <c r="N23" s="18">
        <f t="shared" si="0"/>
        <v>35691.916666666664</v>
      </c>
    </row>
    <row r="24" spans="1:14" ht="12" customHeight="1">
      <c r="A24" s="10" t="str">
        <f>'Pregnant Women Participating'!A24</f>
        <v>Virgin Islands</v>
      </c>
      <c r="B24" s="18">
        <v>1124</v>
      </c>
      <c r="C24" s="16">
        <v>1049</v>
      </c>
      <c r="D24" s="16">
        <v>1026</v>
      </c>
      <c r="E24" s="16">
        <v>1037</v>
      </c>
      <c r="F24" s="16">
        <v>1063</v>
      </c>
      <c r="G24" s="16">
        <v>1084</v>
      </c>
      <c r="H24" s="16">
        <v>1061</v>
      </c>
      <c r="I24" s="16">
        <v>1084</v>
      </c>
      <c r="J24" s="16">
        <v>1089</v>
      </c>
      <c r="K24" s="16">
        <v>1086</v>
      </c>
      <c r="L24" s="16">
        <v>1075</v>
      </c>
      <c r="M24" s="51">
        <v>1085</v>
      </c>
      <c r="N24" s="18">
        <f t="shared" si="0"/>
        <v>1071.9166666666667</v>
      </c>
    </row>
    <row r="25" spans="1:14" ht="12" customHeight="1">
      <c r="A25" s="10" t="str">
        <f>'Pregnant Women Participating'!A25</f>
        <v>West Virginia</v>
      </c>
      <c r="B25" s="18">
        <v>10785</v>
      </c>
      <c r="C25" s="16">
        <v>10464</v>
      </c>
      <c r="D25" s="16">
        <v>10103</v>
      </c>
      <c r="E25" s="16">
        <v>10122</v>
      </c>
      <c r="F25" s="16">
        <v>9995</v>
      </c>
      <c r="G25" s="16">
        <v>10144</v>
      </c>
      <c r="H25" s="16">
        <v>10320</v>
      </c>
      <c r="I25" s="16">
        <v>10341</v>
      </c>
      <c r="J25" s="16">
        <v>10299</v>
      </c>
      <c r="K25" s="16">
        <v>10382</v>
      </c>
      <c r="L25" s="16">
        <v>10263</v>
      </c>
      <c r="M25" s="51">
        <v>10387</v>
      </c>
      <c r="N25" s="18">
        <f t="shared" si="0"/>
        <v>10300.416666666666</v>
      </c>
    </row>
    <row r="26" spans="1:14" s="23" customFormat="1" ht="24.75" customHeight="1">
      <c r="A26" s="19" t="str">
        <f>'Pregnant Women Participating'!A26</f>
        <v>Mid-Atlantic Region</v>
      </c>
      <c r="B26" s="21">
        <v>223852</v>
      </c>
      <c r="C26" s="20">
        <v>217419</v>
      </c>
      <c r="D26" s="20">
        <v>212612</v>
      </c>
      <c r="E26" s="20">
        <v>212669</v>
      </c>
      <c r="F26" s="20">
        <v>210726</v>
      </c>
      <c r="G26" s="20">
        <v>213212</v>
      </c>
      <c r="H26" s="20">
        <v>214240</v>
      </c>
      <c r="I26" s="20">
        <v>214069</v>
      </c>
      <c r="J26" s="20">
        <v>214170</v>
      </c>
      <c r="K26" s="20">
        <v>216608</v>
      </c>
      <c r="L26" s="20">
        <v>216770</v>
      </c>
      <c r="M26" s="50">
        <v>218212</v>
      </c>
      <c r="N26" s="21">
        <f t="shared" si="0"/>
        <v>215379.91666666666</v>
      </c>
    </row>
    <row r="27" spans="1:14" ht="12" customHeight="1">
      <c r="A27" s="10" t="str">
        <f>'Pregnant Women Participating'!A27</f>
        <v>Alabama</v>
      </c>
      <c r="B27" s="18">
        <v>31974</v>
      </c>
      <c r="C27" s="16">
        <v>29227</v>
      </c>
      <c r="D27" s="16">
        <v>30486</v>
      </c>
      <c r="E27" s="16">
        <v>31858</v>
      </c>
      <c r="F27" s="16">
        <v>30185</v>
      </c>
      <c r="G27" s="16">
        <v>30276</v>
      </c>
      <c r="H27" s="16">
        <v>30862</v>
      </c>
      <c r="I27" s="16">
        <v>31585</v>
      </c>
      <c r="J27" s="16">
        <v>31901</v>
      </c>
      <c r="K27" s="16">
        <v>32220</v>
      </c>
      <c r="L27" s="16">
        <v>32299</v>
      </c>
      <c r="M27" s="51">
        <v>32759</v>
      </c>
      <c r="N27" s="18">
        <f t="shared" si="0"/>
        <v>31302.666666666668</v>
      </c>
    </row>
    <row r="28" spans="1:14" ht="12" customHeight="1">
      <c r="A28" s="10" t="str">
        <f>'Pregnant Women Participating'!A28</f>
        <v>Florida</v>
      </c>
      <c r="B28" s="18">
        <v>116744</v>
      </c>
      <c r="C28" s="16">
        <v>114072</v>
      </c>
      <c r="D28" s="16">
        <v>110838</v>
      </c>
      <c r="E28" s="16">
        <v>111319</v>
      </c>
      <c r="F28" s="16">
        <v>112157</v>
      </c>
      <c r="G28" s="16">
        <v>112433</v>
      </c>
      <c r="H28" s="16">
        <v>113771</v>
      </c>
      <c r="I28" s="16">
        <v>114433</v>
      </c>
      <c r="J28" s="16">
        <v>115998</v>
      </c>
      <c r="K28" s="16">
        <v>117523</v>
      </c>
      <c r="L28" s="16">
        <v>119052</v>
      </c>
      <c r="M28" s="51">
        <v>120833</v>
      </c>
      <c r="N28" s="18">
        <f t="shared" si="0"/>
        <v>114931.08333333333</v>
      </c>
    </row>
    <row r="29" spans="1:14" ht="12" customHeight="1">
      <c r="A29" s="10" t="str">
        <f>'Pregnant Women Participating'!A29</f>
        <v>Georgia</v>
      </c>
      <c r="B29" s="18">
        <v>69434</v>
      </c>
      <c r="C29" s="16">
        <v>66674</v>
      </c>
      <c r="D29" s="16">
        <v>66670</v>
      </c>
      <c r="E29" s="16">
        <v>67186</v>
      </c>
      <c r="F29" s="16">
        <v>65855</v>
      </c>
      <c r="G29" s="16">
        <v>66701</v>
      </c>
      <c r="H29" s="16">
        <v>67374</v>
      </c>
      <c r="I29" s="16">
        <v>68273</v>
      </c>
      <c r="J29" s="16">
        <v>68842</v>
      </c>
      <c r="K29" s="16">
        <v>69463</v>
      </c>
      <c r="L29" s="16">
        <v>69522</v>
      </c>
      <c r="M29" s="51">
        <v>69933</v>
      </c>
      <c r="N29" s="18">
        <f t="shared" si="0"/>
        <v>67993.91666666667</v>
      </c>
    </row>
    <row r="30" spans="1:14" ht="12" customHeight="1">
      <c r="A30" s="10" t="str">
        <f>'Pregnant Women Participating'!A30</f>
        <v>Kentucky</v>
      </c>
      <c r="B30" s="18">
        <v>30922</v>
      </c>
      <c r="C30" s="16">
        <v>30138</v>
      </c>
      <c r="D30" s="16">
        <v>29320</v>
      </c>
      <c r="E30" s="16">
        <v>28317</v>
      </c>
      <c r="F30" s="16">
        <v>28300</v>
      </c>
      <c r="G30" s="16">
        <v>28721</v>
      </c>
      <c r="H30" s="16">
        <v>28927</v>
      </c>
      <c r="I30" s="16">
        <v>29109</v>
      </c>
      <c r="J30" s="16">
        <v>29207</v>
      </c>
      <c r="K30" s="16">
        <v>29455</v>
      </c>
      <c r="L30" s="16">
        <v>29392</v>
      </c>
      <c r="M30" s="51">
        <v>29519</v>
      </c>
      <c r="N30" s="18">
        <f t="shared" si="0"/>
        <v>29277.25</v>
      </c>
    </row>
    <row r="31" spans="1:14" ht="12" customHeight="1">
      <c r="A31" s="10" t="str">
        <f>'Pregnant Women Participating'!A31</f>
        <v>Mississippi</v>
      </c>
      <c r="B31" s="18">
        <v>19777</v>
      </c>
      <c r="C31" s="16">
        <v>18987</v>
      </c>
      <c r="D31" s="16">
        <v>19190</v>
      </c>
      <c r="E31" s="16">
        <v>19694</v>
      </c>
      <c r="F31" s="16">
        <v>19368</v>
      </c>
      <c r="G31" s="16">
        <v>20474</v>
      </c>
      <c r="H31" s="16">
        <v>21123</v>
      </c>
      <c r="I31" s="16">
        <v>21698</v>
      </c>
      <c r="J31" s="16">
        <v>22185</v>
      </c>
      <c r="K31" s="16">
        <v>22274</v>
      </c>
      <c r="L31" s="16">
        <v>22417</v>
      </c>
      <c r="M31" s="51">
        <v>22246</v>
      </c>
      <c r="N31" s="18">
        <f t="shared" si="0"/>
        <v>20786.083333333332</v>
      </c>
    </row>
    <row r="32" spans="1:14" ht="12" customHeight="1">
      <c r="A32" s="10" t="str">
        <f>'Pregnant Women Participating'!A32</f>
        <v>North Carolina</v>
      </c>
      <c r="B32" s="18">
        <v>62388</v>
      </c>
      <c r="C32" s="16">
        <v>61129</v>
      </c>
      <c r="D32" s="16">
        <v>60011</v>
      </c>
      <c r="E32" s="16">
        <v>60033</v>
      </c>
      <c r="F32" s="16">
        <v>59153</v>
      </c>
      <c r="G32" s="16">
        <v>59866</v>
      </c>
      <c r="H32" s="16">
        <v>60444</v>
      </c>
      <c r="I32" s="16">
        <v>60674</v>
      </c>
      <c r="J32" s="16">
        <v>60772</v>
      </c>
      <c r="K32" s="16">
        <v>61304</v>
      </c>
      <c r="L32" s="16">
        <v>61062</v>
      </c>
      <c r="M32" s="51">
        <v>60681</v>
      </c>
      <c r="N32" s="18">
        <f t="shared" si="0"/>
        <v>60626.416666666664</v>
      </c>
    </row>
    <row r="33" spans="1:14" ht="12" customHeight="1">
      <c r="A33" s="10" t="str">
        <f>'Pregnant Women Participating'!A33</f>
        <v>South Carolina</v>
      </c>
      <c r="B33" s="18">
        <v>31215</v>
      </c>
      <c r="C33" s="16">
        <v>30436</v>
      </c>
      <c r="D33" s="16">
        <v>29657</v>
      </c>
      <c r="E33" s="16">
        <v>29935</v>
      </c>
      <c r="F33" s="16">
        <v>29226</v>
      </c>
      <c r="G33" s="16">
        <v>29503</v>
      </c>
      <c r="H33" s="16">
        <v>29696</v>
      </c>
      <c r="I33" s="16">
        <v>30270</v>
      </c>
      <c r="J33" s="16">
        <v>30958</v>
      </c>
      <c r="K33" s="16">
        <v>31487</v>
      </c>
      <c r="L33" s="16">
        <v>31756</v>
      </c>
      <c r="M33" s="51">
        <v>32057</v>
      </c>
      <c r="N33" s="18">
        <f t="shared" si="0"/>
        <v>30516.333333333332</v>
      </c>
    </row>
    <row r="34" spans="1:14" ht="12" customHeight="1">
      <c r="A34" s="10" t="str">
        <f>'Pregnant Women Participating'!A34</f>
        <v>Tennessee</v>
      </c>
      <c r="B34" s="18">
        <v>41924</v>
      </c>
      <c r="C34" s="16">
        <v>40889</v>
      </c>
      <c r="D34" s="16">
        <v>39808</v>
      </c>
      <c r="E34" s="16">
        <v>40359</v>
      </c>
      <c r="F34" s="16">
        <v>40055</v>
      </c>
      <c r="G34" s="16">
        <v>40310</v>
      </c>
      <c r="H34" s="16">
        <v>40634</v>
      </c>
      <c r="I34" s="16">
        <v>41236</v>
      </c>
      <c r="J34" s="16">
        <v>41841</v>
      </c>
      <c r="K34" s="16">
        <v>42103</v>
      </c>
      <c r="L34" s="16">
        <v>42206</v>
      </c>
      <c r="M34" s="51">
        <v>42184</v>
      </c>
      <c r="N34" s="18">
        <f t="shared" si="0"/>
        <v>41129.083333333336</v>
      </c>
    </row>
    <row r="35" spans="1:14" ht="12" customHeight="1">
      <c r="A35" s="10" t="str">
        <f>'Pregnant Women Participating'!A35</f>
        <v>Choctaw Indians, MS</v>
      </c>
      <c r="B35" s="18">
        <v>141</v>
      </c>
      <c r="C35" s="16">
        <v>131</v>
      </c>
      <c r="D35" s="16">
        <v>122</v>
      </c>
      <c r="E35" s="16">
        <v>138</v>
      </c>
      <c r="F35" s="16">
        <v>114</v>
      </c>
      <c r="G35" s="16">
        <v>120</v>
      </c>
      <c r="H35" s="16">
        <v>118</v>
      </c>
      <c r="I35" s="16">
        <v>128</v>
      </c>
      <c r="J35" s="16">
        <v>132</v>
      </c>
      <c r="K35" s="16">
        <v>143</v>
      </c>
      <c r="L35" s="16">
        <v>155</v>
      </c>
      <c r="M35" s="51">
        <v>155</v>
      </c>
      <c r="N35" s="18">
        <f t="shared" si="0"/>
        <v>133.08333333333334</v>
      </c>
    </row>
    <row r="36" spans="1:14" ht="12" customHeight="1">
      <c r="A36" s="10" t="str">
        <f>'Pregnant Women Participating'!A36</f>
        <v>Eastern Cherokee, NC</v>
      </c>
      <c r="B36" s="18">
        <v>139</v>
      </c>
      <c r="C36" s="16">
        <v>137</v>
      </c>
      <c r="D36" s="16">
        <v>126</v>
      </c>
      <c r="E36" s="16">
        <v>118</v>
      </c>
      <c r="F36" s="16">
        <v>125</v>
      </c>
      <c r="G36" s="16">
        <v>144</v>
      </c>
      <c r="H36" s="16">
        <v>141</v>
      </c>
      <c r="I36" s="16">
        <v>147</v>
      </c>
      <c r="J36" s="16">
        <v>136</v>
      </c>
      <c r="K36" s="16">
        <v>138</v>
      </c>
      <c r="L36" s="16">
        <v>136</v>
      </c>
      <c r="M36" s="51">
        <v>132</v>
      </c>
      <c r="N36" s="18">
        <f t="shared" si="0"/>
        <v>134.91666666666666</v>
      </c>
    </row>
    <row r="37" spans="1:14" s="23" customFormat="1" ht="24.75" customHeight="1">
      <c r="A37" s="19" t="str">
        <f>'Pregnant Women Participating'!A37</f>
        <v>Southeast Region</v>
      </c>
      <c r="B37" s="21">
        <v>404658</v>
      </c>
      <c r="C37" s="20">
        <v>391820</v>
      </c>
      <c r="D37" s="20">
        <v>386228</v>
      </c>
      <c r="E37" s="20">
        <v>388957</v>
      </c>
      <c r="F37" s="20">
        <v>384538</v>
      </c>
      <c r="G37" s="20">
        <v>388548</v>
      </c>
      <c r="H37" s="20">
        <v>393090</v>
      </c>
      <c r="I37" s="20">
        <v>397553</v>
      </c>
      <c r="J37" s="20">
        <v>401972</v>
      </c>
      <c r="K37" s="20">
        <v>406110</v>
      </c>
      <c r="L37" s="20">
        <v>407997</v>
      </c>
      <c r="M37" s="50">
        <v>410499</v>
      </c>
      <c r="N37" s="21">
        <f t="shared" si="0"/>
        <v>396830.8333333333</v>
      </c>
    </row>
    <row r="38" spans="1:14" ht="12" customHeight="1">
      <c r="A38" s="10" t="str">
        <f>'Pregnant Women Participating'!A38</f>
        <v>Illinois</v>
      </c>
      <c r="B38" s="18">
        <v>64465</v>
      </c>
      <c r="C38" s="16">
        <v>62509</v>
      </c>
      <c r="D38" s="16">
        <v>61148</v>
      </c>
      <c r="E38" s="16">
        <v>61437</v>
      </c>
      <c r="F38" s="16">
        <v>61250</v>
      </c>
      <c r="G38" s="16">
        <v>62616</v>
      </c>
      <c r="H38" s="16">
        <v>63150</v>
      </c>
      <c r="I38" s="16">
        <v>63586</v>
      </c>
      <c r="J38" s="16">
        <v>63330</v>
      </c>
      <c r="K38" s="16">
        <v>64362</v>
      </c>
      <c r="L38" s="16">
        <v>64340</v>
      </c>
      <c r="M38" s="51">
        <v>64441</v>
      </c>
      <c r="N38" s="18">
        <f aca="true" t="shared" si="1" ref="N38:N69">IF(SUM(B38:M38)&gt;0,AVERAGE(B38:M38)," ")</f>
        <v>63052.833333333336</v>
      </c>
    </row>
    <row r="39" spans="1:14" ht="12" customHeight="1">
      <c r="A39" s="10" t="str">
        <f>'Pregnant Women Participating'!A39</f>
        <v>Indiana</v>
      </c>
      <c r="B39" s="18">
        <v>38957</v>
      </c>
      <c r="C39" s="16">
        <v>37689</v>
      </c>
      <c r="D39" s="16">
        <v>36672</v>
      </c>
      <c r="E39" s="16">
        <v>36696</v>
      </c>
      <c r="F39" s="16">
        <v>36544</v>
      </c>
      <c r="G39" s="16">
        <v>37009</v>
      </c>
      <c r="H39" s="16">
        <v>37502</v>
      </c>
      <c r="I39" s="16">
        <v>37746</v>
      </c>
      <c r="J39" s="16">
        <v>37789</v>
      </c>
      <c r="K39" s="16">
        <v>38588</v>
      </c>
      <c r="L39" s="16">
        <v>38849</v>
      </c>
      <c r="M39" s="51">
        <v>38667</v>
      </c>
      <c r="N39" s="18">
        <f t="shared" si="1"/>
        <v>37725.666666666664</v>
      </c>
    </row>
    <row r="40" spans="1:14" ht="12" customHeight="1">
      <c r="A40" s="10" t="str">
        <f>'Pregnant Women Participating'!A40</f>
        <v>Michigan</v>
      </c>
      <c r="B40" s="18">
        <v>58537</v>
      </c>
      <c r="C40" s="16">
        <v>57529</v>
      </c>
      <c r="D40" s="16">
        <v>56043</v>
      </c>
      <c r="E40" s="16">
        <v>56566</v>
      </c>
      <c r="F40" s="16">
        <v>55836</v>
      </c>
      <c r="G40" s="16">
        <v>56578</v>
      </c>
      <c r="H40" s="16">
        <v>56415</v>
      </c>
      <c r="I40" s="16">
        <v>57150</v>
      </c>
      <c r="J40" s="16">
        <v>57361</v>
      </c>
      <c r="K40" s="16">
        <v>57850</v>
      </c>
      <c r="L40" s="16">
        <v>57567</v>
      </c>
      <c r="M40" s="51">
        <v>57567</v>
      </c>
      <c r="N40" s="18">
        <f t="shared" si="1"/>
        <v>57083.25</v>
      </c>
    </row>
    <row r="41" spans="1:14" ht="12" customHeight="1">
      <c r="A41" s="10" t="str">
        <f>'Pregnant Women Participating'!A41</f>
        <v>Minnesota</v>
      </c>
      <c r="B41" s="18">
        <v>28700</v>
      </c>
      <c r="C41" s="16">
        <v>28335</v>
      </c>
      <c r="D41" s="16">
        <v>27971</v>
      </c>
      <c r="E41" s="16">
        <v>28520</v>
      </c>
      <c r="F41" s="16">
        <v>28129</v>
      </c>
      <c r="G41" s="16">
        <v>28262</v>
      </c>
      <c r="H41" s="16">
        <v>28501</v>
      </c>
      <c r="I41" s="16">
        <v>28568</v>
      </c>
      <c r="J41" s="16">
        <v>28371</v>
      </c>
      <c r="K41" s="16">
        <v>28631</v>
      </c>
      <c r="L41" s="16">
        <v>28309</v>
      </c>
      <c r="M41" s="51">
        <v>28265</v>
      </c>
      <c r="N41" s="18">
        <f t="shared" si="1"/>
        <v>28380.166666666668</v>
      </c>
    </row>
    <row r="42" spans="1:14" ht="12" customHeight="1">
      <c r="A42" s="10" t="str">
        <f>'Pregnant Women Participating'!A42</f>
        <v>Ohio</v>
      </c>
      <c r="B42" s="18">
        <v>60303</v>
      </c>
      <c r="C42" s="16">
        <v>59347</v>
      </c>
      <c r="D42" s="16">
        <v>57937</v>
      </c>
      <c r="E42" s="16">
        <v>58120</v>
      </c>
      <c r="F42" s="16">
        <v>57416</v>
      </c>
      <c r="G42" s="16">
        <v>57459</v>
      </c>
      <c r="H42" s="16">
        <v>58691</v>
      </c>
      <c r="I42" s="16">
        <v>58846</v>
      </c>
      <c r="J42" s="16">
        <v>59163</v>
      </c>
      <c r="K42" s="16">
        <v>59572</v>
      </c>
      <c r="L42" s="16">
        <v>59481</v>
      </c>
      <c r="M42" s="51">
        <v>59662</v>
      </c>
      <c r="N42" s="18">
        <f t="shared" si="1"/>
        <v>58833.083333333336</v>
      </c>
    </row>
    <row r="43" spans="1:14" ht="12" customHeight="1">
      <c r="A43" s="10" t="str">
        <f>'Pregnant Women Participating'!A43</f>
        <v>Wisconsin</v>
      </c>
      <c r="B43" s="18">
        <v>25456</v>
      </c>
      <c r="C43" s="16">
        <v>24978</v>
      </c>
      <c r="D43" s="16">
        <v>24336</v>
      </c>
      <c r="E43" s="16">
        <v>24530</v>
      </c>
      <c r="F43" s="16">
        <v>24221</v>
      </c>
      <c r="G43" s="16">
        <v>24282</v>
      </c>
      <c r="H43" s="16">
        <v>24541</v>
      </c>
      <c r="I43" s="16">
        <v>24490</v>
      </c>
      <c r="J43" s="16">
        <v>24460</v>
      </c>
      <c r="K43" s="16">
        <v>24826</v>
      </c>
      <c r="L43" s="16">
        <v>24623</v>
      </c>
      <c r="M43" s="51">
        <v>24819</v>
      </c>
      <c r="N43" s="18">
        <f t="shared" si="1"/>
        <v>24630.166666666668</v>
      </c>
    </row>
    <row r="44" spans="1:14" s="23" customFormat="1" ht="24.75" customHeight="1">
      <c r="A44" s="19" t="str">
        <f>'Pregnant Women Participating'!A44</f>
        <v>Midwest Region</v>
      </c>
      <c r="B44" s="21">
        <v>276418</v>
      </c>
      <c r="C44" s="20">
        <v>270387</v>
      </c>
      <c r="D44" s="20">
        <v>264107</v>
      </c>
      <c r="E44" s="20">
        <v>265869</v>
      </c>
      <c r="F44" s="20">
        <v>263396</v>
      </c>
      <c r="G44" s="20">
        <v>266206</v>
      </c>
      <c r="H44" s="20">
        <v>268800</v>
      </c>
      <c r="I44" s="20">
        <v>270386</v>
      </c>
      <c r="J44" s="20">
        <v>270474</v>
      </c>
      <c r="K44" s="20">
        <v>273829</v>
      </c>
      <c r="L44" s="20">
        <v>273169</v>
      </c>
      <c r="M44" s="50">
        <v>273421</v>
      </c>
      <c r="N44" s="21">
        <f t="shared" si="1"/>
        <v>269705.1666666667</v>
      </c>
    </row>
    <row r="45" spans="1:14" ht="12" customHeight="1">
      <c r="A45" s="10" t="str">
        <f>'Pregnant Women Participating'!A45</f>
        <v>Arkansas</v>
      </c>
      <c r="B45" s="18">
        <v>21423</v>
      </c>
      <c r="C45" s="16">
        <v>20683</v>
      </c>
      <c r="D45" s="16">
        <v>20296</v>
      </c>
      <c r="E45" s="16">
        <v>21070</v>
      </c>
      <c r="F45" s="16">
        <v>20636</v>
      </c>
      <c r="G45" s="16">
        <v>20873</v>
      </c>
      <c r="H45" s="16">
        <v>21527</v>
      </c>
      <c r="I45" s="16">
        <v>21918</v>
      </c>
      <c r="J45" s="16">
        <v>22016</v>
      </c>
      <c r="K45" s="16">
        <v>22088</v>
      </c>
      <c r="L45" s="16">
        <v>21636</v>
      </c>
      <c r="M45" s="51">
        <v>21472</v>
      </c>
      <c r="N45" s="18">
        <f t="shared" si="1"/>
        <v>21303.166666666668</v>
      </c>
    </row>
    <row r="46" spans="1:14" ht="12" customHeight="1">
      <c r="A46" s="10" t="str">
        <f>'Pregnant Women Participating'!A46</f>
        <v>Louisiana</v>
      </c>
      <c r="B46" s="18">
        <v>34441</v>
      </c>
      <c r="C46" s="16">
        <v>32230</v>
      </c>
      <c r="D46" s="16">
        <v>31855</v>
      </c>
      <c r="E46" s="16">
        <v>32476</v>
      </c>
      <c r="F46" s="16">
        <v>32440</v>
      </c>
      <c r="G46" s="16">
        <v>32546</v>
      </c>
      <c r="H46" s="16">
        <v>33128</v>
      </c>
      <c r="I46" s="16">
        <v>33296</v>
      </c>
      <c r="J46" s="16">
        <v>33870</v>
      </c>
      <c r="K46" s="16">
        <v>33986</v>
      </c>
      <c r="L46" s="16">
        <v>34297</v>
      </c>
      <c r="M46" s="51">
        <v>34668</v>
      </c>
      <c r="N46" s="18">
        <f t="shared" si="1"/>
        <v>33269.416666666664</v>
      </c>
    </row>
    <row r="47" spans="1:14" ht="12" customHeight="1">
      <c r="A47" s="10" t="str">
        <f>'Pregnant Women Participating'!A47</f>
        <v>New Mexico</v>
      </c>
      <c r="B47" s="18">
        <v>13667</v>
      </c>
      <c r="C47" s="16">
        <v>12997</v>
      </c>
      <c r="D47" s="16">
        <v>13054</v>
      </c>
      <c r="E47" s="16">
        <v>13645</v>
      </c>
      <c r="F47" s="16">
        <v>13526</v>
      </c>
      <c r="G47" s="16">
        <v>13533</v>
      </c>
      <c r="H47" s="16">
        <v>13629</v>
      </c>
      <c r="I47" s="16">
        <v>13529</v>
      </c>
      <c r="J47" s="16">
        <v>13646</v>
      </c>
      <c r="K47" s="16">
        <v>13787</v>
      </c>
      <c r="L47" s="16">
        <v>13210</v>
      </c>
      <c r="M47" s="51">
        <v>13553</v>
      </c>
      <c r="N47" s="18">
        <f t="shared" si="1"/>
        <v>13481.333333333334</v>
      </c>
    </row>
    <row r="48" spans="1:14" ht="12" customHeight="1">
      <c r="A48" s="10" t="str">
        <f>'Pregnant Women Participating'!A48</f>
        <v>Oklahoma</v>
      </c>
      <c r="B48" s="18">
        <v>22511</v>
      </c>
      <c r="C48" s="16">
        <v>21505</v>
      </c>
      <c r="D48" s="16">
        <v>20933</v>
      </c>
      <c r="E48" s="16">
        <v>22042</v>
      </c>
      <c r="F48" s="16">
        <v>21727</v>
      </c>
      <c r="G48" s="16">
        <v>21540</v>
      </c>
      <c r="H48" s="16">
        <v>21942</v>
      </c>
      <c r="I48" s="16">
        <v>22352</v>
      </c>
      <c r="J48" s="16">
        <v>22484</v>
      </c>
      <c r="K48" s="16">
        <v>22784</v>
      </c>
      <c r="L48" s="16">
        <v>22757</v>
      </c>
      <c r="M48" s="51">
        <v>23042</v>
      </c>
      <c r="N48" s="18">
        <f t="shared" si="1"/>
        <v>22134.916666666668</v>
      </c>
    </row>
    <row r="49" spans="1:14" ht="12" customHeight="1">
      <c r="A49" s="10" t="str">
        <f>'Pregnant Women Participating'!A49</f>
        <v>Texas</v>
      </c>
      <c r="B49" s="18">
        <v>248341</v>
      </c>
      <c r="C49" s="16">
        <v>242446</v>
      </c>
      <c r="D49" s="16">
        <v>237584</v>
      </c>
      <c r="E49" s="16">
        <v>241283</v>
      </c>
      <c r="F49" s="16">
        <v>240239</v>
      </c>
      <c r="G49" s="16">
        <v>240495</v>
      </c>
      <c r="H49" s="16">
        <v>241741</v>
      </c>
      <c r="I49" s="16">
        <v>242690</v>
      </c>
      <c r="J49" s="16">
        <v>244285</v>
      </c>
      <c r="K49" s="16">
        <v>245775</v>
      </c>
      <c r="L49" s="16">
        <v>245043</v>
      </c>
      <c r="M49" s="51">
        <v>245931</v>
      </c>
      <c r="N49" s="18">
        <f t="shared" si="1"/>
        <v>242987.75</v>
      </c>
    </row>
    <row r="50" spans="1:14" ht="12" customHeight="1">
      <c r="A50" s="10" t="str">
        <f>'Pregnant Women Participating'!A50</f>
        <v>Acoma, Canoncito &amp; Laguna, NM</v>
      </c>
      <c r="B50" s="18">
        <v>116</v>
      </c>
      <c r="C50" s="16">
        <v>114</v>
      </c>
      <c r="D50" s="16">
        <v>120</v>
      </c>
      <c r="E50" s="16">
        <v>126</v>
      </c>
      <c r="F50" s="16">
        <v>116</v>
      </c>
      <c r="G50" s="16">
        <v>118</v>
      </c>
      <c r="H50" s="16">
        <v>121</v>
      </c>
      <c r="I50" s="16">
        <v>120</v>
      </c>
      <c r="J50" s="16">
        <v>117</v>
      </c>
      <c r="K50" s="16">
        <v>116</v>
      </c>
      <c r="L50" s="16">
        <v>107</v>
      </c>
      <c r="M50" s="51">
        <v>108</v>
      </c>
      <c r="N50" s="18">
        <f t="shared" si="1"/>
        <v>116.58333333333333</v>
      </c>
    </row>
    <row r="51" spans="1:14" ht="12" customHeight="1">
      <c r="A51" s="10" t="str">
        <f>'Pregnant Women Participating'!A51</f>
        <v>Eight Northern Pueblos, NM</v>
      </c>
      <c r="B51" s="18">
        <v>55</v>
      </c>
      <c r="C51" s="16">
        <v>56</v>
      </c>
      <c r="D51" s="16">
        <v>58</v>
      </c>
      <c r="E51" s="16">
        <v>48</v>
      </c>
      <c r="F51" s="16">
        <v>46</v>
      </c>
      <c r="G51" s="16">
        <v>52</v>
      </c>
      <c r="H51" s="16">
        <v>48</v>
      </c>
      <c r="I51" s="16">
        <v>48</v>
      </c>
      <c r="J51" s="16">
        <v>52</v>
      </c>
      <c r="K51" s="16">
        <v>44</v>
      </c>
      <c r="L51" s="16">
        <v>42</v>
      </c>
      <c r="M51" s="51">
        <v>42</v>
      </c>
      <c r="N51" s="18">
        <f t="shared" si="1"/>
        <v>49.25</v>
      </c>
    </row>
    <row r="52" spans="1:14" ht="12" customHeight="1">
      <c r="A52" s="10" t="str">
        <f>'Pregnant Women Participating'!A52</f>
        <v>Five Sandoval Pueblos, NM</v>
      </c>
      <c r="B52" s="18">
        <v>57</v>
      </c>
      <c r="C52" s="16">
        <v>59</v>
      </c>
      <c r="D52" s="16">
        <v>61</v>
      </c>
      <c r="E52" s="16">
        <v>61</v>
      </c>
      <c r="F52" s="16">
        <v>59</v>
      </c>
      <c r="G52" s="16">
        <v>59</v>
      </c>
      <c r="H52" s="16">
        <v>52</v>
      </c>
      <c r="I52" s="16">
        <v>54</v>
      </c>
      <c r="J52" s="16">
        <v>52</v>
      </c>
      <c r="K52" s="16">
        <v>61</v>
      </c>
      <c r="L52" s="16">
        <v>50</v>
      </c>
      <c r="M52" s="51">
        <v>59</v>
      </c>
      <c r="N52" s="18">
        <f t="shared" si="1"/>
        <v>57</v>
      </c>
    </row>
    <row r="53" spans="1:14" ht="12" customHeight="1">
      <c r="A53" s="10" t="str">
        <f>'Pregnant Women Participating'!A53</f>
        <v>Isleta Pueblo, NM</v>
      </c>
      <c r="B53" s="18">
        <v>220</v>
      </c>
      <c r="C53" s="16">
        <v>221</v>
      </c>
      <c r="D53" s="16">
        <v>220</v>
      </c>
      <c r="E53" s="16">
        <v>229</v>
      </c>
      <c r="F53" s="16">
        <v>208</v>
      </c>
      <c r="G53" s="16">
        <v>193</v>
      </c>
      <c r="H53" s="16">
        <v>221</v>
      </c>
      <c r="I53" s="16">
        <v>214</v>
      </c>
      <c r="J53" s="16">
        <v>230</v>
      </c>
      <c r="K53" s="16">
        <v>218</v>
      </c>
      <c r="L53" s="16">
        <v>212</v>
      </c>
      <c r="M53" s="51">
        <v>218</v>
      </c>
      <c r="N53" s="18">
        <f t="shared" si="1"/>
        <v>217</v>
      </c>
    </row>
    <row r="54" spans="1:14" ht="12" customHeight="1">
      <c r="A54" s="10" t="str">
        <f>'Pregnant Women Participating'!A54</f>
        <v>San Felipe Pueblo, NM</v>
      </c>
      <c r="B54" s="18">
        <v>54</v>
      </c>
      <c r="C54" s="16">
        <v>58</v>
      </c>
      <c r="D54" s="16">
        <v>43</v>
      </c>
      <c r="E54" s="16">
        <v>55</v>
      </c>
      <c r="F54" s="16">
        <v>53</v>
      </c>
      <c r="G54" s="16">
        <v>55</v>
      </c>
      <c r="H54" s="16">
        <v>44</v>
      </c>
      <c r="I54" s="16">
        <v>64</v>
      </c>
      <c r="J54" s="16">
        <v>57</v>
      </c>
      <c r="K54" s="16">
        <v>56</v>
      </c>
      <c r="L54" s="16">
        <v>56</v>
      </c>
      <c r="M54" s="51">
        <v>56</v>
      </c>
      <c r="N54" s="18">
        <f t="shared" si="1"/>
        <v>54.25</v>
      </c>
    </row>
    <row r="55" spans="1:14" ht="12" customHeight="1">
      <c r="A55" s="10" t="str">
        <f>'Pregnant Women Participating'!A55</f>
        <v>Santo Domingo Tribe, NM</v>
      </c>
      <c r="B55" s="18">
        <v>45</v>
      </c>
      <c r="C55" s="16">
        <v>36</v>
      </c>
      <c r="D55" s="16">
        <v>36</v>
      </c>
      <c r="E55" s="16">
        <v>33</v>
      </c>
      <c r="F55" s="16">
        <v>33</v>
      </c>
      <c r="G55" s="16">
        <v>35</v>
      </c>
      <c r="H55" s="16">
        <v>34</v>
      </c>
      <c r="I55" s="16">
        <v>33</v>
      </c>
      <c r="J55" s="16">
        <v>32</v>
      </c>
      <c r="K55" s="16">
        <v>33</v>
      </c>
      <c r="L55" s="16">
        <v>32</v>
      </c>
      <c r="M55" s="51">
        <v>31</v>
      </c>
      <c r="N55" s="18">
        <f t="shared" si="1"/>
        <v>34.416666666666664</v>
      </c>
    </row>
    <row r="56" spans="1:14" ht="12" customHeight="1">
      <c r="A56" s="10" t="str">
        <f>'Pregnant Women Participating'!A56</f>
        <v>Zuni Pueblo, NM</v>
      </c>
      <c r="B56" s="18">
        <v>159</v>
      </c>
      <c r="C56" s="16">
        <v>146</v>
      </c>
      <c r="D56" s="16">
        <v>148</v>
      </c>
      <c r="E56" s="16">
        <v>158</v>
      </c>
      <c r="F56" s="16">
        <v>174</v>
      </c>
      <c r="G56" s="16">
        <v>166</v>
      </c>
      <c r="H56" s="16">
        <v>176</v>
      </c>
      <c r="I56" s="16">
        <v>153</v>
      </c>
      <c r="J56" s="16">
        <v>179</v>
      </c>
      <c r="K56" s="16">
        <v>172</v>
      </c>
      <c r="L56" s="16">
        <v>183</v>
      </c>
      <c r="M56" s="51">
        <v>150</v>
      </c>
      <c r="N56" s="18">
        <f t="shared" si="1"/>
        <v>163.66666666666666</v>
      </c>
    </row>
    <row r="57" spans="1:14" ht="12" customHeight="1">
      <c r="A57" s="10" t="str">
        <f>'Pregnant Women Participating'!A57</f>
        <v>Cherokee Nation, OK</v>
      </c>
      <c r="B57" s="18">
        <v>1644</v>
      </c>
      <c r="C57" s="16">
        <v>1558</v>
      </c>
      <c r="D57" s="16">
        <v>1500</v>
      </c>
      <c r="E57" s="16">
        <v>1571</v>
      </c>
      <c r="F57" s="16">
        <v>1515</v>
      </c>
      <c r="G57" s="16">
        <v>1506</v>
      </c>
      <c r="H57" s="16">
        <v>1521</v>
      </c>
      <c r="I57" s="16">
        <v>1538</v>
      </c>
      <c r="J57" s="16">
        <v>1549</v>
      </c>
      <c r="K57" s="16">
        <v>1528</v>
      </c>
      <c r="L57" s="16">
        <v>1563</v>
      </c>
      <c r="M57" s="51">
        <v>1598</v>
      </c>
      <c r="N57" s="18">
        <f t="shared" si="1"/>
        <v>1549.25</v>
      </c>
    </row>
    <row r="58" spans="1:14" ht="12" customHeight="1">
      <c r="A58" s="10" t="str">
        <f>'Pregnant Women Participating'!A58</f>
        <v>Chickasaw Nation, OK</v>
      </c>
      <c r="B58" s="18">
        <v>962</v>
      </c>
      <c r="C58" s="16">
        <v>942</v>
      </c>
      <c r="D58" s="16">
        <v>938</v>
      </c>
      <c r="E58" s="16">
        <v>980</v>
      </c>
      <c r="F58" s="16">
        <v>936</v>
      </c>
      <c r="G58" s="16">
        <v>901</v>
      </c>
      <c r="H58" s="16">
        <v>918</v>
      </c>
      <c r="I58" s="16">
        <v>901</v>
      </c>
      <c r="J58" s="16">
        <v>885</v>
      </c>
      <c r="K58" s="16">
        <v>882</v>
      </c>
      <c r="L58" s="16">
        <v>881</v>
      </c>
      <c r="M58" s="51">
        <v>836</v>
      </c>
      <c r="N58" s="18">
        <f t="shared" si="1"/>
        <v>913.5</v>
      </c>
    </row>
    <row r="59" spans="1:14" ht="12" customHeight="1">
      <c r="A59" s="10" t="str">
        <f>'Pregnant Women Participating'!A59</f>
        <v>Choctaw Nation, OK</v>
      </c>
      <c r="B59" s="18">
        <v>914</v>
      </c>
      <c r="C59" s="16">
        <v>865</v>
      </c>
      <c r="D59" s="16">
        <v>828</v>
      </c>
      <c r="E59" s="16">
        <v>799</v>
      </c>
      <c r="F59" s="16">
        <v>782</v>
      </c>
      <c r="G59" s="16">
        <v>780</v>
      </c>
      <c r="H59" s="16">
        <v>759</v>
      </c>
      <c r="I59" s="16">
        <v>786</v>
      </c>
      <c r="J59" s="16">
        <v>822</v>
      </c>
      <c r="K59" s="16">
        <v>840</v>
      </c>
      <c r="L59" s="16">
        <v>828</v>
      </c>
      <c r="M59" s="51">
        <v>848</v>
      </c>
      <c r="N59" s="18">
        <f t="shared" si="1"/>
        <v>820.9166666666666</v>
      </c>
    </row>
    <row r="60" spans="1:14" ht="12" customHeight="1">
      <c r="A60" s="10" t="str">
        <f>'Pregnant Women Participating'!A60</f>
        <v>Citizen Potawatomi Nation, OK</v>
      </c>
      <c r="B60" s="18">
        <v>297</v>
      </c>
      <c r="C60" s="16">
        <v>246</v>
      </c>
      <c r="D60" s="16">
        <v>252</v>
      </c>
      <c r="E60" s="16">
        <v>295</v>
      </c>
      <c r="F60" s="16">
        <v>288</v>
      </c>
      <c r="G60" s="16">
        <v>276</v>
      </c>
      <c r="H60" s="16">
        <v>301</v>
      </c>
      <c r="I60" s="16">
        <v>307</v>
      </c>
      <c r="J60" s="16">
        <v>301</v>
      </c>
      <c r="K60" s="16">
        <v>296</v>
      </c>
      <c r="L60" s="16">
        <v>302</v>
      </c>
      <c r="M60" s="51">
        <v>312</v>
      </c>
      <c r="N60" s="18">
        <f t="shared" si="1"/>
        <v>289.4166666666667</v>
      </c>
    </row>
    <row r="61" spans="1:14" ht="12" customHeight="1">
      <c r="A61" s="10" t="str">
        <f>'Pregnant Women Participating'!A61</f>
        <v>Inter-Tribal Council, OK</v>
      </c>
      <c r="B61" s="18">
        <v>210</v>
      </c>
      <c r="C61" s="16">
        <v>206</v>
      </c>
      <c r="D61" s="16">
        <v>191</v>
      </c>
      <c r="E61" s="16">
        <v>194</v>
      </c>
      <c r="F61" s="16">
        <v>206</v>
      </c>
      <c r="G61" s="16">
        <v>194</v>
      </c>
      <c r="H61" s="16">
        <v>196</v>
      </c>
      <c r="I61" s="16">
        <v>193</v>
      </c>
      <c r="J61" s="16">
        <v>201</v>
      </c>
      <c r="K61" s="16">
        <v>190</v>
      </c>
      <c r="L61" s="16">
        <v>187</v>
      </c>
      <c r="M61" s="51">
        <v>188</v>
      </c>
      <c r="N61" s="18">
        <f t="shared" si="1"/>
        <v>196.33333333333334</v>
      </c>
    </row>
    <row r="62" spans="1:14" ht="12" customHeight="1">
      <c r="A62" s="10" t="str">
        <f>'Pregnant Women Participating'!A62</f>
        <v>Muscogee Creek Nation, OK</v>
      </c>
      <c r="B62" s="18">
        <v>626</v>
      </c>
      <c r="C62" s="16">
        <v>607</v>
      </c>
      <c r="D62" s="16">
        <v>576</v>
      </c>
      <c r="E62" s="16">
        <v>593</v>
      </c>
      <c r="F62" s="16">
        <v>606</v>
      </c>
      <c r="G62" s="16">
        <v>604</v>
      </c>
      <c r="H62" s="16">
        <v>611</v>
      </c>
      <c r="I62" s="16">
        <v>622</v>
      </c>
      <c r="J62" s="16">
        <v>610</v>
      </c>
      <c r="K62" s="16">
        <v>603</v>
      </c>
      <c r="L62" s="16">
        <v>611</v>
      </c>
      <c r="M62" s="51">
        <v>612</v>
      </c>
      <c r="N62" s="18">
        <f t="shared" si="1"/>
        <v>606.75</v>
      </c>
    </row>
    <row r="63" spans="1:14" ht="12" customHeight="1">
      <c r="A63" s="10" t="str">
        <f>'Pregnant Women Participating'!A63</f>
        <v>Osage Tribal Council, OK</v>
      </c>
      <c r="B63" s="18">
        <v>502</v>
      </c>
      <c r="C63" s="16">
        <v>536</v>
      </c>
      <c r="D63" s="16">
        <v>536</v>
      </c>
      <c r="E63" s="16">
        <v>556</v>
      </c>
      <c r="F63" s="16">
        <v>520</v>
      </c>
      <c r="G63" s="16">
        <v>520</v>
      </c>
      <c r="H63" s="16">
        <v>513</v>
      </c>
      <c r="I63" s="16">
        <v>509</v>
      </c>
      <c r="J63" s="16">
        <v>504</v>
      </c>
      <c r="K63" s="16">
        <v>526</v>
      </c>
      <c r="L63" s="16">
        <v>515</v>
      </c>
      <c r="M63" s="51">
        <v>530</v>
      </c>
      <c r="N63" s="18">
        <f t="shared" si="1"/>
        <v>522.25</v>
      </c>
    </row>
    <row r="64" spans="1:14" ht="12" customHeight="1">
      <c r="A64" s="10" t="str">
        <f>'Pregnant Women Participating'!A64</f>
        <v>Otoe-Missouria Tribe, OK</v>
      </c>
      <c r="B64" s="18">
        <v>109</v>
      </c>
      <c r="C64" s="16">
        <v>101</v>
      </c>
      <c r="D64" s="16">
        <v>102</v>
      </c>
      <c r="E64" s="16">
        <v>98</v>
      </c>
      <c r="F64" s="16">
        <v>84</v>
      </c>
      <c r="G64" s="16">
        <v>85</v>
      </c>
      <c r="H64" s="16">
        <v>93</v>
      </c>
      <c r="I64" s="16">
        <v>107</v>
      </c>
      <c r="J64" s="16">
        <v>112</v>
      </c>
      <c r="K64" s="16">
        <v>111</v>
      </c>
      <c r="L64" s="16">
        <v>112</v>
      </c>
      <c r="M64" s="51">
        <v>114</v>
      </c>
      <c r="N64" s="18">
        <f t="shared" si="1"/>
        <v>102.33333333333333</v>
      </c>
    </row>
    <row r="65" spans="1:14" ht="12" customHeight="1">
      <c r="A65" s="10" t="str">
        <f>'Pregnant Women Participating'!A65</f>
        <v>Wichita, Caddo &amp; Delaware (WCD), OK</v>
      </c>
      <c r="B65" s="18">
        <v>857</v>
      </c>
      <c r="C65" s="16">
        <v>824</v>
      </c>
      <c r="D65" s="16">
        <v>821</v>
      </c>
      <c r="E65" s="16">
        <v>844</v>
      </c>
      <c r="F65" s="16">
        <v>811</v>
      </c>
      <c r="G65" s="16">
        <v>819</v>
      </c>
      <c r="H65" s="16">
        <v>848</v>
      </c>
      <c r="I65" s="16">
        <v>869</v>
      </c>
      <c r="J65" s="16">
        <v>872</v>
      </c>
      <c r="K65" s="16">
        <v>881</v>
      </c>
      <c r="L65" s="16">
        <v>909</v>
      </c>
      <c r="M65" s="51">
        <v>891</v>
      </c>
      <c r="N65" s="18">
        <f t="shared" si="1"/>
        <v>853.8333333333334</v>
      </c>
    </row>
    <row r="66" spans="1:14" s="23" customFormat="1" ht="24.75" customHeight="1">
      <c r="A66" s="19" t="str">
        <f>'Pregnant Women Participating'!A66</f>
        <v>Southwest Region</v>
      </c>
      <c r="B66" s="21">
        <v>347210</v>
      </c>
      <c r="C66" s="20">
        <v>336436</v>
      </c>
      <c r="D66" s="20">
        <v>330152</v>
      </c>
      <c r="E66" s="20">
        <v>337156</v>
      </c>
      <c r="F66" s="20">
        <v>335005</v>
      </c>
      <c r="G66" s="20">
        <v>335350</v>
      </c>
      <c r="H66" s="20">
        <v>338423</v>
      </c>
      <c r="I66" s="20">
        <v>340303</v>
      </c>
      <c r="J66" s="20">
        <v>342876</v>
      </c>
      <c r="K66" s="20">
        <v>344977</v>
      </c>
      <c r="L66" s="20">
        <v>343533</v>
      </c>
      <c r="M66" s="50">
        <v>345259</v>
      </c>
      <c r="N66" s="21">
        <f t="shared" si="1"/>
        <v>339723.3333333333</v>
      </c>
    </row>
    <row r="67" spans="1:14" ht="12" customHeight="1">
      <c r="A67" s="10" t="str">
        <f>'Pregnant Women Participating'!A67</f>
        <v>Colorado</v>
      </c>
      <c r="B67" s="18">
        <v>23074</v>
      </c>
      <c r="C67" s="16">
        <v>22090</v>
      </c>
      <c r="D67" s="16">
        <v>21844</v>
      </c>
      <c r="E67" s="16">
        <v>22225</v>
      </c>
      <c r="F67" s="16">
        <v>22186</v>
      </c>
      <c r="G67" s="16">
        <v>22464</v>
      </c>
      <c r="H67" s="16">
        <v>22814</v>
      </c>
      <c r="I67" s="16">
        <v>22732</v>
      </c>
      <c r="J67" s="16">
        <v>22713</v>
      </c>
      <c r="K67" s="16">
        <v>23043</v>
      </c>
      <c r="L67" s="16">
        <v>23239</v>
      </c>
      <c r="M67" s="51">
        <v>23439</v>
      </c>
      <c r="N67" s="18">
        <f t="shared" si="1"/>
        <v>22655.25</v>
      </c>
    </row>
    <row r="68" spans="1:14" ht="12" customHeight="1">
      <c r="A68" s="10" t="str">
        <f>'Pregnant Women Participating'!A68</f>
        <v>Iowa</v>
      </c>
      <c r="B68" s="18">
        <v>15637</v>
      </c>
      <c r="C68" s="16">
        <v>15221</v>
      </c>
      <c r="D68" s="16">
        <v>15102</v>
      </c>
      <c r="E68" s="16">
        <v>15417</v>
      </c>
      <c r="F68" s="16">
        <v>15132</v>
      </c>
      <c r="G68" s="16">
        <v>15185</v>
      </c>
      <c r="H68" s="16">
        <v>15281</v>
      </c>
      <c r="I68" s="16">
        <v>15155</v>
      </c>
      <c r="J68" s="16">
        <v>15272</v>
      </c>
      <c r="K68" s="16">
        <v>15439</v>
      </c>
      <c r="L68" s="16">
        <v>15510</v>
      </c>
      <c r="M68" s="51">
        <v>15743</v>
      </c>
      <c r="N68" s="18">
        <f t="shared" si="1"/>
        <v>15341.166666666666</v>
      </c>
    </row>
    <row r="69" spans="1:14" ht="12" customHeight="1">
      <c r="A69" s="10" t="str">
        <f>'Pregnant Women Participating'!A69</f>
        <v>Kansas</v>
      </c>
      <c r="B69" s="18">
        <v>15539</v>
      </c>
      <c r="C69" s="16">
        <v>14754</v>
      </c>
      <c r="D69" s="16">
        <v>14706</v>
      </c>
      <c r="E69" s="16">
        <v>15295</v>
      </c>
      <c r="F69" s="16">
        <v>14976</v>
      </c>
      <c r="G69" s="16">
        <v>15088</v>
      </c>
      <c r="H69" s="16">
        <v>15257</v>
      </c>
      <c r="I69" s="16">
        <v>15499</v>
      </c>
      <c r="J69" s="16">
        <v>15352</v>
      </c>
      <c r="K69" s="16">
        <v>15481</v>
      </c>
      <c r="L69" s="16">
        <v>15284</v>
      </c>
      <c r="M69" s="51">
        <v>15300</v>
      </c>
      <c r="N69" s="18">
        <f t="shared" si="1"/>
        <v>15210.916666666666</v>
      </c>
    </row>
    <row r="70" spans="1:14" ht="12" customHeight="1">
      <c r="A70" s="10" t="str">
        <f>'Pregnant Women Participating'!A70</f>
        <v>Missouri</v>
      </c>
      <c r="B70" s="18">
        <v>36452</v>
      </c>
      <c r="C70" s="16">
        <v>35706</v>
      </c>
      <c r="D70" s="16">
        <v>34925</v>
      </c>
      <c r="E70" s="16">
        <v>35613</v>
      </c>
      <c r="F70" s="16">
        <v>35387</v>
      </c>
      <c r="G70" s="16">
        <v>35525</v>
      </c>
      <c r="H70" s="16">
        <v>35855</v>
      </c>
      <c r="I70" s="16">
        <v>35842</v>
      </c>
      <c r="J70" s="16">
        <v>35560</v>
      </c>
      <c r="K70" s="16">
        <v>35973</v>
      </c>
      <c r="L70" s="16">
        <v>35857</v>
      </c>
      <c r="M70" s="51">
        <v>35911</v>
      </c>
      <c r="N70" s="18">
        <f aca="true" t="shared" si="2" ref="N70:N101">IF(SUM(B70:M70)&gt;0,AVERAGE(B70:M70)," ")</f>
        <v>35717.166666666664</v>
      </c>
    </row>
    <row r="71" spans="1:14" ht="12" customHeight="1">
      <c r="A71" s="10" t="str">
        <f>'Pregnant Women Participating'!A71</f>
        <v>Montana</v>
      </c>
      <c r="B71" s="18">
        <v>4635</v>
      </c>
      <c r="C71" s="16">
        <v>4329</v>
      </c>
      <c r="D71" s="16">
        <v>4281</v>
      </c>
      <c r="E71" s="16">
        <v>4589</v>
      </c>
      <c r="F71" s="16">
        <v>4546</v>
      </c>
      <c r="G71" s="16">
        <v>4641</v>
      </c>
      <c r="H71" s="16">
        <v>4607</v>
      </c>
      <c r="I71" s="16">
        <v>4536</v>
      </c>
      <c r="J71" s="16">
        <v>4595</v>
      </c>
      <c r="K71" s="16">
        <v>4597</v>
      </c>
      <c r="L71" s="16">
        <v>4555</v>
      </c>
      <c r="M71" s="51">
        <v>4507</v>
      </c>
      <c r="N71" s="18">
        <f t="shared" si="2"/>
        <v>4534.833333333333</v>
      </c>
    </row>
    <row r="72" spans="1:14" ht="12" customHeight="1">
      <c r="A72" s="10" t="str">
        <f>'Pregnant Women Participating'!A72</f>
        <v>Nebraska</v>
      </c>
      <c r="B72" s="18">
        <v>9035</v>
      </c>
      <c r="C72" s="16">
        <v>8663</v>
      </c>
      <c r="D72" s="16">
        <v>8608</v>
      </c>
      <c r="E72" s="16">
        <v>8967</v>
      </c>
      <c r="F72" s="16">
        <v>8617</v>
      </c>
      <c r="G72" s="16">
        <v>8482</v>
      </c>
      <c r="H72" s="16">
        <v>8728</v>
      </c>
      <c r="I72" s="16">
        <v>8826</v>
      </c>
      <c r="J72" s="16">
        <v>8849</v>
      </c>
      <c r="K72" s="16">
        <v>9171</v>
      </c>
      <c r="L72" s="16">
        <v>9036</v>
      </c>
      <c r="M72" s="51">
        <v>9001</v>
      </c>
      <c r="N72" s="18">
        <f t="shared" si="2"/>
        <v>8831.916666666666</v>
      </c>
    </row>
    <row r="73" spans="1:14" ht="12" customHeight="1">
      <c r="A73" s="10" t="str">
        <f>'Pregnant Women Participating'!A73</f>
        <v>North Dakota</v>
      </c>
      <c r="B73" s="18">
        <v>2811</v>
      </c>
      <c r="C73" s="16">
        <v>2723</v>
      </c>
      <c r="D73" s="16">
        <v>2649</v>
      </c>
      <c r="E73" s="16">
        <v>2749</v>
      </c>
      <c r="F73" s="16">
        <v>2690</v>
      </c>
      <c r="G73" s="16">
        <v>2725</v>
      </c>
      <c r="H73" s="16">
        <v>2792</v>
      </c>
      <c r="I73" s="16">
        <v>2733</v>
      </c>
      <c r="J73" s="16">
        <v>2801</v>
      </c>
      <c r="K73" s="16">
        <v>2859</v>
      </c>
      <c r="L73" s="16">
        <v>2798</v>
      </c>
      <c r="M73" s="51">
        <v>2811</v>
      </c>
      <c r="N73" s="18">
        <f t="shared" si="2"/>
        <v>2761.75</v>
      </c>
    </row>
    <row r="74" spans="1:14" ht="12" customHeight="1">
      <c r="A74" s="10" t="str">
        <f>'Pregnant Women Participating'!A74</f>
        <v>South Dakota</v>
      </c>
      <c r="B74" s="18">
        <v>3844</v>
      </c>
      <c r="C74" s="16">
        <v>3873</v>
      </c>
      <c r="D74" s="16">
        <v>3826</v>
      </c>
      <c r="E74" s="16">
        <v>3988</v>
      </c>
      <c r="F74" s="16">
        <v>3945</v>
      </c>
      <c r="G74" s="16">
        <v>3984</v>
      </c>
      <c r="H74" s="16">
        <v>3990</v>
      </c>
      <c r="I74" s="16">
        <v>3999</v>
      </c>
      <c r="J74" s="16">
        <v>3989</v>
      </c>
      <c r="K74" s="16">
        <v>4059</v>
      </c>
      <c r="L74" s="16">
        <v>4083</v>
      </c>
      <c r="M74" s="51">
        <v>3923</v>
      </c>
      <c r="N74" s="18">
        <f t="shared" si="2"/>
        <v>3958.5833333333335</v>
      </c>
    </row>
    <row r="75" spans="1:14" ht="12" customHeight="1">
      <c r="A75" s="10" t="str">
        <f>'Pregnant Women Participating'!A75</f>
        <v>Utah</v>
      </c>
      <c r="B75" s="18">
        <v>15605</v>
      </c>
      <c r="C75" s="16">
        <v>15220</v>
      </c>
      <c r="D75" s="16">
        <v>14781</v>
      </c>
      <c r="E75" s="16">
        <v>15200</v>
      </c>
      <c r="F75" s="16">
        <v>15258</v>
      </c>
      <c r="G75" s="16">
        <v>15355</v>
      </c>
      <c r="H75" s="16">
        <v>15459</v>
      </c>
      <c r="I75" s="16">
        <v>15438</v>
      </c>
      <c r="J75" s="16">
        <v>15414</v>
      </c>
      <c r="K75" s="16">
        <v>15261</v>
      </c>
      <c r="L75" s="16">
        <v>15329</v>
      </c>
      <c r="M75" s="51">
        <v>15393</v>
      </c>
      <c r="N75" s="18">
        <f t="shared" si="2"/>
        <v>15309.416666666666</v>
      </c>
    </row>
    <row r="76" spans="1:14" ht="12" customHeight="1">
      <c r="A76" s="10" t="str">
        <f>'Pregnant Women Participating'!A76</f>
        <v>Wyoming</v>
      </c>
      <c r="B76" s="18">
        <v>2855</v>
      </c>
      <c r="C76" s="16">
        <v>2786</v>
      </c>
      <c r="D76" s="16">
        <v>2731</v>
      </c>
      <c r="E76" s="16">
        <v>2784</v>
      </c>
      <c r="F76" s="16">
        <v>2767</v>
      </c>
      <c r="G76" s="16">
        <v>2766</v>
      </c>
      <c r="H76" s="16">
        <v>2770</v>
      </c>
      <c r="I76" s="16">
        <v>2685</v>
      </c>
      <c r="J76" s="16">
        <v>2623</v>
      </c>
      <c r="K76" s="16">
        <v>2649</v>
      </c>
      <c r="L76" s="16">
        <v>2613</v>
      </c>
      <c r="M76" s="51">
        <v>2665</v>
      </c>
      <c r="N76" s="18">
        <f t="shared" si="2"/>
        <v>2724.5</v>
      </c>
    </row>
    <row r="77" spans="1:14" ht="12" customHeight="1">
      <c r="A77" s="10" t="str">
        <f>'Pregnant Women Participating'!A77</f>
        <v>Ute Mountain Ute Tribe, CO</v>
      </c>
      <c r="B77" s="18">
        <v>44</v>
      </c>
      <c r="C77" s="16">
        <v>44</v>
      </c>
      <c r="D77" s="16">
        <v>41</v>
      </c>
      <c r="E77" s="16">
        <v>40</v>
      </c>
      <c r="F77" s="16">
        <v>39</v>
      </c>
      <c r="G77" s="16">
        <v>45</v>
      </c>
      <c r="H77" s="16">
        <v>39</v>
      </c>
      <c r="I77" s="16">
        <v>39</v>
      </c>
      <c r="J77" s="16">
        <v>40</v>
      </c>
      <c r="K77" s="16">
        <v>42</v>
      </c>
      <c r="L77" s="16">
        <v>43</v>
      </c>
      <c r="M77" s="51">
        <v>43</v>
      </c>
      <c r="N77" s="18">
        <f t="shared" si="2"/>
        <v>41.583333333333336</v>
      </c>
    </row>
    <row r="78" spans="1:14" ht="12" customHeight="1">
      <c r="A78" s="10" t="str">
        <f>'Pregnant Women Participating'!A78</f>
        <v>Omaha Sioux, NE</v>
      </c>
      <c r="B78" s="18">
        <v>43</v>
      </c>
      <c r="C78" s="16">
        <v>35</v>
      </c>
      <c r="D78" s="16">
        <v>37</v>
      </c>
      <c r="E78" s="16">
        <v>33</v>
      </c>
      <c r="F78" s="16">
        <v>35</v>
      </c>
      <c r="G78" s="16">
        <v>39</v>
      </c>
      <c r="H78" s="16">
        <v>37</v>
      </c>
      <c r="I78" s="16">
        <v>38</v>
      </c>
      <c r="J78" s="16">
        <v>43</v>
      </c>
      <c r="K78" s="16">
        <v>50</v>
      </c>
      <c r="L78" s="16">
        <v>40</v>
      </c>
      <c r="M78" s="51">
        <v>39</v>
      </c>
      <c r="N78" s="18">
        <f t="shared" si="2"/>
        <v>39.083333333333336</v>
      </c>
    </row>
    <row r="79" spans="1:14" ht="12" customHeight="1">
      <c r="A79" s="10" t="str">
        <f>'Pregnant Women Participating'!A79</f>
        <v>Santee Sioux, NE</v>
      </c>
      <c r="B79" s="18">
        <v>20</v>
      </c>
      <c r="C79" s="16">
        <v>25</v>
      </c>
      <c r="D79" s="16">
        <v>29</v>
      </c>
      <c r="E79" s="16">
        <v>28</v>
      </c>
      <c r="F79" s="16">
        <v>23</v>
      </c>
      <c r="G79" s="16">
        <v>24</v>
      </c>
      <c r="H79" s="16">
        <v>26</v>
      </c>
      <c r="I79" s="16">
        <v>26</v>
      </c>
      <c r="J79" s="16">
        <v>31</v>
      </c>
      <c r="K79" s="16">
        <v>26</v>
      </c>
      <c r="L79" s="16">
        <v>23</v>
      </c>
      <c r="M79" s="51">
        <v>22</v>
      </c>
      <c r="N79" s="18">
        <f t="shared" si="2"/>
        <v>25.25</v>
      </c>
    </row>
    <row r="80" spans="1:14" ht="12" customHeight="1">
      <c r="A80" s="10" t="str">
        <f>'Pregnant Women Participating'!A80</f>
        <v>Winnebago Tribe, NE</v>
      </c>
      <c r="B80" s="18">
        <v>58</v>
      </c>
      <c r="C80" s="16">
        <v>54</v>
      </c>
      <c r="D80" s="16">
        <v>50</v>
      </c>
      <c r="E80" s="16">
        <v>50</v>
      </c>
      <c r="F80" s="16">
        <v>50</v>
      </c>
      <c r="G80" s="16">
        <v>50</v>
      </c>
      <c r="H80" s="16">
        <v>52</v>
      </c>
      <c r="I80" s="16">
        <v>55</v>
      </c>
      <c r="J80" s="16">
        <v>43</v>
      </c>
      <c r="K80" s="16">
        <v>47</v>
      </c>
      <c r="L80" s="16">
        <v>50</v>
      </c>
      <c r="M80" s="51">
        <v>54</v>
      </c>
      <c r="N80" s="18">
        <f t="shared" si="2"/>
        <v>51.083333333333336</v>
      </c>
    </row>
    <row r="81" spans="1:14" ht="12" customHeight="1">
      <c r="A81" s="10" t="str">
        <f>'Pregnant Women Participating'!A81</f>
        <v>Standing Rock Sioux Tribe, ND</v>
      </c>
      <c r="B81" s="18">
        <v>142</v>
      </c>
      <c r="C81" s="16">
        <v>145</v>
      </c>
      <c r="D81" s="16">
        <v>142</v>
      </c>
      <c r="E81" s="16">
        <v>148</v>
      </c>
      <c r="F81" s="16">
        <v>147</v>
      </c>
      <c r="G81" s="16">
        <v>150</v>
      </c>
      <c r="H81" s="16">
        <v>160</v>
      </c>
      <c r="I81" s="16">
        <v>148</v>
      </c>
      <c r="J81" s="16">
        <v>142</v>
      </c>
      <c r="K81" s="16">
        <v>144</v>
      </c>
      <c r="L81" s="16">
        <v>145</v>
      </c>
      <c r="M81" s="51">
        <v>138</v>
      </c>
      <c r="N81" s="18">
        <f t="shared" si="2"/>
        <v>145.91666666666666</v>
      </c>
    </row>
    <row r="82" spans="1:14" ht="12" customHeight="1">
      <c r="A82" s="10" t="str">
        <f>'Pregnant Women Participating'!A82</f>
        <v>Three Affiliated Tribes, ND</v>
      </c>
      <c r="B82" s="18">
        <v>62</v>
      </c>
      <c r="C82" s="16">
        <v>65</v>
      </c>
      <c r="D82" s="16">
        <v>59</v>
      </c>
      <c r="E82" s="16">
        <v>66</v>
      </c>
      <c r="F82" s="16">
        <v>63</v>
      </c>
      <c r="G82" s="16">
        <v>66</v>
      </c>
      <c r="H82" s="16">
        <v>65</v>
      </c>
      <c r="I82" s="16">
        <v>71</v>
      </c>
      <c r="J82" s="16">
        <v>59</v>
      </c>
      <c r="K82" s="16">
        <v>55</v>
      </c>
      <c r="L82" s="16">
        <v>52</v>
      </c>
      <c r="M82" s="51">
        <v>56</v>
      </c>
      <c r="N82" s="18">
        <f t="shared" si="2"/>
        <v>61.583333333333336</v>
      </c>
    </row>
    <row r="83" spans="1:14" ht="12" customHeight="1">
      <c r="A83" s="10" t="str">
        <f>'Pregnant Women Participating'!A83</f>
        <v>Cheyenne River Sioux, SD</v>
      </c>
      <c r="B83" s="18">
        <v>152</v>
      </c>
      <c r="C83" s="16">
        <v>144</v>
      </c>
      <c r="D83" s="16">
        <v>144</v>
      </c>
      <c r="E83" s="16">
        <v>152</v>
      </c>
      <c r="F83" s="16">
        <v>144</v>
      </c>
      <c r="G83" s="16">
        <v>117</v>
      </c>
      <c r="H83" s="16">
        <v>132</v>
      </c>
      <c r="I83" s="16">
        <v>140</v>
      </c>
      <c r="J83" s="16">
        <v>147</v>
      </c>
      <c r="K83" s="16">
        <v>147</v>
      </c>
      <c r="L83" s="16">
        <v>142</v>
      </c>
      <c r="M83" s="51">
        <v>156</v>
      </c>
      <c r="N83" s="18">
        <f t="shared" si="2"/>
        <v>143.08333333333334</v>
      </c>
    </row>
    <row r="84" spans="1:14" ht="12" customHeight="1">
      <c r="A84" s="10" t="str">
        <f>'Pregnant Women Participating'!A84</f>
        <v>Rosebud Sioux, SD</v>
      </c>
      <c r="B84" s="18">
        <v>276</v>
      </c>
      <c r="C84" s="16">
        <v>254</v>
      </c>
      <c r="D84" s="16">
        <v>242</v>
      </c>
      <c r="E84" s="16">
        <v>256</v>
      </c>
      <c r="F84" s="16">
        <v>252</v>
      </c>
      <c r="G84" s="16">
        <v>263</v>
      </c>
      <c r="H84" s="16">
        <v>272</v>
      </c>
      <c r="I84" s="16">
        <v>269</v>
      </c>
      <c r="J84" s="16">
        <v>278</v>
      </c>
      <c r="K84" s="16">
        <v>267</v>
      </c>
      <c r="L84" s="16">
        <v>249</v>
      </c>
      <c r="M84" s="51">
        <v>244</v>
      </c>
      <c r="N84" s="18">
        <f t="shared" si="2"/>
        <v>260.1666666666667</v>
      </c>
    </row>
    <row r="85" spans="1:14" ht="12" customHeight="1">
      <c r="A85" s="10" t="str">
        <f>'Pregnant Women Participating'!A85</f>
        <v>Northern Arapahoe, WY</v>
      </c>
      <c r="B85" s="18">
        <v>106</v>
      </c>
      <c r="C85" s="16">
        <v>102</v>
      </c>
      <c r="D85" s="16">
        <v>102</v>
      </c>
      <c r="E85" s="16">
        <v>101</v>
      </c>
      <c r="F85" s="16">
        <v>104</v>
      </c>
      <c r="G85" s="16">
        <v>102</v>
      </c>
      <c r="H85" s="16">
        <v>101</v>
      </c>
      <c r="I85" s="16">
        <v>98</v>
      </c>
      <c r="J85" s="16">
        <v>102</v>
      </c>
      <c r="K85" s="16">
        <v>106</v>
      </c>
      <c r="L85" s="16">
        <v>99</v>
      </c>
      <c r="M85" s="51">
        <v>101</v>
      </c>
      <c r="N85" s="18">
        <f t="shared" si="2"/>
        <v>102</v>
      </c>
    </row>
    <row r="86" spans="1:14" ht="12" customHeight="1">
      <c r="A86" s="10" t="str">
        <f>'Pregnant Women Participating'!A86</f>
        <v>Shoshone Tribe, WY</v>
      </c>
      <c r="B86" s="18">
        <v>37</v>
      </c>
      <c r="C86" s="16">
        <v>36</v>
      </c>
      <c r="D86" s="16">
        <v>34</v>
      </c>
      <c r="E86" s="16">
        <v>36</v>
      </c>
      <c r="F86" s="16">
        <v>42</v>
      </c>
      <c r="G86" s="16">
        <v>46</v>
      </c>
      <c r="H86" s="16">
        <v>46</v>
      </c>
      <c r="I86" s="16">
        <v>39</v>
      </c>
      <c r="J86" s="16">
        <v>37</v>
      </c>
      <c r="K86" s="16">
        <v>30</v>
      </c>
      <c r="L86" s="16">
        <v>32</v>
      </c>
      <c r="M86" s="51">
        <v>41</v>
      </c>
      <c r="N86" s="18">
        <f t="shared" si="2"/>
        <v>38</v>
      </c>
    </row>
    <row r="87" spans="1:14" s="23" customFormat="1" ht="24.75" customHeight="1">
      <c r="A87" s="19" t="str">
        <f>'Pregnant Women Participating'!A87</f>
        <v>Mountain Plains</v>
      </c>
      <c r="B87" s="21">
        <v>130427</v>
      </c>
      <c r="C87" s="20">
        <v>126269</v>
      </c>
      <c r="D87" s="20">
        <v>124333</v>
      </c>
      <c r="E87" s="20">
        <v>127737</v>
      </c>
      <c r="F87" s="20">
        <v>126403</v>
      </c>
      <c r="G87" s="20">
        <v>127117</v>
      </c>
      <c r="H87" s="20">
        <v>128483</v>
      </c>
      <c r="I87" s="20">
        <v>128368</v>
      </c>
      <c r="J87" s="20">
        <v>128090</v>
      </c>
      <c r="K87" s="20">
        <v>129446</v>
      </c>
      <c r="L87" s="20">
        <v>129179</v>
      </c>
      <c r="M87" s="50">
        <v>129587</v>
      </c>
      <c r="N87" s="21">
        <f t="shared" si="2"/>
        <v>127953.25</v>
      </c>
    </row>
    <row r="88" spans="1:14" ht="12" customHeight="1">
      <c r="A88" s="11" t="str">
        <f>'Pregnant Women Participating'!A88</f>
        <v>Alaska</v>
      </c>
      <c r="B88" s="18">
        <v>5296</v>
      </c>
      <c r="C88" s="16">
        <v>5047</v>
      </c>
      <c r="D88" s="16">
        <v>4683</v>
      </c>
      <c r="E88" s="16">
        <v>4706</v>
      </c>
      <c r="F88" s="16">
        <v>4632</v>
      </c>
      <c r="G88" s="16">
        <v>4645</v>
      </c>
      <c r="H88" s="16">
        <v>4641</v>
      </c>
      <c r="I88" s="16">
        <v>4726</v>
      </c>
      <c r="J88" s="16">
        <v>4788</v>
      </c>
      <c r="K88" s="16">
        <v>4857</v>
      </c>
      <c r="L88" s="16">
        <v>4774</v>
      </c>
      <c r="M88" s="51">
        <v>4743</v>
      </c>
      <c r="N88" s="18">
        <f t="shared" si="2"/>
        <v>4794.833333333333</v>
      </c>
    </row>
    <row r="89" spans="1:14" ht="12" customHeight="1">
      <c r="A89" s="11" t="str">
        <f>'Pregnant Women Participating'!A89</f>
        <v>American Samoa</v>
      </c>
      <c r="B89" s="18">
        <v>1220</v>
      </c>
      <c r="C89" s="16">
        <v>1185</v>
      </c>
      <c r="D89" s="16">
        <v>1143</v>
      </c>
      <c r="E89" s="16">
        <v>1154</v>
      </c>
      <c r="F89" s="16">
        <v>1140</v>
      </c>
      <c r="G89" s="16">
        <v>1193</v>
      </c>
      <c r="H89" s="16">
        <v>1210</v>
      </c>
      <c r="I89" s="16">
        <v>1206</v>
      </c>
      <c r="J89" s="16">
        <v>1206</v>
      </c>
      <c r="K89" s="16">
        <v>1201</v>
      </c>
      <c r="L89" s="16">
        <v>1181</v>
      </c>
      <c r="M89" s="51">
        <v>1186</v>
      </c>
      <c r="N89" s="18">
        <f t="shared" si="2"/>
        <v>1185.4166666666667</v>
      </c>
    </row>
    <row r="90" spans="1:14" ht="12" customHeight="1">
      <c r="A90" s="11" t="str">
        <f>'Pregnant Women Participating'!A90</f>
        <v>Arizona</v>
      </c>
      <c r="B90" s="18">
        <v>38259</v>
      </c>
      <c r="C90" s="16">
        <v>35930</v>
      </c>
      <c r="D90" s="16">
        <v>36427</v>
      </c>
      <c r="E90" s="16">
        <v>38172</v>
      </c>
      <c r="F90" s="16">
        <v>36710</v>
      </c>
      <c r="G90" s="16">
        <v>36675</v>
      </c>
      <c r="H90" s="16">
        <v>36918</v>
      </c>
      <c r="I90" s="16">
        <v>36980</v>
      </c>
      <c r="J90" s="16">
        <v>37501</v>
      </c>
      <c r="K90" s="16">
        <v>38141</v>
      </c>
      <c r="L90" s="16">
        <v>38263</v>
      </c>
      <c r="M90" s="51">
        <v>37824</v>
      </c>
      <c r="N90" s="18">
        <f t="shared" si="2"/>
        <v>37316.666666666664</v>
      </c>
    </row>
    <row r="91" spans="1:14" ht="12" customHeight="1">
      <c r="A91" s="11" t="str">
        <f>'Pregnant Women Participating'!A91</f>
        <v>California</v>
      </c>
      <c r="B91" s="18">
        <v>309305</v>
      </c>
      <c r="C91" s="16">
        <v>293942</v>
      </c>
      <c r="D91" s="16">
        <v>295887</v>
      </c>
      <c r="E91" s="16">
        <v>308982</v>
      </c>
      <c r="F91" s="16">
        <v>299331</v>
      </c>
      <c r="G91" s="16">
        <v>302267</v>
      </c>
      <c r="H91" s="16">
        <v>304596</v>
      </c>
      <c r="I91" s="16">
        <v>302027</v>
      </c>
      <c r="J91" s="16">
        <v>301387</v>
      </c>
      <c r="K91" s="16">
        <v>305754</v>
      </c>
      <c r="L91" s="16">
        <v>301802</v>
      </c>
      <c r="M91" s="51">
        <v>299565</v>
      </c>
      <c r="N91" s="18">
        <f t="shared" si="2"/>
        <v>302070.4166666667</v>
      </c>
    </row>
    <row r="92" spans="1:14" ht="12" customHeight="1">
      <c r="A92" s="11" t="str">
        <f>'Pregnant Women Participating'!A92</f>
        <v>Guam</v>
      </c>
      <c r="B92" s="18">
        <v>1636</v>
      </c>
      <c r="C92" s="16">
        <v>1621</v>
      </c>
      <c r="D92" s="16">
        <v>1577</v>
      </c>
      <c r="E92" s="16">
        <v>1544</v>
      </c>
      <c r="F92" s="16">
        <v>1624</v>
      </c>
      <c r="G92" s="16">
        <v>1682</v>
      </c>
      <c r="H92" s="16">
        <v>1710</v>
      </c>
      <c r="I92" s="16">
        <v>1692</v>
      </c>
      <c r="J92" s="16">
        <v>1679</v>
      </c>
      <c r="K92" s="16">
        <v>1657</v>
      </c>
      <c r="L92" s="16">
        <v>1633</v>
      </c>
      <c r="M92" s="51">
        <v>1705</v>
      </c>
      <c r="N92" s="18">
        <f t="shared" si="2"/>
        <v>1646.6666666666667</v>
      </c>
    </row>
    <row r="93" spans="1:14" ht="12" customHeight="1">
      <c r="A93" s="11" t="str">
        <f>'Pregnant Women Participating'!A93</f>
        <v>Hawaii</v>
      </c>
      <c r="B93" s="18">
        <v>8724</v>
      </c>
      <c r="C93" s="16">
        <v>8372</v>
      </c>
      <c r="D93" s="16">
        <v>8031</v>
      </c>
      <c r="E93" s="16">
        <v>8186</v>
      </c>
      <c r="F93" s="16">
        <v>7953</v>
      </c>
      <c r="G93" s="16">
        <v>7862</v>
      </c>
      <c r="H93" s="16">
        <v>7962</v>
      </c>
      <c r="I93" s="16">
        <v>7871</v>
      </c>
      <c r="J93" s="16">
        <v>7858</v>
      </c>
      <c r="K93" s="16">
        <v>8049</v>
      </c>
      <c r="L93" s="16">
        <v>7950</v>
      </c>
      <c r="M93" s="51">
        <v>8085</v>
      </c>
      <c r="N93" s="18">
        <f t="shared" si="2"/>
        <v>8075.25</v>
      </c>
    </row>
    <row r="94" spans="1:14" ht="12" customHeight="1">
      <c r="A94" s="11" t="str">
        <f>'Pregnant Women Participating'!A94</f>
        <v>Idaho</v>
      </c>
      <c r="B94" s="18">
        <v>10245</v>
      </c>
      <c r="C94" s="16">
        <v>10155</v>
      </c>
      <c r="D94" s="16">
        <v>9992</v>
      </c>
      <c r="E94" s="16">
        <v>10242</v>
      </c>
      <c r="F94" s="16">
        <v>10222</v>
      </c>
      <c r="G94" s="16">
        <v>10198</v>
      </c>
      <c r="H94" s="16">
        <v>10405</v>
      </c>
      <c r="I94" s="16">
        <v>10380</v>
      </c>
      <c r="J94" s="16">
        <v>10391</v>
      </c>
      <c r="K94" s="16">
        <v>10559</v>
      </c>
      <c r="L94" s="16">
        <v>10493</v>
      </c>
      <c r="M94" s="51">
        <v>10509</v>
      </c>
      <c r="N94" s="18">
        <f t="shared" si="2"/>
        <v>10315.916666666666</v>
      </c>
    </row>
    <row r="95" spans="1:14" ht="12" customHeight="1">
      <c r="A95" s="11" t="str">
        <f>'Pregnant Women Participating'!A95</f>
        <v>Nevada</v>
      </c>
      <c r="B95" s="18">
        <v>16796</v>
      </c>
      <c r="C95" s="16">
        <v>16367</v>
      </c>
      <c r="D95" s="16">
        <v>16207</v>
      </c>
      <c r="E95" s="16">
        <v>16753</v>
      </c>
      <c r="F95" s="16">
        <v>16576</v>
      </c>
      <c r="G95" s="16">
        <v>16773</v>
      </c>
      <c r="H95" s="16">
        <v>16737</v>
      </c>
      <c r="I95" s="16">
        <v>16930</v>
      </c>
      <c r="J95" s="16">
        <v>16788</v>
      </c>
      <c r="K95" s="16">
        <v>17152</v>
      </c>
      <c r="L95" s="16">
        <v>17164</v>
      </c>
      <c r="M95" s="51">
        <v>17269</v>
      </c>
      <c r="N95" s="18">
        <f t="shared" si="2"/>
        <v>16792.666666666668</v>
      </c>
    </row>
    <row r="96" spans="1:14" ht="12" customHeight="1">
      <c r="A96" s="11" t="str">
        <f>'Pregnant Women Participating'!A96</f>
        <v>Oregon</v>
      </c>
      <c r="B96" s="18">
        <v>25145</v>
      </c>
      <c r="C96" s="16">
        <v>24481</v>
      </c>
      <c r="D96" s="16">
        <v>24098</v>
      </c>
      <c r="E96" s="16">
        <v>24849</v>
      </c>
      <c r="F96" s="16">
        <v>24502</v>
      </c>
      <c r="G96" s="16">
        <v>24576</v>
      </c>
      <c r="H96" s="16">
        <v>24806</v>
      </c>
      <c r="I96" s="16">
        <v>24722</v>
      </c>
      <c r="J96" s="16">
        <v>24736</v>
      </c>
      <c r="K96" s="16">
        <v>24757</v>
      </c>
      <c r="L96" s="16">
        <v>24372</v>
      </c>
      <c r="M96" s="51">
        <v>24348</v>
      </c>
      <c r="N96" s="18">
        <f t="shared" si="2"/>
        <v>24616</v>
      </c>
    </row>
    <row r="97" spans="1:14" ht="12" customHeight="1">
      <c r="A97" s="11" t="str">
        <f>'Pregnant Women Participating'!A97</f>
        <v>Washington</v>
      </c>
      <c r="B97" s="18">
        <v>43383</v>
      </c>
      <c r="C97" s="16">
        <v>41823</v>
      </c>
      <c r="D97" s="16">
        <v>41316</v>
      </c>
      <c r="E97" s="16">
        <v>43322</v>
      </c>
      <c r="F97" s="16">
        <v>42062</v>
      </c>
      <c r="G97" s="16">
        <v>42014</v>
      </c>
      <c r="H97" s="16">
        <v>42409</v>
      </c>
      <c r="I97" s="16">
        <v>42251</v>
      </c>
      <c r="J97" s="16">
        <v>42022</v>
      </c>
      <c r="K97" s="16">
        <v>42569</v>
      </c>
      <c r="L97" s="16">
        <v>41896</v>
      </c>
      <c r="M97" s="51">
        <v>42202</v>
      </c>
      <c r="N97" s="18">
        <f t="shared" si="2"/>
        <v>42272.416666666664</v>
      </c>
    </row>
    <row r="98" spans="1:14" ht="12" customHeight="1">
      <c r="A98" s="11" t="str">
        <f>'Pregnant Women Participating'!A98</f>
        <v>Northern Marianas</v>
      </c>
      <c r="B98" s="18">
        <v>759</v>
      </c>
      <c r="C98" s="16">
        <v>739</v>
      </c>
      <c r="D98" s="16">
        <v>715</v>
      </c>
      <c r="E98" s="16">
        <v>710</v>
      </c>
      <c r="F98" s="16">
        <v>722</v>
      </c>
      <c r="G98" s="16">
        <v>721</v>
      </c>
      <c r="H98" s="16">
        <v>714</v>
      </c>
      <c r="I98" s="16">
        <v>724</v>
      </c>
      <c r="J98" s="16">
        <v>714</v>
      </c>
      <c r="K98" s="16">
        <v>693</v>
      </c>
      <c r="L98" s="16">
        <v>668</v>
      </c>
      <c r="M98" s="51">
        <v>670</v>
      </c>
      <c r="N98" s="18">
        <f t="shared" si="2"/>
        <v>712.4166666666666</v>
      </c>
    </row>
    <row r="99" spans="1:14" ht="12" customHeight="1">
      <c r="A99" s="11" t="str">
        <f>'Pregnant Women Participating'!A99</f>
        <v>Inter-Tribal Council, AZ</v>
      </c>
      <c r="B99" s="18">
        <v>2006</v>
      </c>
      <c r="C99" s="16">
        <v>1804</v>
      </c>
      <c r="D99" s="16">
        <v>1867</v>
      </c>
      <c r="E99" s="16">
        <v>2059</v>
      </c>
      <c r="F99" s="16">
        <v>1942</v>
      </c>
      <c r="G99" s="16">
        <v>1973</v>
      </c>
      <c r="H99" s="16">
        <v>1989</v>
      </c>
      <c r="I99" s="16">
        <v>2017</v>
      </c>
      <c r="J99" s="16">
        <v>2028</v>
      </c>
      <c r="K99" s="16">
        <v>2077</v>
      </c>
      <c r="L99" s="16">
        <v>2045</v>
      </c>
      <c r="M99" s="51">
        <v>1958</v>
      </c>
      <c r="N99" s="18">
        <f t="shared" si="2"/>
        <v>1980.4166666666667</v>
      </c>
    </row>
    <row r="100" spans="1:14" ht="12" customHeight="1">
      <c r="A100" s="11" t="str">
        <f>'Pregnant Women Participating'!A100</f>
        <v>Navajo Nation, AZ</v>
      </c>
      <c r="B100" s="18">
        <v>2315</v>
      </c>
      <c r="C100" s="16">
        <v>2182</v>
      </c>
      <c r="D100" s="16">
        <v>2203</v>
      </c>
      <c r="E100" s="16">
        <v>2376</v>
      </c>
      <c r="F100" s="16">
        <v>2304</v>
      </c>
      <c r="G100" s="16">
        <v>2313</v>
      </c>
      <c r="H100" s="16">
        <v>2322</v>
      </c>
      <c r="I100" s="16">
        <v>2339</v>
      </c>
      <c r="J100" s="16">
        <v>2332</v>
      </c>
      <c r="K100" s="16">
        <v>2415</v>
      </c>
      <c r="L100" s="16">
        <v>2395</v>
      </c>
      <c r="M100" s="51">
        <v>2313</v>
      </c>
      <c r="N100" s="18">
        <f t="shared" si="2"/>
        <v>2317.4166666666665</v>
      </c>
    </row>
    <row r="101" spans="1:14" ht="12" customHeight="1">
      <c r="A101" s="11" t="str">
        <f>'Pregnant Women Participating'!A101</f>
        <v>Inter-Tribal Council, NV</v>
      </c>
      <c r="B101" s="18">
        <v>279</v>
      </c>
      <c r="C101" s="16">
        <v>277</v>
      </c>
      <c r="D101" s="16">
        <v>275</v>
      </c>
      <c r="E101" s="16">
        <v>286</v>
      </c>
      <c r="F101" s="16">
        <v>302</v>
      </c>
      <c r="G101" s="16">
        <v>308</v>
      </c>
      <c r="H101" s="16">
        <v>304</v>
      </c>
      <c r="I101" s="16">
        <v>294</v>
      </c>
      <c r="J101" s="16">
        <v>293</v>
      </c>
      <c r="K101" s="16">
        <v>311</v>
      </c>
      <c r="L101" s="16">
        <v>310</v>
      </c>
      <c r="M101" s="51">
        <v>299</v>
      </c>
      <c r="N101" s="18">
        <f t="shared" si="2"/>
        <v>294.8333333333333</v>
      </c>
    </row>
    <row r="102" spans="1:14" s="23" customFormat="1" ht="24.75" customHeight="1">
      <c r="A102" s="19" t="str">
        <f>'Pregnant Women Participating'!A102</f>
        <v>Western Region</v>
      </c>
      <c r="B102" s="21">
        <v>465368</v>
      </c>
      <c r="C102" s="20">
        <v>443925</v>
      </c>
      <c r="D102" s="20">
        <v>444421</v>
      </c>
      <c r="E102" s="20">
        <v>463341</v>
      </c>
      <c r="F102" s="20">
        <v>450022</v>
      </c>
      <c r="G102" s="20">
        <v>453200</v>
      </c>
      <c r="H102" s="20">
        <v>456723</v>
      </c>
      <c r="I102" s="20">
        <v>454159</v>
      </c>
      <c r="J102" s="20">
        <v>453723</v>
      </c>
      <c r="K102" s="20">
        <v>460192</v>
      </c>
      <c r="L102" s="20">
        <v>454946</v>
      </c>
      <c r="M102" s="50">
        <v>452676</v>
      </c>
      <c r="N102" s="21">
        <f>IF(SUM(B102:M102)&gt;0,AVERAGE(B102:M102)," ")</f>
        <v>454391.3333333333</v>
      </c>
    </row>
    <row r="103" spans="1:14" s="38" customFormat="1" ht="16.5" customHeight="1" thickBot="1">
      <c r="A103" s="35" t="str">
        <f>'Pregnant Women Participating'!A103</f>
        <v>TOTAL</v>
      </c>
      <c r="B103" s="36">
        <v>2022563</v>
      </c>
      <c r="C103" s="37">
        <v>1956003</v>
      </c>
      <c r="D103" s="37">
        <v>1927968</v>
      </c>
      <c r="E103" s="37">
        <v>1963095</v>
      </c>
      <c r="F103" s="37">
        <v>1935048</v>
      </c>
      <c r="G103" s="37">
        <v>1950896</v>
      </c>
      <c r="H103" s="37">
        <v>1967872</v>
      </c>
      <c r="I103" s="37">
        <v>1974699</v>
      </c>
      <c r="J103" s="37">
        <v>1980755</v>
      </c>
      <c r="K103" s="37">
        <v>2001291</v>
      </c>
      <c r="L103" s="37">
        <v>1994284</v>
      </c>
      <c r="M103" s="53">
        <v>1999518</v>
      </c>
      <c r="N103" s="36">
        <f>IF(SUM(B103:M103)&gt;0,AVERAGE(B103:M103)," ")</f>
        <v>1972832.6666666667</v>
      </c>
    </row>
    <row r="104" s="7" customFormat="1" ht="12.75" customHeight="1" thickTop="1">
      <c r="A104" s="12"/>
    </row>
    <row r="105" ht="12">
      <c r="A105" s="12"/>
    </row>
    <row r="106" s="34" customFormat="1" ht="12.75">
      <c r="A106" s="14" t="s">
        <v>1</v>
      </c>
    </row>
  </sheetData>
  <sheetProtection/>
  <printOptions/>
  <pageMargins left="0.5" right="0.5" top="0.5" bottom="0.5" header="0.5" footer="0.3"/>
  <pageSetup fitToHeight="0" fitToWidth="1" horizontalDpi="600" verticalDpi="600" orientation="landscape" scale="91" r:id="rId1"/>
  <headerFooter alignWithMargins="0">
    <oddFooter>&amp;L&amp;6Source: National Data Bank, USDA/Food and Nutrition Service&amp;C&amp;6Page &amp;P of &amp;N&amp;R&amp;6Printed on: &amp;D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10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4.7109375" style="93" customWidth="1"/>
    <col min="2" max="13" width="11.7109375" style="66" customWidth="1"/>
    <col min="14" max="14" width="13.7109375" style="66" customWidth="1"/>
    <col min="15" max="16384" width="9.140625" style="66" customWidth="1"/>
  </cols>
  <sheetData>
    <row r="1" spans="1:13" ht="12" customHeight="1">
      <c r="A1" s="64" t="s">
        <v>31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3" ht="12" customHeight="1">
      <c r="A2" s="64" t="str">
        <f>'Pregnant Women Participating'!A2</f>
        <v>FISCAL YEAR 2014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13" ht="12" customHeight="1">
      <c r="A3" s="67" t="str">
        <f>'Pregnant Women Participating'!A3</f>
        <v>Data as of December 11, 2015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</row>
    <row r="4" spans="1:13" ht="12" customHeight="1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</row>
    <row r="5" spans="1:14" s="73" customFormat="1" ht="24" customHeight="1">
      <c r="A5" s="69" t="s">
        <v>0</v>
      </c>
      <c r="B5" s="70">
        <f>DATE(RIGHT(A2,4)-1,10,1)</f>
        <v>41548</v>
      </c>
      <c r="C5" s="71">
        <f>DATE(RIGHT(A2,4)-1,11,1)</f>
        <v>41579</v>
      </c>
      <c r="D5" s="71">
        <f>DATE(RIGHT(A2,4)-1,12,1)</f>
        <v>41609</v>
      </c>
      <c r="E5" s="71">
        <f>DATE(RIGHT(A2,4),1,1)</f>
        <v>41640</v>
      </c>
      <c r="F5" s="71">
        <f>DATE(RIGHT(A2,4),2,1)</f>
        <v>41671</v>
      </c>
      <c r="G5" s="71">
        <f>DATE(RIGHT(A2,4),3,1)</f>
        <v>41699</v>
      </c>
      <c r="H5" s="71">
        <f>DATE(RIGHT(A2,4),4,1)</f>
        <v>41730</v>
      </c>
      <c r="I5" s="71">
        <f>DATE(RIGHT(A2,4),5,1)</f>
        <v>41760</v>
      </c>
      <c r="J5" s="71">
        <f>DATE(RIGHT(A2,4),6,1)</f>
        <v>41791</v>
      </c>
      <c r="K5" s="71">
        <f>DATE(RIGHT(A2,4),7,1)</f>
        <v>41821</v>
      </c>
      <c r="L5" s="71">
        <f>DATE(RIGHT(A2,4),8,1)</f>
        <v>41852</v>
      </c>
      <c r="M5" s="71">
        <f>DATE(RIGHT(A2,4),9,1)</f>
        <v>41883</v>
      </c>
      <c r="N5" s="72" t="s">
        <v>12</v>
      </c>
    </row>
    <row r="6" spans="1:14" s="78" customFormat="1" ht="12" customHeight="1">
      <c r="A6" s="74" t="str">
        <f>'Pregnant Women Participating'!A6</f>
        <v>Connecticut</v>
      </c>
      <c r="B6" s="75">
        <v>943</v>
      </c>
      <c r="C6" s="76">
        <v>921</v>
      </c>
      <c r="D6" s="76">
        <v>888</v>
      </c>
      <c r="E6" s="76">
        <v>918</v>
      </c>
      <c r="F6" s="76">
        <v>891</v>
      </c>
      <c r="G6" s="76">
        <v>909</v>
      </c>
      <c r="H6" s="76">
        <v>911</v>
      </c>
      <c r="I6" s="76">
        <v>912</v>
      </c>
      <c r="J6" s="76">
        <v>921</v>
      </c>
      <c r="K6" s="76">
        <v>966</v>
      </c>
      <c r="L6" s="76">
        <v>969</v>
      </c>
      <c r="M6" s="77">
        <v>985</v>
      </c>
      <c r="N6" s="75">
        <f aca="true" t="shared" si="0" ref="N6:N37">IF(SUM(B6:M6)&gt;0,AVERAGE(B6:M6),"0")</f>
        <v>927.8333333333334</v>
      </c>
    </row>
    <row r="7" spans="1:14" s="78" customFormat="1" ht="12" customHeight="1">
      <c r="A7" s="74" t="str">
        <f>'Pregnant Women Participating'!A7</f>
        <v>Maine</v>
      </c>
      <c r="B7" s="75">
        <v>1072</v>
      </c>
      <c r="C7" s="76">
        <v>1034</v>
      </c>
      <c r="D7" s="76">
        <v>1059</v>
      </c>
      <c r="E7" s="76">
        <v>1043</v>
      </c>
      <c r="F7" s="76">
        <v>947</v>
      </c>
      <c r="G7" s="76">
        <v>939</v>
      </c>
      <c r="H7" s="76">
        <v>964</v>
      </c>
      <c r="I7" s="76">
        <v>952</v>
      </c>
      <c r="J7" s="76">
        <v>932</v>
      </c>
      <c r="K7" s="76">
        <v>967</v>
      </c>
      <c r="L7" s="76">
        <v>929</v>
      </c>
      <c r="M7" s="77">
        <v>956</v>
      </c>
      <c r="N7" s="75">
        <f t="shared" si="0"/>
        <v>982.8333333333334</v>
      </c>
    </row>
    <row r="8" spans="1:14" s="78" customFormat="1" ht="12" customHeight="1">
      <c r="A8" s="74" t="str">
        <f>'Pregnant Women Participating'!A8</f>
        <v>Massachusetts</v>
      </c>
      <c r="B8" s="75">
        <v>3612</v>
      </c>
      <c r="C8" s="76">
        <v>3511</v>
      </c>
      <c r="D8" s="76">
        <v>3331</v>
      </c>
      <c r="E8" s="76">
        <v>3358</v>
      </c>
      <c r="F8" s="76">
        <v>3241</v>
      </c>
      <c r="G8" s="76">
        <v>3355</v>
      </c>
      <c r="H8" s="76">
        <v>3393</v>
      </c>
      <c r="I8" s="76">
        <v>3417</v>
      </c>
      <c r="J8" s="76">
        <v>3370</v>
      </c>
      <c r="K8" s="76">
        <v>3413</v>
      </c>
      <c r="L8" s="76">
        <v>3376</v>
      </c>
      <c r="M8" s="77">
        <v>3401</v>
      </c>
      <c r="N8" s="75">
        <f t="shared" si="0"/>
        <v>3398.1666666666665</v>
      </c>
    </row>
    <row r="9" spans="1:14" s="78" customFormat="1" ht="12" customHeight="1">
      <c r="A9" s="74" t="str">
        <f>'Pregnant Women Participating'!A9</f>
        <v>New Hampshire</v>
      </c>
      <c r="B9" s="75">
        <v>660</v>
      </c>
      <c r="C9" s="76">
        <v>651</v>
      </c>
      <c r="D9" s="76">
        <v>641</v>
      </c>
      <c r="E9" s="76">
        <v>634</v>
      </c>
      <c r="F9" s="76">
        <v>628</v>
      </c>
      <c r="G9" s="76">
        <v>643</v>
      </c>
      <c r="H9" s="76">
        <v>636</v>
      </c>
      <c r="I9" s="76">
        <v>630</v>
      </c>
      <c r="J9" s="76">
        <v>653</v>
      </c>
      <c r="K9" s="76">
        <v>639</v>
      </c>
      <c r="L9" s="76">
        <v>608</v>
      </c>
      <c r="M9" s="77">
        <v>622</v>
      </c>
      <c r="N9" s="75">
        <f t="shared" si="0"/>
        <v>637.0833333333334</v>
      </c>
    </row>
    <row r="10" spans="1:14" s="78" customFormat="1" ht="12" customHeight="1">
      <c r="A10" s="74" t="str">
        <f>'Pregnant Women Participating'!A10</f>
        <v>New York</v>
      </c>
      <c r="B10" s="75">
        <v>9038</v>
      </c>
      <c r="C10" s="76">
        <v>8884</v>
      </c>
      <c r="D10" s="76">
        <v>8785</v>
      </c>
      <c r="E10" s="76">
        <v>8728</v>
      </c>
      <c r="F10" s="76">
        <v>8715</v>
      </c>
      <c r="G10" s="76">
        <v>8757</v>
      </c>
      <c r="H10" s="76">
        <v>8714</v>
      </c>
      <c r="I10" s="76">
        <v>8909</v>
      </c>
      <c r="J10" s="76">
        <v>8996</v>
      </c>
      <c r="K10" s="76">
        <v>9130</v>
      </c>
      <c r="L10" s="76">
        <v>9224</v>
      </c>
      <c r="M10" s="77">
        <v>9323</v>
      </c>
      <c r="N10" s="75">
        <f t="shared" si="0"/>
        <v>8933.583333333334</v>
      </c>
    </row>
    <row r="11" spans="1:14" s="78" customFormat="1" ht="12" customHeight="1">
      <c r="A11" s="74" t="str">
        <f>'Pregnant Women Participating'!A11</f>
        <v>Rhode Island</v>
      </c>
      <c r="B11" s="75">
        <v>441</v>
      </c>
      <c r="C11" s="76">
        <v>461</v>
      </c>
      <c r="D11" s="76">
        <v>478</v>
      </c>
      <c r="E11" s="76">
        <v>495</v>
      </c>
      <c r="F11" s="76">
        <v>504</v>
      </c>
      <c r="G11" s="76">
        <v>507</v>
      </c>
      <c r="H11" s="76">
        <v>511</v>
      </c>
      <c r="I11" s="76">
        <v>507</v>
      </c>
      <c r="J11" s="76">
        <v>509</v>
      </c>
      <c r="K11" s="76">
        <v>505</v>
      </c>
      <c r="L11" s="76">
        <v>498</v>
      </c>
      <c r="M11" s="77">
        <v>489</v>
      </c>
      <c r="N11" s="75">
        <f t="shared" si="0"/>
        <v>492.0833333333333</v>
      </c>
    </row>
    <row r="12" spans="1:14" s="78" customFormat="1" ht="12" customHeight="1">
      <c r="A12" s="74" t="str">
        <f>'Pregnant Women Participating'!A12</f>
        <v>Vermont</v>
      </c>
      <c r="B12" s="75">
        <v>740</v>
      </c>
      <c r="C12" s="76">
        <v>750</v>
      </c>
      <c r="D12" s="76">
        <v>749</v>
      </c>
      <c r="E12" s="76">
        <v>737</v>
      </c>
      <c r="F12" s="76">
        <v>749</v>
      </c>
      <c r="G12" s="76">
        <v>732</v>
      </c>
      <c r="H12" s="76">
        <v>751</v>
      </c>
      <c r="I12" s="76">
        <v>739</v>
      </c>
      <c r="J12" s="76">
        <v>751</v>
      </c>
      <c r="K12" s="76">
        <v>766</v>
      </c>
      <c r="L12" s="76">
        <v>766</v>
      </c>
      <c r="M12" s="77">
        <v>776</v>
      </c>
      <c r="N12" s="75">
        <f t="shared" si="0"/>
        <v>750.5</v>
      </c>
    </row>
    <row r="13" spans="1:14" s="78" customFormat="1" ht="12" customHeight="1">
      <c r="A13" s="74" t="str">
        <f>'Pregnant Women Participating'!A13</f>
        <v>Indian Township, ME</v>
      </c>
      <c r="B13" s="75">
        <v>1</v>
      </c>
      <c r="C13" s="76">
        <v>1</v>
      </c>
      <c r="D13" s="76">
        <v>1</v>
      </c>
      <c r="E13" s="76">
        <v>1</v>
      </c>
      <c r="F13" s="76">
        <v>1</v>
      </c>
      <c r="G13" s="76">
        <v>1</v>
      </c>
      <c r="H13" s="76">
        <v>1</v>
      </c>
      <c r="I13" s="76">
        <v>2</v>
      </c>
      <c r="J13" s="76">
        <v>4</v>
      </c>
      <c r="K13" s="76">
        <v>3</v>
      </c>
      <c r="L13" s="76">
        <v>3</v>
      </c>
      <c r="M13" s="77">
        <v>6</v>
      </c>
      <c r="N13" s="75">
        <f t="shared" si="0"/>
        <v>2.0833333333333335</v>
      </c>
    </row>
    <row r="14" spans="1:14" s="78" customFormat="1" ht="12" customHeight="1">
      <c r="A14" s="74" t="str">
        <f>'Pregnant Women Participating'!A14</f>
        <v>Pleasant Point, ME</v>
      </c>
      <c r="B14" s="75">
        <v>2</v>
      </c>
      <c r="C14" s="76">
        <v>0</v>
      </c>
      <c r="D14" s="76">
        <v>1</v>
      </c>
      <c r="E14" s="76">
        <v>0</v>
      </c>
      <c r="F14" s="76">
        <v>0</v>
      </c>
      <c r="G14" s="76">
        <v>1</v>
      </c>
      <c r="H14" s="76">
        <v>1</v>
      </c>
      <c r="I14" s="76">
        <v>1</v>
      </c>
      <c r="J14" s="76">
        <v>1</v>
      </c>
      <c r="K14" s="76">
        <v>2</v>
      </c>
      <c r="L14" s="76">
        <v>3</v>
      </c>
      <c r="M14" s="77">
        <v>2</v>
      </c>
      <c r="N14" s="75">
        <f t="shared" si="0"/>
        <v>1.1666666666666667</v>
      </c>
    </row>
    <row r="15" spans="1:14" s="78" customFormat="1" ht="12" customHeight="1">
      <c r="A15" s="74" t="str">
        <f>'Pregnant Women Participating'!A15</f>
        <v>Seneca Nation, NY</v>
      </c>
      <c r="B15" s="75">
        <v>1</v>
      </c>
      <c r="C15" s="76">
        <v>1</v>
      </c>
      <c r="D15" s="76">
        <v>1</v>
      </c>
      <c r="E15" s="76">
        <v>2</v>
      </c>
      <c r="F15" s="76">
        <v>1</v>
      </c>
      <c r="G15" s="76">
        <v>4</v>
      </c>
      <c r="H15" s="76">
        <v>2</v>
      </c>
      <c r="I15" s="76">
        <v>3</v>
      </c>
      <c r="J15" s="76">
        <v>2</v>
      </c>
      <c r="K15" s="76">
        <v>3</v>
      </c>
      <c r="L15" s="76">
        <v>3</v>
      </c>
      <c r="M15" s="77">
        <v>1</v>
      </c>
      <c r="N15" s="75">
        <f t="shared" si="0"/>
        <v>2</v>
      </c>
    </row>
    <row r="16" spans="1:14" s="83" customFormat="1" ht="24.75" customHeight="1">
      <c r="A16" s="79" t="str">
        <f>'Pregnant Women Participating'!A16</f>
        <v>Northeast Region</v>
      </c>
      <c r="B16" s="80">
        <v>16510</v>
      </c>
      <c r="C16" s="81">
        <v>16214</v>
      </c>
      <c r="D16" s="81">
        <v>15934</v>
      </c>
      <c r="E16" s="81">
        <v>15916</v>
      </c>
      <c r="F16" s="81">
        <v>15677</v>
      </c>
      <c r="G16" s="81">
        <v>15848</v>
      </c>
      <c r="H16" s="81">
        <v>15884</v>
      </c>
      <c r="I16" s="81">
        <v>16072</v>
      </c>
      <c r="J16" s="81">
        <v>16139</v>
      </c>
      <c r="K16" s="81">
        <v>16394</v>
      </c>
      <c r="L16" s="81">
        <v>16379</v>
      </c>
      <c r="M16" s="82">
        <v>16561</v>
      </c>
      <c r="N16" s="80">
        <f t="shared" si="0"/>
        <v>16127.333333333334</v>
      </c>
    </row>
    <row r="17" spans="1:14" ht="12" customHeight="1">
      <c r="A17" s="74" t="str">
        <f>'Pregnant Women Participating'!A17</f>
        <v>Delaware</v>
      </c>
      <c r="B17" s="75">
        <v>446</v>
      </c>
      <c r="C17" s="76">
        <v>323</v>
      </c>
      <c r="D17" s="76">
        <v>319</v>
      </c>
      <c r="E17" s="76">
        <v>326</v>
      </c>
      <c r="F17" s="76">
        <v>341</v>
      </c>
      <c r="G17" s="76">
        <v>342</v>
      </c>
      <c r="H17" s="76">
        <v>347</v>
      </c>
      <c r="I17" s="76">
        <v>346</v>
      </c>
      <c r="J17" s="76">
        <v>369</v>
      </c>
      <c r="K17" s="76">
        <v>368</v>
      </c>
      <c r="L17" s="76">
        <v>354</v>
      </c>
      <c r="M17" s="77">
        <v>331</v>
      </c>
      <c r="N17" s="75">
        <f t="shared" si="0"/>
        <v>351</v>
      </c>
    </row>
    <row r="18" spans="1:14" ht="12" customHeight="1">
      <c r="A18" s="74" t="str">
        <f>'Pregnant Women Participating'!A18</f>
        <v>District of Columbia</v>
      </c>
      <c r="B18" s="75">
        <v>361</v>
      </c>
      <c r="C18" s="76">
        <v>355</v>
      </c>
      <c r="D18" s="76">
        <v>354</v>
      </c>
      <c r="E18" s="76">
        <v>344</v>
      </c>
      <c r="F18" s="76">
        <v>339</v>
      </c>
      <c r="G18" s="76">
        <v>344</v>
      </c>
      <c r="H18" s="76">
        <v>328</v>
      </c>
      <c r="I18" s="76">
        <v>321</v>
      </c>
      <c r="J18" s="76">
        <v>318</v>
      </c>
      <c r="K18" s="76">
        <v>336</v>
      </c>
      <c r="L18" s="76">
        <v>337</v>
      </c>
      <c r="M18" s="77">
        <v>352</v>
      </c>
      <c r="N18" s="75">
        <f t="shared" si="0"/>
        <v>340.75</v>
      </c>
    </row>
    <row r="19" spans="1:14" ht="12" customHeight="1">
      <c r="A19" s="74" t="str">
        <f>'Pregnant Women Participating'!A19</f>
        <v>Maryland</v>
      </c>
      <c r="B19" s="75">
        <v>3734</v>
      </c>
      <c r="C19" s="76">
        <v>3570</v>
      </c>
      <c r="D19" s="76">
        <v>3430</v>
      </c>
      <c r="E19" s="76">
        <v>3527</v>
      </c>
      <c r="F19" s="76">
        <v>3474</v>
      </c>
      <c r="G19" s="76">
        <v>3634</v>
      </c>
      <c r="H19" s="76">
        <v>3832</v>
      </c>
      <c r="I19" s="76">
        <v>3885</v>
      </c>
      <c r="J19" s="76">
        <v>3947</v>
      </c>
      <c r="K19" s="76">
        <v>3978</v>
      </c>
      <c r="L19" s="76">
        <v>4062</v>
      </c>
      <c r="M19" s="77">
        <v>4134</v>
      </c>
      <c r="N19" s="75">
        <f t="shared" si="0"/>
        <v>3767.25</v>
      </c>
    </row>
    <row r="20" spans="1:14" ht="12" customHeight="1">
      <c r="A20" s="74" t="str">
        <f>'Pregnant Women Participating'!A20</f>
        <v>New Jersey</v>
      </c>
      <c r="B20" s="75">
        <v>4357</v>
      </c>
      <c r="C20" s="76">
        <v>4154</v>
      </c>
      <c r="D20" s="76">
        <v>4110</v>
      </c>
      <c r="E20" s="76">
        <v>4150</v>
      </c>
      <c r="F20" s="76">
        <v>4121</v>
      </c>
      <c r="G20" s="76">
        <v>4184</v>
      </c>
      <c r="H20" s="76">
        <v>4139</v>
      </c>
      <c r="I20" s="76">
        <v>4216</v>
      </c>
      <c r="J20" s="76">
        <v>4146</v>
      </c>
      <c r="K20" s="76">
        <v>4230</v>
      </c>
      <c r="L20" s="76">
        <v>4211</v>
      </c>
      <c r="M20" s="77">
        <v>4210</v>
      </c>
      <c r="N20" s="75">
        <f t="shared" si="0"/>
        <v>4185.666666666667</v>
      </c>
    </row>
    <row r="21" spans="1:14" ht="12" customHeight="1">
      <c r="A21" s="74" t="str">
        <f>'Pregnant Women Participating'!A21</f>
        <v>Pennsylvania</v>
      </c>
      <c r="B21" s="75">
        <v>9395</v>
      </c>
      <c r="C21" s="76">
        <v>9245</v>
      </c>
      <c r="D21" s="76">
        <v>9188</v>
      </c>
      <c r="E21" s="76">
        <v>8939</v>
      </c>
      <c r="F21" s="76">
        <v>8645</v>
      </c>
      <c r="G21" s="76">
        <v>8795</v>
      </c>
      <c r="H21" s="76">
        <v>9020</v>
      </c>
      <c r="I21" s="76">
        <v>8914</v>
      </c>
      <c r="J21" s="76">
        <v>8885</v>
      </c>
      <c r="K21" s="76">
        <v>9139</v>
      </c>
      <c r="L21" s="76">
        <v>9144</v>
      </c>
      <c r="M21" s="77">
        <v>9364</v>
      </c>
      <c r="N21" s="75">
        <f t="shared" si="0"/>
        <v>9056.083333333334</v>
      </c>
    </row>
    <row r="22" spans="1:14" ht="12" customHeight="1">
      <c r="A22" s="74" t="str">
        <f>'Pregnant Women Participating'!A22</f>
        <v>Puerto Rico</v>
      </c>
      <c r="B22" s="75">
        <v>4216</v>
      </c>
      <c r="C22" s="76">
        <v>3940</v>
      </c>
      <c r="D22" s="76">
        <v>3873</v>
      </c>
      <c r="E22" s="76">
        <v>3996</v>
      </c>
      <c r="F22" s="76">
        <v>4109</v>
      </c>
      <c r="G22" s="76">
        <v>4241</v>
      </c>
      <c r="H22" s="76">
        <v>4308</v>
      </c>
      <c r="I22" s="76">
        <v>4253</v>
      </c>
      <c r="J22" s="76">
        <v>4331</v>
      </c>
      <c r="K22" s="76">
        <v>4240</v>
      </c>
      <c r="L22" s="76">
        <v>4339</v>
      </c>
      <c r="M22" s="77">
        <v>4446</v>
      </c>
      <c r="N22" s="75">
        <f t="shared" si="0"/>
        <v>4191</v>
      </c>
    </row>
    <row r="23" spans="1:14" ht="12" customHeight="1">
      <c r="A23" s="74" t="str">
        <f>'Pregnant Women Participating'!A23</f>
        <v>Virginia</v>
      </c>
      <c r="B23" s="75">
        <v>3706</v>
      </c>
      <c r="C23" s="76">
        <v>3573</v>
      </c>
      <c r="D23" s="76">
        <v>3458</v>
      </c>
      <c r="E23" s="76">
        <v>3604</v>
      </c>
      <c r="F23" s="76">
        <v>3684</v>
      </c>
      <c r="G23" s="76">
        <v>3722</v>
      </c>
      <c r="H23" s="76">
        <v>3686</v>
      </c>
      <c r="I23" s="76">
        <v>3622</v>
      </c>
      <c r="J23" s="76">
        <v>3713</v>
      </c>
      <c r="K23" s="76">
        <v>3982</v>
      </c>
      <c r="L23" s="76">
        <v>4150</v>
      </c>
      <c r="M23" s="77">
        <v>4251</v>
      </c>
      <c r="N23" s="75">
        <f t="shared" si="0"/>
        <v>3762.5833333333335</v>
      </c>
    </row>
    <row r="24" spans="1:14" ht="12" customHeight="1">
      <c r="A24" s="74" t="str">
        <f>'Pregnant Women Participating'!A24</f>
        <v>Virgin Islands</v>
      </c>
      <c r="B24" s="75">
        <v>70</v>
      </c>
      <c r="C24" s="76">
        <v>72</v>
      </c>
      <c r="D24" s="76">
        <v>73</v>
      </c>
      <c r="E24" s="76">
        <v>71</v>
      </c>
      <c r="F24" s="76">
        <v>72</v>
      </c>
      <c r="G24" s="76">
        <v>71</v>
      </c>
      <c r="H24" s="76">
        <v>68</v>
      </c>
      <c r="I24" s="76">
        <v>56</v>
      </c>
      <c r="J24" s="76">
        <v>61</v>
      </c>
      <c r="K24" s="76">
        <v>69</v>
      </c>
      <c r="L24" s="76">
        <v>80</v>
      </c>
      <c r="M24" s="77">
        <v>82</v>
      </c>
      <c r="N24" s="75">
        <f t="shared" si="0"/>
        <v>70.41666666666667</v>
      </c>
    </row>
    <row r="25" spans="1:14" ht="12" customHeight="1">
      <c r="A25" s="74" t="str">
        <f>'Pregnant Women Participating'!A25</f>
        <v>West Virginia</v>
      </c>
      <c r="B25" s="75">
        <v>1219</v>
      </c>
      <c r="C25" s="76">
        <v>1176</v>
      </c>
      <c r="D25" s="76">
        <v>1146</v>
      </c>
      <c r="E25" s="76">
        <v>1146</v>
      </c>
      <c r="F25" s="76">
        <v>1149</v>
      </c>
      <c r="G25" s="76">
        <v>1199</v>
      </c>
      <c r="H25" s="76">
        <v>1206</v>
      </c>
      <c r="I25" s="76">
        <v>1148</v>
      </c>
      <c r="J25" s="76">
        <v>1133</v>
      </c>
      <c r="K25" s="76">
        <v>1096</v>
      </c>
      <c r="L25" s="76">
        <v>1091</v>
      </c>
      <c r="M25" s="77">
        <v>1071</v>
      </c>
      <c r="N25" s="75">
        <f t="shared" si="0"/>
        <v>1148.3333333333333</v>
      </c>
    </row>
    <row r="26" spans="1:14" s="84" customFormat="1" ht="24.75" customHeight="1">
      <c r="A26" s="79" t="str">
        <f>'Pregnant Women Participating'!A26</f>
        <v>Mid-Atlantic Region</v>
      </c>
      <c r="B26" s="80">
        <v>27504</v>
      </c>
      <c r="C26" s="81">
        <v>26408</v>
      </c>
      <c r="D26" s="81">
        <v>25951</v>
      </c>
      <c r="E26" s="81">
        <v>26103</v>
      </c>
      <c r="F26" s="81">
        <v>25934</v>
      </c>
      <c r="G26" s="81">
        <v>26532</v>
      </c>
      <c r="H26" s="81">
        <v>26934</v>
      </c>
      <c r="I26" s="81">
        <v>26761</v>
      </c>
      <c r="J26" s="81">
        <v>26903</v>
      </c>
      <c r="K26" s="81">
        <v>27438</v>
      </c>
      <c r="L26" s="81">
        <v>27768</v>
      </c>
      <c r="M26" s="82">
        <v>28241</v>
      </c>
      <c r="N26" s="80">
        <f t="shared" si="0"/>
        <v>26873.083333333332</v>
      </c>
    </row>
    <row r="27" spans="1:14" ht="12" customHeight="1">
      <c r="A27" s="74" t="str">
        <f>'Pregnant Women Participating'!A27</f>
        <v>Alabama</v>
      </c>
      <c r="B27" s="75">
        <v>1983</v>
      </c>
      <c r="C27" s="76">
        <v>2177</v>
      </c>
      <c r="D27" s="76">
        <v>1966</v>
      </c>
      <c r="E27" s="76">
        <v>1927</v>
      </c>
      <c r="F27" s="76">
        <v>2046</v>
      </c>
      <c r="G27" s="76">
        <v>2023</v>
      </c>
      <c r="H27" s="76">
        <v>2086</v>
      </c>
      <c r="I27" s="76">
        <v>1959</v>
      </c>
      <c r="J27" s="76">
        <v>1788</v>
      </c>
      <c r="K27" s="76">
        <v>1602</v>
      </c>
      <c r="L27" s="76">
        <v>1459</v>
      </c>
      <c r="M27" s="77">
        <v>1304</v>
      </c>
      <c r="N27" s="75">
        <f t="shared" si="0"/>
        <v>1860</v>
      </c>
    </row>
    <row r="28" spans="1:14" ht="12" customHeight="1">
      <c r="A28" s="74" t="str">
        <f>'Pregnant Women Participating'!A28</f>
        <v>Florida</v>
      </c>
      <c r="B28" s="75">
        <v>14447</v>
      </c>
      <c r="C28" s="76">
        <v>13930</v>
      </c>
      <c r="D28" s="76">
        <v>13402</v>
      </c>
      <c r="E28" s="76">
        <v>13308</v>
      </c>
      <c r="F28" s="76">
        <v>12869</v>
      </c>
      <c r="G28" s="76">
        <v>12538</v>
      </c>
      <c r="H28" s="76">
        <v>12527</v>
      </c>
      <c r="I28" s="76">
        <v>12468</v>
      </c>
      <c r="J28" s="76">
        <v>12584</v>
      </c>
      <c r="K28" s="76">
        <v>12725</v>
      </c>
      <c r="L28" s="76">
        <v>12892</v>
      </c>
      <c r="M28" s="77">
        <v>13063</v>
      </c>
      <c r="N28" s="75">
        <f t="shared" si="0"/>
        <v>13062.75</v>
      </c>
    </row>
    <row r="29" spans="1:14" ht="12" customHeight="1">
      <c r="A29" s="74" t="str">
        <f>'Pregnant Women Participating'!A29</f>
        <v>Georgia</v>
      </c>
      <c r="B29" s="75">
        <v>5315</v>
      </c>
      <c r="C29" s="76">
        <v>5185</v>
      </c>
      <c r="D29" s="76">
        <v>5187</v>
      </c>
      <c r="E29" s="76">
        <v>5492</v>
      </c>
      <c r="F29" s="76">
        <v>5735</v>
      </c>
      <c r="G29" s="76">
        <v>6157</v>
      </c>
      <c r="H29" s="76">
        <v>6542</v>
      </c>
      <c r="I29" s="76">
        <v>6897</v>
      </c>
      <c r="J29" s="76">
        <v>7140</v>
      </c>
      <c r="K29" s="76">
        <v>7151</v>
      </c>
      <c r="L29" s="76">
        <v>7236</v>
      </c>
      <c r="M29" s="77">
        <v>7250</v>
      </c>
      <c r="N29" s="75">
        <f t="shared" si="0"/>
        <v>6273.916666666667</v>
      </c>
    </row>
    <row r="30" spans="1:14" ht="12" customHeight="1">
      <c r="A30" s="74" t="str">
        <f>'Pregnant Women Participating'!A30</f>
        <v>Kentucky</v>
      </c>
      <c r="B30" s="75">
        <v>3286</v>
      </c>
      <c r="C30" s="76">
        <v>3205</v>
      </c>
      <c r="D30" s="76">
        <v>3165</v>
      </c>
      <c r="E30" s="76">
        <v>1997</v>
      </c>
      <c r="F30" s="76">
        <v>2098</v>
      </c>
      <c r="G30" s="76">
        <v>2113</v>
      </c>
      <c r="H30" s="76">
        <v>2091</v>
      </c>
      <c r="I30" s="76">
        <v>2083</v>
      </c>
      <c r="J30" s="76">
        <v>2086</v>
      </c>
      <c r="K30" s="76">
        <v>2127</v>
      </c>
      <c r="L30" s="76">
        <v>2129</v>
      </c>
      <c r="M30" s="77">
        <v>2219</v>
      </c>
      <c r="N30" s="75">
        <f t="shared" si="0"/>
        <v>2383.25</v>
      </c>
    </row>
    <row r="31" spans="1:14" ht="12" customHeight="1">
      <c r="A31" s="74" t="str">
        <f>'Pregnant Women Participating'!A31</f>
        <v>Mississippi</v>
      </c>
      <c r="B31" s="75">
        <v>651</v>
      </c>
      <c r="C31" s="76">
        <v>638</v>
      </c>
      <c r="D31" s="76">
        <v>655</v>
      </c>
      <c r="E31" s="76">
        <v>621</v>
      </c>
      <c r="F31" s="76">
        <v>659</v>
      </c>
      <c r="G31" s="76">
        <v>679</v>
      </c>
      <c r="H31" s="76">
        <v>716</v>
      </c>
      <c r="I31" s="76">
        <v>725</v>
      </c>
      <c r="J31" s="76">
        <v>752</v>
      </c>
      <c r="K31" s="76">
        <v>758</v>
      </c>
      <c r="L31" s="76">
        <v>801</v>
      </c>
      <c r="M31" s="77">
        <v>690</v>
      </c>
      <c r="N31" s="75">
        <f t="shared" si="0"/>
        <v>695.4166666666666</v>
      </c>
    </row>
    <row r="32" spans="1:14" ht="12" customHeight="1">
      <c r="A32" s="74" t="str">
        <f>'Pregnant Women Participating'!A32</f>
        <v>North Carolina</v>
      </c>
      <c r="B32" s="75">
        <v>6878</v>
      </c>
      <c r="C32" s="76">
        <v>6878</v>
      </c>
      <c r="D32" s="76">
        <v>6853</v>
      </c>
      <c r="E32" s="76">
        <v>6951</v>
      </c>
      <c r="F32" s="76">
        <v>6986</v>
      </c>
      <c r="G32" s="76">
        <v>7093</v>
      </c>
      <c r="H32" s="76">
        <v>7271</v>
      </c>
      <c r="I32" s="76">
        <v>7658</v>
      </c>
      <c r="J32" s="76">
        <v>8445</v>
      </c>
      <c r="K32" s="76">
        <v>7919</v>
      </c>
      <c r="L32" s="76">
        <v>7529</v>
      </c>
      <c r="M32" s="77">
        <v>7217</v>
      </c>
      <c r="N32" s="75">
        <f t="shared" si="0"/>
        <v>7306.5</v>
      </c>
    </row>
    <row r="33" spans="1:14" ht="12" customHeight="1">
      <c r="A33" s="74" t="str">
        <f>'Pregnant Women Participating'!A33</f>
        <v>South Carolina</v>
      </c>
      <c r="B33" s="75">
        <v>2463</v>
      </c>
      <c r="C33" s="76">
        <v>2369</v>
      </c>
      <c r="D33" s="76">
        <v>2371</v>
      </c>
      <c r="E33" s="76">
        <v>2375</v>
      </c>
      <c r="F33" s="76">
        <v>2341</v>
      </c>
      <c r="G33" s="76">
        <v>2339</v>
      </c>
      <c r="H33" s="76">
        <v>2291</v>
      </c>
      <c r="I33" s="76">
        <v>2373</v>
      </c>
      <c r="J33" s="76">
        <v>2391</v>
      </c>
      <c r="K33" s="76">
        <v>2519</v>
      </c>
      <c r="L33" s="76">
        <v>2611</v>
      </c>
      <c r="M33" s="77">
        <v>2726</v>
      </c>
      <c r="N33" s="75">
        <f t="shared" si="0"/>
        <v>2430.75</v>
      </c>
    </row>
    <row r="34" spans="1:14" ht="12" customHeight="1">
      <c r="A34" s="74" t="str">
        <f>'Pregnant Women Participating'!A34</f>
        <v>Tennessee</v>
      </c>
      <c r="B34" s="75">
        <v>3941</v>
      </c>
      <c r="C34" s="76">
        <v>3863</v>
      </c>
      <c r="D34" s="76">
        <v>3864</v>
      </c>
      <c r="E34" s="76">
        <v>3890</v>
      </c>
      <c r="F34" s="76">
        <v>3919</v>
      </c>
      <c r="G34" s="76">
        <v>3892</v>
      </c>
      <c r="H34" s="76">
        <v>3907</v>
      </c>
      <c r="I34" s="76">
        <v>3938</v>
      </c>
      <c r="J34" s="76">
        <v>3999</v>
      </c>
      <c r="K34" s="76">
        <v>3930</v>
      </c>
      <c r="L34" s="76">
        <v>3874</v>
      </c>
      <c r="M34" s="77">
        <v>3904</v>
      </c>
      <c r="N34" s="75">
        <f t="shared" si="0"/>
        <v>3910.0833333333335</v>
      </c>
    </row>
    <row r="35" spans="1:14" ht="12" customHeight="1">
      <c r="A35" s="74" t="str">
        <f>'Pregnant Women Participating'!A35</f>
        <v>Choctaw Indians, MS</v>
      </c>
      <c r="B35" s="75">
        <v>0</v>
      </c>
      <c r="C35" s="76">
        <v>1</v>
      </c>
      <c r="D35" s="76">
        <v>0</v>
      </c>
      <c r="E35" s="76">
        <v>0</v>
      </c>
      <c r="F35" s="76">
        <v>1</v>
      </c>
      <c r="G35" s="76">
        <v>1</v>
      </c>
      <c r="H35" s="76">
        <v>1</v>
      </c>
      <c r="I35" s="76">
        <v>0</v>
      </c>
      <c r="J35" s="76">
        <v>0</v>
      </c>
      <c r="K35" s="76">
        <v>0</v>
      </c>
      <c r="L35" s="76">
        <v>1</v>
      </c>
      <c r="M35" s="77">
        <v>2</v>
      </c>
      <c r="N35" s="75">
        <f t="shared" si="0"/>
        <v>0.5833333333333334</v>
      </c>
    </row>
    <row r="36" spans="1:14" ht="12" customHeight="1">
      <c r="A36" s="74" t="str">
        <f>'Pregnant Women Participating'!A36</f>
        <v>Eastern Cherokee, NC</v>
      </c>
      <c r="B36" s="75">
        <v>25</v>
      </c>
      <c r="C36" s="76">
        <v>22</v>
      </c>
      <c r="D36" s="76">
        <v>22</v>
      </c>
      <c r="E36" s="76">
        <v>23</v>
      </c>
      <c r="F36" s="76">
        <v>25</v>
      </c>
      <c r="G36" s="76">
        <v>34</v>
      </c>
      <c r="H36" s="76">
        <v>34</v>
      </c>
      <c r="I36" s="76">
        <v>35</v>
      </c>
      <c r="J36" s="76">
        <v>38</v>
      </c>
      <c r="K36" s="76">
        <v>32</v>
      </c>
      <c r="L36" s="76">
        <v>26</v>
      </c>
      <c r="M36" s="77">
        <v>31</v>
      </c>
      <c r="N36" s="75">
        <f t="shared" si="0"/>
        <v>28.916666666666668</v>
      </c>
    </row>
    <row r="37" spans="1:14" s="84" customFormat="1" ht="24.75" customHeight="1">
      <c r="A37" s="79" t="str">
        <f>'Pregnant Women Participating'!A37</f>
        <v>Southeast Region</v>
      </c>
      <c r="B37" s="80">
        <v>38989</v>
      </c>
      <c r="C37" s="81">
        <v>38268</v>
      </c>
      <c r="D37" s="81">
        <v>37485</v>
      </c>
      <c r="E37" s="81">
        <v>36584</v>
      </c>
      <c r="F37" s="81">
        <v>36679</v>
      </c>
      <c r="G37" s="81">
        <v>36869</v>
      </c>
      <c r="H37" s="81">
        <v>37466</v>
      </c>
      <c r="I37" s="81">
        <v>38136</v>
      </c>
      <c r="J37" s="81">
        <v>39223</v>
      </c>
      <c r="K37" s="81">
        <v>38763</v>
      </c>
      <c r="L37" s="81">
        <v>38558</v>
      </c>
      <c r="M37" s="82">
        <v>38406</v>
      </c>
      <c r="N37" s="80">
        <f t="shared" si="0"/>
        <v>37952.166666666664</v>
      </c>
    </row>
    <row r="38" spans="1:14" ht="12" customHeight="1">
      <c r="A38" s="74" t="str">
        <f>'Pregnant Women Participating'!A38</f>
        <v>Illinois</v>
      </c>
      <c r="B38" s="75">
        <v>5968</v>
      </c>
      <c r="C38" s="76">
        <v>5740</v>
      </c>
      <c r="D38" s="76">
        <v>5727</v>
      </c>
      <c r="E38" s="76">
        <v>5741</v>
      </c>
      <c r="F38" s="76">
        <v>5807</v>
      </c>
      <c r="G38" s="76">
        <v>5869</v>
      </c>
      <c r="H38" s="76">
        <v>5962</v>
      </c>
      <c r="I38" s="76">
        <v>5967</v>
      </c>
      <c r="J38" s="76">
        <v>5930</v>
      </c>
      <c r="K38" s="76">
        <v>5980</v>
      </c>
      <c r="L38" s="76">
        <v>6059</v>
      </c>
      <c r="M38" s="77">
        <v>6149</v>
      </c>
      <c r="N38" s="75">
        <f aca="true" t="shared" si="1" ref="N38:N69">IF(SUM(B38:M38)&gt;0,AVERAGE(B38:M38),"0")</f>
        <v>5908.25</v>
      </c>
    </row>
    <row r="39" spans="1:14" ht="12" customHeight="1">
      <c r="A39" s="74" t="str">
        <f>'Pregnant Women Participating'!A39</f>
        <v>Indiana</v>
      </c>
      <c r="B39" s="75">
        <v>3655</v>
      </c>
      <c r="C39" s="76">
        <v>3588</v>
      </c>
      <c r="D39" s="76">
        <v>3518</v>
      </c>
      <c r="E39" s="76">
        <v>3476</v>
      </c>
      <c r="F39" s="76">
        <v>3548</v>
      </c>
      <c r="G39" s="76">
        <v>3501</v>
      </c>
      <c r="H39" s="76">
        <v>3513</v>
      </c>
      <c r="I39" s="76">
        <v>3537</v>
      </c>
      <c r="J39" s="76">
        <v>3538</v>
      </c>
      <c r="K39" s="76">
        <v>3509</v>
      </c>
      <c r="L39" s="76">
        <v>3572</v>
      </c>
      <c r="M39" s="77">
        <v>3608</v>
      </c>
      <c r="N39" s="75">
        <f t="shared" si="1"/>
        <v>3546.9166666666665</v>
      </c>
    </row>
    <row r="40" spans="1:14" ht="12" customHeight="1">
      <c r="A40" s="74" t="str">
        <f>'Pregnant Women Participating'!A40</f>
        <v>Michigan</v>
      </c>
      <c r="B40" s="75">
        <v>8082</v>
      </c>
      <c r="C40" s="76">
        <v>7887</v>
      </c>
      <c r="D40" s="76">
        <v>7772</v>
      </c>
      <c r="E40" s="76">
        <v>7906</v>
      </c>
      <c r="F40" s="76">
        <v>7760</v>
      </c>
      <c r="G40" s="76">
        <v>8105</v>
      </c>
      <c r="H40" s="76">
        <v>8100</v>
      </c>
      <c r="I40" s="76">
        <v>8263</v>
      </c>
      <c r="J40" s="76">
        <v>8330</v>
      </c>
      <c r="K40" s="76">
        <v>8509</v>
      </c>
      <c r="L40" s="76">
        <v>8580</v>
      </c>
      <c r="M40" s="77">
        <v>8521</v>
      </c>
      <c r="N40" s="75">
        <f t="shared" si="1"/>
        <v>8151.25</v>
      </c>
    </row>
    <row r="41" spans="1:14" ht="12" customHeight="1">
      <c r="A41" s="74" t="str">
        <f>'Pregnant Women Participating'!A41</f>
        <v>Minnesota</v>
      </c>
      <c r="B41" s="75">
        <v>4365</v>
      </c>
      <c r="C41" s="76">
        <v>4358</v>
      </c>
      <c r="D41" s="76">
        <v>4348</v>
      </c>
      <c r="E41" s="76">
        <v>4267</v>
      </c>
      <c r="F41" s="76">
        <v>3751</v>
      </c>
      <c r="G41" s="76">
        <v>3918</v>
      </c>
      <c r="H41" s="76">
        <v>3940</v>
      </c>
      <c r="I41" s="76">
        <v>3944</v>
      </c>
      <c r="J41" s="76">
        <v>3955</v>
      </c>
      <c r="K41" s="76">
        <v>3956</v>
      </c>
      <c r="L41" s="76">
        <v>3962</v>
      </c>
      <c r="M41" s="77">
        <v>4053</v>
      </c>
      <c r="N41" s="75">
        <f t="shared" si="1"/>
        <v>4068.0833333333335</v>
      </c>
    </row>
    <row r="42" spans="1:14" ht="12" customHeight="1">
      <c r="A42" s="74" t="str">
        <f>'Pregnant Women Participating'!A42</f>
        <v>Ohio</v>
      </c>
      <c r="B42" s="75">
        <v>6078</v>
      </c>
      <c r="C42" s="76">
        <v>5942</v>
      </c>
      <c r="D42" s="76">
        <v>5886</v>
      </c>
      <c r="E42" s="76">
        <v>5841</v>
      </c>
      <c r="F42" s="76">
        <v>5822</v>
      </c>
      <c r="G42" s="76">
        <v>5983</v>
      </c>
      <c r="H42" s="76">
        <v>6007</v>
      </c>
      <c r="I42" s="76">
        <v>6044</v>
      </c>
      <c r="J42" s="76">
        <v>6088</v>
      </c>
      <c r="K42" s="76">
        <v>6139</v>
      </c>
      <c r="L42" s="76">
        <v>6206</v>
      </c>
      <c r="M42" s="77">
        <v>6267</v>
      </c>
      <c r="N42" s="75">
        <f t="shared" si="1"/>
        <v>6025.25</v>
      </c>
    </row>
    <row r="43" spans="1:14" ht="12" customHeight="1">
      <c r="A43" s="74" t="str">
        <f>'Pregnant Women Participating'!A43</f>
        <v>Wisconsin</v>
      </c>
      <c r="B43" s="75">
        <v>3339</v>
      </c>
      <c r="C43" s="76">
        <v>3349</v>
      </c>
      <c r="D43" s="76">
        <v>3242</v>
      </c>
      <c r="E43" s="76">
        <v>3294</v>
      </c>
      <c r="F43" s="76">
        <v>3315</v>
      </c>
      <c r="G43" s="76">
        <v>3387</v>
      </c>
      <c r="H43" s="76">
        <v>3423</v>
      </c>
      <c r="I43" s="76">
        <v>3386</v>
      </c>
      <c r="J43" s="76">
        <v>3349</v>
      </c>
      <c r="K43" s="76">
        <v>3378</v>
      </c>
      <c r="L43" s="76">
        <v>3341</v>
      </c>
      <c r="M43" s="77">
        <v>3349</v>
      </c>
      <c r="N43" s="75">
        <f t="shared" si="1"/>
        <v>3346</v>
      </c>
    </row>
    <row r="44" spans="1:14" s="84" customFormat="1" ht="24.75" customHeight="1">
      <c r="A44" s="79" t="str">
        <f>'Pregnant Women Participating'!A44</f>
        <v>Midwest Region</v>
      </c>
      <c r="B44" s="80">
        <v>31487</v>
      </c>
      <c r="C44" s="81">
        <v>30864</v>
      </c>
      <c r="D44" s="81">
        <v>30493</v>
      </c>
      <c r="E44" s="81">
        <v>30525</v>
      </c>
      <c r="F44" s="81">
        <v>30003</v>
      </c>
      <c r="G44" s="81">
        <v>30763</v>
      </c>
      <c r="H44" s="81">
        <v>30945</v>
      </c>
      <c r="I44" s="81">
        <v>31141</v>
      </c>
      <c r="J44" s="81">
        <v>31190</v>
      </c>
      <c r="K44" s="81">
        <v>31471</v>
      </c>
      <c r="L44" s="81">
        <v>31720</v>
      </c>
      <c r="M44" s="82">
        <v>31947</v>
      </c>
      <c r="N44" s="80">
        <f t="shared" si="1"/>
        <v>31045.75</v>
      </c>
    </row>
    <row r="45" spans="1:14" ht="12" customHeight="1">
      <c r="A45" s="74" t="str">
        <f>'Pregnant Women Participating'!A45</f>
        <v>Arkansas</v>
      </c>
      <c r="B45" s="75">
        <v>2106</v>
      </c>
      <c r="C45" s="76">
        <v>2077</v>
      </c>
      <c r="D45" s="76">
        <v>2040</v>
      </c>
      <c r="E45" s="76">
        <v>2123</v>
      </c>
      <c r="F45" s="76">
        <v>2096</v>
      </c>
      <c r="G45" s="76">
        <v>2098</v>
      </c>
      <c r="H45" s="76">
        <v>2142</v>
      </c>
      <c r="I45" s="76">
        <v>2122</v>
      </c>
      <c r="J45" s="76">
        <v>2057</v>
      </c>
      <c r="K45" s="76">
        <v>2161</v>
      </c>
      <c r="L45" s="76">
        <v>2133</v>
      </c>
      <c r="M45" s="77">
        <v>2196</v>
      </c>
      <c r="N45" s="75">
        <f t="shared" si="1"/>
        <v>2112.5833333333335</v>
      </c>
    </row>
    <row r="46" spans="1:14" ht="12" customHeight="1">
      <c r="A46" s="74" t="str">
        <f>'Pregnant Women Participating'!A46</f>
        <v>Louisiana</v>
      </c>
      <c r="B46" s="75">
        <v>1438</v>
      </c>
      <c r="C46" s="76">
        <v>1381</v>
      </c>
      <c r="D46" s="76">
        <v>1366</v>
      </c>
      <c r="E46" s="76">
        <v>1412</v>
      </c>
      <c r="F46" s="76">
        <v>1500</v>
      </c>
      <c r="G46" s="76">
        <v>1494</v>
      </c>
      <c r="H46" s="76">
        <v>1549</v>
      </c>
      <c r="I46" s="76">
        <v>1579</v>
      </c>
      <c r="J46" s="76">
        <v>1559</v>
      </c>
      <c r="K46" s="76">
        <v>1581</v>
      </c>
      <c r="L46" s="76">
        <v>1583</v>
      </c>
      <c r="M46" s="77">
        <v>1634</v>
      </c>
      <c r="N46" s="75">
        <f t="shared" si="1"/>
        <v>1506.3333333333333</v>
      </c>
    </row>
    <row r="47" spans="1:14" ht="12" customHeight="1">
      <c r="A47" s="74" t="str">
        <f>'Pregnant Women Participating'!A47</f>
        <v>New Mexico</v>
      </c>
      <c r="B47" s="75">
        <v>2627</v>
      </c>
      <c r="C47" s="76">
        <v>2529</v>
      </c>
      <c r="D47" s="76">
        <v>2470</v>
      </c>
      <c r="E47" s="76">
        <v>2600</v>
      </c>
      <c r="F47" s="76">
        <v>2641</v>
      </c>
      <c r="G47" s="76">
        <v>2682</v>
      </c>
      <c r="H47" s="76">
        <v>2654</v>
      </c>
      <c r="I47" s="76">
        <v>2633</v>
      </c>
      <c r="J47" s="76">
        <v>2611</v>
      </c>
      <c r="K47" s="76">
        <v>2600</v>
      </c>
      <c r="L47" s="76">
        <v>2587</v>
      </c>
      <c r="M47" s="77">
        <v>2657</v>
      </c>
      <c r="N47" s="75">
        <f t="shared" si="1"/>
        <v>2607.5833333333335</v>
      </c>
    </row>
    <row r="48" spans="1:14" ht="12" customHeight="1">
      <c r="A48" s="74" t="str">
        <f>'Pregnant Women Participating'!A48</f>
        <v>Oklahoma</v>
      </c>
      <c r="B48" s="75">
        <v>2843</v>
      </c>
      <c r="C48" s="76">
        <v>2636</v>
      </c>
      <c r="D48" s="76">
        <v>2638</v>
      </c>
      <c r="E48" s="76">
        <v>2794</v>
      </c>
      <c r="F48" s="76">
        <v>2747</v>
      </c>
      <c r="G48" s="76">
        <v>2709</v>
      </c>
      <c r="H48" s="76">
        <v>2756</v>
      </c>
      <c r="I48" s="76">
        <v>2792</v>
      </c>
      <c r="J48" s="76">
        <v>2825</v>
      </c>
      <c r="K48" s="76">
        <v>2862</v>
      </c>
      <c r="L48" s="76">
        <v>2944</v>
      </c>
      <c r="M48" s="77">
        <v>3096</v>
      </c>
      <c r="N48" s="75">
        <f t="shared" si="1"/>
        <v>2803.5</v>
      </c>
    </row>
    <row r="49" spans="1:14" ht="12" customHeight="1">
      <c r="A49" s="74" t="str">
        <f>'Pregnant Women Participating'!A49</f>
        <v>Texas</v>
      </c>
      <c r="B49" s="75">
        <v>20514</v>
      </c>
      <c r="C49" s="76">
        <v>19880</v>
      </c>
      <c r="D49" s="76">
        <v>19704</v>
      </c>
      <c r="E49" s="76">
        <v>20109</v>
      </c>
      <c r="F49" s="76">
        <v>20121</v>
      </c>
      <c r="G49" s="76">
        <v>20415</v>
      </c>
      <c r="H49" s="76">
        <v>20420</v>
      </c>
      <c r="I49" s="76">
        <v>20286</v>
      </c>
      <c r="J49" s="76">
        <v>20437</v>
      </c>
      <c r="K49" s="76">
        <v>20942</v>
      </c>
      <c r="L49" s="76">
        <v>21137</v>
      </c>
      <c r="M49" s="77">
        <v>21450</v>
      </c>
      <c r="N49" s="75">
        <f t="shared" si="1"/>
        <v>20451.25</v>
      </c>
    </row>
    <row r="50" spans="1:14" ht="12" customHeight="1">
      <c r="A50" s="74" t="str">
        <f>'Pregnant Women Participating'!A50</f>
        <v>Acoma, Canoncito &amp; Laguna, NM</v>
      </c>
      <c r="B50" s="75">
        <v>29</v>
      </c>
      <c r="C50" s="76">
        <v>31</v>
      </c>
      <c r="D50" s="76">
        <v>37</v>
      </c>
      <c r="E50" s="76">
        <v>34</v>
      </c>
      <c r="F50" s="76">
        <v>27</v>
      </c>
      <c r="G50" s="76">
        <v>34</v>
      </c>
      <c r="H50" s="76">
        <v>35</v>
      </c>
      <c r="I50" s="76">
        <v>37</v>
      </c>
      <c r="J50" s="76">
        <v>32</v>
      </c>
      <c r="K50" s="76">
        <v>35</v>
      </c>
      <c r="L50" s="76">
        <v>34</v>
      </c>
      <c r="M50" s="77">
        <v>36</v>
      </c>
      <c r="N50" s="75">
        <f t="shared" si="1"/>
        <v>33.416666666666664</v>
      </c>
    </row>
    <row r="51" spans="1:14" ht="12" customHeight="1">
      <c r="A51" s="74" t="str">
        <f>'Pregnant Women Participating'!A51</f>
        <v>Eight Northern Pueblos, NM</v>
      </c>
      <c r="B51" s="75">
        <v>12</v>
      </c>
      <c r="C51" s="76">
        <v>13</v>
      </c>
      <c r="D51" s="76">
        <v>18</v>
      </c>
      <c r="E51" s="76">
        <v>8</v>
      </c>
      <c r="F51" s="76">
        <v>8</v>
      </c>
      <c r="G51" s="76">
        <v>12</v>
      </c>
      <c r="H51" s="76">
        <v>11</v>
      </c>
      <c r="I51" s="76">
        <v>11</v>
      </c>
      <c r="J51" s="76">
        <v>8</v>
      </c>
      <c r="K51" s="76">
        <v>9</v>
      </c>
      <c r="L51" s="76">
        <v>6</v>
      </c>
      <c r="M51" s="77">
        <v>6</v>
      </c>
      <c r="N51" s="75">
        <f t="shared" si="1"/>
        <v>10.166666666666666</v>
      </c>
    </row>
    <row r="52" spans="1:14" ht="12" customHeight="1">
      <c r="A52" s="74" t="str">
        <f>'Pregnant Women Participating'!A52</f>
        <v>Five Sandoval Pueblos, NM</v>
      </c>
      <c r="B52" s="75">
        <v>11</v>
      </c>
      <c r="C52" s="76">
        <v>10</v>
      </c>
      <c r="D52" s="76">
        <v>10</v>
      </c>
      <c r="E52" s="76">
        <v>10</v>
      </c>
      <c r="F52" s="76">
        <v>12</v>
      </c>
      <c r="G52" s="76">
        <v>11</v>
      </c>
      <c r="H52" s="76">
        <v>8</v>
      </c>
      <c r="I52" s="76">
        <v>8</v>
      </c>
      <c r="J52" s="76">
        <v>11</v>
      </c>
      <c r="K52" s="76">
        <v>13</v>
      </c>
      <c r="L52" s="76">
        <v>10</v>
      </c>
      <c r="M52" s="77">
        <v>12</v>
      </c>
      <c r="N52" s="75">
        <f t="shared" si="1"/>
        <v>10.5</v>
      </c>
    </row>
    <row r="53" spans="1:14" ht="12" customHeight="1">
      <c r="A53" s="74" t="str">
        <f>'Pregnant Women Participating'!A53</f>
        <v>Isleta Pueblo, NM</v>
      </c>
      <c r="B53" s="75">
        <v>46</v>
      </c>
      <c r="C53" s="76">
        <v>48</v>
      </c>
      <c r="D53" s="76">
        <v>45</v>
      </c>
      <c r="E53" s="76">
        <v>49</v>
      </c>
      <c r="F53" s="76">
        <v>41</v>
      </c>
      <c r="G53" s="76">
        <v>42</v>
      </c>
      <c r="H53" s="76">
        <v>53</v>
      </c>
      <c r="I53" s="76">
        <v>37</v>
      </c>
      <c r="J53" s="76">
        <v>51</v>
      </c>
      <c r="K53" s="76">
        <v>48</v>
      </c>
      <c r="L53" s="76">
        <v>49</v>
      </c>
      <c r="M53" s="77">
        <v>45</v>
      </c>
      <c r="N53" s="75">
        <f t="shared" si="1"/>
        <v>46.166666666666664</v>
      </c>
    </row>
    <row r="54" spans="1:14" ht="12" customHeight="1">
      <c r="A54" s="74" t="str">
        <f>'Pregnant Women Participating'!A54</f>
        <v>San Felipe Pueblo, NM</v>
      </c>
      <c r="B54" s="75">
        <v>21</v>
      </c>
      <c r="C54" s="76">
        <v>23</v>
      </c>
      <c r="D54" s="76">
        <v>17</v>
      </c>
      <c r="E54" s="76">
        <v>19</v>
      </c>
      <c r="F54" s="76">
        <v>20</v>
      </c>
      <c r="G54" s="76">
        <v>11</v>
      </c>
      <c r="H54" s="76">
        <v>13</v>
      </c>
      <c r="I54" s="76">
        <v>21</v>
      </c>
      <c r="J54" s="76">
        <v>20</v>
      </c>
      <c r="K54" s="76">
        <v>18</v>
      </c>
      <c r="L54" s="76">
        <v>17</v>
      </c>
      <c r="M54" s="77">
        <v>15</v>
      </c>
      <c r="N54" s="75">
        <f t="shared" si="1"/>
        <v>17.916666666666668</v>
      </c>
    </row>
    <row r="55" spans="1:14" ht="12" customHeight="1">
      <c r="A55" s="74" t="str">
        <f>'Pregnant Women Participating'!A55</f>
        <v>Santo Domingo Tribe, NM</v>
      </c>
      <c r="B55" s="75">
        <v>11</v>
      </c>
      <c r="C55" s="76">
        <v>9</v>
      </c>
      <c r="D55" s="76">
        <v>11</v>
      </c>
      <c r="E55" s="76">
        <v>10</v>
      </c>
      <c r="F55" s="76">
        <v>11</v>
      </c>
      <c r="G55" s="76">
        <v>14</v>
      </c>
      <c r="H55" s="76">
        <v>23</v>
      </c>
      <c r="I55" s="76">
        <v>14</v>
      </c>
      <c r="J55" s="76">
        <v>13</v>
      </c>
      <c r="K55" s="76">
        <v>13</v>
      </c>
      <c r="L55" s="76">
        <v>13</v>
      </c>
      <c r="M55" s="77">
        <v>15</v>
      </c>
      <c r="N55" s="75">
        <f t="shared" si="1"/>
        <v>13.083333333333334</v>
      </c>
    </row>
    <row r="56" spans="1:14" ht="12" customHeight="1">
      <c r="A56" s="74" t="str">
        <f>'Pregnant Women Participating'!A56</f>
        <v>Zuni Pueblo, NM</v>
      </c>
      <c r="B56" s="75">
        <v>63</v>
      </c>
      <c r="C56" s="76">
        <v>63</v>
      </c>
      <c r="D56" s="76">
        <v>64</v>
      </c>
      <c r="E56" s="76">
        <v>67</v>
      </c>
      <c r="F56" s="76">
        <v>70</v>
      </c>
      <c r="G56" s="76">
        <v>64</v>
      </c>
      <c r="H56" s="76">
        <v>61</v>
      </c>
      <c r="I56" s="76">
        <v>64</v>
      </c>
      <c r="J56" s="76">
        <v>70</v>
      </c>
      <c r="K56" s="76">
        <v>65</v>
      </c>
      <c r="L56" s="76">
        <v>74</v>
      </c>
      <c r="M56" s="77">
        <v>63</v>
      </c>
      <c r="N56" s="75">
        <f t="shared" si="1"/>
        <v>65.66666666666667</v>
      </c>
    </row>
    <row r="57" spans="1:14" ht="12" customHeight="1">
      <c r="A57" s="74" t="str">
        <f>'Pregnant Women Participating'!A57</f>
        <v>Cherokee Nation, OK</v>
      </c>
      <c r="B57" s="75">
        <v>150</v>
      </c>
      <c r="C57" s="76">
        <v>145</v>
      </c>
      <c r="D57" s="76">
        <v>136</v>
      </c>
      <c r="E57" s="76">
        <v>150</v>
      </c>
      <c r="F57" s="76">
        <v>161</v>
      </c>
      <c r="G57" s="76">
        <v>146</v>
      </c>
      <c r="H57" s="76">
        <v>156</v>
      </c>
      <c r="I57" s="76">
        <v>152</v>
      </c>
      <c r="J57" s="76">
        <v>158</v>
      </c>
      <c r="K57" s="76">
        <v>149</v>
      </c>
      <c r="L57" s="76">
        <v>170</v>
      </c>
      <c r="M57" s="77">
        <v>174</v>
      </c>
      <c r="N57" s="75">
        <f t="shared" si="1"/>
        <v>153.91666666666666</v>
      </c>
    </row>
    <row r="58" spans="1:14" ht="12" customHeight="1">
      <c r="A58" s="74" t="str">
        <f>'Pregnant Women Participating'!A58</f>
        <v>Chickasaw Nation, OK</v>
      </c>
      <c r="B58" s="75">
        <v>169</v>
      </c>
      <c r="C58" s="76">
        <v>155</v>
      </c>
      <c r="D58" s="76">
        <v>163</v>
      </c>
      <c r="E58" s="76">
        <v>170</v>
      </c>
      <c r="F58" s="76">
        <v>135</v>
      </c>
      <c r="G58" s="76">
        <v>149</v>
      </c>
      <c r="H58" s="76">
        <v>146</v>
      </c>
      <c r="I58" s="76">
        <v>147</v>
      </c>
      <c r="J58" s="76">
        <v>148</v>
      </c>
      <c r="K58" s="76">
        <v>145</v>
      </c>
      <c r="L58" s="76">
        <v>140</v>
      </c>
      <c r="M58" s="77">
        <v>133</v>
      </c>
      <c r="N58" s="75">
        <f t="shared" si="1"/>
        <v>150</v>
      </c>
    </row>
    <row r="59" spans="1:14" ht="12" customHeight="1">
      <c r="A59" s="74" t="str">
        <f>'Pregnant Women Participating'!A59</f>
        <v>Choctaw Nation, OK</v>
      </c>
      <c r="B59" s="75">
        <v>75</v>
      </c>
      <c r="C59" s="76">
        <v>71</v>
      </c>
      <c r="D59" s="76">
        <v>74</v>
      </c>
      <c r="E59" s="76">
        <v>71</v>
      </c>
      <c r="F59" s="76">
        <v>73</v>
      </c>
      <c r="G59" s="76">
        <v>80</v>
      </c>
      <c r="H59" s="76">
        <v>75</v>
      </c>
      <c r="I59" s="76">
        <v>77</v>
      </c>
      <c r="J59" s="76">
        <v>88</v>
      </c>
      <c r="K59" s="76">
        <v>87</v>
      </c>
      <c r="L59" s="76">
        <v>93</v>
      </c>
      <c r="M59" s="77">
        <v>107</v>
      </c>
      <c r="N59" s="75">
        <f t="shared" si="1"/>
        <v>80.91666666666667</v>
      </c>
    </row>
    <row r="60" spans="1:14" ht="12" customHeight="1">
      <c r="A60" s="74" t="str">
        <f>'Pregnant Women Participating'!A60</f>
        <v>Citizen Potawatomi Nation, OK</v>
      </c>
      <c r="B60" s="75">
        <v>38</v>
      </c>
      <c r="C60" s="76">
        <v>35</v>
      </c>
      <c r="D60" s="76">
        <v>32</v>
      </c>
      <c r="E60" s="76">
        <v>32</v>
      </c>
      <c r="F60" s="76">
        <v>34</v>
      </c>
      <c r="G60" s="76">
        <v>39</v>
      </c>
      <c r="H60" s="76">
        <v>42</v>
      </c>
      <c r="I60" s="76">
        <v>43</v>
      </c>
      <c r="J60" s="76">
        <v>48</v>
      </c>
      <c r="K60" s="76">
        <v>42</v>
      </c>
      <c r="L60" s="76">
        <v>42</v>
      </c>
      <c r="M60" s="77">
        <v>40</v>
      </c>
      <c r="N60" s="75">
        <f t="shared" si="1"/>
        <v>38.916666666666664</v>
      </c>
    </row>
    <row r="61" spans="1:14" ht="12" customHeight="1">
      <c r="A61" s="74" t="str">
        <f>'Pregnant Women Participating'!A61</f>
        <v>Inter-Tribal Council, OK</v>
      </c>
      <c r="B61" s="75">
        <v>24</v>
      </c>
      <c r="C61" s="76">
        <v>21</v>
      </c>
      <c r="D61" s="76">
        <v>22</v>
      </c>
      <c r="E61" s="76">
        <v>23</v>
      </c>
      <c r="F61" s="76">
        <v>21</v>
      </c>
      <c r="G61" s="76">
        <v>21</v>
      </c>
      <c r="H61" s="76">
        <v>20</v>
      </c>
      <c r="I61" s="76">
        <v>20</v>
      </c>
      <c r="J61" s="76">
        <v>17</v>
      </c>
      <c r="K61" s="76">
        <v>22</v>
      </c>
      <c r="L61" s="76">
        <v>21</v>
      </c>
      <c r="M61" s="77">
        <v>27</v>
      </c>
      <c r="N61" s="75">
        <f t="shared" si="1"/>
        <v>21.583333333333332</v>
      </c>
    </row>
    <row r="62" spans="1:14" ht="12" customHeight="1">
      <c r="A62" s="74" t="str">
        <f>'Pregnant Women Participating'!A62</f>
        <v>Muscogee Creek Nation, OK</v>
      </c>
      <c r="B62" s="75">
        <v>82</v>
      </c>
      <c r="C62" s="76">
        <v>69</v>
      </c>
      <c r="D62" s="76">
        <v>77</v>
      </c>
      <c r="E62" s="76">
        <v>83</v>
      </c>
      <c r="F62" s="76">
        <v>83</v>
      </c>
      <c r="G62" s="76">
        <v>83</v>
      </c>
      <c r="H62" s="76">
        <v>74</v>
      </c>
      <c r="I62" s="76">
        <v>71</v>
      </c>
      <c r="J62" s="76">
        <v>70</v>
      </c>
      <c r="K62" s="76">
        <v>69</v>
      </c>
      <c r="L62" s="76">
        <v>72</v>
      </c>
      <c r="M62" s="77">
        <v>76</v>
      </c>
      <c r="N62" s="75">
        <f t="shared" si="1"/>
        <v>75.75</v>
      </c>
    </row>
    <row r="63" spans="1:14" ht="12" customHeight="1">
      <c r="A63" s="74" t="str">
        <f>'Pregnant Women Participating'!A63</f>
        <v>Osage Tribal Council, OK</v>
      </c>
      <c r="B63" s="75">
        <v>59</v>
      </c>
      <c r="C63" s="76">
        <v>61</v>
      </c>
      <c r="D63" s="76">
        <v>59</v>
      </c>
      <c r="E63" s="76">
        <v>50</v>
      </c>
      <c r="F63" s="76">
        <v>38</v>
      </c>
      <c r="G63" s="76">
        <v>41</v>
      </c>
      <c r="H63" s="76">
        <v>42</v>
      </c>
      <c r="I63" s="76">
        <v>38</v>
      </c>
      <c r="J63" s="76">
        <v>36</v>
      </c>
      <c r="K63" s="76">
        <v>46</v>
      </c>
      <c r="L63" s="76">
        <v>47</v>
      </c>
      <c r="M63" s="77">
        <v>52</v>
      </c>
      <c r="N63" s="75">
        <f t="shared" si="1"/>
        <v>47.416666666666664</v>
      </c>
    </row>
    <row r="64" spans="1:14" ht="12" customHeight="1">
      <c r="A64" s="74" t="str">
        <f>'Pregnant Women Participating'!A64</f>
        <v>Otoe-Missouria Tribe, OK</v>
      </c>
      <c r="B64" s="75">
        <v>11</v>
      </c>
      <c r="C64" s="76">
        <v>11</v>
      </c>
      <c r="D64" s="76">
        <v>10</v>
      </c>
      <c r="E64" s="76">
        <v>11</v>
      </c>
      <c r="F64" s="76">
        <v>11</v>
      </c>
      <c r="G64" s="76">
        <v>11</v>
      </c>
      <c r="H64" s="76">
        <v>12</v>
      </c>
      <c r="I64" s="76">
        <v>13</v>
      </c>
      <c r="J64" s="76">
        <v>15</v>
      </c>
      <c r="K64" s="76">
        <v>16</v>
      </c>
      <c r="L64" s="76">
        <v>19</v>
      </c>
      <c r="M64" s="77">
        <v>17</v>
      </c>
      <c r="N64" s="75">
        <f t="shared" si="1"/>
        <v>13.083333333333334</v>
      </c>
    </row>
    <row r="65" spans="1:14" ht="12" customHeight="1">
      <c r="A65" s="74" t="str">
        <f>'Pregnant Women Participating'!A65</f>
        <v>Wichita, Caddo &amp; Delaware (WCD), OK</v>
      </c>
      <c r="B65" s="75">
        <v>132</v>
      </c>
      <c r="C65" s="76">
        <v>123</v>
      </c>
      <c r="D65" s="76">
        <v>117</v>
      </c>
      <c r="E65" s="76">
        <v>128</v>
      </c>
      <c r="F65" s="76">
        <v>94</v>
      </c>
      <c r="G65" s="76">
        <v>101</v>
      </c>
      <c r="H65" s="76">
        <v>97</v>
      </c>
      <c r="I65" s="76">
        <v>101</v>
      </c>
      <c r="J65" s="76">
        <v>97</v>
      </c>
      <c r="K65" s="76">
        <v>93</v>
      </c>
      <c r="L65" s="76">
        <v>104</v>
      </c>
      <c r="M65" s="77">
        <v>103</v>
      </c>
      <c r="N65" s="75">
        <f t="shared" si="1"/>
        <v>107.5</v>
      </c>
    </row>
    <row r="66" spans="1:14" s="84" customFormat="1" ht="24.75" customHeight="1">
      <c r="A66" s="79" t="str">
        <f>'Pregnant Women Participating'!A66</f>
        <v>Southwest Region</v>
      </c>
      <c r="B66" s="80">
        <v>30461</v>
      </c>
      <c r="C66" s="81">
        <v>29391</v>
      </c>
      <c r="D66" s="81">
        <v>29110</v>
      </c>
      <c r="E66" s="81">
        <v>29953</v>
      </c>
      <c r="F66" s="81">
        <v>29944</v>
      </c>
      <c r="G66" s="81">
        <v>30257</v>
      </c>
      <c r="H66" s="81">
        <v>30389</v>
      </c>
      <c r="I66" s="81">
        <v>30266</v>
      </c>
      <c r="J66" s="81">
        <v>30371</v>
      </c>
      <c r="K66" s="81">
        <v>31016</v>
      </c>
      <c r="L66" s="81">
        <v>31295</v>
      </c>
      <c r="M66" s="82">
        <v>31954</v>
      </c>
      <c r="N66" s="80">
        <f t="shared" si="1"/>
        <v>30367.25</v>
      </c>
    </row>
    <row r="67" spans="1:14" ht="12" customHeight="1">
      <c r="A67" s="74" t="str">
        <f>'Pregnant Women Participating'!A67</f>
        <v>Colorado</v>
      </c>
      <c r="B67" s="75">
        <v>4265</v>
      </c>
      <c r="C67" s="76">
        <v>4069</v>
      </c>
      <c r="D67" s="76">
        <v>4052</v>
      </c>
      <c r="E67" s="76">
        <v>4163</v>
      </c>
      <c r="F67" s="76">
        <v>4212</v>
      </c>
      <c r="G67" s="76">
        <v>4278</v>
      </c>
      <c r="H67" s="76">
        <v>4392</v>
      </c>
      <c r="I67" s="76">
        <v>4358</v>
      </c>
      <c r="J67" s="76">
        <v>4403</v>
      </c>
      <c r="K67" s="76">
        <v>4400</v>
      </c>
      <c r="L67" s="76">
        <v>2848</v>
      </c>
      <c r="M67" s="77">
        <v>4528</v>
      </c>
      <c r="N67" s="75">
        <f t="shared" si="1"/>
        <v>4164</v>
      </c>
    </row>
    <row r="68" spans="1:14" ht="12" customHeight="1">
      <c r="A68" s="74" t="str">
        <f>'Pregnant Women Participating'!A68</f>
        <v>Iowa</v>
      </c>
      <c r="B68" s="75">
        <v>1169</v>
      </c>
      <c r="C68" s="76">
        <v>1116</v>
      </c>
      <c r="D68" s="76">
        <v>1108</v>
      </c>
      <c r="E68" s="76">
        <v>1146</v>
      </c>
      <c r="F68" s="76">
        <v>1107</v>
      </c>
      <c r="G68" s="76">
        <v>1090</v>
      </c>
      <c r="H68" s="76">
        <v>1135</v>
      </c>
      <c r="I68" s="76">
        <v>1171</v>
      </c>
      <c r="J68" s="76">
        <v>1183</v>
      </c>
      <c r="K68" s="76">
        <v>1237</v>
      </c>
      <c r="L68" s="76">
        <v>1236</v>
      </c>
      <c r="M68" s="77">
        <v>1287</v>
      </c>
      <c r="N68" s="75">
        <f t="shared" si="1"/>
        <v>1165.4166666666667</v>
      </c>
    </row>
    <row r="69" spans="1:14" ht="12" customHeight="1">
      <c r="A69" s="74" t="str">
        <f>'Pregnant Women Participating'!A69</f>
        <v>Kansas</v>
      </c>
      <c r="B69" s="75">
        <v>2227</v>
      </c>
      <c r="C69" s="76">
        <v>2148</v>
      </c>
      <c r="D69" s="76">
        <v>2148</v>
      </c>
      <c r="E69" s="76">
        <v>2249</v>
      </c>
      <c r="F69" s="76">
        <v>2211</v>
      </c>
      <c r="G69" s="76">
        <v>2250</v>
      </c>
      <c r="H69" s="76">
        <v>2263</v>
      </c>
      <c r="I69" s="76">
        <v>2269</v>
      </c>
      <c r="J69" s="76">
        <v>2305</v>
      </c>
      <c r="K69" s="76">
        <v>2341</v>
      </c>
      <c r="L69" s="76">
        <v>2329</v>
      </c>
      <c r="M69" s="77">
        <v>2398</v>
      </c>
      <c r="N69" s="75">
        <f t="shared" si="1"/>
        <v>2261.5</v>
      </c>
    </row>
    <row r="70" spans="1:14" ht="12" customHeight="1">
      <c r="A70" s="74" t="str">
        <f>'Pregnant Women Participating'!A70</f>
        <v>Missouri</v>
      </c>
      <c r="B70" s="75">
        <v>4537</v>
      </c>
      <c r="C70" s="76">
        <v>4403</v>
      </c>
      <c r="D70" s="76">
        <v>4456</v>
      </c>
      <c r="E70" s="76">
        <v>4467</v>
      </c>
      <c r="F70" s="76">
        <v>4466</v>
      </c>
      <c r="G70" s="76">
        <v>4546</v>
      </c>
      <c r="H70" s="76">
        <v>4611</v>
      </c>
      <c r="I70" s="76">
        <v>4683</v>
      </c>
      <c r="J70" s="76">
        <v>4608</v>
      </c>
      <c r="K70" s="76">
        <v>4637</v>
      </c>
      <c r="L70" s="76">
        <v>4706</v>
      </c>
      <c r="M70" s="77">
        <v>4754</v>
      </c>
      <c r="N70" s="75">
        <f aca="true" t="shared" si="2" ref="N70:N101">IF(SUM(B70:M70)&gt;0,AVERAGE(B70:M70),"0")</f>
        <v>4572.833333333333</v>
      </c>
    </row>
    <row r="71" spans="1:14" ht="12" customHeight="1">
      <c r="A71" s="74" t="str">
        <f>'Pregnant Women Participating'!A71</f>
        <v>Montana</v>
      </c>
      <c r="B71" s="75">
        <v>1185</v>
      </c>
      <c r="C71" s="76">
        <v>963</v>
      </c>
      <c r="D71" s="76">
        <v>985</v>
      </c>
      <c r="E71" s="76">
        <v>1000</v>
      </c>
      <c r="F71" s="76">
        <v>1027</v>
      </c>
      <c r="G71" s="76">
        <v>1070</v>
      </c>
      <c r="H71" s="76">
        <v>1075</v>
      </c>
      <c r="I71" s="76">
        <v>1028</v>
      </c>
      <c r="J71" s="76">
        <v>1022</v>
      </c>
      <c r="K71" s="76">
        <v>1017</v>
      </c>
      <c r="L71" s="76">
        <v>1027</v>
      </c>
      <c r="M71" s="77">
        <v>1008</v>
      </c>
      <c r="N71" s="75">
        <f t="shared" si="2"/>
        <v>1033.9166666666667</v>
      </c>
    </row>
    <row r="72" spans="1:14" ht="12" customHeight="1">
      <c r="A72" s="74" t="str">
        <f>'Pregnant Women Participating'!A72</f>
        <v>Nebraska</v>
      </c>
      <c r="B72" s="75">
        <v>955</v>
      </c>
      <c r="C72" s="76">
        <v>955</v>
      </c>
      <c r="D72" s="76">
        <v>958</v>
      </c>
      <c r="E72" s="76">
        <v>952</v>
      </c>
      <c r="F72" s="76">
        <v>905</v>
      </c>
      <c r="G72" s="76">
        <v>927</v>
      </c>
      <c r="H72" s="76">
        <v>931</v>
      </c>
      <c r="I72" s="76">
        <v>961</v>
      </c>
      <c r="J72" s="76">
        <v>912</v>
      </c>
      <c r="K72" s="76">
        <v>984</v>
      </c>
      <c r="L72" s="76">
        <v>977</v>
      </c>
      <c r="M72" s="77">
        <v>1015</v>
      </c>
      <c r="N72" s="75">
        <f t="shared" si="2"/>
        <v>952.6666666666666</v>
      </c>
    </row>
    <row r="73" spans="1:14" ht="12" customHeight="1">
      <c r="A73" s="74" t="str">
        <f>'Pregnant Women Participating'!A73</f>
        <v>North Dakota</v>
      </c>
      <c r="B73" s="75">
        <v>500</v>
      </c>
      <c r="C73" s="76">
        <v>490</v>
      </c>
      <c r="D73" s="76">
        <v>496</v>
      </c>
      <c r="E73" s="76">
        <v>518</v>
      </c>
      <c r="F73" s="76">
        <v>497</v>
      </c>
      <c r="G73" s="76">
        <v>515</v>
      </c>
      <c r="H73" s="76">
        <v>517</v>
      </c>
      <c r="I73" s="76">
        <v>522</v>
      </c>
      <c r="J73" s="76">
        <v>527</v>
      </c>
      <c r="K73" s="76">
        <v>518</v>
      </c>
      <c r="L73" s="76">
        <v>522</v>
      </c>
      <c r="M73" s="77">
        <v>527</v>
      </c>
      <c r="N73" s="75">
        <f t="shared" si="2"/>
        <v>512.4166666666666</v>
      </c>
    </row>
    <row r="74" spans="1:14" ht="12" customHeight="1">
      <c r="A74" s="74" t="str">
        <f>'Pregnant Women Participating'!A74</f>
        <v>South Dakota</v>
      </c>
      <c r="B74" s="75">
        <v>580</v>
      </c>
      <c r="C74" s="76">
        <v>595</v>
      </c>
      <c r="D74" s="76">
        <v>566</v>
      </c>
      <c r="E74" s="76">
        <v>626</v>
      </c>
      <c r="F74" s="76">
        <v>686</v>
      </c>
      <c r="G74" s="76">
        <v>688</v>
      </c>
      <c r="H74" s="76">
        <v>763</v>
      </c>
      <c r="I74" s="76">
        <v>791</v>
      </c>
      <c r="J74" s="76">
        <v>814</v>
      </c>
      <c r="K74" s="76">
        <v>777</v>
      </c>
      <c r="L74" s="76">
        <v>745</v>
      </c>
      <c r="M74" s="77">
        <v>717</v>
      </c>
      <c r="N74" s="75">
        <f t="shared" si="2"/>
        <v>695.6666666666666</v>
      </c>
    </row>
    <row r="75" spans="1:14" ht="12" customHeight="1">
      <c r="A75" s="74" t="str">
        <f>'Pregnant Women Participating'!A75</f>
        <v>Utah</v>
      </c>
      <c r="B75" s="75">
        <v>3975</v>
      </c>
      <c r="C75" s="76">
        <v>3916</v>
      </c>
      <c r="D75" s="76">
        <v>3827</v>
      </c>
      <c r="E75" s="76">
        <v>3907</v>
      </c>
      <c r="F75" s="76">
        <v>3988</v>
      </c>
      <c r="G75" s="76">
        <v>3976</v>
      </c>
      <c r="H75" s="76">
        <v>3973</v>
      </c>
      <c r="I75" s="76">
        <v>3946</v>
      </c>
      <c r="J75" s="76">
        <v>3862</v>
      </c>
      <c r="K75" s="76">
        <v>3856</v>
      </c>
      <c r="L75" s="76">
        <v>3855</v>
      </c>
      <c r="M75" s="77">
        <v>3932</v>
      </c>
      <c r="N75" s="75">
        <f t="shared" si="2"/>
        <v>3917.75</v>
      </c>
    </row>
    <row r="76" spans="1:14" ht="12" customHeight="1">
      <c r="A76" s="74" t="str">
        <f>'Pregnant Women Participating'!A76</f>
        <v>Wyoming</v>
      </c>
      <c r="B76" s="75">
        <v>602</v>
      </c>
      <c r="C76" s="76">
        <v>585</v>
      </c>
      <c r="D76" s="76">
        <v>588</v>
      </c>
      <c r="E76" s="76">
        <v>603</v>
      </c>
      <c r="F76" s="76">
        <v>585</v>
      </c>
      <c r="G76" s="76">
        <v>604</v>
      </c>
      <c r="H76" s="76">
        <v>587</v>
      </c>
      <c r="I76" s="76">
        <v>567</v>
      </c>
      <c r="J76" s="76">
        <v>551</v>
      </c>
      <c r="K76" s="76">
        <v>559</v>
      </c>
      <c r="L76" s="76">
        <v>563</v>
      </c>
      <c r="M76" s="77">
        <v>574</v>
      </c>
      <c r="N76" s="75">
        <f t="shared" si="2"/>
        <v>580.6666666666666</v>
      </c>
    </row>
    <row r="77" spans="1:14" ht="12" customHeight="1">
      <c r="A77" s="74" t="str">
        <f>'Pregnant Women Participating'!A77</f>
        <v>Ute Mountain Ute Tribe, CO</v>
      </c>
      <c r="B77" s="75">
        <v>3</v>
      </c>
      <c r="C77" s="76">
        <v>2</v>
      </c>
      <c r="D77" s="76">
        <v>2</v>
      </c>
      <c r="E77" s="76">
        <v>3</v>
      </c>
      <c r="F77" s="76">
        <v>1</v>
      </c>
      <c r="G77" s="76">
        <v>1</v>
      </c>
      <c r="H77" s="76">
        <v>1</v>
      </c>
      <c r="I77" s="76">
        <v>1</v>
      </c>
      <c r="J77" s="76">
        <v>1</v>
      </c>
      <c r="K77" s="76">
        <v>1</v>
      </c>
      <c r="L77" s="76">
        <v>0</v>
      </c>
      <c r="M77" s="77">
        <v>2</v>
      </c>
      <c r="N77" s="75">
        <f t="shared" si="2"/>
        <v>1.5</v>
      </c>
    </row>
    <row r="78" spans="1:14" ht="12" customHeight="1">
      <c r="A78" s="74" t="str">
        <f>'Pregnant Women Participating'!A78</f>
        <v>Omaha Sioux, NE</v>
      </c>
      <c r="B78" s="75">
        <v>2</v>
      </c>
      <c r="C78" s="76">
        <v>1</v>
      </c>
      <c r="D78" s="76">
        <v>2</v>
      </c>
      <c r="E78" s="76">
        <v>1</v>
      </c>
      <c r="F78" s="76">
        <v>0</v>
      </c>
      <c r="G78" s="76">
        <v>1</v>
      </c>
      <c r="H78" s="76">
        <v>0</v>
      </c>
      <c r="I78" s="76">
        <v>0</v>
      </c>
      <c r="J78" s="76">
        <v>0</v>
      </c>
      <c r="K78" s="76">
        <v>0</v>
      </c>
      <c r="L78" s="76">
        <v>0</v>
      </c>
      <c r="M78" s="77">
        <v>0</v>
      </c>
      <c r="N78" s="75">
        <f t="shared" si="2"/>
        <v>0.5833333333333334</v>
      </c>
    </row>
    <row r="79" spans="1:14" ht="12" customHeight="1">
      <c r="A79" s="74" t="str">
        <f>'Pregnant Women Participating'!A79</f>
        <v>Santee Sioux, NE</v>
      </c>
      <c r="B79" s="75">
        <v>0</v>
      </c>
      <c r="C79" s="76">
        <v>1</v>
      </c>
      <c r="D79" s="76">
        <v>0</v>
      </c>
      <c r="E79" s="76">
        <v>1</v>
      </c>
      <c r="F79" s="76">
        <v>0</v>
      </c>
      <c r="G79" s="76">
        <v>0</v>
      </c>
      <c r="H79" s="76">
        <v>0</v>
      </c>
      <c r="I79" s="76">
        <v>1</v>
      </c>
      <c r="J79" s="76">
        <v>1</v>
      </c>
      <c r="K79" s="76">
        <v>1</v>
      </c>
      <c r="L79" s="76">
        <v>1</v>
      </c>
      <c r="M79" s="77">
        <v>0</v>
      </c>
      <c r="N79" s="75">
        <f t="shared" si="2"/>
        <v>0.5</v>
      </c>
    </row>
    <row r="80" spans="1:14" ht="12" customHeight="1">
      <c r="A80" s="74" t="str">
        <f>'Pregnant Women Participating'!A80</f>
        <v>Winnebago Tribe, NE</v>
      </c>
      <c r="B80" s="75">
        <v>3</v>
      </c>
      <c r="C80" s="76">
        <v>3</v>
      </c>
      <c r="D80" s="76">
        <v>0</v>
      </c>
      <c r="E80" s="76">
        <v>1</v>
      </c>
      <c r="F80" s="76">
        <v>3</v>
      </c>
      <c r="G80" s="76">
        <v>2</v>
      </c>
      <c r="H80" s="76">
        <v>3</v>
      </c>
      <c r="I80" s="76">
        <v>2</v>
      </c>
      <c r="J80" s="76">
        <v>3</v>
      </c>
      <c r="K80" s="76">
        <v>2</v>
      </c>
      <c r="L80" s="76">
        <v>2</v>
      </c>
      <c r="M80" s="77">
        <v>1</v>
      </c>
      <c r="N80" s="75">
        <f t="shared" si="2"/>
        <v>2.0833333333333335</v>
      </c>
    </row>
    <row r="81" spans="1:14" ht="12" customHeight="1">
      <c r="A81" s="74" t="str">
        <f>'Pregnant Women Participating'!A81</f>
        <v>Standing Rock Sioux Tribe, ND</v>
      </c>
      <c r="B81" s="75">
        <v>7</v>
      </c>
      <c r="C81" s="76">
        <v>2</v>
      </c>
      <c r="D81" s="76">
        <v>4</v>
      </c>
      <c r="E81" s="76">
        <v>5</v>
      </c>
      <c r="F81" s="76">
        <v>6</v>
      </c>
      <c r="G81" s="76">
        <v>7</v>
      </c>
      <c r="H81" s="76">
        <v>8</v>
      </c>
      <c r="I81" s="76">
        <v>5</v>
      </c>
      <c r="J81" s="76">
        <v>5</v>
      </c>
      <c r="K81" s="76">
        <v>6</v>
      </c>
      <c r="L81" s="76">
        <v>6</v>
      </c>
      <c r="M81" s="77">
        <v>6</v>
      </c>
      <c r="N81" s="75">
        <f t="shared" si="2"/>
        <v>5.583333333333333</v>
      </c>
    </row>
    <row r="82" spans="1:14" ht="12" customHeight="1">
      <c r="A82" s="74" t="str">
        <f>'Pregnant Women Participating'!A82</f>
        <v>Three Affiliated Tribes, ND</v>
      </c>
      <c r="B82" s="75">
        <v>1</v>
      </c>
      <c r="C82" s="76">
        <v>2</v>
      </c>
      <c r="D82" s="76">
        <v>2</v>
      </c>
      <c r="E82" s="76">
        <v>3</v>
      </c>
      <c r="F82" s="76">
        <v>1</v>
      </c>
      <c r="G82" s="76">
        <v>0</v>
      </c>
      <c r="H82" s="76">
        <v>1</v>
      </c>
      <c r="I82" s="76">
        <v>0</v>
      </c>
      <c r="J82" s="76">
        <v>0</v>
      </c>
      <c r="K82" s="76">
        <v>0</v>
      </c>
      <c r="L82" s="76">
        <v>1</v>
      </c>
      <c r="M82" s="77">
        <v>2</v>
      </c>
      <c r="N82" s="75">
        <f t="shared" si="2"/>
        <v>1.0833333333333333</v>
      </c>
    </row>
    <row r="83" spans="1:14" ht="12" customHeight="1">
      <c r="A83" s="74" t="str">
        <f>'Pregnant Women Participating'!A83</f>
        <v>Cheyenne River Sioux, SD</v>
      </c>
      <c r="B83" s="75">
        <v>3</v>
      </c>
      <c r="C83" s="76">
        <v>5</v>
      </c>
      <c r="D83" s="76">
        <v>5</v>
      </c>
      <c r="E83" s="76">
        <v>7</v>
      </c>
      <c r="F83" s="76">
        <v>9</v>
      </c>
      <c r="G83" s="76">
        <v>9</v>
      </c>
      <c r="H83" s="76">
        <v>12</v>
      </c>
      <c r="I83" s="76">
        <v>10</v>
      </c>
      <c r="J83" s="76">
        <v>12</v>
      </c>
      <c r="K83" s="76">
        <v>7</v>
      </c>
      <c r="L83" s="76">
        <v>5</v>
      </c>
      <c r="M83" s="77">
        <v>6</v>
      </c>
      <c r="N83" s="75">
        <f t="shared" si="2"/>
        <v>7.5</v>
      </c>
    </row>
    <row r="84" spans="1:14" ht="12" customHeight="1">
      <c r="A84" s="74" t="str">
        <f>'Pregnant Women Participating'!A84</f>
        <v>Rosebud Sioux, SD</v>
      </c>
      <c r="B84" s="75">
        <v>36</v>
      </c>
      <c r="C84" s="76">
        <v>31</v>
      </c>
      <c r="D84" s="76">
        <v>25</v>
      </c>
      <c r="E84" s="76">
        <v>28</v>
      </c>
      <c r="F84" s="76">
        <v>34</v>
      </c>
      <c r="G84" s="76">
        <v>34</v>
      </c>
      <c r="H84" s="76">
        <v>34</v>
      </c>
      <c r="I84" s="76">
        <v>31</v>
      </c>
      <c r="J84" s="76">
        <v>28</v>
      </c>
      <c r="K84" s="76">
        <v>28</v>
      </c>
      <c r="L84" s="76">
        <v>28</v>
      </c>
      <c r="M84" s="77">
        <v>26</v>
      </c>
      <c r="N84" s="75">
        <f t="shared" si="2"/>
        <v>30.25</v>
      </c>
    </row>
    <row r="85" spans="1:14" ht="12" customHeight="1">
      <c r="A85" s="74" t="str">
        <f>'Pregnant Women Participating'!A85</f>
        <v>Northern Arapahoe, WY</v>
      </c>
      <c r="B85" s="75">
        <v>7</v>
      </c>
      <c r="C85" s="76">
        <v>6</v>
      </c>
      <c r="D85" s="76">
        <v>7</v>
      </c>
      <c r="E85" s="76">
        <v>10</v>
      </c>
      <c r="F85" s="76">
        <v>7</v>
      </c>
      <c r="G85" s="76">
        <v>8</v>
      </c>
      <c r="H85" s="76">
        <v>9</v>
      </c>
      <c r="I85" s="76">
        <v>12</v>
      </c>
      <c r="J85" s="76">
        <v>12</v>
      </c>
      <c r="K85" s="76">
        <v>14</v>
      </c>
      <c r="L85" s="76">
        <v>16</v>
      </c>
      <c r="M85" s="77">
        <v>13</v>
      </c>
      <c r="N85" s="75">
        <f t="shared" si="2"/>
        <v>10.083333333333334</v>
      </c>
    </row>
    <row r="86" spans="1:14" ht="12" customHeight="1">
      <c r="A86" s="74" t="str">
        <f>'Pregnant Women Participating'!A86</f>
        <v>Shoshone Tribe, WY</v>
      </c>
      <c r="B86" s="75">
        <v>6</v>
      </c>
      <c r="C86" s="76">
        <v>5</v>
      </c>
      <c r="D86" s="76">
        <v>5</v>
      </c>
      <c r="E86" s="76">
        <v>6</v>
      </c>
      <c r="F86" s="76">
        <v>7</v>
      </c>
      <c r="G86" s="76">
        <v>8</v>
      </c>
      <c r="H86" s="76">
        <v>9</v>
      </c>
      <c r="I86" s="76">
        <v>7</v>
      </c>
      <c r="J86" s="76">
        <v>5</v>
      </c>
      <c r="K86" s="76">
        <v>3</v>
      </c>
      <c r="L86" s="76">
        <v>4</v>
      </c>
      <c r="M86" s="77">
        <v>6</v>
      </c>
      <c r="N86" s="75">
        <f t="shared" si="2"/>
        <v>5.916666666666667</v>
      </c>
    </row>
    <row r="87" spans="1:14" s="84" customFormat="1" ht="24.75" customHeight="1">
      <c r="A87" s="79" t="str">
        <f>'Pregnant Women Participating'!A87</f>
        <v>Mountain Plains</v>
      </c>
      <c r="B87" s="80">
        <v>20063</v>
      </c>
      <c r="C87" s="81">
        <v>19298</v>
      </c>
      <c r="D87" s="81">
        <v>19236</v>
      </c>
      <c r="E87" s="81">
        <v>19696</v>
      </c>
      <c r="F87" s="81">
        <v>19752</v>
      </c>
      <c r="G87" s="81">
        <v>20014</v>
      </c>
      <c r="H87" s="81">
        <v>20324</v>
      </c>
      <c r="I87" s="81">
        <v>20365</v>
      </c>
      <c r="J87" s="81">
        <v>20254</v>
      </c>
      <c r="K87" s="81">
        <v>20388</v>
      </c>
      <c r="L87" s="81">
        <v>18871</v>
      </c>
      <c r="M87" s="82">
        <v>20802</v>
      </c>
      <c r="N87" s="80">
        <f t="shared" si="2"/>
        <v>19921.916666666668</v>
      </c>
    </row>
    <row r="88" spans="1:14" ht="12" customHeight="1">
      <c r="A88" s="85" t="str">
        <f>'Pregnant Women Participating'!A88</f>
        <v>Alaska</v>
      </c>
      <c r="B88" s="75">
        <v>1510</v>
      </c>
      <c r="C88" s="76">
        <v>1430</v>
      </c>
      <c r="D88" s="76">
        <v>1338</v>
      </c>
      <c r="E88" s="76">
        <v>1364</v>
      </c>
      <c r="F88" s="76">
        <v>1359</v>
      </c>
      <c r="G88" s="76">
        <v>1359</v>
      </c>
      <c r="H88" s="76">
        <v>1366</v>
      </c>
      <c r="I88" s="76">
        <v>1339</v>
      </c>
      <c r="J88" s="76">
        <v>1344</v>
      </c>
      <c r="K88" s="76">
        <v>1343</v>
      </c>
      <c r="L88" s="76">
        <v>1337</v>
      </c>
      <c r="M88" s="77">
        <v>1357</v>
      </c>
      <c r="N88" s="75">
        <f t="shared" si="2"/>
        <v>1370.5</v>
      </c>
    </row>
    <row r="89" spans="1:14" ht="12" customHeight="1">
      <c r="A89" s="85" t="str">
        <f>'Pregnant Women Participating'!A89</f>
        <v>American Samoa</v>
      </c>
      <c r="B89" s="75">
        <v>95</v>
      </c>
      <c r="C89" s="76">
        <v>93</v>
      </c>
      <c r="D89" s="76">
        <v>94</v>
      </c>
      <c r="E89" s="76">
        <v>105</v>
      </c>
      <c r="F89" s="76">
        <v>109</v>
      </c>
      <c r="G89" s="76">
        <v>114</v>
      </c>
      <c r="H89" s="76">
        <v>117</v>
      </c>
      <c r="I89" s="76">
        <v>121</v>
      </c>
      <c r="J89" s="76">
        <v>110</v>
      </c>
      <c r="K89" s="76">
        <v>110</v>
      </c>
      <c r="L89" s="76">
        <v>106</v>
      </c>
      <c r="M89" s="77">
        <v>103</v>
      </c>
      <c r="N89" s="75">
        <f t="shared" si="2"/>
        <v>106.41666666666667</v>
      </c>
    </row>
    <row r="90" spans="1:14" ht="12" customHeight="1">
      <c r="A90" s="85" t="str">
        <f>'Pregnant Women Participating'!A90</f>
        <v>Arizona</v>
      </c>
      <c r="B90" s="75">
        <v>4488</v>
      </c>
      <c r="C90" s="76">
        <v>4293</v>
      </c>
      <c r="D90" s="76">
        <v>4344</v>
      </c>
      <c r="E90" s="76">
        <v>4524</v>
      </c>
      <c r="F90" s="76">
        <v>4401</v>
      </c>
      <c r="G90" s="76">
        <v>4440</v>
      </c>
      <c r="H90" s="76">
        <v>4451</v>
      </c>
      <c r="I90" s="76">
        <v>4413</v>
      </c>
      <c r="J90" s="76">
        <v>4381</v>
      </c>
      <c r="K90" s="76">
        <v>4441</v>
      </c>
      <c r="L90" s="76">
        <v>4581</v>
      </c>
      <c r="M90" s="77">
        <v>4603</v>
      </c>
      <c r="N90" s="75">
        <f t="shared" si="2"/>
        <v>4446.666666666667</v>
      </c>
    </row>
    <row r="91" spans="1:14" ht="12" customHeight="1">
      <c r="A91" s="85" t="str">
        <f>'Pregnant Women Participating'!A91</f>
        <v>California</v>
      </c>
      <c r="B91" s="75">
        <v>59549</v>
      </c>
      <c r="C91" s="76">
        <v>56135</v>
      </c>
      <c r="D91" s="76">
        <v>56892</v>
      </c>
      <c r="E91" s="76">
        <v>58898</v>
      </c>
      <c r="F91" s="76">
        <v>57122</v>
      </c>
      <c r="G91" s="76">
        <v>57658</v>
      </c>
      <c r="H91" s="76">
        <v>58288</v>
      </c>
      <c r="I91" s="76">
        <v>57510</v>
      </c>
      <c r="J91" s="76">
        <v>57302</v>
      </c>
      <c r="K91" s="76">
        <v>58233</v>
      </c>
      <c r="L91" s="76">
        <v>58232</v>
      </c>
      <c r="M91" s="77">
        <v>58321</v>
      </c>
      <c r="N91" s="75">
        <f t="shared" si="2"/>
        <v>57845</v>
      </c>
    </row>
    <row r="92" spans="1:14" ht="12" customHeight="1">
      <c r="A92" s="85" t="str">
        <f>'Pregnant Women Participating'!A92</f>
        <v>Guam</v>
      </c>
      <c r="B92" s="75">
        <v>256</v>
      </c>
      <c r="C92" s="76">
        <v>269</v>
      </c>
      <c r="D92" s="76">
        <v>266</v>
      </c>
      <c r="E92" s="76">
        <v>257</v>
      </c>
      <c r="F92" s="76">
        <v>274</v>
      </c>
      <c r="G92" s="76">
        <v>281</v>
      </c>
      <c r="H92" s="76">
        <v>290</v>
      </c>
      <c r="I92" s="76">
        <v>301</v>
      </c>
      <c r="J92" s="76">
        <v>307</v>
      </c>
      <c r="K92" s="76">
        <v>326</v>
      </c>
      <c r="L92" s="76">
        <v>337</v>
      </c>
      <c r="M92" s="77">
        <v>323</v>
      </c>
      <c r="N92" s="75">
        <f t="shared" si="2"/>
        <v>290.5833333333333</v>
      </c>
    </row>
    <row r="93" spans="1:14" ht="12" customHeight="1">
      <c r="A93" s="85" t="str">
        <f>'Pregnant Women Participating'!A93</f>
        <v>Hawaii</v>
      </c>
      <c r="B93" s="75">
        <v>1854</v>
      </c>
      <c r="C93" s="76">
        <v>1839</v>
      </c>
      <c r="D93" s="76">
        <v>1790</v>
      </c>
      <c r="E93" s="76">
        <v>1816</v>
      </c>
      <c r="F93" s="76">
        <v>1724</v>
      </c>
      <c r="G93" s="76">
        <v>1722</v>
      </c>
      <c r="H93" s="76">
        <v>1775</v>
      </c>
      <c r="I93" s="76">
        <v>1748</v>
      </c>
      <c r="J93" s="76">
        <v>1827</v>
      </c>
      <c r="K93" s="76">
        <v>1804</v>
      </c>
      <c r="L93" s="76">
        <v>1788</v>
      </c>
      <c r="M93" s="77">
        <v>1817</v>
      </c>
      <c r="N93" s="75">
        <f t="shared" si="2"/>
        <v>1792</v>
      </c>
    </row>
    <row r="94" spans="1:14" ht="12" customHeight="1">
      <c r="A94" s="85" t="str">
        <f>'Pregnant Women Participating'!A94</f>
        <v>Idaho</v>
      </c>
      <c r="B94" s="75">
        <v>3064</v>
      </c>
      <c r="C94" s="76">
        <v>2971</v>
      </c>
      <c r="D94" s="76">
        <v>2960</v>
      </c>
      <c r="E94" s="76">
        <v>3012</v>
      </c>
      <c r="F94" s="76">
        <v>3000</v>
      </c>
      <c r="G94" s="76">
        <v>3028</v>
      </c>
      <c r="H94" s="76">
        <v>3045</v>
      </c>
      <c r="I94" s="76">
        <v>3078</v>
      </c>
      <c r="J94" s="76">
        <v>3068</v>
      </c>
      <c r="K94" s="76">
        <v>3131</v>
      </c>
      <c r="L94" s="76">
        <v>3108</v>
      </c>
      <c r="M94" s="77">
        <v>3122</v>
      </c>
      <c r="N94" s="75">
        <f t="shared" si="2"/>
        <v>3048.9166666666665</v>
      </c>
    </row>
    <row r="95" spans="1:14" ht="12" customHeight="1">
      <c r="A95" s="85" t="str">
        <f>'Pregnant Women Participating'!A95</f>
        <v>Nevada</v>
      </c>
      <c r="B95" s="75">
        <v>2110</v>
      </c>
      <c r="C95" s="76">
        <v>2164</v>
      </c>
      <c r="D95" s="76">
        <v>2147</v>
      </c>
      <c r="E95" s="76">
        <v>2222</v>
      </c>
      <c r="F95" s="76">
        <v>2325</v>
      </c>
      <c r="G95" s="76">
        <v>2349</v>
      </c>
      <c r="H95" s="76">
        <v>2388</v>
      </c>
      <c r="I95" s="76">
        <v>2347</v>
      </c>
      <c r="J95" s="76">
        <v>2311</v>
      </c>
      <c r="K95" s="76">
        <v>2354</v>
      </c>
      <c r="L95" s="76">
        <v>2432</v>
      </c>
      <c r="M95" s="77">
        <v>2463</v>
      </c>
      <c r="N95" s="75">
        <f t="shared" si="2"/>
        <v>2301</v>
      </c>
    </row>
    <row r="96" spans="1:14" ht="12" customHeight="1">
      <c r="A96" s="85" t="str">
        <f>'Pregnant Women Participating'!A96</f>
        <v>Oregon</v>
      </c>
      <c r="B96" s="75">
        <v>7097</v>
      </c>
      <c r="C96" s="76">
        <v>6990</v>
      </c>
      <c r="D96" s="76">
        <v>6968</v>
      </c>
      <c r="E96" s="76">
        <v>7084</v>
      </c>
      <c r="F96" s="76">
        <v>7089</v>
      </c>
      <c r="G96" s="76">
        <v>7200</v>
      </c>
      <c r="H96" s="76">
        <v>7199</v>
      </c>
      <c r="I96" s="76">
        <v>7295</v>
      </c>
      <c r="J96" s="76">
        <v>7265</v>
      </c>
      <c r="K96" s="76">
        <v>7299</v>
      </c>
      <c r="L96" s="76">
        <v>7284</v>
      </c>
      <c r="M96" s="77">
        <v>7241</v>
      </c>
      <c r="N96" s="75">
        <f t="shared" si="2"/>
        <v>7167.583333333333</v>
      </c>
    </row>
    <row r="97" spans="1:14" ht="12" customHeight="1">
      <c r="A97" s="85" t="str">
        <f>'Pregnant Women Participating'!A97</f>
        <v>Washington</v>
      </c>
      <c r="B97" s="75">
        <v>9940</v>
      </c>
      <c r="C97" s="76">
        <v>9626</v>
      </c>
      <c r="D97" s="76">
        <v>9586</v>
      </c>
      <c r="E97" s="76">
        <v>9966</v>
      </c>
      <c r="F97" s="76">
        <v>10001</v>
      </c>
      <c r="G97" s="76">
        <v>9958</v>
      </c>
      <c r="H97" s="76">
        <v>10046</v>
      </c>
      <c r="I97" s="76">
        <v>10003</v>
      </c>
      <c r="J97" s="76">
        <v>10053</v>
      </c>
      <c r="K97" s="76">
        <v>10245</v>
      </c>
      <c r="L97" s="76">
        <v>10239</v>
      </c>
      <c r="M97" s="77">
        <v>10344</v>
      </c>
      <c r="N97" s="75">
        <f t="shared" si="2"/>
        <v>10000.583333333334</v>
      </c>
    </row>
    <row r="98" spans="1:14" ht="12" customHeight="1">
      <c r="A98" s="85" t="str">
        <f>'Pregnant Women Participating'!A98</f>
        <v>Northern Marianas</v>
      </c>
      <c r="B98" s="75">
        <v>76</v>
      </c>
      <c r="C98" s="76">
        <v>82</v>
      </c>
      <c r="D98" s="76">
        <v>83</v>
      </c>
      <c r="E98" s="76">
        <v>82</v>
      </c>
      <c r="F98" s="76">
        <v>82</v>
      </c>
      <c r="G98" s="76">
        <v>89</v>
      </c>
      <c r="H98" s="76">
        <v>81</v>
      </c>
      <c r="I98" s="76">
        <v>76</v>
      </c>
      <c r="J98" s="76">
        <v>77</v>
      </c>
      <c r="K98" s="76">
        <v>74</v>
      </c>
      <c r="L98" s="76">
        <v>75</v>
      </c>
      <c r="M98" s="77">
        <v>78</v>
      </c>
      <c r="N98" s="75">
        <f t="shared" si="2"/>
        <v>79.58333333333333</v>
      </c>
    </row>
    <row r="99" spans="1:14" ht="12" customHeight="1">
      <c r="A99" s="85" t="str">
        <f>'Pregnant Women Participating'!A99</f>
        <v>Inter-Tribal Council, AZ</v>
      </c>
      <c r="B99" s="75">
        <v>267</v>
      </c>
      <c r="C99" s="76">
        <v>238</v>
      </c>
      <c r="D99" s="76">
        <v>239</v>
      </c>
      <c r="E99" s="76">
        <v>270</v>
      </c>
      <c r="F99" s="76">
        <v>255</v>
      </c>
      <c r="G99" s="76">
        <v>265</v>
      </c>
      <c r="H99" s="76">
        <v>306</v>
      </c>
      <c r="I99" s="76">
        <v>307</v>
      </c>
      <c r="J99" s="76">
        <v>320</v>
      </c>
      <c r="K99" s="76">
        <v>320</v>
      </c>
      <c r="L99" s="76">
        <v>335</v>
      </c>
      <c r="M99" s="77">
        <v>310</v>
      </c>
      <c r="N99" s="75">
        <f t="shared" si="2"/>
        <v>286</v>
      </c>
    </row>
    <row r="100" spans="1:14" ht="12" customHeight="1">
      <c r="A100" s="85" t="str">
        <f>'Pregnant Women Participating'!A100</f>
        <v>Navajo Nation, AZ</v>
      </c>
      <c r="B100" s="75">
        <v>462</v>
      </c>
      <c r="C100" s="76">
        <v>462</v>
      </c>
      <c r="D100" s="76">
        <v>456</v>
      </c>
      <c r="E100" s="76">
        <v>474</v>
      </c>
      <c r="F100" s="76">
        <v>480</v>
      </c>
      <c r="G100" s="76">
        <v>461</v>
      </c>
      <c r="H100" s="76">
        <v>459</v>
      </c>
      <c r="I100" s="76">
        <v>479</v>
      </c>
      <c r="J100" s="76">
        <v>489</v>
      </c>
      <c r="K100" s="76">
        <v>510</v>
      </c>
      <c r="L100" s="76">
        <v>521</v>
      </c>
      <c r="M100" s="77">
        <v>522</v>
      </c>
      <c r="N100" s="75">
        <f t="shared" si="2"/>
        <v>481.25</v>
      </c>
    </row>
    <row r="101" spans="1:14" ht="12" customHeight="1">
      <c r="A101" s="85" t="str">
        <f>'Pregnant Women Participating'!A101</f>
        <v>Inter-Tribal Council, NV</v>
      </c>
      <c r="B101" s="75">
        <v>53</v>
      </c>
      <c r="C101" s="76">
        <v>51</v>
      </c>
      <c r="D101" s="76">
        <v>45</v>
      </c>
      <c r="E101" s="76">
        <v>44</v>
      </c>
      <c r="F101" s="76">
        <v>51</v>
      </c>
      <c r="G101" s="76">
        <v>55</v>
      </c>
      <c r="H101" s="76">
        <v>57</v>
      </c>
      <c r="I101" s="76">
        <v>64</v>
      </c>
      <c r="J101" s="76">
        <v>59</v>
      </c>
      <c r="K101" s="76">
        <v>74</v>
      </c>
      <c r="L101" s="76">
        <v>70</v>
      </c>
      <c r="M101" s="77">
        <v>67</v>
      </c>
      <c r="N101" s="75">
        <f t="shared" si="2"/>
        <v>57.5</v>
      </c>
    </row>
    <row r="102" spans="1:14" s="84" customFormat="1" ht="24.75" customHeight="1">
      <c r="A102" s="79" t="str">
        <f>'Pregnant Women Participating'!A102</f>
        <v>Western Region</v>
      </c>
      <c r="B102" s="80">
        <v>90821</v>
      </c>
      <c r="C102" s="81">
        <v>86643</v>
      </c>
      <c r="D102" s="81">
        <v>87208</v>
      </c>
      <c r="E102" s="81">
        <v>90118</v>
      </c>
      <c r="F102" s="81">
        <v>88272</v>
      </c>
      <c r="G102" s="81">
        <v>88979</v>
      </c>
      <c r="H102" s="81">
        <v>89868</v>
      </c>
      <c r="I102" s="81">
        <v>89081</v>
      </c>
      <c r="J102" s="81">
        <v>88913</v>
      </c>
      <c r="K102" s="81">
        <v>90264</v>
      </c>
      <c r="L102" s="81">
        <v>90445</v>
      </c>
      <c r="M102" s="82">
        <v>90671</v>
      </c>
      <c r="N102" s="80">
        <f>IF(SUM(B102:M102)&gt;0,AVERAGE(B102:M102),"0")</f>
        <v>89273.58333333333</v>
      </c>
    </row>
    <row r="103" spans="1:14" s="90" customFormat="1" ht="16.5" customHeight="1" thickBot="1">
      <c r="A103" s="86" t="str">
        <f>'Pregnant Women Participating'!A103</f>
        <v>TOTAL</v>
      </c>
      <c r="B103" s="87">
        <v>255835</v>
      </c>
      <c r="C103" s="88">
        <v>247086</v>
      </c>
      <c r="D103" s="88">
        <v>245417</v>
      </c>
      <c r="E103" s="88">
        <v>248895</v>
      </c>
      <c r="F103" s="88">
        <v>246261</v>
      </c>
      <c r="G103" s="88">
        <v>249262</v>
      </c>
      <c r="H103" s="88">
        <v>251810</v>
      </c>
      <c r="I103" s="88">
        <v>251822</v>
      </c>
      <c r="J103" s="88">
        <v>252993</v>
      </c>
      <c r="K103" s="88">
        <v>255734</v>
      </c>
      <c r="L103" s="88">
        <v>255036</v>
      </c>
      <c r="M103" s="89">
        <v>258582</v>
      </c>
      <c r="N103" s="87">
        <f>IF(SUM(B103:M103)&gt;0,AVERAGE(B103:M103),"0")</f>
        <v>251561.08333333334</v>
      </c>
    </row>
    <row r="104" s="78" customFormat="1" ht="12.75" customHeight="1" thickTop="1">
      <c r="A104" s="91"/>
    </row>
    <row r="105" ht="12">
      <c r="A105" s="91"/>
    </row>
    <row r="106" s="92" customFormat="1" ht="12.75">
      <c r="A106" s="64" t="s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0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4.7109375" style="93" customWidth="1"/>
    <col min="2" max="13" width="11.7109375" style="66" customWidth="1"/>
    <col min="14" max="14" width="13.7109375" style="66" customWidth="1"/>
    <col min="15" max="16384" width="9.140625" style="66" customWidth="1"/>
  </cols>
  <sheetData>
    <row r="1" spans="1:13" ht="12" customHeight="1">
      <c r="A1" s="64" t="s">
        <v>32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3" ht="12" customHeight="1">
      <c r="A2" s="64" t="str">
        <f>'Pregnant Women Participating'!A2</f>
        <v>FISCAL YEAR 2014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13" ht="12" customHeight="1">
      <c r="A3" s="67" t="str">
        <f>'Pregnant Women Participating'!A3</f>
        <v>Data as of December 11, 2015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</row>
    <row r="4" spans="1:13" ht="12" customHeight="1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</row>
    <row r="5" spans="1:14" s="73" customFormat="1" ht="24" customHeight="1">
      <c r="A5" s="69" t="s">
        <v>0</v>
      </c>
      <c r="B5" s="70">
        <f>DATE(RIGHT(A2,4)-1,10,1)</f>
        <v>41548</v>
      </c>
      <c r="C5" s="71">
        <f>DATE(RIGHT(A2,4)-1,11,1)</f>
        <v>41579</v>
      </c>
      <c r="D5" s="71">
        <f>DATE(RIGHT(A2,4)-1,12,1)</f>
        <v>41609</v>
      </c>
      <c r="E5" s="71">
        <f>DATE(RIGHT(A2,4),1,1)</f>
        <v>41640</v>
      </c>
      <c r="F5" s="71">
        <f>DATE(RIGHT(A2,4),2,1)</f>
        <v>41671</v>
      </c>
      <c r="G5" s="71">
        <f>DATE(RIGHT(A2,4),3,1)</f>
        <v>41699</v>
      </c>
      <c r="H5" s="71">
        <f>DATE(RIGHT(A2,4),4,1)</f>
        <v>41730</v>
      </c>
      <c r="I5" s="71">
        <f>DATE(RIGHT(A2,4),5,1)</f>
        <v>41760</v>
      </c>
      <c r="J5" s="71">
        <f>DATE(RIGHT(A2,4),6,1)</f>
        <v>41791</v>
      </c>
      <c r="K5" s="71">
        <f>DATE(RIGHT(A2,4),7,1)</f>
        <v>41821</v>
      </c>
      <c r="L5" s="71">
        <f>DATE(RIGHT(A2,4),8,1)</f>
        <v>41852</v>
      </c>
      <c r="M5" s="71">
        <f>DATE(RIGHT(A2,4),9,1)</f>
        <v>41883</v>
      </c>
      <c r="N5" s="72" t="s">
        <v>12</v>
      </c>
    </row>
    <row r="6" spans="1:14" s="78" customFormat="1" ht="12" customHeight="1">
      <c r="A6" s="74" t="str">
        <f>'Pregnant Women Participating'!A6</f>
        <v>Connecticut</v>
      </c>
      <c r="B6" s="75">
        <v>3242</v>
      </c>
      <c r="C6" s="76">
        <v>3209</v>
      </c>
      <c r="D6" s="76">
        <v>3230</v>
      </c>
      <c r="E6" s="76">
        <v>3373</v>
      </c>
      <c r="F6" s="76">
        <v>3221</v>
      </c>
      <c r="G6" s="76">
        <v>3308</v>
      </c>
      <c r="H6" s="76">
        <v>3323</v>
      </c>
      <c r="I6" s="76">
        <v>3306</v>
      </c>
      <c r="J6" s="76">
        <v>3258</v>
      </c>
      <c r="K6" s="76">
        <v>3334</v>
      </c>
      <c r="L6" s="76">
        <v>3315</v>
      </c>
      <c r="M6" s="77">
        <v>3352</v>
      </c>
      <c r="N6" s="75">
        <f aca="true" t="shared" si="0" ref="N6:N37">IF(SUM(B6:M6)&gt;0,AVERAGE(B6:M6),"0")</f>
        <v>3289.25</v>
      </c>
    </row>
    <row r="7" spans="1:14" s="78" customFormat="1" ht="12" customHeight="1">
      <c r="A7" s="74" t="str">
        <f>'Pregnant Women Participating'!A7</f>
        <v>Maine</v>
      </c>
      <c r="B7" s="75">
        <v>564</v>
      </c>
      <c r="C7" s="76">
        <v>535</v>
      </c>
      <c r="D7" s="76">
        <v>529</v>
      </c>
      <c r="E7" s="76">
        <v>560</v>
      </c>
      <c r="F7" s="76">
        <v>530</v>
      </c>
      <c r="G7" s="76">
        <v>552</v>
      </c>
      <c r="H7" s="76">
        <v>560</v>
      </c>
      <c r="I7" s="76">
        <v>547</v>
      </c>
      <c r="J7" s="76">
        <v>554</v>
      </c>
      <c r="K7" s="76">
        <v>563</v>
      </c>
      <c r="L7" s="76">
        <v>558</v>
      </c>
      <c r="M7" s="77">
        <v>566</v>
      </c>
      <c r="N7" s="75">
        <f t="shared" si="0"/>
        <v>551.5</v>
      </c>
    </row>
    <row r="8" spans="1:14" s="78" customFormat="1" ht="12" customHeight="1">
      <c r="A8" s="74" t="str">
        <f>'Pregnant Women Participating'!A8</f>
        <v>Massachusetts</v>
      </c>
      <c r="B8" s="75">
        <v>6153</v>
      </c>
      <c r="C8" s="76">
        <v>5977</v>
      </c>
      <c r="D8" s="76">
        <v>5949</v>
      </c>
      <c r="E8" s="76">
        <v>6052</v>
      </c>
      <c r="F8" s="76">
        <v>6007</v>
      </c>
      <c r="G8" s="76">
        <v>6023</v>
      </c>
      <c r="H8" s="76">
        <v>5997</v>
      </c>
      <c r="I8" s="76">
        <v>6011</v>
      </c>
      <c r="J8" s="76">
        <v>6043</v>
      </c>
      <c r="K8" s="76">
        <v>6096</v>
      </c>
      <c r="L8" s="76">
        <v>5982</v>
      </c>
      <c r="M8" s="77">
        <v>6084</v>
      </c>
      <c r="N8" s="75">
        <f t="shared" si="0"/>
        <v>6031.166666666667</v>
      </c>
    </row>
    <row r="9" spans="1:14" s="78" customFormat="1" ht="12" customHeight="1">
      <c r="A9" s="74" t="str">
        <f>'Pregnant Women Participating'!A9</f>
        <v>New Hampshire</v>
      </c>
      <c r="B9" s="75">
        <v>297</v>
      </c>
      <c r="C9" s="76">
        <v>288</v>
      </c>
      <c r="D9" s="76">
        <v>272</v>
      </c>
      <c r="E9" s="76">
        <v>272</v>
      </c>
      <c r="F9" s="76">
        <v>284</v>
      </c>
      <c r="G9" s="76">
        <v>309</v>
      </c>
      <c r="H9" s="76">
        <v>303</v>
      </c>
      <c r="I9" s="76">
        <v>295</v>
      </c>
      <c r="J9" s="76">
        <v>298</v>
      </c>
      <c r="K9" s="76">
        <v>322</v>
      </c>
      <c r="L9" s="76">
        <v>321</v>
      </c>
      <c r="M9" s="77">
        <v>312</v>
      </c>
      <c r="N9" s="75">
        <f t="shared" si="0"/>
        <v>297.75</v>
      </c>
    </row>
    <row r="10" spans="1:14" s="78" customFormat="1" ht="12" customHeight="1">
      <c r="A10" s="74" t="str">
        <f>'Pregnant Women Participating'!A10</f>
        <v>New York</v>
      </c>
      <c r="B10" s="75">
        <v>39614</v>
      </c>
      <c r="C10" s="76">
        <v>38698</v>
      </c>
      <c r="D10" s="76">
        <v>38491</v>
      </c>
      <c r="E10" s="76">
        <v>38552</v>
      </c>
      <c r="F10" s="76">
        <v>38348</v>
      </c>
      <c r="G10" s="76">
        <v>38194</v>
      </c>
      <c r="H10" s="76">
        <v>37922</v>
      </c>
      <c r="I10" s="76">
        <v>37737</v>
      </c>
      <c r="J10" s="76">
        <v>37698</v>
      </c>
      <c r="K10" s="76">
        <v>37702</v>
      </c>
      <c r="L10" s="76">
        <v>37766</v>
      </c>
      <c r="M10" s="77">
        <v>38051</v>
      </c>
      <c r="N10" s="75">
        <f t="shared" si="0"/>
        <v>38231.083333333336</v>
      </c>
    </row>
    <row r="11" spans="1:14" s="78" customFormat="1" ht="12" customHeight="1">
      <c r="A11" s="74" t="str">
        <f>'Pregnant Women Participating'!A11</f>
        <v>Rhode Island</v>
      </c>
      <c r="B11" s="75">
        <v>717</v>
      </c>
      <c r="C11" s="76">
        <v>641</v>
      </c>
      <c r="D11" s="76">
        <v>653</v>
      </c>
      <c r="E11" s="76">
        <v>673</v>
      </c>
      <c r="F11" s="76">
        <v>640</v>
      </c>
      <c r="G11" s="76">
        <v>645</v>
      </c>
      <c r="H11" s="76">
        <v>646</v>
      </c>
      <c r="I11" s="76">
        <v>633</v>
      </c>
      <c r="J11" s="76">
        <v>629</v>
      </c>
      <c r="K11" s="76">
        <v>650</v>
      </c>
      <c r="L11" s="76">
        <v>616</v>
      </c>
      <c r="M11" s="77">
        <v>661</v>
      </c>
      <c r="N11" s="75">
        <f t="shared" si="0"/>
        <v>650.3333333333334</v>
      </c>
    </row>
    <row r="12" spans="1:14" s="78" customFormat="1" ht="12" customHeight="1">
      <c r="A12" s="74" t="str">
        <f>'Pregnant Women Participating'!A12</f>
        <v>Vermont</v>
      </c>
      <c r="B12" s="75">
        <v>369</v>
      </c>
      <c r="C12" s="76">
        <v>369</v>
      </c>
      <c r="D12" s="76">
        <v>386</v>
      </c>
      <c r="E12" s="76">
        <v>359</v>
      </c>
      <c r="F12" s="76">
        <v>373</v>
      </c>
      <c r="G12" s="76">
        <v>362</v>
      </c>
      <c r="H12" s="76">
        <v>359</v>
      </c>
      <c r="I12" s="76">
        <v>366</v>
      </c>
      <c r="J12" s="76">
        <v>353</v>
      </c>
      <c r="K12" s="76">
        <v>329</v>
      </c>
      <c r="L12" s="76">
        <v>334</v>
      </c>
      <c r="M12" s="77">
        <v>331</v>
      </c>
      <c r="N12" s="75">
        <f t="shared" si="0"/>
        <v>357.5</v>
      </c>
    </row>
    <row r="13" spans="1:14" s="78" customFormat="1" ht="12" customHeight="1">
      <c r="A13" s="74" t="str">
        <f>'Pregnant Women Participating'!A13</f>
        <v>Indian Township, ME</v>
      </c>
      <c r="B13" s="75">
        <v>0</v>
      </c>
      <c r="C13" s="76">
        <v>0</v>
      </c>
      <c r="D13" s="76">
        <v>0</v>
      </c>
      <c r="E13" s="76">
        <v>0</v>
      </c>
      <c r="F13" s="76">
        <v>0</v>
      </c>
      <c r="G13" s="76">
        <v>0</v>
      </c>
      <c r="H13" s="76">
        <v>0</v>
      </c>
      <c r="I13" s="76">
        <v>0</v>
      </c>
      <c r="J13" s="76">
        <v>0</v>
      </c>
      <c r="K13" s="76">
        <v>0</v>
      </c>
      <c r="L13" s="76">
        <v>0</v>
      </c>
      <c r="M13" s="77">
        <v>0</v>
      </c>
      <c r="N13" s="75" t="str">
        <f t="shared" si="0"/>
        <v>0</v>
      </c>
    </row>
    <row r="14" spans="1:14" s="78" customFormat="1" ht="12" customHeight="1">
      <c r="A14" s="74" t="str">
        <f>'Pregnant Women Participating'!A14</f>
        <v>Pleasant Point, ME</v>
      </c>
      <c r="B14" s="75">
        <v>0</v>
      </c>
      <c r="C14" s="76">
        <v>0</v>
      </c>
      <c r="D14" s="76">
        <v>0</v>
      </c>
      <c r="E14" s="76">
        <v>0</v>
      </c>
      <c r="F14" s="76">
        <v>0</v>
      </c>
      <c r="G14" s="76">
        <v>1</v>
      </c>
      <c r="H14" s="76">
        <v>1</v>
      </c>
      <c r="I14" s="76">
        <v>1</v>
      </c>
      <c r="J14" s="76">
        <v>2</v>
      </c>
      <c r="K14" s="76">
        <v>0</v>
      </c>
      <c r="L14" s="76">
        <v>0</v>
      </c>
      <c r="M14" s="77">
        <v>2</v>
      </c>
      <c r="N14" s="75">
        <f t="shared" si="0"/>
        <v>0.5833333333333334</v>
      </c>
    </row>
    <row r="15" spans="1:14" s="78" customFormat="1" ht="12" customHeight="1">
      <c r="A15" s="74" t="str">
        <f>'Pregnant Women Participating'!A15</f>
        <v>Seneca Nation, NY</v>
      </c>
      <c r="B15" s="75">
        <v>3</v>
      </c>
      <c r="C15" s="76">
        <v>2</v>
      </c>
      <c r="D15" s="76">
        <v>1</v>
      </c>
      <c r="E15" s="76">
        <v>1</v>
      </c>
      <c r="F15" s="76">
        <v>4</v>
      </c>
      <c r="G15" s="76">
        <v>2</v>
      </c>
      <c r="H15" s="76">
        <v>2</v>
      </c>
      <c r="I15" s="76">
        <v>1</v>
      </c>
      <c r="J15" s="76">
        <v>3</v>
      </c>
      <c r="K15" s="76">
        <v>3</v>
      </c>
      <c r="L15" s="76">
        <v>5</v>
      </c>
      <c r="M15" s="77">
        <v>6</v>
      </c>
      <c r="N15" s="75">
        <f t="shared" si="0"/>
        <v>2.75</v>
      </c>
    </row>
    <row r="16" spans="1:14" s="83" customFormat="1" ht="24.75" customHeight="1">
      <c r="A16" s="79" t="str">
        <f>'Pregnant Women Participating'!A16</f>
        <v>Northeast Region</v>
      </c>
      <c r="B16" s="80">
        <v>50959</v>
      </c>
      <c r="C16" s="81">
        <v>49719</v>
      </c>
      <c r="D16" s="81">
        <v>49511</v>
      </c>
      <c r="E16" s="81">
        <v>49842</v>
      </c>
      <c r="F16" s="81">
        <v>49407</v>
      </c>
      <c r="G16" s="81">
        <v>49396</v>
      </c>
      <c r="H16" s="81">
        <v>49113</v>
      </c>
      <c r="I16" s="81">
        <v>48897</v>
      </c>
      <c r="J16" s="81">
        <v>48838</v>
      </c>
      <c r="K16" s="81">
        <v>48999</v>
      </c>
      <c r="L16" s="81">
        <v>48897</v>
      </c>
      <c r="M16" s="82">
        <v>49365</v>
      </c>
      <c r="N16" s="80">
        <f t="shared" si="0"/>
        <v>49411.916666666664</v>
      </c>
    </row>
    <row r="17" spans="1:14" ht="12" customHeight="1">
      <c r="A17" s="74" t="str">
        <f>'Pregnant Women Participating'!A17</f>
        <v>Delaware</v>
      </c>
      <c r="B17" s="75">
        <v>882</v>
      </c>
      <c r="C17" s="76">
        <v>639</v>
      </c>
      <c r="D17" s="76">
        <v>677</v>
      </c>
      <c r="E17" s="76">
        <v>687</v>
      </c>
      <c r="F17" s="76">
        <v>725</v>
      </c>
      <c r="G17" s="76">
        <v>721</v>
      </c>
      <c r="H17" s="76">
        <v>727</v>
      </c>
      <c r="I17" s="76">
        <v>729</v>
      </c>
      <c r="J17" s="76">
        <v>721</v>
      </c>
      <c r="K17" s="76">
        <v>758</v>
      </c>
      <c r="L17" s="76">
        <v>752</v>
      </c>
      <c r="M17" s="77">
        <v>751</v>
      </c>
      <c r="N17" s="75">
        <f t="shared" si="0"/>
        <v>730.75</v>
      </c>
    </row>
    <row r="18" spans="1:14" ht="12" customHeight="1">
      <c r="A18" s="74" t="str">
        <f>'Pregnant Women Participating'!A18</f>
        <v>District of Columbia</v>
      </c>
      <c r="B18" s="75">
        <v>1159</v>
      </c>
      <c r="C18" s="76">
        <v>1115</v>
      </c>
      <c r="D18" s="76">
        <v>1117</v>
      </c>
      <c r="E18" s="76">
        <v>1095</v>
      </c>
      <c r="F18" s="76">
        <v>1085</v>
      </c>
      <c r="G18" s="76">
        <v>1054</v>
      </c>
      <c r="H18" s="76">
        <v>1080</v>
      </c>
      <c r="I18" s="76">
        <v>1035</v>
      </c>
      <c r="J18" s="76">
        <v>1045</v>
      </c>
      <c r="K18" s="76">
        <v>1074</v>
      </c>
      <c r="L18" s="76">
        <v>1076</v>
      </c>
      <c r="M18" s="77">
        <v>1106</v>
      </c>
      <c r="N18" s="75">
        <f t="shared" si="0"/>
        <v>1086.75</v>
      </c>
    </row>
    <row r="19" spans="1:14" ht="12" customHeight="1">
      <c r="A19" s="74" t="str">
        <f>'Pregnant Women Participating'!A19</f>
        <v>Maryland</v>
      </c>
      <c r="B19" s="75">
        <v>8014</v>
      </c>
      <c r="C19" s="76">
        <v>7865</v>
      </c>
      <c r="D19" s="76">
        <v>7782</v>
      </c>
      <c r="E19" s="76">
        <v>7915</v>
      </c>
      <c r="F19" s="76">
        <v>7900</v>
      </c>
      <c r="G19" s="76">
        <v>7996</v>
      </c>
      <c r="H19" s="76">
        <v>8059</v>
      </c>
      <c r="I19" s="76">
        <v>8024</v>
      </c>
      <c r="J19" s="76">
        <v>8077</v>
      </c>
      <c r="K19" s="76">
        <v>8267</v>
      </c>
      <c r="L19" s="76">
        <v>8301</v>
      </c>
      <c r="M19" s="77">
        <v>8406</v>
      </c>
      <c r="N19" s="75">
        <f t="shared" si="0"/>
        <v>8050.5</v>
      </c>
    </row>
    <row r="20" spans="1:14" ht="12" customHeight="1">
      <c r="A20" s="74" t="str">
        <f>'Pregnant Women Participating'!A20</f>
        <v>New Jersey</v>
      </c>
      <c r="B20" s="75">
        <v>10168</v>
      </c>
      <c r="C20" s="76">
        <v>9958</v>
      </c>
      <c r="D20" s="76">
        <v>10086</v>
      </c>
      <c r="E20" s="76">
        <v>10243</v>
      </c>
      <c r="F20" s="76">
        <v>10098</v>
      </c>
      <c r="G20" s="76">
        <v>10161</v>
      </c>
      <c r="H20" s="76">
        <v>10058</v>
      </c>
      <c r="I20" s="76">
        <v>10268</v>
      </c>
      <c r="J20" s="76">
        <v>10361</v>
      </c>
      <c r="K20" s="76">
        <v>10450</v>
      </c>
      <c r="L20" s="76">
        <v>10471</v>
      </c>
      <c r="M20" s="77">
        <v>10648</v>
      </c>
      <c r="N20" s="75">
        <f t="shared" si="0"/>
        <v>10247.5</v>
      </c>
    </row>
    <row r="21" spans="1:14" ht="12" customHeight="1">
      <c r="A21" s="74" t="str">
        <f>'Pregnant Women Participating'!A21</f>
        <v>Pennsylvania</v>
      </c>
      <c r="B21" s="75">
        <v>2195</v>
      </c>
      <c r="C21" s="76">
        <v>2164</v>
      </c>
      <c r="D21" s="76">
        <v>2207</v>
      </c>
      <c r="E21" s="76">
        <v>2242</v>
      </c>
      <c r="F21" s="76">
        <v>2253</v>
      </c>
      <c r="G21" s="76">
        <v>2392</v>
      </c>
      <c r="H21" s="76">
        <v>2404</v>
      </c>
      <c r="I21" s="76">
        <v>2398</v>
      </c>
      <c r="J21" s="76">
        <v>2447</v>
      </c>
      <c r="K21" s="76">
        <v>2447</v>
      </c>
      <c r="L21" s="76">
        <v>2489</v>
      </c>
      <c r="M21" s="77">
        <v>2520</v>
      </c>
      <c r="N21" s="75">
        <f t="shared" si="0"/>
        <v>2346.5</v>
      </c>
    </row>
    <row r="22" spans="1:14" ht="12" customHeight="1">
      <c r="A22" s="74" t="str">
        <f>'Pregnant Women Participating'!A22</f>
        <v>Puerto Rico</v>
      </c>
      <c r="B22" s="75">
        <v>3912</v>
      </c>
      <c r="C22" s="76">
        <v>3574</v>
      </c>
      <c r="D22" s="76">
        <v>3423</v>
      </c>
      <c r="E22" s="76">
        <v>3634</v>
      </c>
      <c r="F22" s="76">
        <v>3695</v>
      </c>
      <c r="G22" s="76">
        <v>3860</v>
      </c>
      <c r="H22" s="76">
        <v>3651</v>
      </c>
      <c r="I22" s="76">
        <v>3543</v>
      </c>
      <c r="J22" s="76">
        <v>3539</v>
      </c>
      <c r="K22" s="76">
        <v>3513</v>
      </c>
      <c r="L22" s="76">
        <v>3633</v>
      </c>
      <c r="M22" s="77">
        <v>3769</v>
      </c>
      <c r="N22" s="75">
        <f t="shared" si="0"/>
        <v>3645.5</v>
      </c>
    </row>
    <row r="23" spans="1:14" ht="12" customHeight="1">
      <c r="A23" s="74" t="str">
        <f>'Pregnant Women Participating'!A23</f>
        <v>Virginia</v>
      </c>
      <c r="B23" s="75">
        <v>5252</v>
      </c>
      <c r="C23" s="76">
        <v>5170</v>
      </c>
      <c r="D23" s="76">
        <v>5076</v>
      </c>
      <c r="E23" s="76">
        <v>4947</v>
      </c>
      <c r="F23" s="76">
        <v>4976</v>
      </c>
      <c r="G23" s="76">
        <v>4930</v>
      </c>
      <c r="H23" s="76">
        <v>4582</v>
      </c>
      <c r="I23" s="76">
        <v>4207</v>
      </c>
      <c r="J23" s="76">
        <v>3885</v>
      </c>
      <c r="K23" s="76">
        <v>3917</v>
      </c>
      <c r="L23" s="76">
        <v>4027</v>
      </c>
      <c r="M23" s="77">
        <v>3985</v>
      </c>
      <c r="N23" s="75">
        <f t="shared" si="0"/>
        <v>4579.5</v>
      </c>
    </row>
    <row r="24" spans="1:14" ht="12" customHeight="1">
      <c r="A24" s="74" t="str">
        <f>'Pregnant Women Participating'!A24</f>
        <v>Virgin Islands</v>
      </c>
      <c r="B24" s="75">
        <v>597</v>
      </c>
      <c r="C24" s="76">
        <v>576</v>
      </c>
      <c r="D24" s="76">
        <v>563</v>
      </c>
      <c r="E24" s="76">
        <v>575</v>
      </c>
      <c r="F24" s="76">
        <v>584</v>
      </c>
      <c r="G24" s="76">
        <v>598</v>
      </c>
      <c r="H24" s="76">
        <v>599</v>
      </c>
      <c r="I24" s="76">
        <v>606</v>
      </c>
      <c r="J24" s="76">
        <v>584</v>
      </c>
      <c r="K24" s="76">
        <v>559</v>
      </c>
      <c r="L24" s="76">
        <v>530</v>
      </c>
      <c r="M24" s="77">
        <v>557</v>
      </c>
      <c r="N24" s="75">
        <f t="shared" si="0"/>
        <v>577.3333333333334</v>
      </c>
    </row>
    <row r="25" spans="1:14" ht="12" customHeight="1">
      <c r="A25" s="74" t="str">
        <f>'Pregnant Women Participating'!A25</f>
        <v>West Virginia</v>
      </c>
      <c r="B25" s="75">
        <v>446</v>
      </c>
      <c r="C25" s="76">
        <v>420</v>
      </c>
      <c r="D25" s="76">
        <v>379</v>
      </c>
      <c r="E25" s="76">
        <v>984</v>
      </c>
      <c r="F25" s="76">
        <v>810</v>
      </c>
      <c r="G25" s="76">
        <v>615</v>
      </c>
      <c r="H25" s="76">
        <v>1838</v>
      </c>
      <c r="I25" s="76">
        <v>1559</v>
      </c>
      <c r="J25" s="76">
        <v>1141</v>
      </c>
      <c r="K25" s="76">
        <v>925</v>
      </c>
      <c r="L25" s="76">
        <v>955</v>
      </c>
      <c r="M25" s="77">
        <v>956</v>
      </c>
      <c r="N25" s="75">
        <f t="shared" si="0"/>
        <v>919</v>
      </c>
    </row>
    <row r="26" spans="1:14" s="84" customFormat="1" ht="24.75" customHeight="1">
      <c r="A26" s="79" t="str">
        <f>'Pregnant Women Participating'!A26</f>
        <v>Mid-Atlantic Region</v>
      </c>
      <c r="B26" s="80">
        <v>32625</v>
      </c>
      <c r="C26" s="81">
        <v>31481</v>
      </c>
      <c r="D26" s="81">
        <v>31310</v>
      </c>
      <c r="E26" s="81">
        <v>32322</v>
      </c>
      <c r="F26" s="81">
        <v>32126</v>
      </c>
      <c r="G26" s="81">
        <v>32327</v>
      </c>
      <c r="H26" s="81">
        <v>32998</v>
      </c>
      <c r="I26" s="81">
        <v>32369</v>
      </c>
      <c r="J26" s="81">
        <v>31800</v>
      </c>
      <c r="K26" s="81">
        <v>31910</v>
      </c>
      <c r="L26" s="81">
        <v>32234</v>
      </c>
      <c r="M26" s="82">
        <v>32698</v>
      </c>
      <c r="N26" s="80">
        <f t="shared" si="0"/>
        <v>32183.333333333332</v>
      </c>
    </row>
    <row r="27" spans="1:14" ht="12" customHeight="1">
      <c r="A27" s="74" t="str">
        <f>'Pregnant Women Participating'!A27</f>
        <v>Alabama</v>
      </c>
      <c r="B27" s="75">
        <v>3792</v>
      </c>
      <c r="C27" s="76">
        <v>3298</v>
      </c>
      <c r="D27" s="76">
        <v>3657</v>
      </c>
      <c r="E27" s="76">
        <v>3948</v>
      </c>
      <c r="F27" s="76">
        <v>3649</v>
      </c>
      <c r="G27" s="76">
        <v>3694</v>
      </c>
      <c r="H27" s="76">
        <v>3720</v>
      </c>
      <c r="I27" s="76">
        <v>3861</v>
      </c>
      <c r="J27" s="76">
        <v>3717</v>
      </c>
      <c r="K27" s="76">
        <v>3634</v>
      </c>
      <c r="L27" s="76">
        <v>3509</v>
      </c>
      <c r="M27" s="77">
        <v>3366</v>
      </c>
      <c r="N27" s="75">
        <f t="shared" si="0"/>
        <v>3653.75</v>
      </c>
    </row>
    <row r="28" spans="1:14" ht="12" customHeight="1">
      <c r="A28" s="74" t="str">
        <f>'Pregnant Women Participating'!A28</f>
        <v>Florida</v>
      </c>
      <c r="B28" s="75">
        <v>22303</v>
      </c>
      <c r="C28" s="76">
        <v>21536</v>
      </c>
      <c r="D28" s="76">
        <v>20886</v>
      </c>
      <c r="E28" s="76">
        <v>20290</v>
      </c>
      <c r="F28" s="76">
        <v>20014</v>
      </c>
      <c r="G28" s="76">
        <v>19695</v>
      </c>
      <c r="H28" s="76">
        <v>19670</v>
      </c>
      <c r="I28" s="76">
        <v>19717</v>
      </c>
      <c r="J28" s="76">
        <v>19656</v>
      </c>
      <c r="K28" s="76">
        <v>20168</v>
      </c>
      <c r="L28" s="76">
        <v>20572</v>
      </c>
      <c r="M28" s="77">
        <v>21155</v>
      </c>
      <c r="N28" s="75">
        <f t="shared" si="0"/>
        <v>20471.833333333332</v>
      </c>
    </row>
    <row r="29" spans="1:14" ht="12" customHeight="1">
      <c r="A29" s="74" t="str">
        <f>'Pregnant Women Participating'!A29</f>
        <v>Georgia</v>
      </c>
      <c r="B29" s="75">
        <v>10359</v>
      </c>
      <c r="C29" s="76">
        <v>9950</v>
      </c>
      <c r="D29" s="76">
        <v>9879</v>
      </c>
      <c r="E29" s="76">
        <v>10177</v>
      </c>
      <c r="F29" s="76">
        <v>10333</v>
      </c>
      <c r="G29" s="76">
        <v>10718</v>
      </c>
      <c r="H29" s="76">
        <v>11204</v>
      </c>
      <c r="I29" s="76">
        <v>11888</v>
      </c>
      <c r="J29" s="76">
        <v>12252</v>
      </c>
      <c r="K29" s="76">
        <v>12597</v>
      </c>
      <c r="L29" s="76">
        <v>12729</v>
      </c>
      <c r="M29" s="77">
        <v>12843</v>
      </c>
      <c r="N29" s="75">
        <f t="shared" si="0"/>
        <v>11244.083333333334</v>
      </c>
    </row>
    <row r="30" spans="1:14" ht="12" customHeight="1">
      <c r="A30" s="74" t="str">
        <f>'Pregnant Women Participating'!A30</f>
        <v>Kentucky</v>
      </c>
      <c r="B30" s="75">
        <v>3992</v>
      </c>
      <c r="C30" s="76">
        <v>3862</v>
      </c>
      <c r="D30" s="76">
        <v>3807</v>
      </c>
      <c r="E30" s="76">
        <v>3187</v>
      </c>
      <c r="F30" s="76">
        <v>3125</v>
      </c>
      <c r="G30" s="76">
        <v>3184</v>
      </c>
      <c r="H30" s="76">
        <v>3224</v>
      </c>
      <c r="I30" s="76">
        <v>3273</v>
      </c>
      <c r="J30" s="76">
        <v>3225</v>
      </c>
      <c r="K30" s="76">
        <v>3257</v>
      </c>
      <c r="L30" s="76">
        <v>3284</v>
      </c>
      <c r="M30" s="77">
        <v>3347</v>
      </c>
      <c r="N30" s="75">
        <f t="shared" si="0"/>
        <v>3397.25</v>
      </c>
    </row>
    <row r="31" spans="1:14" ht="12" customHeight="1">
      <c r="A31" s="74" t="str">
        <f>'Pregnant Women Participating'!A31</f>
        <v>Mississippi</v>
      </c>
      <c r="B31" s="75">
        <v>1439</v>
      </c>
      <c r="C31" s="76">
        <v>1265</v>
      </c>
      <c r="D31" s="76">
        <v>1374</v>
      </c>
      <c r="E31" s="76">
        <v>1364</v>
      </c>
      <c r="F31" s="76">
        <v>1420</v>
      </c>
      <c r="G31" s="76">
        <v>1332</v>
      </c>
      <c r="H31" s="76">
        <v>1417</v>
      </c>
      <c r="I31" s="76">
        <v>1529</v>
      </c>
      <c r="J31" s="76">
        <v>1505</v>
      </c>
      <c r="K31" s="76">
        <v>1542</v>
      </c>
      <c r="L31" s="76">
        <v>1577</v>
      </c>
      <c r="M31" s="77">
        <v>1607</v>
      </c>
      <c r="N31" s="75">
        <f t="shared" si="0"/>
        <v>1447.5833333333333</v>
      </c>
    </row>
    <row r="32" spans="1:14" ht="12" customHeight="1">
      <c r="A32" s="74" t="str">
        <f>'Pregnant Women Participating'!A32</f>
        <v>North Carolina</v>
      </c>
      <c r="B32" s="75">
        <v>11487</v>
      </c>
      <c r="C32" s="76">
        <v>11551</v>
      </c>
      <c r="D32" s="76">
        <v>11691</v>
      </c>
      <c r="E32" s="76">
        <v>11553</v>
      </c>
      <c r="F32" s="76">
        <v>11322</v>
      </c>
      <c r="G32" s="76">
        <v>11310</v>
      </c>
      <c r="H32" s="76">
        <v>11066</v>
      </c>
      <c r="I32" s="76">
        <v>10311</v>
      </c>
      <c r="J32" s="76">
        <v>8842</v>
      </c>
      <c r="K32" s="76">
        <v>9587</v>
      </c>
      <c r="L32" s="76">
        <v>9928</v>
      </c>
      <c r="M32" s="77">
        <v>9989</v>
      </c>
      <c r="N32" s="75">
        <f t="shared" si="0"/>
        <v>10719.75</v>
      </c>
    </row>
    <row r="33" spans="1:14" ht="12" customHeight="1">
      <c r="A33" s="74" t="str">
        <f>'Pregnant Women Participating'!A33</f>
        <v>South Carolina</v>
      </c>
      <c r="B33" s="75">
        <v>4259</v>
      </c>
      <c r="C33" s="76">
        <v>4107</v>
      </c>
      <c r="D33" s="76">
        <v>4115</v>
      </c>
      <c r="E33" s="76">
        <v>4087</v>
      </c>
      <c r="F33" s="76">
        <v>4043</v>
      </c>
      <c r="G33" s="76">
        <v>4096</v>
      </c>
      <c r="H33" s="76">
        <v>4056</v>
      </c>
      <c r="I33" s="76">
        <v>4129</v>
      </c>
      <c r="J33" s="76">
        <v>4219</v>
      </c>
      <c r="K33" s="76">
        <v>4369</v>
      </c>
      <c r="L33" s="76">
        <v>4429</v>
      </c>
      <c r="M33" s="77">
        <v>4643</v>
      </c>
      <c r="N33" s="75">
        <f t="shared" si="0"/>
        <v>4212.666666666667</v>
      </c>
    </row>
    <row r="34" spans="1:14" ht="12" customHeight="1">
      <c r="A34" s="74" t="str">
        <f>'Pregnant Women Participating'!A34</f>
        <v>Tennessee</v>
      </c>
      <c r="B34" s="75">
        <v>4599</v>
      </c>
      <c r="C34" s="76">
        <v>4501</v>
      </c>
      <c r="D34" s="76">
        <v>4483</v>
      </c>
      <c r="E34" s="76">
        <v>4442</v>
      </c>
      <c r="F34" s="76">
        <v>4406</v>
      </c>
      <c r="G34" s="76">
        <v>4416</v>
      </c>
      <c r="H34" s="76">
        <v>4375</v>
      </c>
      <c r="I34" s="76">
        <v>4378</v>
      </c>
      <c r="J34" s="76">
        <v>4396</v>
      </c>
      <c r="K34" s="76">
        <v>4509</v>
      </c>
      <c r="L34" s="76">
        <v>4600</v>
      </c>
      <c r="M34" s="77">
        <v>4751</v>
      </c>
      <c r="N34" s="75">
        <f t="shared" si="0"/>
        <v>4488</v>
      </c>
    </row>
    <row r="35" spans="1:14" ht="12" customHeight="1">
      <c r="A35" s="74" t="str">
        <f>'Pregnant Women Participating'!A35</f>
        <v>Choctaw Indians, MS</v>
      </c>
      <c r="B35" s="75">
        <v>10</v>
      </c>
      <c r="C35" s="76">
        <v>11</v>
      </c>
      <c r="D35" s="76">
        <v>10</v>
      </c>
      <c r="E35" s="76">
        <v>7</v>
      </c>
      <c r="F35" s="76">
        <v>6</v>
      </c>
      <c r="G35" s="76">
        <v>9</v>
      </c>
      <c r="H35" s="76">
        <v>12</v>
      </c>
      <c r="I35" s="76">
        <v>7</v>
      </c>
      <c r="J35" s="76">
        <v>8</v>
      </c>
      <c r="K35" s="76">
        <v>6</v>
      </c>
      <c r="L35" s="76">
        <v>13</v>
      </c>
      <c r="M35" s="77">
        <v>15</v>
      </c>
      <c r="N35" s="75">
        <f t="shared" si="0"/>
        <v>9.5</v>
      </c>
    </row>
    <row r="36" spans="1:14" ht="12" customHeight="1">
      <c r="A36" s="74" t="str">
        <f>'Pregnant Women Participating'!A36</f>
        <v>Eastern Cherokee, NC</v>
      </c>
      <c r="B36" s="75">
        <v>23</v>
      </c>
      <c r="C36" s="76">
        <v>25</v>
      </c>
      <c r="D36" s="76">
        <v>27</v>
      </c>
      <c r="E36" s="76">
        <v>27</v>
      </c>
      <c r="F36" s="76">
        <v>20</v>
      </c>
      <c r="G36" s="76">
        <v>16</v>
      </c>
      <c r="H36" s="76">
        <v>16</v>
      </c>
      <c r="I36" s="76">
        <v>19</v>
      </c>
      <c r="J36" s="76">
        <v>15</v>
      </c>
      <c r="K36" s="76">
        <v>12</v>
      </c>
      <c r="L36" s="76">
        <v>19</v>
      </c>
      <c r="M36" s="77">
        <v>19</v>
      </c>
      <c r="N36" s="75">
        <f t="shared" si="0"/>
        <v>19.833333333333332</v>
      </c>
    </row>
    <row r="37" spans="1:14" s="84" customFormat="1" ht="24.75" customHeight="1">
      <c r="A37" s="79" t="str">
        <f>'Pregnant Women Participating'!A37</f>
        <v>Southeast Region</v>
      </c>
      <c r="B37" s="80">
        <v>62263</v>
      </c>
      <c r="C37" s="81">
        <v>60106</v>
      </c>
      <c r="D37" s="81">
        <v>59929</v>
      </c>
      <c r="E37" s="81">
        <v>59082</v>
      </c>
      <c r="F37" s="81">
        <v>58338</v>
      </c>
      <c r="G37" s="81">
        <v>58470</v>
      </c>
      <c r="H37" s="81">
        <v>58760</v>
      </c>
      <c r="I37" s="81">
        <v>59112</v>
      </c>
      <c r="J37" s="81">
        <v>57835</v>
      </c>
      <c r="K37" s="81">
        <v>59681</v>
      </c>
      <c r="L37" s="81">
        <v>60660</v>
      </c>
      <c r="M37" s="82">
        <v>61735</v>
      </c>
      <c r="N37" s="80">
        <f t="shared" si="0"/>
        <v>59664.25</v>
      </c>
    </row>
    <row r="38" spans="1:14" ht="12" customHeight="1">
      <c r="A38" s="74" t="str">
        <f>'Pregnant Women Participating'!A38</f>
        <v>Illinois</v>
      </c>
      <c r="B38" s="75">
        <v>11729</v>
      </c>
      <c r="C38" s="76">
        <v>11744</v>
      </c>
      <c r="D38" s="76">
        <v>11709</v>
      </c>
      <c r="E38" s="76">
        <v>11751</v>
      </c>
      <c r="F38" s="76">
        <v>11603</v>
      </c>
      <c r="G38" s="76">
        <v>11722</v>
      </c>
      <c r="H38" s="76">
        <v>11627</v>
      </c>
      <c r="I38" s="76">
        <v>11664</v>
      </c>
      <c r="J38" s="76">
        <v>11642</v>
      </c>
      <c r="K38" s="76">
        <v>11834</v>
      </c>
      <c r="L38" s="76">
        <v>11879</v>
      </c>
      <c r="M38" s="77">
        <v>12086</v>
      </c>
      <c r="N38" s="75">
        <f aca="true" t="shared" si="1" ref="N38:N69">IF(SUM(B38:M38)&gt;0,AVERAGE(B38:M38),"0")</f>
        <v>11749.166666666666</v>
      </c>
    </row>
    <row r="39" spans="1:14" ht="12" customHeight="1">
      <c r="A39" s="74" t="str">
        <f>'Pregnant Women Participating'!A39</f>
        <v>Indiana</v>
      </c>
      <c r="B39" s="75">
        <v>3703</v>
      </c>
      <c r="C39" s="76">
        <v>3609</v>
      </c>
      <c r="D39" s="76">
        <v>3661</v>
      </c>
      <c r="E39" s="76">
        <v>3694</v>
      </c>
      <c r="F39" s="76">
        <v>3666</v>
      </c>
      <c r="G39" s="76">
        <v>3717</v>
      </c>
      <c r="H39" s="76">
        <v>3675</v>
      </c>
      <c r="I39" s="76">
        <v>3560</v>
      </c>
      <c r="J39" s="76">
        <v>3527</v>
      </c>
      <c r="K39" s="76">
        <v>3757</v>
      </c>
      <c r="L39" s="76">
        <v>3748</v>
      </c>
      <c r="M39" s="77">
        <v>3749</v>
      </c>
      <c r="N39" s="75">
        <f t="shared" si="1"/>
        <v>3672.1666666666665</v>
      </c>
    </row>
    <row r="40" spans="1:14" ht="12" customHeight="1">
      <c r="A40" s="74" t="str">
        <f>'Pregnant Women Participating'!A40</f>
        <v>Michigan</v>
      </c>
      <c r="B40" s="75">
        <v>6009</v>
      </c>
      <c r="C40" s="76">
        <v>5837</v>
      </c>
      <c r="D40" s="76">
        <v>5711</v>
      </c>
      <c r="E40" s="76">
        <v>5728</v>
      </c>
      <c r="F40" s="76">
        <v>5495</v>
      </c>
      <c r="G40" s="76">
        <v>5528</v>
      </c>
      <c r="H40" s="76">
        <v>5402</v>
      </c>
      <c r="I40" s="76">
        <v>5344</v>
      </c>
      <c r="J40" s="76">
        <v>5377</v>
      </c>
      <c r="K40" s="76">
        <v>5304</v>
      </c>
      <c r="L40" s="76">
        <v>5288</v>
      </c>
      <c r="M40" s="77">
        <v>5288</v>
      </c>
      <c r="N40" s="75">
        <f t="shared" si="1"/>
        <v>5525.916666666667</v>
      </c>
    </row>
    <row r="41" spans="1:14" ht="12" customHeight="1">
      <c r="A41" s="74" t="str">
        <f>'Pregnant Women Participating'!A41</f>
        <v>Minnesota</v>
      </c>
      <c r="B41" s="75">
        <v>5540</v>
      </c>
      <c r="C41" s="76">
        <v>5444</v>
      </c>
      <c r="D41" s="76">
        <v>5416</v>
      </c>
      <c r="E41" s="76">
        <v>5503</v>
      </c>
      <c r="F41" s="76">
        <v>5596</v>
      </c>
      <c r="G41" s="76">
        <v>5609</v>
      </c>
      <c r="H41" s="76">
        <v>5584</v>
      </c>
      <c r="I41" s="76">
        <v>5677</v>
      </c>
      <c r="J41" s="76">
        <v>5798</v>
      </c>
      <c r="K41" s="76">
        <v>5911</v>
      </c>
      <c r="L41" s="76">
        <v>5939</v>
      </c>
      <c r="M41" s="77">
        <v>5922</v>
      </c>
      <c r="N41" s="75">
        <f t="shared" si="1"/>
        <v>5661.583333333333</v>
      </c>
    </row>
    <row r="42" spans="1:14" ht="12" customHeight="1">
      <c r="A42" s="74" t="str">
        <f>'Pregnant Women Participating'!A42</f>
        <v>Ohio</v>
      </c>
      <c r="B42" s="75">
        <v>2140</v>
      </c>
      <c r="C42" s="76">
        <v>2046</v>
      </c>
      <c r="D42" s="76">
        <v>2043</v>
      </c>
      <c r="E42" s="76">
        <v>2013</v>
      </c>
      <c r="F42" s="76">
        <v>2062</v>
      </c>
      <c r="G42" s="76">
        <v>2066</v>
      </c>
      <c r="H42" s="76">
        <v>2123</v>
      </c>
      <c r="I42" s="76">
        <v>2135</v>
      </c>
      <c r="J42" s="76">
        <v>2173</v>
      </c>
      <c r="K42" s="76">
        <v>2244</v>
      </c>
      <c r="L42" s="76">
        <v>2245</v>
      </c>
      <c r="M42" s="77">
        <v>2209</v>
      </c>
      <c r="N42" s="75">
        <f t="shared" si="1"/>
        <v>2124.9166666666665</v>
      </c>
    </row>
    <row r="43" spans="1:14" ht="12" customHeight="1">
      <c r="A43" s="74" t="str">
        <f>'Pregnant Women Participating'!A43</f>
        <v>Wisconsin</v>
      </c>
      <c r="B43" s="75">
        <v>2597</v>
      </c>
      <c r="C43" s="76">
        <v>2462</v>
      </c>
      <c r="D43" s="76">
        <v>2436</v>
      </c>
      <c r="E43" s="76">
        <v>2375</v>
      </c>
      <c r="F43" s="76">
        <v>2331</v>
      </c>
      <c r="G43" s="76">
        <v>2263</v>
      </c>
      <c r="H43" s="76">
        <v>2315</v>
      </c>
      <c r="I43" s="76">
        <v>2351</v>
      </c>
      <c r="J43" s="76">
        <v>2395</v>
      </c>
      <c r="K43" s="76">
        <v>2493</v>
      </c>
      <c r="L43" s="76">
        <v>2428</v>
      </c>
      <c r="M43" s="77">
        <v>2482</v>
      </c>
      <c r="N43" s="75">
        <f t="shared" si="1"/>
        <v>2410.6666666666665</v>
      </c>
    </row>
    <row r="44" spans="1:14" s="84" customFormat="1" ht="24.75" customHeight="1">
      <c r="A44" s="79" t="str">
        <f>'Pregnant Women Participating'!A44</f>
        <v>Midwest Region</v>
      </c>
      <c r="B44" s="80">
        <v>31718</v>
      </c>
      <c r="C44" s="81">
        <v>31142</v>
      </c>
      <c r="D44" s="81">
        <v>30976</v>
      </c>
      <c r="E44" s="81">
        <v>31064</v>
      </c>
      <c r="F44" s="81">
        <v>30753</v>
      </c>
      <c r="G44" s="81">
        <v>30905</v>
      </c>
      <c r="H44" s="81">
        <v>30726</v>
      </c>
      <c r="I44" s="81">
        <v>30731</v>
      </c>
      <c r="J44" s="81">
        <v>30912</v>
      </c>
      <c r="K44" s="81">
        <v>31543</v>
      </c>
      <c r="L44" s="81">
        <v>31527</v>
      </c>
      <c r="M44" s="82">
        <v>31736</v>
      </c>
      <c r="N44" s="80">
        <f t="shared" si="1"/>
        <v>31144.416666666668</v>
      </c>
    </row>
    <row r="45" spans="1:14" ht="12" customHeight="1">
      <c r="A45" s="74" t="str">
        <f>'Pregnant Women Participating'!A45</f>
        <v>Arkansas</v>
      </c>
      <c r="B45" s="75">
        <v>1077</v>
      </c>
      <c r="C45" s="76">
        <v>1047</v>
      </c>
      <c r="D45" s="76">
        <v>1044</v>
      </c>
      <c r="E45" s="76">
        <v>1077</v>
      </c>
      <c r="F45" s="76">
        <v>1077</v>
      </c>
      <c r="G45" s="76">
        <v>1052</v>
      </c>
      <c r="H45" s="76">
        <v>1044</v>
      </c>
      <c r="I45" s="76">
        <v>1068</v>
      </c>
      <c r="J45" s="76">
        <v>1059</v>
      </c>
      <c r="K45" s="76">
        <v>1033</v>
      </c>
      <c r="L45" s="76">
        <v>1017</v>
      </c>
      <c r="M45" s="77">
        <v>1051</v>
      </c>
      <c r="N45" s="75">
        <f t="shared" si="1"/>
        <v>1053.8333333333333</v>
      </c>
    </row>
    <row r="46" spans="1:14" ht="12" customHeight="1">
      <c r="A46" s="74" t="str">
        <f>'Pregnant Women Participating'!A46</f>
        <v>Louisiana</v>
      </c>
      <c r="B46" s="75">
        <v>2282</v>
      </c>
      <c r="C46" s="76">
        <v>2055</v>
      </c>
      <c r="D46" s="76">
        <v>2104</v>
      </c>
      <c r="E46" s="76">
        <v>2152</v>
      </c>
      <c r="F46" s="76">
        <v>2165</v>
      </c>
      <c r="G46" s="76">
        <v>2237</v>
      </c>
      <c r="H46" s="76">
        <v>2317</v>
      </c>
      <c r="I46" s="76">
        <v>2277</v>
      </c>
      <c r="J46" s="76">
        <v>2207</v>
      </c>
      <c r="K46" s="76">
        <v>2256</v>
      </c>
      <c r="L46" s="76">
        <v>2357</v>
      </c>
      <c r="M46" s="77">
        <v>2459</v>
      </c>
      <c r="N46" s="75">
        <f t="shared" si="1"/>
        <v>2239</v>
      </c>
    </row>
    <row r="47" spans="1:14" ht="12" customHeight="1">
      <c r="A47" s="74" t="str">
        <f>'Pregnant Women Participating'!A47</f>
        <v>New Mexico</v>
      </c>
      <c r="B47" s="75">
        <v>1096</v>
      </c>
      <c r="C47" s="76">
        <v>1021</v>
      </c>
      <c r="D47" s="76">
        <v>1047</v>
      </c>
      <c r="E47" s="76">
        <v>1011</v>
      </c>
      <c r="F47" s="76">
        <v>1011</v>
      </c>
      <c r="G47" s="76">
        <v>1043</v>
      </c>
      <c r="H47" s="76">
        <v>1050</v>
      </c>
      <c r="I47" s="76">
        <v>1034</v>
      </c>
      <c r="J47" s="76">
        <v>1088</v>
      </c>
      <c r="K47" s="76">
        <v>1127</v>
      </c>
      <c r="L47" s="76">
        <v>1081</v>
      </c>
      <c r="M47" s="77">
        <v>1180</v>
      </c>
      <c r="N47" s="75">
        <f t="shared" si="1"/>
        <v>1065.75</v>
      </c>
    </row>
    <row r="48" spans="1:14" ht="12" customHeight="1">
      <c r="A48" s="74" t="str">
        <f>'Pregnant Women Participating'!A48</f>
        <v>Oklahoma</v>
      </c>
      <c r="B48" s="75">
        <v>1556</v>
      </c>
      <c r="C48" s="76">
        <v>1538</v>
      </c>
      <c r="D48" s="76">
        <v>1521</v>
      </c>
      <c r="E48" s="76">
        <v>1591</v>
      </c>
      <c r="F48" s="76">
        <v>1621</v>
      </c>
      <c r="G48" s="76">
        <v>1553</v>
      </c>
      <c r="H48" s="76">
        <v>1546</v>
      </c>
      <c r="I48" s="76">
        <v>1573</v>
      </c>
      <c r="J48" s="76">
        <v>1613</v>
      </c>
      <c r="K48" s="76">
        <v>1653</v>
      </c>
      <c r="L48" s="76">
        <v>1664</v>
      </c>
      <c r="M48" s="77">
        <v>1741</v>
      </c>
      <c r="N48" s="75">
        <f t="shared" si="1"/>
        <v>1597.5</v>
      </c>
    </row>
    <row r="49" spans="1:14" ht="12" customHeight="1">
      <c r="A49" s="74" t="str">
        <f>'Pregnant Women Participating'!A49</f>
        <v>Texas</v>
      </c>
      <c r="B49" s="75">
        <v>80348</v>
      </c>
      <c r="C49" s="76">
        <v>80234</v>
      </c>
      <c r="D49" s="76">
        <v>80557</v>
      </c>
      <c r="E49" s="76">
        <v>80405</v>
      </c>
      <c r="F49" s="76">
        <v>81085</v>
      </c>
      <c r="G49" s="76">
        <v>82190</v>
      </c>
      <c r="H49" s="76">
        <v>80711</v>
      </c>
      <c r="I49" s="76">
        <v>80996</v>
      </c>
      <c r="J49" s="76">
        <v>80569</v>
      </c>
      <c r="K49" s="76">
        <v>80507</v>
      </c>
      <c r="L49" s="76">
        <v>80564</v>
      </c>
      <c r="M49" s="77">
        <v>81360</v>
      </c>
      <c r="N49" s="75">
        <f t="shared" si="1"/>
        <v>80793.83333333333</v>
      </c>
    </row>
    <row r="50" spans="1:14" ht="12" customHeight="1">
      <c r="A50" s="74" t="str">
        <f>'Pregnant Women Participating'!A50</f>
        <v>Acoma, Canoncito &amp; Laguna, NM</v>
      </c>
      <c r="B50" s="75">
        <v>16</v>
      </c>
      <c r="C50" s="76">
        <v>12</v>
      </c>
      <c r="D50" s="76">
        <v>15</v>
      </c>
      <c r="E50" s="76">
        <v>21</v>
      </c>
      <c r="F50" s="76">
        <v>16</v>
      </c>
      <c r="G50" s="76">
        <v>15</v>
      </c>
      <c r="H50" s="76">
        <v>14</v>
      </c>
      <c r="I50" s="76">
        <v>21</v>
      </c>
      <c r="J50" s="76">
        <v>23</v>
      </c>
      <c r="K50" s="76">
        <v>21</v>
      </c>
      <c r="L50" s="76">
        <v>19</v>
      </c>
      <c r="M50" s="77">
        <v>18</v>
      </c>
      <c r="N50" s="75">
        <f t="shared" si="1"/>
        <v>17.583333333333332</v>
      </c>
    </row>
    <row r="51" spans="1:14" ht="12" customHeight="1">
      <c r="A51" s="74" t="str">
        <f>'Pregnant Women Participating'!A51</f>
        <v>Eight Northern Pueblos, NM</v>
      </c>
      <c r="B51" s="75">
        <v>6</v>
      </c>
      <c r="C51" s="76">
        <v>6</v>
      </c>
      <c r="D51" s="76"/>
      <c r="E51" s="76">
        <v>6</v>
      </c>
      <c r="F51" s="76">
        <v>8</v>
      </c>
      <c r="G51" s="76">
        <v>8</v>
      </c>
      <c r="H51" s="76">
        <v>5</v>
      </c>
      <c r="I51" s="76">
        <v>5</v>
      </c>
      <c r="J51" s="76">
        <v>7</v>
      </c>
      <c r="K51" s="76">
        <v>6</v>
      </c>
      <c r="L51" s="76">
        <v>4</v>
      </c>
      <c r="M51" s="77">
        <v>7</v>
      </c>
      <c r="N51" s="75">
        <f t="shared" si="1"/>
        <v>6.181818181818182</v>
      </c>
    </row>
    <row r="52" spans="1:14" ht="12" customHeight="1">
      <c r="A52" s="74" t="str">
        <f>'Pregnant Women Participating'!A52</f>
        <v>Five Sandoval Pueblos, NM</v>
      </c>
      <c r="B52" s="75">
        <v>6</v>
      </c>
      <c r="C52" s="76">
        <v>10</v>
      </c>
      <c r="D52" s="76">
        <v>8</v>
      </c>
      <c r="E52" s="76">
        <v>8</v>
      </c>
      <c r="F52" s="76">
        <v>6</v>
      </c>
      <c r="G52" s="76">
        <v>6</v>
      </c>
      <c r="H52" s="76">
        <v>9</v>
      </c>
      <c r="I52" s="76">
        <v>5</v>
      </c>
      <c r="J52" s="76">
        <v>5</v>
      </c>
      <c r="K52" s="76">
        <v>5</v>
      </c>
      <c r="L52" s="76">
        <v>3</v>
      </c>
      <c r="M52" s="77">
        <v>4</v>
      </c>
      <c r="N52" s="75">
        <f t="shared" si="1"/>
        <v>6.25</v>
      </c>
    </row>
    <row r="53" spans="1:14" ht="12" customHeight="1">
      <c r="A53" s="74" t="str">
        <f>'Pregnant Women Participating'!A53</f>
        <v>Isleta Pueblo, NM</v>
      </c>
      <c r="B53" s="75">
        <v>32</v>
      </c>
      <c r="C53" s="76">
        <v>32</v>
      </c>
      <c r="D53" s="76">
        <v>35</v>
      </c>
      <c r="E53" s="76">
        <v>41</v>
      </c>
      <c r="F53" s="76">
        <v>44</v>
      </c>
      <c r="G53" s="76">
        <v>39</v>
      </c>
      <c r="H53" s="76">
        <v>48</v>
      </c>
      <c r="I53" s="76">
        <v>51</v>
      </c>
      <c r="J53" s="76">
        <v>43</v>
      </c>
      <c r="K53" s="76">
        <v>52</v>
      </c>
      <c r="L53" s="76">
        <v>56</v>
      </c>
      <c r="M53" s="77">
        <v>66</v>
      </c>
      <c r="N53" s="75">
        <f t="shared" si="1"/>
        <v>44.916666666666664</v>
      </c>
    </row>
    <row r="54" spans="1:14" ht="12" customHeight="1">
      <c r="A54" s="74" t="str">
        <f>'Pregnant Women Participating'!A54</f>
        <v>San Felipe Pueblo, NM</v>
      </c>
      <c r="B54" s="75">
        <v>7</v>
      </c>
      <c r="C54" s="76">
        <v>9</v>
      </c>
      <c r="D54" s="76">
        <v>8</v>
      </c>
      <c r="E54" s="76">
        <v>14</v>
      </c>
      <c r="F54" s="76">
        <v>11</v>
      </c>
      <c r="G54" s="76">
        <v>11</v>
      </c>
      <c r="H54" s="76">
        <v>10</v>
      </c>
      <c r="I54" s="76">
        <v>13</v>
      </c>
      <c r="J54" s="76">
        <v>13</v>
      </c>
      <c r="K54" s="76">
        <v>10</v>
      </c>
      <c r="L54" s="76">
        <v>10</v>
      </c>
      <c r="M54" s="77">
        <v>10</v>
      </c>
      <c r="N54" s="75">
        <f t="shared" si="1"/>
        <v>10.5</v>
      </c>
    </row>
    <row r="55" spans="1:14" ht="12" customHeight="1">
      <c r="A55" s="74" t="str">
        <f>'Pregnant Women Participating'!A55</f>
        <v>Santo Domingo Tribe, NM</v>
      </c>
      <c r="B55" s="75">
        <v>6</v>
      </c>
      <c r="C55" s="76">
        <v>4</v>
      </c>
      <c r="D55" s="76">
        <v>3</v>
      </c>
      <c r="E55" s="76">
        <v>3</v>
      </c>
      <c r="F55" s="76">
        <v>3</v>
      </c>
      <c r="G55" s="76">
        <v>4</v>
      </c>
      <c r="H55" s="76">
        <v>5</v>
      </c>
      <c r="I55" s="76">
        <v>4</v>
      </c>
      <c r="J55" s="76">
        <v>2</v>
      </c>
      <c r="K55" s="76">
        <v>2</v>
      </c>
      <c r="L55" s="76">
        <v>1</v>
      </c>
      <c r="M55" s="77">
        <v>2</v>
      </c>
      <c r="N55" s="75">
        <f t="shared" si="1"/>
        <v>3.25</v>
      </c>
    </row>
    <row r="56" spans="1:14" ht="12" customHeight="1">
      <c r="A56" s="74" t="str">
        <f>'Pregnant Women Participating'!A56</f>
        <v>Zuni Pueblo, NM</v>
      </c>
      <c r="B56" s="75">
        <v>17</v>
      </c>
      <c r="C56" s="76">
        <v>14</v>
      </c>
      <c r="D56" s="76">
        <v>16</v>
      </c>
      <c r="E56" s="76">
        <v>12</v>
      </c>
      <c r="F56" s="76">
        <v>14</v>
      </c>
      <c r="G56" s="76">
        <v>12</v>
      </c>
      <c r="H56" s="76">
        <v>16</v>
      </c>
      <c r="I56" s="76">
        <v>16</v>
      </c>
      <c r="J56" s="76">
        <v>17</v>
      </c>
      <c r="K56" s="76">
        <v>21</v>
      </c>
      <c r="L56" s="76">
        <v>20</v>
      </c>
      <c r="M56" s="77">
        <v>17</v>
      </c>
      <c r="N56" s="75">
        <f t="shared" si="1"/>
        <v>16</v>
      </c>
    </row>
    <row r="57" spans="1:14" ht="12" customHeight="1">
      <c r="A57" s="74" t="str">
        <f>'Pregnant Women Participating'!A57</f>
        <v>Cherokee Nation, OK</v>
      </c>
      <c r="B57" s="75">
        <v>87</v>
      </c>
      <c r="C57" s="76">
        <v>91</v>
      </c>
      <c r="D57" s="76">
        <v>76</v>
      </c>
      <c r="E57" s="76">
        <v>75</v>
      </c>
      <c r="F57" s="76">
        <v>61</v>
      </c>
      <c r="G57" s="76">
        <v>71</v>
      </c>
      <c r="H57" s="76">
        <v>68</v>
      </c>
      <c r="I57" s="76">
        <v>65</v>
      </c>
      <c r="J57" s="76">
        <v>65</v>
      </c>
      <c r="K57" s="76">
        <v>62</v>
      </c>
      <c r="L57" s="76">
        <v>66</v>
      </c>
      <c r="M57" s="77">
        <v>64</v>
      </c>
      <c r="N57" s="75">
        <f t="shared" si="1"/>
        <v>70.91666666666667</v>
      </c>
    </row>
    <row r="58" spans="1:14" ht="12" customHeight="1">
      <c r="A58" s="74" t="str">
        <f>'Pregnant Women Participating'!A58</f>
        <v>Chickasaw Nation, OK</v>
      </c>
      <c r="B58" s="75">
        <v>51</v>
      </c>
      <c r="C58" s="76">
        <v>53</v>
      </c>
      <c r="D58" s="76">
        <v>54</v>
      </c>
      <c r="E58" s="76">
        <v>67</v>
      </c>
      <c r="F58" s="76">
        <v>71</v>
      </c>
      <c r="G58" s="76">
        <v>62</v>
      </c>
      <c r="H58" s="76">
        <v>73</v>
      </c>
      <c r="I58" s="76">
        <v>66</v>
      </c>
      <c r="J58" s="76">
        <v>51</v>
      </c>
      <c r="K58" s="76">
        <v>59</v>
      </c>
      <c r="L58" s="76">
        <v>65</v>
      </c>
      <c r="M58" s="77">
        <v>58</v>
      </c>
      <c r="N58" s="75">
        <f t="shared" si="1"/>
        <v>60.833333333333336</v>
      </c>
    </row>
    <row r="59" spans="1:14" ht="12" customHeight="1">
      <c r="A59" s="74" t="str">
        <f>'Pregnant Women Participating'!A59</f>
        <v>Choctaw Nation, OK</v>
      </c>
      <c r="B59" s="75">
        <v>42</v>
      </c>
      <c r="C59" s="76">
        <v>41</v>
      </c>
      <c r="D59" s="76">
        <v>42</v>
      </c>
      <c r="E59" s="76">
        <v>40</v>
      </c>
      <c r="F59" s="76">
        <v>42</v>
      </c>
      <c r="G59" s="76">
        <v>43</v>
      </c>
      <c r="H59" s="76">
        <v>44</v>
      </c>
      <c r="I59" s="76">
        <v>46</v>
      </c>
      <c r="J59" s="76">
        <v>41</v>
      </c>
      <c r="K59" s="76">
        <v>41</v>
      </c>
      <c r="L59" s="76">
        <v>47</v>
      </c>
      <c r="M59" s="77">
        <v>53</v>
      </c>
      <c r="N59" s="75">
        <f t="shared" si="1"/>
        <v>43.5</v>
      </c>
    </row>
    <row r="60" spans="1:14" ht="12" customHeight="1">
      <c r="A60" s="74" t="str">
        <f>'Pregnant Women Participating'!A60</f>
        <v>Citizen Potawatomi Nation, OK</v>
      </c>
      <c r="B60" s="75">
        <v>14</v>
      </c>
      <c r="C60" s="76">
        <v>7</v>
      </c>
      <c r="D60" s="76">
        <v>12</v>
      </c>
      <c r="E60" s="76">
        <v>11</v>
      </c>
      <c r="F60" s="76">
        <v>12</v>
      </c>
      <c r="G60" s="76">
        <v>14</v>
      </c>
      <c r="H60" s="76">
        <v>9</v>
      </c>
      <c r="I60" s="76">
        <v>14</v>
      </c>
      <c r="J60" s="76">
        <v>16</v>
      </c>
      <c r="K60" s="76">
        <v>20</v>
      </c>
      <c r="L60" s="76">
        <v>20</v>
      </c>
      <c r="M60" s="77">
        <v>20</v>
      </c>
      <c r="N60" s="75">
        <f t="shared" si="1"/>
        <v>14.083333333333334</v>
      </c>
    </row>
    <row r="61" spans="1:14" ht="12" customHeight="1">
      <c r="A61" s="74" t="str">
        <f>'Pregnant Women Participating'!A61</f>
        <v>Inter-Tribal Council, OK</v>
      </c>
      <c r="B61" s="75">
        <v>21</v>
      </c>
      <c r="C61" s="76">
        <v>13</v>
      </c>
      <c r="D61" s="76">
        <v>15</v>
      </c>
      <c r="E61" s="76">
        <v>15</v>
      </c>
      <c r="F61" s="76">
        <v>20</v>
      </c>
      <c r="G61" s="76">
        <v>20</v>
      </c>
      <c r="H61" s="76">
        <v>16</v>
      </c>
      <c r="I61" s="76">
        <v>14</v>
      </c>
      <c r="J61" s="76">
        <v>11</v>
      </c>
      <c r="K61" s="76">
        <v>11</v>
      </c>
      <c r="L61" s="76">
        <v>16</v>
      </c>
      <c r="M61" s="77">
        <v>12</v>
      </c>
      <c r="N61" s="75">
        <f t="shared" si="1"/>
        <v>15.333333333333334</v>
      </c>
    </row>
    <row r="62" spans="1:14" ht="12" customHeight="1">
      <c r="A62" s="74" t="str">
        <f>'Pregnant Women Participating'!A62</f>
        <v>Muscogee Creek Nation, OK</v>
      </c>
      <c r="B62" s="75">
        <v>20</v>
      </c>
      <c r="C62" s="76">
        <v>13</v>
      </c>
      <c r="D62" s="76">
        <v>15</v>
      </c>
      <c r="E62" s="76">
        <v>13</v>
      </c>
      <c r="F62" s="76">
        <v>13</v>
      </c>
      <c r="G62" s="76">
        <v>22</v>
      </c>
      <c r="H62" s="76">
        <v>20</v>
      </c>
      <c r="I62" s="76">
        <v>22</v>
      </c>
      <c r="J62" s="76">
        <v>21</v>
      </c>
      <c r="K62" s="76">
        <v>15</v>
      </c>
      <c r="L62" s="76">
        <v>17</v>
      </c>
      <c r="M62" s="77">
        <v>21</v>
      </c>
      <c r="N62" s="75">
        <f t="shared" si="1"/>
        <v>17.666666666666668</v>
      </c>
    </row>
    <row r="63" spans="1:14" ht="12" customHeight="1">
      <c r="A63" s="74" t="str">
        <f>'Pregnant Women Participating'!A63</f>
        <v>Osage Tribal Council, OK</v>
      </c>
      <c r="B63" s="75">
        <v>37</v>
      </c>
      <c r="C63" s="76">
        <v>36</v>
      </c>
      <c r="D63" s="76">
        <v>46</v>
      </c>
      <c r="E63" s="76">
        <v>64</v>
      </c>
      <c r="F63" s="76">
        <v>40</v>
      </c>
      <c r="G63" s="76">
        <v>37</v>
      </c>
      <c r="H63" s="76">
        <v>43</v>
      </c>
      <c r="I63" s="76">
        <v>52</v>
      </c>
      <c r="J63" s="76">
        <v>60</v>
      </c>
      <c r="K63" s="76">
        <v>72</v>
      </c>
      <c r="L63" s="76">
        <v>77</v>
      </c>
      <c r="M63" s="77">
        <v>63</v>
      </c>
      <c r="N63" s="75">
        <f t="shared" si="1"/>
        <v>52.25</v>
      </c>
    </row>
    <row r="64" spans="1:14" ht="12" customHeight="1">
      <c r="A64" s="74" t="str">
        <f>'Pregnant Women Participating'!A64</f>
        <v>Otoe-Missouria Tribe, OK</v>
      </c>
      <c r="B64" s="75">
        <v>7</v>
      </c>
      <c r="C64" s="76">
        <v>10</v>
      </c>
      <c r="D64" s="76">
        <v>8</v>
      </c>
      <c r="E64" s="76">
        <v>9</v>
      </c>
      <c r="F64" s="76">
        <v>4</v>
      </c>
      <c r="G64" s="76">
        <v>5</v>
      </c>
      <c r="H64" s="76">
        <v>7</v>
      </c>
      <c r="I64" s="76">
        <v>7</v>
      </c>
      <c r="J64" s="76">
        <v>9</v>
      </c>
      <c r="K64" s="76">
        <v>8</v>
      </c>
      <c r="L64" s="76">
        <v>4</v>
      </c>
      <c r="M64" s="77">
        <v>4</v>
      </c>
      <c r="N64" s="75">
        <f t="shared" si="1"/>
        <v>6.833333333333333</v>
      </c>
    </row>
    <row r="65" spans="1:14" ht="12" customHeight="1">
      <c r="A65" s="74" t="str">
        <f>'Pregnant Women Participating'!A65</f>
        <v>Wichita, Caddo &amp; Delaware (WCD), OK</v>
      </c>
      <c r="B65" s="75">
        <v>55</v>
      </c>
      <c r="C65" s="76">
        <v>49</v>
      </c>
      <c r="D65" s="76">
        <v>57</v>
      </c>
      <c r="E65" s="76">
        <v>66</v>
      </c>
      <c r="F65" s="76">
        <v>65</v>
      </c>
      <c r="G65" s="76">
        <v>60</v>
      </c>
      <c r="H65" s="76">
        <v>68</v>
      </c>
      <c r="I65" s="76">
        <v>68</v>
      </c>
      <c r="J65" s="76">
        <v>68</v>
      </c>
      <c r="K65" s="76">
        <v>79</v>
      </c>
      <c r="L65" s="76">
        <v>76</v>
      </c>
      <c r="M65" s="77">
        <v>76</v>
      </c>
      <c r="N65" s="75">
        <f t="shared" si="1"/>
        <v>65.58333333333333</v>
      </c>
    </row>
    <row r="66" spans="1:14" s="84" customFormat="1" ht="24.75" customHeight="1">
      <c r="A66" s="79" t="str">
        <f>'Pregnant Women Participating'!A66</f>
        <v>Southwest Region</v>
      </c>
      <c r="B66" s="80">
        <v>86783</v>
      </c>
      <c r="C66" s="81">
        <v>86295</v>
      </c>
      <c r="D66" s="81">
        <v>86683</v>
      </c>
      <c r="E66" s="81">
        <v>86701</v>
      </c>
      <c r="F66" s="81">
        <v>87389</v>
      </c>
      <c r="G66" s="81">
        <v>88504</v>
      </c>
      <c r="H66" s="81">
        <v>87123</v>
      </c>
      <c r="I66" s="81">
        <v>87417</v>
      </c>
      <c r="J66" s="81">
        <v>86988</v>
      </c>
      <c r="K66" s="81">
        <v>87060</v>
      </c>
      <c r="L66" s="81">
        <v>87184</v>
      </c>
      <c r="M66" s="82">
        <v>88286</v>
      </c>
      <c r="N66" s="80">
        <f t="shared" si="1"/>
        <v>87201.08333333333</v>
      </c>
    </row>
    <row r="67" spans="1:14" ht="12" customHeight="1">
      <c r="A67" s="74" t="str">
        <f>'Pregnant Women Participating'!A67</f>
        <v>Colorado</v>
      </c>
      <c r="B67" s="75">
        <v>2246</v>
      </c>
      <c r="C67" s="76">
        <v>2107</v>
      </c>
      <c r="D67" s="76">
        <v>2121</v>
      </c>
      <c r="E67" s="76">
        <v>2166</v>
      </c>
      <c r="F67" s="76">
        <v>2121</v>
      </c>
      <c r="G67" s="76">
        <v>2132</v>
      </c>
      <c r="H67" s="76">
        <v>2135</v>
      </c>
      <c r="I67" s="76">
        <v>2154</v>
      </c>
      <c r="J67" s="76">
        <v>2113</v>
      </c>
      <c r="K67" s="76">
        <v>2281</v>
      </c>
      <c r="L67" s="76">
        <v>3893</v>
      </c>
      <c r="M67" s="77">
        <v>2337</v>
      </c>
      <c r="N67" s="75">
        <f t="shared" si="1"/>
        <v>2317.1666666666665</v>
      </c>
    </row>
    <row r="68" spans="1:14" ht="12" customHeight="1">
      <c r="A68" s="74" t="str">
        <f>'Pregnant Women Participating'!A68</f>
        <v>Iowa</v>
      </c>
      <c r="B68" s="75">
        <v>2873</v>
      </c>
      <c r="C68" s="76">
        <v>2880</v>
      </c>
      <c r="D68" s="76">
        <v>2801</v>
      </c>
      <c r="E68" s="76">
        <v>2875</v>
      </c>
      <c r="F68" s="76">
        <v>2801</v>
      </c>
      <c r="G68" s="76">
        <v>2872</v>
      </c>
      <c r="H68" s="76">
        <v>2911</v>
      </c>
      <c r="I68" s="76">
        <v>2828</v>
      </c>
      <c r="J68" s="76">
        <v>2908</v>
      </c>
      <c r="K68" s="76">
        <v>3044</v>
      </c>
      <c r="L68" s="76">
        <v>3071</v>
      </c>
      <c r="M68" s="77">
        <v>3137</v>
      </c>
      <c r="N68" s="75">
        <f t="shared" si="1"/>
        <v>2916.75</v>
      </c>
    </row>
    <row r="69" spans="1:14" ht="12" customHeight="1">
      <c r="A69" s="74" t="str">
        <f>'Pregnant Women Participating'!A69</f>
        <v>Kansas</v>
      </c>
      <c r="B69" s="75">
        <v>1898</v>
      </c>
      <c r="C69" s="76">
        <v>1727</v>
      </c>
      <c r="D69" s="76">
        <v>1879</v>
      </c>
      <c r="E69" s="76">
        <v>1993</v>
      </c>
      <c r="F69" s="76">
        <v>1937</v>
      </c>
      <c r="G69" s="76">
        <v>1952</v>
      </c>
      <c r="H69" s="76">
        <v>1959</v>
      </c>
      <c r="I69" s="76">
        <v>1988</v>
      </c>
      <c r="J69" s="76">
        <v>1932</v>
      </c>
      <c r="K69" s="76">
        <v>1911</v>
      </c>
      <c r="L69" s="76">
        <v>1903</v>
      </c>
      <c r="M69" s="77">
        <v>1919</v>
      </c>
      <c r="N69" s="75">
        <f t="shared" si="1"/>
        <v>1916.5</v>
      </c>
    </row>
    <row r="70" spans="1:14" ht="12" customHeight="1">
      <c r="A70" s="74" t="str">
        <f>'Pregnant Women Participating'!A70</f>
        <v>Missouri</v>
      </c>
      <c r="B70" s="75">
        <v>2979</v>
      </c>
      <c r="C70" s="76">
        <v>2939</v>
      </c>
      <c r="D70" s="76">
        <v>2959</v>
      </c>
      <c r="E70" s="76">
        <v>2921</v>
      </c>
      <c r="F70" s="76">
        <v>2954</v>
      </c>
      <c r="G70" s="76">
        <v>2992</v>
      </c>
      <c r="H70" s="76">
        <v>2971</v>
      </c>
      <c r="I70" s="76">
        <v>2966</v>
      </c>
      <c r="J70" s="76">
        <v>3030</v>
      </c>
      <c r="K70" s="76">
        <v>2975</v>
      </c>
      <c r="L70" s="76">
        <v>3049</v>
      </c>
      <c r="M70" s="77">
        <v>3043</v>
      </c>
      <c r="N70" s="75">
        <f aca="true" t="shared" si="2" ref="N70:N101">IF(SUM(B70:M70)&gt;0,AVERAGE(B70:M70),"0")</f>
        <v>2981.5</v>
      </c>
    </row>
    <row r="71" spans="1:14" ht="12" customHeight="1">
      <c r="A71" s="74" t="str">
        <f>'Pregnant Women Participating'!A71</f>
        <v>Montana</v>
      </c>
      <c r="B71" s="75">
        <v>445</v>
      </c>
      <c r="C71" s="76">
        <v>451</v>
      </c>
      <c r="D71" s="76">
        <v>440</v>
      </c>
      <c r="E71" s="76">
        <v>508</v>
      </c>
      <c r="F71" s="76">
        <v>513</v>
      </c>
      <c r="G71" s="76">
        <v>531</v>
      </c>
      <c r="H71" s="76">
        <v>501</v>
      </c>
      <c r="I71" s="76">
        <v>495</v>
      </c>
      <c r="J71" s="76">
        <v>522</v>
      </c>
      <c r="K71" s="76">
        <v>515</v>
      </c>
      <c r="L71" s="76">
        <v>535</v>
      </c>
      <c r="M71" s="77">
        <v>540</v>
      </c>
      <c r="N71" s="75">
        <f t="shared" si="2"/>
        <v>499.6666666666667</v>
      </c>
    </row>
    <row r="72" spans="1:14" ht="12" customHeight="1">
      <c r="A72" s="74" t="str">
        <f>'Pregnant Women Participating'!A72</f>
        <v>Nebraska</v>
      </c>
      <c r="B72" s="75">
        <v>1717</v>
      </c>
      <c r="C72" s="76">
        <v>1656</v>
      </c>
      <c r="D72" s="76">
        <v>1720</v>
      </c>
      <c r="E72" s="76">
        <v>1815</v>
      </c>
      <c r="F72" s="76">
        <v>1739</v>
      </c>
      <c r="G72" s="76">
        <v>1671</v>
      </c>
      <c r="H72" s="76">
        <v>1734</v>
      </c>
      <c r="I72" s="76">
        <v>1730</v>
      </c>
      <c r="J72" s="76">
        <v>1707</v>
      </c>
      <c r="K72" s="76">
        <v>1800</v>
      </c>
      <c r="L72" s="76">
        <v>1774</v>
      </c>
      <c r="M72" s="77">
        <v>1755</v>
      </c>
      <c r="N72" s="75">
        <f t="shared" si="2"/>
        <v>1734.8333333333333</v>
      </c>
    </row>
    <row r="73" spans="1:14" ht="12" customHeight="1">
      <c r="A73" s="74" t="str">
        <f>'Pregnant Women Participating'!A73</f>
        <v>North Dakota</v>
      </c>
      <c r="B73" s="75">
        <v>417</v>
      </c>
      <c r="C73" s="76">
        <v>387</v>
      </c>
      <c r="D73" s="76">
        <v>386</v>
      </c>
      <c r="E73" s="76">
        <v>374</v>
      </c>
      <c r="F73" s="76">
        <v>368</v>
      </c>
      <c r="G73" s="76">
        <v>374</v>
      </c>
      <c r="H73" s="76">
        <v>380</v>
      </c>
      <c r="I73" s="76">
        <v>374</v>
      </c>
      <c r="J73" s="76">
        <v>393</v>
      </c>
      <c r="K73" s="76">
        <v>403</v>
      </c>
      <c r="L73" s="76">
        <v>388</v>
      </c>
      <c r="M73" s="77">
        <v>412</v>
      </c>
      <c r="N73" s="75">
        <f t="shared" si="2"/>
        <v>388</v>
      </c>
    </row>
    <row r="74" spans="1:14" ht="12" customHeight="1">
      <c r="A74" s="74" t="str">
        <f>'Pregnant Women Participating'!A74</f>
        <v>South Dakota</v>
      </c>
      <c r="B74" s="75">
        <v>339</v>
      </c>
      <c r="C74" s="76">
        <v>360</v>
      </c>
      <c r="D74" s="76">
        <v>367</v>
      </c>
      <c r="E74" s="76">
        <v>379</v>
      </c>
      <c r="F74" s="76">
        <v>391</v>
      </c>
      <c r="G74" s="76">
        <v>391</v>
      </c>
      <c r="H74" s="76">
        <v>445</v>
      </c>
      <c r="I74" s="76">
        <v>460</v>
      </c>
      <c r="J74" s="76">
        <v>442</v>
      </c>
      <c r="K74" s="76">
        <v>367</v>
      </c>
      <c r="L74" s="76">
        <v>321</v>
      </c>
      <c r="M74" s="77">
        <v>416</v>
      </c>
      <c r="N74" s="75">
        <f t="shared" si="2"/>
        <v>389.8333333333333</v>
      </c>
    </row>
    <row r="75" spans="1:14" ht="12" customHeight="1">
      <c r="A75" s="74" t="str">
        <f>'Pregnant Women Participating'!A75</f>
        <v>Utah</v>
      </c>
      <c r="B75" s="75">
        <v>1865</v>
      </c>
      <c r="C75" s="76">
        <v>1856</v>
      </c>
      <c r="D75" s="76">
        <v>1780</v>
      </c>
      <c r="E75" s="76">
        <v>1776</v>
      </c>
      <c r="F75" s="76">
        <v>1769</v>
      </c>
      <c r="G75" s="76">
        <v>1808</v>
      </c>
      <c r="H75" s="76">
        <v>1793</v>
      </c>
      <c r="I75" s="76">
        <v>1811</v>
      </c>
      <c r="J75" s="76">
        <v>1754</v>
      </c>
      <c r="K75" s="76">
        <v>1752</v>
      </c>
      <c r="L75" s="76">
        <v>1733</v>
      </c>
      <c r="M75" s="77">
        <v>1765</v>
      </c>
      <c r="N75" s="75">
        <f t="shared" si="2"/>
        <v>1788.5</v>
      </c>
    </row>
    <row r="76" spans="1:14" ht="12" customHeight="1">
      <c r="A76" s="74" t="str">
        <f>'Pregnant Women Participating'!A76</f>
        <v>Wyoming</v>
      </c>
      <c r="B76" s="75">
        <v>175</v>
      </c>
      <c r="C76" s="76">
        <v>187</v>
      </c>
      <c r="D76" s="76">
        <v>189</v>
      </c>
      <c r="E76" s="76">
        <v>196</v>
      </c>
      <c r="F76" s="76">
        <v>204</v>
      </c>
      <c r="G76" s="76">
        <v>218</v>
      </c>
      <c r="H76" s="76">
        <v>222</v>
      </c>
      <c r="I76" s="76">
        <v>229</v>
      </c>
      <c r="J76" s="76">
        <v>208</v>
      </c>
      <c r="K76" s="76">
        <v>205</v>
      </c>
      <c r="L76" s="76">
        <v>201</v>
      </c>
      <c r="M76" s="77">
        <v>198</v>
      </c>
      <c r="N76" s="75">
        <f t="shared" si="2"/>
        <v>202.66666666666666</v>
      </c>
    </row>
    <row r="77" spans="1:14" ht="12" customHeight="1">
      <c r="A77" s="74" t="str">
        <f>'Pregnant Women Participating'!A77</f>
        <v>Ute Mountain Ute Tribe, CO</v>
      </c>
      <c r="B77" s="75">
        <v>15</v>
      </c>
      <c r="C77" s="76">
        <v>12</v>
      </c>
      <c r="D77" s="76">
        <v>12</v>
      </c>
      <c r="E77" s="76">
        <v>12</v>
      </c>
      <c r="F77" s="76">
        <v>13</v>
      </c>
      <c r="G77" s="76">
        <v>12</v>
      </c>
      <c r="H77" s="76">
        <v>9</v>
      </c>
      <c r="I77" s="76">
        <v>11</v>
      </c>
      <c r="J77" s="76">
        <v>5</v>
      </c>
      <c r="K77" s="76">
        <v>11</v>
      </c>
      <c r="L77" s="76">
        <v>11</v>
      </c>
      <c r="M77" s="77">
        <v>9</v>
      </c>
      <c r="N77" s="75">
        <f t="shared" si="2"/>
        <v>11</v>
      </c>
    </row>
    <row r="78" spans="1:14" ht="12" customHeight="1">
      <c r="A78" s="74" t="str">
        <f>'Pregnant Women Participating'!A78</f>
        <v>Omaha Sioux, NE</v>
      </c>
      <c r="B78" s="75">
        <v>4</v>
      </c>
      <c r="C78" s="76">
        <v>1</v>
      </c>
      <c r="D78" s="76">
        <v>3</v>
      </c>
      <c r="E78" s="76">
        <v>2</v>
      </c>
      <c r="F78" s="76">
        <v>2</v>
      </c>
      <c r="G78" s="76">
        <v>2</v>
      </c>
      <c r="H78" s="76">
        <v>2</v>
      </c>
      <c r="I78" s="76">
        <v>1</v>
      </c>
      <c r="J78" s="76">
        <v>4</v>
      </c>
      <c r="K78" s="76">
        <v>2</v>
      </c>
      <c r="L78" s="76">
        <v>1</v>
      </c>
      <c r="M78" s="77">
        <v>2</v>
      </c>
      <c r="N78" s="75">
        <f t="shared" si="2"/>
        <v>2.1666666666666665</v>
      </c>
    </row>
    <row r="79" spans="1:14" ht="12" customHeight="1">
      <c r="A79" s="74" t="str">
        <f>'Pregnant Women Participating'!A79</f>
        <v>Santee Sioux, NE</v>
      </c>
      <c r="B79" s="75">
        <v>1</v>
      </c>
      <c r="C79" s="76">
        <v>1</v>
      </c>
      <c r="D79" s="76">
        <v>3</v>
      </c>
      <c r="E79" s="76">
        <v>3</v>
      </c>
      <c r="F79" s="76">
        <v>4</v>
      </c>
      <c r="G79" s="76">
        <v>3</v>
      </c>
      <c r="H79" s="76">
        <v>4</v>
      </c>
      <c r="I79" s="76">
        <v>1</v>
      </c>
      <c r="J79" s="76">
        <v>3</v>
      </c>
      <c r="K79" s="76">
        <v>2</v>
      </c>
      <c r="L79" s="76">
        <v>2</v>
      </c>
      <c r="M79" s="77">
        <v>1</v>
      </c>
      <c r="N79" s="75">
        <f t="shared" si="2"/>
        <v>2.3333333333333335</v>
      </c>
    </row>
    <row r="80" spans="1:14" ht="12" customHeight="1">
      <c r="A80" s="74" t="str">
        <f>'Pregnant Women Participating'!A80</f>
        <v>Winnebago Tribe, NE</v>
      </c>
      <c r="B80" s="75">
        <v>2</v>
      </c>
      <c r="C80" s="76">
        <v>2</v>
      </c>
      <c r="D80" s="76">
        <v>6</v>
      </c>
      <c r="E80" s="76">
        <v>9</v>
      </c>
      <c r="F80" s="76">
        <v>6</v>
      </c>
      <c r="G80" s="76">
        <v>8</v>
      </c>
      <c r="H80" s="76">
        <v>6</v>
      </c>
      <c r="I80" s="76">
        <v>11</v>
      </c>
      <c r="J80" s="76">
        <v>4</v>
      </c>
      <c r="K80" s="76">
        <v>5</v>
      </c>
      <c r="L80" s="76">
        <v>7</v>
      </c>
      <c r="M80" s="77">
        <v>7</v>
      </c>
      <c r="N80" s="75">
        <f t="shared" si="2"/>
        <v>6.083333333333333</v>
      </c>
    </row>
    <row r="81" spans="1:14" ht="12" customHeight="1">
      <c r="A81" s="74" t="str">
        <f>'Pregnant Women Participating'!A81</f>
        <v>Standing Rock Sioux Tribe, ND</v>
      </c>
      <c r="B81" s="75">
        <v>5</v>
      </c>
      <c r="C81" s="76">
        <v>12</v>
      </c>
      <c r="D81" s="76">
        <v>15</v>
      </c>
      <c r="E81" s="76">
        <v>9</v>
      </c>
      <c r="F81" s="76">
        <v>7</v>
      </c>
      <c r="G81" s="76">
        <v>7</v>
      </c>
      <c r="H81" s="76">
        <v>8</v>
      </c>
      <c r="I81" s="76">
        <v>7</v>
      </c>
      <c r="J81" s="76">
        <v>4</v>
      </c>
      <c r="K81" s="76">
        <v>5</v>
      </c>
      <c r="L81" s="76">
        <v>3</v>
      </c>
      <c r="M81" s="77">
        <v>8</v>
      </c>
      <c r="N81" s="75">
        <f t="shared" si="2"/>
        <v>7.5</v>
      </c>
    </row>
    <row r="82" spans="1:14" ht="12" customHeight="1">
      <c r="A82" s="74" t="str">
        <f>'Pregnant Women Participating'!A82</f>
        <v>Three Affiliated Tribes, ND</v>
      </c>
      <c r="B82" s="75">
        <v>3</v>
      </c>
      <c r="C82" s="76">
        <v>8</v>
      </c>
      <c r="D82" s="76">
        <v>7</v>
      </c>
      <c r="E82" s="76">
        <v>7</v>
      </c>
      <c r="F82" s="76">
        <v>8</v>
      </c>
      <c r="G82" s="76">
        <v>5</v>
      </c>
      <c r="H82" s="76">
        <v>3</v>
      </c>
      <c r="I82" s="76">
        <v>4</v>
      </c>
      <c r="J82" s="76">
        <v>5</v>
      </c>
      <c r="K82" s="76">
        <v>2</v>
      </c>
      <c r="L82" s="76">
        <v>3</v>
      </c>
      <c r="M82" s="77">
        <v>5</v>
      </c>
      <c r="N82" s="75">
        <f t="shared" si="2"/>
        <v>5</v>
      </c>
    </row>
    <row r="83" spans="1:14" ht="12" customHeight="1">
      <c r="A83" s="74" t="str">
        <f>'Pregnant Women Participating'!A83</f>
        <v>Cheyenne River Sioux, SD</v>
      </c>
      <c r="B83" s="75">
        <v>9</v>
      </c>
      <c r="C83" s="76">
        <v>11</v>
      </c>
      <c r="D83" s="76">
        <v>9</v>
      </c>
      <c r="E83" s="76">
        <v>7</v>
      </c>
      <c r="F83" s="76">
        <v>5</v>
      </c>
      <c r="G83" s="76">
        <v>3</v>
      </c>
      <c r="H83" s="76">
        <v>8</v>
      </c>
      <c r="I83" s="76">
        <v>7</v>
      </c>
      <c r="J83" s="76">
        <v>7</v>
      </c>
      <c r="K83" s="76">
        <v>10</v>
      </c>
      <c r="L83" s="76">
        <v>6</v>
      </c>
      <c r="M83" s="77">
        <v>11</v>
      </c>
      <c r="N83" s="75">
        <f t="shared" si="2"/>
        <v>7.75</v>
      </c>
    </row>
    <row r="84" spans="1:14" ht="12" customHeight="1">
      <c r="A84" s="74" t="str">
        <f>'Pregnant Women Participating'!A84</f>
        <v>Rosebud Sioux, SD</v>
      </c>
      <c r="B84" s="75">
        <v>62</v>
      </c>
      <c r="C84" s="76">
        <v>63</v>
      </c>
      <c r="D84" s="76">
        <v>54</v>
      </c>
      <c r="E84" s="76">
        <v>59</v>
      </c>
      <c r="F84" s="76">
        <v>63</v>
      </c>
      <c r="G84" s="76">
        <v>66</v>
      </c>
      <c r="H84" s="76">
        <v>73</v>
      </c>
      <c r="I84" s="76">
        <v>75</v>
      </c>
      <c r="J84" s="76">
        <v>75</v>
      </c>
      <c r="K84" s="76">
        <v>74</v>
      </c>
      <c r="L84" s="76">
        <v>64</v>
      </c>
      <c r="M84" s="77">
        <v>69</v>
      </c>
      <c r="N84" s="75">
        <f t="shared" si="2"/>
        <v>66.41666666666667</v>
      </c>
    </row>
    <row r="85" spans="1:14" ht="12" customHeight="1">
      <c r="A85" s="74" t="str">
        <f>'Pregnant Women Participating'!A85</f>
        <v>Northern Arapahoe, WY</v>
      </c>
      <c r="B85" s="75">
        <v>13</v>
      </c>
      <c r="C85" s="76">
        <v>14</v>
      </c>
      <c r="D85" s="76">
        <v>10</v>
      </c>
      <c r="E85" s="76">
        <v>11</v>
      </c>
      <c r="F85" s="76">
        <v>12</v>
      </c>
      <c r="G85" s="76">
        <v>15</v>
      </c>
      <c r="H85" s="76">
        <v>18</v>
      </c>
      <c r="I85" s="76">
        <v>15</v>
      </c>
      <c r="J85" s="76">
        <v>12</v>
      </c>
      <c r="K85" s="76">
        <v>14</v>
      </c>
      <c r="L85" s="76">
        <v>13</v>
      </c>
      <c r="M85" s="77">
        <v>11</v>
      </c>
      <c r="N85" s="75">
        <f t="shared" si="2"/>
        <v>13.166666666666666</v>
      </c>
    </row>
    <row r="86" spans="1:14" ht="12" customHeight="1">
      <c r="A86" s="74" t="str">
        <f>'Pregnant Women Participating'!A86</f>
        <v>Shoshone Tribe, WY</v>
      </c>
      <c r="B86" s="75">
        <v>3</v>
      </c>
      <c r="C86" s="76">
        <v>4</v>
      </c>
      <c r="D86" s="76">
        <v>3</v>
      </c>
      <c r="E86" s="76">
        <v>4</v>
      </c>
      <c r="F86" s="76">
        <v>5</v>
      </c>
      <c r="G86" s="76">
        <v>6</v>
      </c>
      <c r="H86" s="76">
        <v>5</v>
      </c>
      <c r="I86" s="76">
        <v>5</v>
      </c>
      <c r="J86" s="76">
        <v>5</v>
      </c>
      <c r="K86" s="76">
        <v>2</v>
      </c>
      <c r="L86" s="76">
        <v>3</v>
      </c>
      <c r="M86" s="77">
        <v>5</v>
      </c>
      <c r="N86" s="75">
        <f t="shared" si="2"/>
        <v>4.166666666666667</v>
      </c>
    </row>
    <row r="87" spans="1:14" s="84" customFormat="1" ht="24.75" customHeight="1">
      <c r="A87" s="79" t="str">
        <f>'Pregnant Women Participating'!A87</f>
        <v>Mountain Plains</v>
      </c>
      <c r="B87" s="80">
        <v>15071</v>
      </c>
      <c r="C87" s="81">
        <v>14678</v>
      </c>
      <c r="D87" s="81">
        <v>14764</v>
      </c>
      <c r="E87" s="81">
        <v>15126</v>
      </c>
      <c r="F87" s="81">
        <v>14922</v>
      </c>
      <c r="G87" s="81">
        <v>15068</v>
      </c>
      <c r="H87" s="81">
        <v>15187</v>
      </c>
      <c r="I87" s="81">
        <v>15172</v>
      </c>
      <c r="J87" s="81">
        <v>15133</v>
      </c>
      <c r="K87" s="81">
        <v>15380</v>
      </c>
      <c r="L87" s="81">
        <v>16981</v>
      </c>
      <c r="M87" s="82">
        <v>15650</v>
      </c>
      <c r="N87" s="80">
        <f t="shared" si="2"/>
        <v>15261</v>
      </c>
    </row>
    <row r="88" spans="1:14" ht="12" customHeight="1">
      <c r="A88" s="85" t="str">
        <f>'Pregnant Women Participating'!A88</f>
        <v>Alaska</v>
      </c>
      <c r="B88" s="75">
        <v>542</v>
      </c>
      <c r="C88" s="76">
        <v>559</v>
      </c>
      <c r="D88" s="76">
        <v>540</v>
      </c>
      <c r="E88" s="76">
        <v>571</v>
      </c>
      <c r="F88" s="76">
        <v>596</v>
      </c>
      <c r="G88" s="76">
        <v>614</v>
      </c>
      <c r="H88" s="76">
        <v>637</v>
      </c>
      <c r="I88" s="76">
        <v>691</v>
      </c>
      <c r="J88" s="76">
        <v>716</v>
      </c>
      <c r="K88" s="76">
        <v>725</v>
      </c>
      <c r="L88" s="76">
        <v>718</v>
      </c>
      <c r="M88" s="77">
        <v>700</v>
      </c>
      <c r="N88" s="75">
        <f t="shared" si="2"/>
        <v>634.0833333333334</v>
      </c>
    </row>
    <row r="89" spans="1:14" ht="12" customHeight="1">
      <c r="A89" s="85" t="str">
        <f>'Pregnant Women Participating'!A89</f>
        <v>American Samoa</v>
      </c>
      <c r="B89" s="75">
        <v>595</v>
      </c>
      <c r="C89" s="76">
        <v>585</v>
      </c>
      <c r="D89" s="76">
        <v>568</v>
      </c>
      <c r="E89" s="76">
        <v>546</v>
      </c>
      <c r="F89" s="76">
        <v>526</v>
      </c>
      <c r="G89" s="76">
        <v>519</v>
      </c>
      <c r="H89" s="76">
        <v>545</v>
      </c>
      <c r="I89" s="76">
        <v>532</v>
      </c>
      <c r="J89" s="76">
        <v>530</v>
      </c>
      <c r="K89" s="76">
        <v>543</v>
      </c>
      <c r="L89" s="76">
        <v>536</v>
      </c>
      <c r="M89" s="77">
        <v>552</v>
      </c>
      <c r="N89" s="75">
        <f t="shared" si="2"/>
        <v>548.0833333333334</v>
      </c>
    </row>
    <row r="90" spans="1:14" ht="12" customHeight="1">
      <c r="A90" s="85" t="str">
        <f>'Pregnant Women Participating'!A90</f>
        <v>Arizona</v>
      </c>
      <c r="B90" s="75">
        <v>7813</v>
      </c>
      <c r="C90" s="76">
        <v>7359</v>
      </c>
      <c r="D90" s="76">
        <v>7585</v>
      </c>
      <c r="E90" s="76">
        <v>7905</v>
      </c>
      <c r="F90" s="76">
        <v>7558</v>
      </c>
      <c r="G90" s="76">
        <v>7476</v>
      </c>
      <c r="H90" s="76">
        <v>7303</v>
      </c>
      <c r="I90" s="76">
        <v>7315</v>
      </c>
      <c r="J90" s="76">
        <v>7562</v>
      </c>
      <c r="K90" s="76">
        <v>7905</v>
      </c>
      <c r="L90" s="76">
        <v>8087</v>
      </c>
      <c r="M90" s="77">
        <v>8267</v>
      </c>
      <c r="N90" s="75">
        <f t="shared" si="2"/>
        <v>7677.916666666667</v>
      </c>
    </row>
    <row r="91" spans="1:14" ht="12" customHeight="1">
      <c r="A91" s="85" t="str">
        <f>'Pregnant Women Participating'!A91</f>
        <v>California</v>
      </c>
      <c r="B91" s="75">
        <v>49723</v>
      </c>
      <c r="C91" s="76">
        <v>47344</v>
      </c>
      <c r="D91" s="76">
        <v>48049</v>
      </c>
      <c r="E91" s="76">
        <v>49184</v>
      </c>
      <c r="F91" s="76">
        <v>47973</v>
      </c>
      <c r="G91" s="76">
        <v>48557</v>
      </c>
      <c r="H91" s="76">
        <v>48802</v>
      </c>
      <c r="I91" s="76">
        <v>48858</v>
      </c>
      <c r="J91" s="76">
        <v>48980</v>
      </c>
      <c r="K91" s="76">
        <v>49472</v>
      </c>
      <c r="L91" s="76">
        <v>49580</v>
      </c>
      <c r="M91" s="77">
        <v>49644</v>
      </c>
      <c r="N91" s="75">
        <f t="shared" si="2"/>
        <v>48847.166666666664</v>
      </c>
    </row>
    <row r="92" spans="1:14" ht="12" customHeight="1">
      <c r="A92" s="85" t="str">
        <f>'Pregnant Women Participating'!A92</f>
        <v>Guam</v>
      </c>
      <c r="B92" s="75">
        <v>262</v>
      </c>
      <c r="C92" s="76">
        <v>285</v>
      </c>
      <c r="D92" s="76">
        <v>285</v>
      </c>
      <c r="E92" s="76">
        <v>258</v>
      </c>
      <c r="F92" s="76">
        <v>286</v>
      </c>
      <c r="G92" s="76">
        <v>327</v>
      </c>
      <c r="H92" s="76">
        <v>291</v>
      </c>
      <c r="I92" s="76">
        <v>288</v>
      </c>
      <c r="J92" s="76">
        <v>279</v>
      </c>
      <c r="K92" s="76">
        <v>262</v>
      </c>
      <c r="L92" s="76">
        <v>252</v>
      </c>
      <c r="M92" s="77">
        <v>286</v>
      </c>
      <c r="N92" s="75">
        <f t="shared" si="2"/>
        <v>280.0833333333333</v>
      </c>
    </row>
    <row r="93" spans="1:14" ht="12" customHeight="1">
      <c r="A93" s="85" t="str">
        <f>'Pregnant Women Participating'!A93</f>
        <v>Hawaii</v>
      </c>
      <c r="B93" s="75">
        <v>941</v>
      </c>
      <c r="C93" s="76">
        <v>877</v>
      </c>
      <c r="D93" s="76">
        <v>866</v>
      </c>
      <c r="E93" s="76">
        <v>858</v>
      </c>
      <c r="F93" s="76">
        <v>826</v>
      </c>
      <c r="G93" s="76">
        <v>845</v>
      </c>
      <c r="H93" s="76">
        <v>848</v>
      </c>
      <c r="I93" s="76">
        <v>841</v>
      </c>
      <c r="J93" s="76">
        <v>840</v>
      </c>
      <c r="K93" s="76">
        <v>866</v>
      </c>
      <c r="L93" s="76">
        <v>821</v>
      </c>
      <c r="M93" s="77">
        <v>849</v>
      </c>
      <c r="N93" s="75">
        <f t="shared" si="2"/>
        <v>856.5</v>
      </c>
    </row>
    <row r="94" spans="1:14" ht="12" customHeight="1">
      <c r="A94" s="85" t="str">
        <f>'Pregnant Women Participating'!A94</f>
        <v>Idaho</v>
      </c>
      <c r="B94" s="75">
        <v>1448</v>
      </c>
      <c r="C94" s="76">
        <v>1465</v>
      </c>
      <c r="D94" s="76">
        <v>1432</v>
      </c>
      <c r="E94" s="76">
        <v>1453</v>
      </c>
      <c r="F94" s="76">
        <v>1473</v>
      </c>
      <c r="G94" s="76">
        <v>1515</v>
      </c>
      <c r="H94" s="76">
        <v>1573</v>
      </c>
      <c r="I94" s="76">
        <v>1579</v>
      </c>
      <c r="J94" s="76">
        <v>1608</v>
      </c>
      <c r="K94" s="76">
        <v>1625</v>
      </c>
      <c r="L94" s="76">
        <v>1643</v>
      </c>
      <c r="M94" s="77">
        <v>1657</v>
      </c>
      <c r="N94" s="75">
        <f t="shared" si="2"/>
        <v>1539.25</v>
      </c>
    </row>
    <row r="95" spans="1:14" ht="12" customHeight="1">
      <c r="A95" s="85" t="str">
        <f>'Pregnant Women Participating'!A95</f>
        <v>Nevada</v>
      </c>
      <c r="B95" s="75">
        <v>2983</v>
      </c>
      <c r="C95" s="76">
        <v>2851</v>
      </c>
      <c r="D95" s="76">
        <v>2807</v>
      </c>
      <c r="E95" s="76">
        <v>2882</v>
      </c>
      <c r="F95" s="76">
        <v>2824</v>
      </c>
      <c r="G95" s="76">
        <v>2814</v>
      </c>
      <c r="H95" s="76">
        <v>2810</v>
      </c>
      <c r="I95" s="76">
        <v>2817</v>
      </c>
      <c r="J95" s="76">
        <v>2822</v>
      </c>
      <c r="K95" s="76">
        <v>2878</v>
      </c>
      <c r="L95" s="76">
        <v>2921</v>
      </c>
      <c r="M95" s="77">
        <v>3014</v>
      </c>
      <c r="N95" s="75">
        <f t="shared" si="2"/>
        <v>2868.5833333333335</v>
      </c>
    </row>
    <row r="96" spans="1:14" ht="12" customHeight="1">
      <c r="A96" s="85" t="str">
        <f>'Pregnant Women Participating'!A96</f>
        <v>Oregon</v>
      </c>
      <c r="B96" s="75">
        <v>1993</v>
      </c>
      <c r="C96" s="76">
        <v>1979</v>
      </c>
      <c r="D96" s="76">
        <v>1939</v>
      </c>
      <c r="E96" s="76">
        <v>1943</v>
      </c>
      <c r="F96" s="76">
        <v>1926</v>
      </c>
      <c r="G96" s="76">
        <v>1972</v>
      </c>
      <c r="H96" s="76">
        <v>1984</v>
      </c>
      <c r="I96" s="76">
        <v>2025</v>
      </c>
      <c r="J96" s="76">
        <v>2000</v>
      </c>
      <c r="K96" s="76">
        <v>2012</v>
      </c>
      <c r="L96" s="76">
        <v>1957</v>
      </c>
      <c r="M96" s="77">
        <v>1994</v>
      </c>
      <c r="N96" s="75">
        <f t="shared" si="2"/>
        <v>1977</v>
      </c>
    </row>
    <row r="97" spans="1:14" ht="12" customHeight="1">
      <c r="A97" s="85" t="str">
        <f>'Pregnant Women Participating'!A97</f>
        <v>Washington</v>
      </c>
      <c r="B97" s="75">
        <v>5590</v>
      </c>
      <c r="C97" s="76">
        <v>5495</v>
      </c>
      <c r="D97" s="76">
        <v>5388</v>
      </c>
      <c r="E97" s="76">
        <v>5435</v>
      </c>
      <c r="F97" s="76">
        <v>5395</v>
      </c>
      <c r="G97" s="76">
        <v>5353</v>
      </c>
      <c r="H97" s="76">
        <v>5277</v>
      </c>
      <c r="I97" s="76">
        <v>5253</v>
      </c>
      <c r="J97" s="76">
        <v>5260</v>
      </c>
      <c r="K97" s="76">
        <v>5409</v>
      </c>
      <c r="L97" s="76">
        <v>5424</v>
      </c>
      <c r="M97" s="77">
        <v>5498</v>
      </c>
      <c r="N97" s="75">
        <f t="shared" si="2"/>
        <v>5398.083333333333</v>
      </c>
    </row>
    <row r="98" spans="1:14" ht="12" customHeight="1">
      <c r="A98" s="85" t="str">
        <f>'Pregnant Women Participating'!A98</f>
        <v>Northern Marianas</v>
      </c>
      <c r="B98" s="75">
        <v>166</v>
      </c>
      <c r="C98" s="76">
        <v>172</v>
      </c>
      <c r="D98" s="76">
        <v>168</v>
      </c>
      <c r="E98" s="76">
        <v>181</v>
      </c>
      <c r="F98" s="76">
        <v>173</v>
      </c>
      <c r="G98" s="76">
        <v>171</v>
      </c>
      <c r="H98" s="76">
        <v>170</v>
      </c>
      <c r="I98" s="76">
        <v>175</v>
      </c>
      <c r="J98" s="76">
        <v>158</v>
      </c>
      <c r="K98" s="76">
        <v>171</v>
      </c>
      <c r="L98" s="76">
        <v>173</v>
      </c>
      <c r="M98" s="77">
        <v>191</v>
      </c>
      <c r="N98" s="75">
        <f t="shared" si="2"/>
        <v>172.41666666666666</v>
      </c>
    </row>
    <row r="99" spans="1:14" ht="12" customHeight="1">
      <c r="A99" s="85" t="str">
        <f>'Pregnant Women Participating'!A99</f>
        <v>Inter-Tribal Council, AZ</v>
      </c>
      <c r="B99" s="75">
        <v>176</v>
      </c>
      <c r="C99" s="76">
        <v>164</v>
      </c>
      <c r="D99" s="76">
        <v>157</v>
      </c>
      <c r="E99" s="76">
        <v>172</v>
      </c>
      <c r="F99" s="76">
        <v>169</v>
      </c>
      <c r="G99" s="76">
        <v>166</v>
      </c>
      <c r="H99" s="76">
        <v>156</v>
      </c>
      <c r="I99" s="76">
        <v>183</v>
      </c>
      <c r="J99" s="76">
        <v>202</v>
      </c>
      <c r="K99" s="76">
        <v>211</v>
      </c>
      <c r="L99" s="76">
        <v>206</v>
      </c>
      <c r="M99" s="77">
        <v>205</v>
      </c>
      <c r="N99" s="75">
        <f t="shared" si="2"/>
        <v>180.58333333333334</v>
      </c>
    </row>
    <row r="100" spans="1:14" ht="12" customHeight="1">
      <c r="A100" s="85" t="str">
        <f>'Pregnant Women Participating'!A100</f>
        <v>Navajo Nation, AZ</v>
      </c>
      <c r="B100" s="75">
        <v>546</v>
      </c>
      <c r="C100" s="76">
        <v>508</v>
      </c>
      <c r="D100" s="76">
        <v>518</v>
      </c>
      <c r="E100" s="76">
        <v>538</v>
      </c>
      <c r="F100" s="76">
        <v>522</v>
      </c>
      <c r="G100" s="76">
        <v>508</v>
      </c>
      <c r="H100" s="76">
        <v>492</v>
      </c>
      <c r="I100" s="76">
        <v>503</v>
      </c>
      <c r="J100" s="76">
        <v>488</v>
      </c>
      <c r="K100" s="76">
        <v>513</v>
      </c>
      <c r="L100" s="76">
        <v>505</v>
      </c>
      <c r="M100" s="77">
        <v>476</v>
      </c>
      <c r="N100" s="75">
        <f t="shared" si="2"/>
        <v>509.75</v>
      </c>
    </row>
    <row r="101" spans="1:14" ht="12" customHeight="1">
      <c r="A101" s="85" t="str">
        <f>'Pregnant Women Participating'!A101</f>
        <v>Inter-Tribal Council, NV</v>
      </c>
      <c r="B101" s="75">
        <v>36</v>
      </c>
      <c r="C101" s="76">
        <v>28</v>
      </c>
      <c r="D101" s="76">
        <v>33</v>
      </c>
      <c r="E101" s="76">
        <v>35</v>
      </c>
      <c r="F101" s="76">
        <v>41</v>
      </c>
      <c r="G101" s="76">
        <v>47</v>
      </c>
      <c r="H101" s="76">
        <v>45</v>
      </c>
      <c r="I101" s="76">
        <v>41</v>
      </c>
      <c r="J101" s="76">
        <v>36</v>
      </c>
      <c r="K101" s="76">
        <v>39</v>
      </c>
      <c r="L101" s="76">
        <v>38</v>
      </c>
      <c r="M101" s="77">
        <v>35</v>
      </c>
      <c r="N101" s="75">
        <f t="shared" si="2"/>
        <v>37.833333333333336</v>
      </c>
    </row>
    <row r="102" spans="1:14" s="84" customFormat="1" ht="24.75" customHeight="1">
      <c r="A102" s="79" t="str">
        <f>'Pregnant Women Participating'!A102</f>
        <v>Western Region</v>
      </c>
      <c r="B102" s="80">
        <v>72814</v>
      </c>
      <c r="C102" s="81">
        <v>69671</v>
      </c>
      <c r="D102" s="81">
        <v>70335</v>
      </c>
      <c r="E102" s="81">
        <v>71961</v>
      </c>
      <c r="F102" s="81">
        <v>70288</v>
      </c>
      <c r="G102" s="81">
        <v>70884</v>
      </c>
      <c r="H102" s="81">
        <v>70933</v>
      </c>
      <c r="I102" s="81">
        <v>71101</v>
      </c>
      <c r="J102" s="81">
        <v>71481</v>
      </c>
      <c r="K102" s="81">
        <v>72631</v>
      </c>
      <c r="L102" s="81">
        <v>72861</v>
      </c>
      <c r="M102" s="82">
        <v>73368</v>
      </c>
      <c r="N102" s="80">
        <f>IF(SUM(B102:M102)&gt;0,AVERAGE(B102:M102),"0")</f>
        <v>71527.33333333333</v>
      </c>
    </row>
    <row r="103" spans="1:14" s="90" customFormat="1" ht="16.5" customHeight="1" thickBot="1">
      <c r="A103" s="86" t="str">
        <f>'Pregnant Women Participating'!A103</f>
        <v>TOTAL</v>
      </c>
      <c r="B103" s="87">
        <v>352233</v>
      </c>
      <c r="C103" s="88">
        <v>343092</v>
      </c>
      <c r="D103" s="88">
        <v>343508</v>
      </c>
      <c r="E103" s="88">
        <v>346098</v>
      </c>
      <c r="F103" s="88">
        <v>343223</v>
      </c>
      <c r="G103" s="88">
        <v>345554</v>
      </c>
      <c r="H103" s="88">
        <v>344840</v>
      </c>
      <c r="I103" s="88">
        <v>344799</v>
      </c>
      <c r="J103" s="88">
        <v>342987</v>
      </c>
      <c r="K103" s="88">
        <v>347204</v>
      </c>
      <c r="L103" s="88">
        <v>350344</v>
      </c>
      <c r="M103" s="89">
        <v>352838</v>
      </c>
      <c r="N103" s="87">
        <f>IF(SUM(B103:M103)&gt;0,AVERAGE(B103:M103),"0")</f>
        <v>346393.3333333333</v>
      </c>
    </row>
    <row r="104" s="78" customFormat="1" ht="12.75" customHeight="1" thickTop="1">
      <c r="A104" s="91"/>
    </row>
    <row r="105" ht="12">
      <c r="A105" s="91"/>
    </row>
    <row r="106" s="92" customFormat="1" ht="12.75">
      <c r="A106" s="64" t="s"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SoftArtisans ExcelWriter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Mountjoy, Candy - FNS</dc:creator>
  <cp:keywords/>
  <dc:description/>
  <cp:lastModifiedBy>Susan Hewes</cp:lastModifiedBy>
  <cp:lastPrinted>2007-07-12T20:45:57Z</cp:lastPrinted>
  <dcterms:created xsi:type="dcterms:W3CDTF">2003-03-31T18:32:09Z</dcterms:created>
  <dcterms:modified xsi:type="dcterms:W3CDTF">2015-12-16T19:53:51Z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 By">
    <vt:lpwstr>SoftArtisans OfficeWriter for Excel 8.5.0.4455 (http://officewriter.softartisans.com)</vt:lpwstr>
  </property>
</Properties>
</file>