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5480" windowHeight="6030" tabRatio="1000" activeTab="1"/>
  </bookViews>
  <sheets>
    <sheet name="Introduction" sheetId="1" r:id="rId1"/>
    <sheet name="Pregnant Women Participating" sheetId="2" r:id="rId2"/>
    <sheet name="Women Fully Breastfeeding" sheetId="3" r:id="rId3"/>
    <sheet name="Women Partially Breastfeeding" sheetId="4" r:id="rId4"/>
    <sheet name="Total Breastfeeding Women" sheetId="5" r:id="rId5"/>
    <sheet name="Postpartum Women Participating" sheetId="6" r:id="rId6"/>
    <sheet name="Total Women" sheetId="7" r:id="rId7"/>
    <sheet name="Infants Fully Breastfed" sheetId="8" r:id="rId8"/>
    <sheet name="Infants Partially Breastfed" sheetId="9" r:id="rId9"/>
    <sheet name="Infants Fully Formula-fed" sheetId="10" r:id="rId10"/>
    <sheet name="Total Infants" sheetId="11" r:id="rId11"/>
    <sheet name="Children Participating" sheetId="12" r:id="rId12"/>
    <sheet name="Total Number of Participants" sheetId="13" r:id="rId13"/>
    <sheet name="Average Food Cost Per Person" sheetId="14" r:id="rId14"/>
    <sheet name="Food Costs" sheetId="15" r:id="rId15"/>
    <sheet name="Rebates Billed" sheetId="16" r:id="rId16"/>
    <sheet name="Nut. Services &amp; Admin. Costs" sheetId="17" r:id="rId17"/>
  </sheets>
  <definedNames>
    <definedName name="_xlnm.Print_Titles" localSheetId="13">'Average Food Cost Per Person'!$1:$5</definedName>
    <definedName name="_xlnm.Print_Titles" localSheetId="11">'Children Participating'!$1:$5</definedName>
    <definedName name="_xlnm.Print_Titles" localSheetId="14">'Food Costs'!$1:$5</definedName>
    <definedName name="_xlnm.Print_Titles" localSheetId="16">'Nut. Services &amp; Admin. Costs'!$1:$5</definedName>
    <definedName name="_xlnm.Print_Titles" localSheetId="5">'Postpartum Women Participating'!$1:$5</definedName>
    <definedName name="_xlnm.Print_Titles" localSheetId="1">'Pregnant Women Participating'!$1:$5</definedName>
    <definedName name="_xlnm.Print_Titles" localSheetId="15">'Rebates Billed'!$1:$5</definedName>
    <definedName name="_xlnm.Print_Titles" localSheetId="4">'Total Breastfeeding Women'!$1:$5</definedName>
    <definedName name="_xlnm.Print_Titles" localSheetId="10">'Total Infants'!$1:$5</definedName>
    <definedName name="_xlnm.Print_Titles" localSheetId="12">'Total Number of Participants'!$1:$5</definedName>
    <definedName name="_xlnm.Print_Titles" localSheetId="6">'Total Women'!$1:$5</definedName>
  </definedNames>
  <calcPr fullCalcOnLoad="1"/>
</workbook>
</file>

<file path=xl/sharedStrings.xml><?xml version="1.0" encoding="utf-8"?>
<sst xmlns="http://schemas.openxmlformats.org/spreadsheetml/2006/main" count="188" uniqueCount="145">
  <si>
    <t>State Agency or Indian Tribal Organization</t>
  </si>
  <si>
    <t>All data are preliminary and are subject to revision.</t>
  </si>
  <si>
    <t>WIC PROGRAM -- NUMBER OF PREGNANT WOMEN PARTICIPATING</t>
  </si>
  <si>
    <t>WIC PROGRAM -- NUTRITION SERVICES AND ADMINISTRATION</t>
  </si>
  <si>
    <t>WIC PROGRAM -- FOOD COSTS</t>
  </si>
  <si>
    <t>WIC PROGRAM -- AVERAGE FOOD COST PER PERSON</t>
  </si>
  <si>
    <t>WIC PROGRAM -- TOTAL NUMBER OF PARTICIPANTS</t>
  </si>
  <si>
    <t>WIC PROGRAM -- NUMBER OF CHILDREN PARTICIPATING</t>
  </si>
  <si>
    <t>WIC PROGRAM -- NUMBER OF INFANTS PARTICIPATING</t>
  </si>
  <si>
    <t>WIC PROGRAM -- TOTAL NUMBER OF WOMEN PARTICIPATING</t>
  </si>
  <si>
    <t>WIC PROGRAM -- NUMBER OF POSTPARTUM WOMEN PARTICIPATING</t>
  </si>
  <si>
    <t>WIC PROGRAM -- NUMBER OF BREASTFEEDING WOMEN PARTICIPATING</t>
  </si>
  <si>
    <t>Average Participation</t>
  </si>
  <si>
    <t>Note on WIC Agency Level Monthly Spreadsheets</t>
  </si>
  <si>
    <t xml:space="preserve">This file contains monthly data for the current fiscal year for each WIC State agency.  There are </t>
  </si>
  <si>
    <t xml:space="preserve">     Pregnant Women </t>
  </si>
  <si>
    <t xml:space="preserve">     Postpartum Women </t>
  </si>
  <si>
    <t xml:space="preserve">     Total Women </t>
  </si>
  <si>
    <t xml:space="preserve">     Children </t>
  </si>
  <si>
    <t xml:space="preserve">     Total Participants </t>
  </si>
  <si>
    <t xml:space="preserve">     Average food cost per person</t>
  </si>
  <si>
    <t xml:space="preserve">     Food Costs </t>
  </si>
  <si>
    <t xml:space="preserve">     Nutrition Services and Administration</t>
  </si>
  <si>
    <t>Cumulative Average</t>
  </si>
  <si>
    <t>Cumulative Cost</t>
  </si>
  <si>
    <t xml:space="preserve">currently 90 WIC State agencies:  the 50 geographic states, the District of Columbia, Puerto Rico, </t>
  </si>
  <si>
    <t xml:space="preserve">Guam, the Virgin Islands, American Samoa, Northern Marianas, and 34 Indian tribal organizations (ITO's).  </t>
  </si>
  <si>
    <t xml:space="preserve">     Rebates</t>
  </si>
  <si>
    <t xml:space="preserve">     Infants Fully Breastfed</t>
  </si>
  <si>
    <t xml:space="preserve">     Infants Partially Breastfed</t>
  </si>
  <si>
    <t xml:space="preserve">     Infants Fully Formula-fed</t>
  </si>
  <si>
    <t>WIC PROGRAM -- Infants Fully Breastfed</t>
  </si>
  <si>
    <t>WIC PROGRAM -- Infants Partially Breastfed</t>
  </si>
  <si>
    <t>WIC PROGRAM -- Infants Fully Formula-fed</t>
  </si>
  <si>
    <t>Sixteen spreadsheets are included in the following order:</t>
  </si>
  <si>
    <t>WIC PROGRAM -- Women Partially Breastfeeding</t>
  </si>
  <si>
    <t>WIC PROGRAM -- Women Fully Breastfeeding</t>
  </si>
  <si>
    <t xml:space="preserve">     Women Fully Breastfeeding</t>
  </si>
  <si>
    <t xml:space="preserve">     Women Partially Breastfeeding</t>
  </si>
  <si>
    <t xml:space="preserve">     Total Breastfeeding Women (includes fully breastfeeding and partially breastfeeding) </t>
  </si>
  <si>
    <t xml:space="preserve">     Total Infants </t>
  </si>
  <si>
    <t>WIC PROGRAM -- REBATES BILLED</t>
  </si>
  <si>
    <t>This month's release provides data for October through September of FY 2010.  They are preliminary and</t>
  </si>
  <si>
    <t>FISCAL YEAR 2010</t>
  </si>
  <si>
    <t>Connecticut</t>
  </si>
  <si>
    <t>Maine</t>
  </si>
  <si>
    <t>Massachusetts</t>
  </si>
  <si>
    <t>New Hampshire</t>
  </si>
  <si>
    <t>New York</t>
  </si>
  <si>
    <t>Rhode Island</t>
  </si>
  <si>
    <t>Vermont</t>
  </si>
  <si>
    <t>Indian Township, ME</t>
  </si>
  <si>
    <t>Pleasant Point, ME</t>
  </si>
  <si>
    <t>Seneca Nation, NY</t>
  </si>
  <si>
    <t>Northeast Region</t>
  </si>
  <si>
    <t>Delaware</t>
  </si>
  <si>
    <t>District of Columbia</t>
  </si>
  <si>
    <t>Maryland</t>
  </si>
  <si>
    <t>New Jersey</t>
  </si>
  <si>
    <t>Pennsylvania</t>
  </si>
  <si>
    <t>Puerto Rico</t>
  </si>
  <si>
    <t>Virginia</t>
  </si>
  <si>
    <t>Virgin Islands</t>
  </si>
  <si>
    <t>West Virginia</t>
  </si>
  <si>
    <t>Mid-Atlantic Region</t>
  </si>
  <si>
    <t>Alabama</t>
  </si>
  <si>
    <t>Florida</t>
  </si>
  <si>
    <t>Georgia</t>
  </si>
  <si>
    <t>Kentucky</t>
  </si>
  <si>
    <t>Mississippi</t>
  </si>
  <si>
    <t>North Carolina</t>
  </si>
  <si>
    <t>South Carolina</t>
  </si>
  <si>
    <t>Tennessee</t>
  </si>
  <si>
    <t>Choctaw Indians, MS</t>
  </si>
  <si>
    <t>Eastern Cherokee, NC</t>
  </si>
  <si>
    <t>Southeast Region</t>
  </si>
  <si>
    <t>Illinois</t>
  </si>
  <si>
    <t>Indiana</t>
  </si>
  <si>
    <t>Michigan</t>
  </si>
  <si>
    <t>Minnesota</t>
  </si>
  <si>
    <t>Ohio</t>
  </si>
  <si>
    <t>Wisconsin</t>
  </si>
  <si>
    <t>Midwest Region</t>
  </si>
  <si>
    <t>Arkansas</t>
  </si>
  <si>
    <t>Louisiana</t>
  </si>
  <si>
    <t>New Mexico</t>
  </si>
  <si>
    <t>Oklahoma</t>
  </si>
  <si>
    <t>Texas</t>
  </si>
  <si>
    <t>Acoma, Canoncito &amp; Laguna, NM</t>
  </si>
  <si>
    <t>Eight Northern Pueblos, NM</t>
  </si>
  <si>
    <t>Five Sandoval Pueblos, NM</t>
  </si>
  <si>
    <t>Isleta Pueblo, NM</t>
  </si>
  <si>
    <t>San Felipe Pueblo, NM</t>
  </si>
  <si>
    <t>Santo Domingo Tribe, NM</t>
  </si>
  <si>
    <t>Zuni Pueblo, NM</t>
  </si>
  <si>
    <t>Cherokee Nation, OK</t>
  </si>
  <si>
    <t>Chickasaw Nation, OK</t>
  </si>
  <si>
    <t>Choctaw Nation, OK</t>
  </si>
  <si>
    <t>Citizen Potawatomi Nation, OK</t>
  </si>
  <si>
    <t>Inter-Tribal Council, OK</t>
  </si>
  <si>
    <t>Muscogee Creek Nation, OK</t>
  </si>
  <si>
    <t>Osage Tribal Council, OK</t>
  </si>
  <si>
    <t>Otoe-Missouria Tribe, OK</t>
  </si>
  <si>
    <t>Wichita, Caddo &amp; Delaware (WCD), OK</t>
  </si>
  <si>
    <t>Southwest Region</t>
  </si>
  <si>
    <t>Colorado</t>
  </si>
  <si>
    <t>Iowa</t>
  </si>
  <si>
    <t>Kansas</t>
  </si>
  <si>
    <t>Missouri</t>
  </si>
  <si>
    <t>Montana</t>
  </si>
  <si>
    <t>Nebraska</t>
  </si>
  <si>
    <t>North Dakota</t>
  </si>
  <si>
    <t>South Dakota</t>
  </si>
  <si>
    <t>Utah</t>
  </si>
  <si>
    <t>Wyoming</t>
  </si>
  <si>
    <t>Ute Mountain Ute Tribe, CO</t>
  </si>
  <si>
    <t>Omaha Sioux, NE</t>
  </si>
  <si>
    <t>Santee Sioux, NE</t>
  </si>
  <si>
    <t>Winnebago Tribe, NE</t>
  </si>
  <si>
    <t>Standing Rock Sioux Tribe, ND</t>
  </si>
  <si>
    <t>Three Affiliated Tribes, ND</t>
  </si>
  <si>
    <t>Cheyenne River Sioux, SD</t>
  </si>
  <si>
    <t>Rosebud Sioux, SD</t>
  </si>
  <si>
    <t>Northern Arapahoe, WY</t>
  </si>
  <si>
    <t>Shoshone Tribe, WY</t>
  </si>
  <si>
    <t>Mountain Plains</t>
  </si>
  <si>
    <t>Alaska</t>
  </si>
  <si>
    <t>American Samoa</t>
  </si>
  <si>
    <t>Arizona</t>
  </si>
  <si>
    <t>California</t>
  </si>
  <si>
    <t>Guam</t>
  </si>
  <si>
    <t>Hawaii</t>
  </si>
  <si>
    <t>Idaho</t>
  </si>
  <si>
    <t>Nevada</t>
  </si>
  <si>
    <t>Oregon</t>
  </si>
  <si>
    <t>Washington</t>
  </si>
  <si>
    <t>Northern Marianas</t>
  </si>
  <si>
    <t>Inter-Tribal Council, AZ</t>
  </si>
  <si>
    <t>Navajo Nation, AZ</t>
  </si>
  <si>
    <t>Inter-Tribal Council, NV</t>
  </si>
  <si>
    <t>Western Region</t>
  </si>
  <si>
    <t>TOTAL</t>
  </si>
  <si>
    <t>Cumulative Cost:
 October-September</t>
  </si>
  <si>
    <t>are subject to revision.  Data as of December 11, 2015</t>
  </si>
  <si>
    <t>Data as of December 11,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</si>
</sst>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\ h:mm\ AM/PM"/>
    <numFmt numFmtId="168" formatCode="[$-409]dddd\,\ mmmm\ dd\,\ yyyy"/>
    <numFmt numFmtId="169" formatCode="mmm\ yyyy"/>
    <numFmt numFmtId="170" formatCode="mmmm\ dd\,\ yyyy"/>
  </numFmts>
  <fonts count="42">
    <font>
      <sz val="10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Border="0">
      <alignment/>
      <protection/>
    </xf>
    <xf numFmtId="41" fontId="0" fillId="0" borderId="0" applyBorder="0">
      <alignment/>
      <protection/>
    </xf>
    <xf numFmtId="44" fontId="0" fillId="0" borderId="0" applyBorder="0">
      <alignment/>
      <protection/>
    </xf>
    <xf numFmtId="42" fontId="0" fillId="0" borderId="0" applyBorder="0">
      <alignment/>
      <protection/>
    </xf>
    <xf numFmtId="0" fontId="30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Border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2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top"/>
    </xf>
    <xf numFmtId="3" fontId="5" fillId="0" borderId="16" xfId="0" applyNumberFormat="1" applyFont="1" applyBorder="1" applyAlignment="1">
      <alignment horizontal="right" vertical="top"/>
    </xf>
    <xf numFmtId="3" fontId="5" fillId="0" borderId="17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69" fontId="5" fillId="0" borderId="13" xfId="0" applyNumberFormat="1" applyFont="1" applyBorder="1" applyAlignment="1">
      <alignment horizontal="right" vertical="center"/>
    </xf>
    <xf numFmtId="169" fontId="5" fillId="0" borderId="12" xfId="0" applyNumberFormat="1" applyFont="1" applyBorder="1" applyAlignment="1">
      <alignment horizontal="right" vertical="center"/>
    </xf>
    <xf numFmtId="170" fontId="6" fillId="0" borderId="0" xfId="0" applyNumberFormat="1" applyFont="1" applyAlignment="1">
      <alignment/>
    </xf>
    <xf numFmtId="0" fontId="5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lef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21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9" xfId="0" applyNumberFormat="1" applyFont="1" applyBorder="1" applyAlignment="1">
      <alignment horizontal="lef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21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4" fillId="0" borderId="20" xfId="0" applyNumberFormat="1" applyFont="1" applyBorder="1" applyAlignment="1">
      <alignment horizontal="right" vertical="top"/>
    </xf>
    <xf numFmtId="4" fontId="4" fillId="0" borderId="21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5" fillId="0" borderId="15" xfId="0" applyNumberFormat="1" applyFont="1" applyBorder="1" applyAlignment="1">
      <alignment horizontal="right" vertical="top"/>
    </xf>
    <xf numFmtId="3" fontId="6" fillId="0" borderId="11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 vertical="top"/>
    </xf>
    <xf numFmtId="3" fontId="4" fillId="0" borderId="19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 vertical="top"/>
    </xf>
    <xf numFmtId="3" fontId="5" fillId="0" borderId="13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" fontId="6" fillId="0" borderId="14" xfId="0" applyNumberFormat="1" applyFont="1" applyBorder="1" applyAlignment="1">
      <alignment/>
    </xf>
    <xf numFmtId="4" fontId="5" fillId="0" borderId="17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left" vertical="center" wrapText="1"/>
    </xf>
    <xf numFmtId="169" fontId="5" fillId="33" borderId="13" xfId="0" applyNumberFormat="1" applyFont="1" applyFill="1" applyBorder="1" applyAlignment="1">
      <alignment horizontal="right" vertical="center"/>
    </xf>
    <xf numFmtId="169" fontId="5" fillId="33" borderId="12" xfId="0" applyNumberFormat="1" applyFont="1" applyFill="1" applyBorder="1" applyAlignment="1">
      <alignment horizontal="right" vertical="center"/>
    </xf>
    <xf numFmtId="0" fontId="5" fillId="33" borderId="13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left"/>
    </xf>
    <xf numFmtId="3" fontId="6" fillId="33" borderId="14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top"/>
    </xf>
    <xf numFmtId="3" fontId="5" fillId="33" borderId="17" xfId="0" applyNumberFormat="1" applyFont="1" applyFill="1" applyBorder="1" applyAlignment="1">
      <alignment horizontal="right" vertical="top"/>
    </xf>
    <xf numFmtId="3" fontId="5" fillId="33" borderId="16" xfId="0" applyNumberFormat="1" applyFont="1" applyFill="1" applyBorder="1" applyAlignment="1">
      <alignment horizontal="right" vertical="top"/>
    </xf>
    <xf numFmtId="3" fontId="5" fillId="33" borderId="15" xfId="0" applyNumberFormat="1" applyFont="1" applyFill="1" applyBorder="1" applyAlignment="1">
      <alignment horizontal="right"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0" fontId="6" fillId="33" borderId="11" xfId="0" applyFont="1" applyFill="1" applyBorder="1" applyAlignment="1">
      <alignment/>
    </xf>
    <xf numFmtId="3" fontId="4" fillId="33" borderId="19" xfId="0" applyNumberFormat="1" applyFont="1" applyFill="1" applyBorder="1" applyAlignment="1">
      <alignment horizontal="left" vertical="top"/>
    </xf>
    <xf numFmtId="3" fontId="4" fillId="33" borderId="20" xfId="0" applyNumberFormat="1" applyFont="1" applyFill="1" applyBorder="1" applyAlignment="1">
      <alignment horizontal="right" vertical="top"/>
    </xf>
    <xf numFmtId="3" fontId="4" fillId="33" borderId="21" xfId="0" applyNumberFormat="1" applyFont="1" applyFill="1" applyBorder="1" applyAlignment="1">
      <alignment horizontal="right" vertical="top"/>
    </xf>
    <xf numFmtId="3" fontId="4" fillId="33" borderId="19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 quotePrefix="1">
      <alignment horizontal="left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" sqref="A1:H1"/>
    </sheetView>
  </sheetViews>
  <sheetFormatPr defaultColWidth="9.140625" defaultRowHeight="12.75"/>
  <sheetData>
    <row r="1" spans="1:8" ht="12.75">
      <c r="A1" s="94" t="s">
        <v>13</v>
      </c>
      <c r="B1" s="94"/>
      <c r="C1" s="94"/>
      <c r="D1" s="94"/>
      <c r="E1" s="94"/>
      <c r="F1" s="94"/>
      <c r="G1" s="94"/>
      <c r="H1" s="94"/>
    </row>
    <row r="3" ht="12.75">
      <c r="A3" t="s">
        <v>14</v>
      </c>
    </row>
    <row r="4" ht="12.75">
      <c r="A4" t="s">
        <v>25</v>
      </c>
    </row>
    <row r="5" ht="12.75">
      <c r="A5" t="s">
        <v>26</v>
      </c>
    </row>
    <row r="7" ht="12.75">
      <c r="A7" t="s">
        <v>34</v>
      </c>
    </row>
    <row r="8" ht="12.75">
      <c r="A8" t="s">
        <v>15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2" ht="12.75">
      <c r="A12" t="s">
        <v>16</v>
      </c>
    </row>
    <row r="13" ht="12.75">
      <c r="A13" t="s">
        <v>17</v>
      </c>
    </row>
    <row r="14" ht="12.75">
      <c r="A14" t="s">
        <v>28</v>
      </c>
    </row>
    <row r="15" ht="12.75">
      <c r="A15" t="s">
        <v>29</v>
      </c>
    </row>
    <row r="16" ht="12.75">
      <c r="A16" t="s">
        <v>30</v>
      </c>
    </row>
    <row r="17" ht="12.75">
      <c r="A17" t="s">
        <v>40</v>
      </c>
    </row>
    <row r="18" ht="12.75">
      <c r="A18" t="s">
        <v>18</v>
      </c>
    </row>
    <row r="19" ht="12.75">
      <c r="A19" t="s">
        <v>19</v>
      </c>
    </row>
    <row r="20" ht="12.75">
      <c r="A20" t="s">
        <v>20</v>
      </c>
    </row>
    <row r="21" ht="12.75">
      <c r="A21" t="s">
        <v>21</v>
      </c>
    </row>
    <row r="22" ht="12.75">
      <c r="A22" t="s">
        <v>27</v>
      </c>
    </row>
    <row r="23" ht="12.75">
      <c r="A23" t="s">
        <v>22</v>
      </c>
    </row>
    <row r="25" ht="12.75">
      <c r="A25" t="s">
        <v>42</v>
      </c>
    </row>
    <row r="26" ht="12.75">
      <c r="A26" t="s">
        <v>143</v>
      </c>
    </row>
  </sheetData>
  <sheetProtection/>
  <mergeCells count="1">
    <mergeCell ref="A1:H1"/>
  </mergeCells>
  <printOptions/>
  <pageMargins left="0.5" right="0.5" top="0.5" bottom="0.5" header="0.5" footer="0.3"/>
  <pageSetup fitToHeight="1" fitToWidth="1" horizontalDpi="600" verticalDpi="600" orientation="landscape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3" customWidth="1"/>
    <col min="2" max="13" width="11.7109375" style="66" customWidth="1"/>
    <col min="14" max="14" width="13.7109375" style="66" customWidth="1"/>
    <col min="15" max="16384" width="9.140625" style="66" customWidth="1"/>
  </cols>
  <sheetData>
    <row r="1" spans="1:13" ht="12" customHeight="1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" customHeight="1">
      <c r="A2" s="64" t="str">
        <f>'Pregnant Women Participating'!A2</f>
        <v>FISCAL YEAR 2010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>
      <c r="A3" s="67" t="str">
        <f>'Pregnant Women Participating'!A3</f>
        <v>Data as of December 11, 2015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s="73" customFormat="1" ht="24" customHeight="1">
      <c r="A5" s="69" t="s">
        <v>0</v>
      </c>
      <c r="B5" s="70">
        <f>DATE(RIGHT(A2,4)-1,10,1)</f>
        <v>40087</v>
      </c>
      <c r="C5" s="71">
        <f>DATE(RIGHT(A2,4)-1,11,1)</f>
        <v>40118</v>
      </c>
      <c r="D5" s="71">
        <f>DATE(RIGHT(A2,4)-1,12,1)</f>
        <v>40148</v>
      </c>
      <c r="E5" s="71">
        <f>DATE(RIGHT(A2,4),1,1)</f>
        <v>40179</v>
      </c>
      <c r="F5" s="71">
        <f>DATE(RIGHT(A2,4),2,1)</f>
        <v>40210</v>
      </c>
      <c r="G5" s="71">
        <f>DATE(RIGHT(A2,4),3,1)</f>
        <v>40238</v>
      </c>
      <c r="H5" s="71">
        <f>DATE(RIGHT(A2,4),4,1)</f>
        <v>40269</v>
      </c>
      <c r="I5" s="71">
        <f>DATE(RIGHT(A2,4),5,1)</f>
        <v>40299</v>
      </c>
      <c r="J5" s="71">
        <f>DATE(RIGHT(A2,4),6,1)</f>
        <v>40330</v>
      </c>
      <c r="K5" s="71">
        <f>DATE(RIGHT(A2,4),7,1)</f>
        <v>40360</v>
      </c>
      <c r="L5" s="71">
        <f>DATE(RIGHT(A2,4),8,1)</f>
        <v>40391</v>
      </c>
      <c r="M5" s="71">
        <f>DATE(RIGHT(A2,4),9,1)</f>
        <v>40422</v>
      </c>
      <c r="N5" s="72" t="s">
        <v>12</v>
      </c>
    </row>
    <row r="6" spans="1:14" s="78" customFormat="1" ht="12" customHeight="1">
      <c r="A6" s="74" t="str">
        <f>'Pregnant Women Participating'!A6</f>
        <v>Connecticut</v>
      </c>
      <c r="B6" s="75">
        <v>5307</v>
      </c>
      <c r="C6" s="76">
        <v>9026</v>
      </c>
      <c r="D6" s="76">
        <v>11252</v>
      </c>
      <c r="E6" s="76">
        <v>11232</v>
      </c>
      <c r="F6" s="76">
        <v>10841</v>
      </c>
      <c r="G6" s="76">
        <v>11199</v>
      </c>
      <c r="H6" s="76">
        <v>11027</v>
      </c>
      <c r="I6" s="76">
        <v>10843</v>
      </c>
      <c r="J6" s="76">
        <v>10744</v>
      </c>
      <c r="K6" s="76">
        <v>10618</v>
      </c>
      <c r="L6" s="76">
        <v>10543</v>
      </c>
      <c r="M6" s="77">
        <v>10404</v>
      </c>
      <c r="N6" s="75">
        <f aca="true" t="shared" si="0" ref="N6:N37">IF(SUM(B6:M6)&gt;0,AVERAGE(B6:M6),"0")</f>
        <v>10253</v>
      </c>
    </row>
    <row r="7" spans="1:14" s="78" customFormat="1" ht="12" customHeight="1">
      <c r="A7" s="74" t="str">
        <f>'Pregnant Women Participating'!A7</f>
        <v>Maine</v>
      </c>
      <c r="B7" s="75">
        <v>4447</v>
      </c>
      <c r="C7" s="76">
        <v>4595</v>
      </c>
      <c r="D7" s="76">
        <v>4665</v>
      </c>
      <c r="E7" s="76">
        <v>4691</v>
      </c>
      <c r="F7" s="76">
        <v>4704</v>
      </c>
      <c r="G7" s="76">
        <v>4707</v>
      </c>
      <c r="H7" s="76">
        <v>4682</v>
      </c>
      <c r="I7" s="76">
        <v>4628</v>
      </c>
      <c r="J7" s="76">
        <v>4600</v>
      </c>
      <c r="K7" s="76">
        <v>4564</v>
      </c>
      <c r="L7" s="76">
        <v>4490</v>
      </c>
      <c r="M7" s="77">
        <v>4481</v>
      </c>
      <c r="N7" s="75">
        <f t="shared" si="0"/>
        <v>4604.5</v>
      </c>
    </row>
    <row r="8" spans="1:14" s="78" customFormat="1" ht="12" customHeight="1">
      <c r="A8" s="74" t="str">
        <f>'Pregnant Women Participating'!A8</f>
        <v>Massachusetts</v>
      </c>
      <c r="B8" s="75">
        <v>18713</v>
      </c>
      <c r="C8" s="76">
        <v>18874</v>
      </c>
      <c r="D8" s="76">
        <v>19026</v>
      </c>
      <c r="E8" s="76">
        <v>19096</v>
      </c>
      <c r="F8" s="76">
        <v>18904</v>
      </c>
      <c r="G8" s="76">
        <v>19383</v>
      </c>
      <c r="H8" s="76">
        <v>19286</v>
      </c>
      <c r="I8" s="76">
        <v>18407</v>
      </c>
      <c r="J8" s="76">
        <v>19131</v>
      </c>
      <c r="K8" s="76">
        <v>19085</v>
      </c>
      <c r="L8" s="76">
        <v>18945</v>
      </c>
      <c r="M8" s="77">
        <v>18054</v>
      </c>
      <c r="N8" s="75">
        <f t="shared" si="0"/>
        <v>18908.666666666668</v>
      </c>
    </row>
    <row r="9" spans="1:14" s="78" customFormat="1" ht="12" customHeight="1">
      <c r="A9" s="74" t="str">
        <f>'Pregnant Women Participating'!A9</f>
        <v>New Hampshire</v>
      </c>
      <c r="B9" s="75">
        <v>3403</v>
      </c>
      <c r="C9" s="76">
        <v>3434</v>
      </c>
      <c r="D9" s="76">
        <v>3552</v>
      </c>
      <c r="E9" s="76">
        <v>3485</v>
      </c>
      <c r="F9" s="76">
        <v>3254</v>
      </c>
      <c r="G9" s="76">
        <v>3564</v>
      </c>
      <c r="H9" s="76">
        <v>3501</v>
      </c>
      <c r="I9" s="76">
        <v>3470</v>
      </c>
      <c r="J9" s="76">
        <v>3447</v>
      </c>
      <c r="K9" s="76">
        <v>3499</v>
      </c>
      <c r="L9" s="76">
        <v>3473</v>
      </c>
      <c r="M9" s="77">
        <v>3401</v>
      </c>
      <c r="N9" s="75">
        <f t="shared" si="0"/>
        <v>3456.9166666666665</v>
      </c>
    </row>
    <row r="10" spans="1:14" s="78" customFormat="1" ht="12" customHeight="1">
      <c r="A10" s="74" t="str">
        <f>'Pregnant Women Participating'!A10</f>
        <v>New York</v>
      </c>
      <c r="B10" s="75">
        <v>74929</v>
      </c>
      <c r="C10" s="76">
        <v>74759</v>
      </c>
      <c r="D10" s="76">
        <v>74209</v>
      </c>
      <c r="E10" s="76">
        <v>74203</v>
      </c>
      <c r="F10" s="76">
        <v>73313</v>
      </c>
      <c r="G10" s="76">
        <v>73680</v>
      </c>
      <c r="H10" s="76">
        <v>73485</v>
      </c>
      <c r="I10" s="76">
        <v>73274</v>
      </c>
      <c r="J10" s="76">
        <v>72952</v>
      </c>
      <c r="K10" s="76">
        <v>72458</v>
      </c>
      <c r="L10" s="76">
        <v>72184</v>
      </c>
      <c r="M10" s="77">
        <v>72036</v>
      </c>
      <c r="N10" s="75">
        <f t="shared" si="0"/>
        <v>73456.83333333333</v>
      </c>
    </row>
    <row r="11" spans="1:14" s="78" customFormat="1" ht="12" customHeight="1">
      <c r="A11" s="74" t="str">
        <f>'Pregnant Women Participating'!A11</f>
        <v>Rhode Island</v>
      </c>
      <c r="B11" s="75">
        <v>4999</v>
      </c>
      <c r="C11" s="76">
        <v>4923</v>
      </c>
      <c r="D11" s="76">
        <v>4993</v>
      </c>
      <c r="E11" s="76">
        <v>5053</v>
      </c>
      <c r="F11" s="76">
        <v>4977</v>
      </c>
      <c r="G11" s="76">
        <v>5021</v>
      </c>
      <c r="H11" s="76">
        <v>4963</v>
      </c>
      <c r="I11" s="76">
        <v>4969</v>
      </c>
      <c r="J11" s="76">
        <v>5047</v>
      </c>
      <c r="K11" s="76">
        <v>5014</v>
      </c>
      <c r="L11" s="76">
        <v>5016</v>
      </c>
      <c r="M11" s="77">
        <v>4954</v>
      </c>
      <c r="N11" s="75">
        <f t="shared" si="0"/>
        <v>4994.083333333333</v>
      </c>
    </row>
    <row r="12" spans="1:14" s="78" customFormat="1" ht="12" customHeight="1">
      <c r="A12" s="74" t="str">
        <f>'Pregnant Women Participating'!A12</f>
        <v>Vermont</v>
      </c>
      <c r="B12" s="75">
        <v>1809</v>
      </c>
      <c r="C12" s="76">
        <v>1805</v>
      </c>
      <c r="D12" s="76">
        <v>1818</v>
      </c>
      <c r="E12" s="76">
        <v>1780</v>
      </c>
      <c r="F12" s="76">
        <v>1796</v>
      </c>
      <c r="G12" s="76">
        <v>1791</v>
      </c>
      <c r="H12" s="76">
        <v>1795</v>
      </c>
      <c r="I12" s="76">
        <v>1790</v>
      </c>
      <c r="J12" s="76">
        <v>1848</v>
      </c>
      <c r="K12" s="76">
        <v>1830</v>
      </c>
      <c r="L12" s="76">
        <v>1826</v>
      </c>
      <c r="M12" s="77">
        <v>1836</v>
      </c>
      <c r="N12" s="75">
        <f t="shared" si="0"/>
        <v>1810.3333333333333</v>
      </c>
    </row>
    <row r="13" spans="1:14" s="78" customFormat="1" ht="12" customHeight="1">
      <c r="A13" s="74" t="str">
        <f>'Pregnant Women Participating'!A13</f>
        <v>Indian Township, ME</v>
      </c>
      <c r="B13" s="75">
        <v>17</v>
      </c>
      <c r="C13" s="76">
        <v>18</v>
      </c>
      <c r="D13" s="76">
        <v>17</v>
      </c>
      <c r="E13" s="76">
        <v>13</v>
      </c>
      <c r="F13" s="76">
        <v>12</v>
      </c>
      <c r="G13" s="76">
        <v>10</v>
      </c>
      <c r="H13" s="76">
        <v>13</v>
      </c>
      <c r="I13" s="76">
        <v>11</v>
      </c>
      <c r="J13" s="76">
        <v>14</v>
      </c>
      <c r="K13" s="76">
        <v>13</v>
      </c>
      <c r="L13" s="76">
        <v>14</v>
      </c>
      <c r="M13" s="77">
        <v>15</v>
      </c>
      <c r="N13" s="75">
        <f t="shared" si="0"/>
        <v>13.916666666666666</v>
      </c>
    </row>
    <row r="14" spans="1:14" s="78" customFormat="1" ht="12" customHeight="1">
      <c r="A14" s="74" t="str">
        <f>'Pregnant Women Participating'!A14</f>
        <v>Pleasant Point, ME</v>
      </c>
      <c r="B14" s="75">
        <v>17</v>
      </c>
      <c r="C14" s="76">
        <v>17</v>
      </c>
      <c r="D14" s="76">
        <v>20</v>
      </c>
      <c r="E14" s="76">
        <v>24</v>
      </c>
      <c r="F14" s="76">
        <v>22</v>
      </c>
      <c r="G14" s="76">
        <v>21</v>
      </c>
      <c r="H14" s="76">
        <v>20</v>
      </c>
      <c r="I14" s="76">
        <v>18</v>
      </c>
      <c r="J14" s="76">
        <v>18</v>
      </c>
      <c r="K14" s="76">
        <v>14</v>
      </c>
      <c r="L14" s="76">
        <v>16</v>
      </c>
      <c r="M14" s="77">
        <v>19</v>
      </c>
      <c r="N14" s="75">
        <f t="shared" si="0"/>
        <v>18.833333333333332</v>
      </c>
    </row>
    <row r="15" spans="1:14" s="78" customFormat="1" ht="12" customHeight="1">
      <c r="A15" s="74" t="str">
        <f>'Pregnant Women Participating'!A15</f>
        <v>Seneca Nation, NY</v>
      </c>
      <c r="B15" s="75">
        <v>41</v>
      </c>
      <c r="C15" s="76">
        <v>38</v>
      </c>
      <c r="D15" s="76">
        <v>37</v>
      </c>
      <c r="E15" s="76">
        <v>42</v>
      </c>
      <c r="F15" s="76">
        <v>39</v>
      </c>
      <c r="G15" s="76">
        <v>34</v>
      </c>
      <c r="H15" s="76">
        <v>35</v>
      </c>
      <c r="I15" s="76">
        <v>29</v>
      </c>
      <c r="J15" s="76">
        <v>30</v>
      </c>
      <c r="K15" s="76">
        <v>24</v>
      </c>
      <c r="L15" s="76">
        <v>27</v>
      </c>
      <c r="M15" s="77">
        <v>28</v>
      </c>
      <c r="N15" s="75">
        <f t="shared" si="0"/>
        <v>33.666666666666664</v>
      </c>
    </row>
    <row r="16" spans="1:14" s="83" customFormat="1" ht="24.75" customHeight="1">
      <c r="A16" s="79" t="str">
        <f>'Pregnant Women Participating'!A16</f>
        <v>Northeast Region</v>
      </c>
      <c r="B16" s="80">
        <v>113682</v>
      </c>
      <c r="C16" s="81">
        <v>117489</v>
      </c>
      <c r="D16" s="81">
        <v>119589</v>
      </c>
      <c r="E16" s="81">
        <v>119619</v>
      </c>
      <c r="F16" s="81">
        <v>117862</v>
      </c>
      <c r="G16" s="81">
        <v>119410</v>
      </c>
      <c r="H16" s="81">
        <v>118807</v>
      </c>
      <c r="I16" s="81">
        <v>117439</v>
      </c>
      <c r="J16" s="81">
        <v>117831</v>
      </c>
      <c r="K16" s="81">
        <v>117119</v>
      </c>
      <c r="L16" s="81">
        <v>116534</v>
      </c>
      <c r="M16" s="82">
        <v>115228</v>
      </c>
      <c r="N16" s="80">
        <f t="shared" si="0"/>
        <v>117550.75</v>
      </c>
    </row>
    <row r="17" spans="1:14" ht="12" customHeight="1">
      <c r="A17" s="74" t="str">
        <f>'Pregnant Women Participating'!A17</f>
        <v>Delaware</v>
      </c>
      <c r="B17" s="75">
        <v>5487</v>
      </c>
      <c r="C17" s="76">
        <v>5495</v>
      </c>
      <c r="D17" s="76">
        <v>5426</v>
      </c>
      <c r="E17" s="76">
        <v>5247</v>
      </c>
      <c r="F17" s="76">
        <v>5240</v>
      </c>
      <c r="G17" s="76">
        <v>5163</v>
      </c>
      <c r="H17" s="76">
        <v>5108</v>
      </c>
      <c r="I17" s="76">
        <v>5134</v>
      </c>
      <c r="J17" s="76">
        <v>5116</v>
      </c>
      <c r="K17" s="76">
        <v>5075</v>
      </c>
      <c r="L17" s="76">
        <v>5134</v>
      </c>
      <c r="M17" s="77">
        <v>5147</v>
      </c>
      <c r="N17" s="75">
        <f t="shared" si="0"/>
        <v>5231</v>
      </c>
    </row>
    <row r="18" spans="1:14" ht="12" customHeight="1">
      <c r="A18" s="74" t="str">
        <f>'Pregnant Women Participating'!A18</f>
        <v>District of Columbia</v>
      </c>
      <c r="B18" s="75">
        <v>3819</v>
      </c>
      <c r="C18" s="76">
        <v>3689</v>
      </c>
      <c r="D18" s="76">
        <v>3657</v>
      </c>
      <c r="E18" s="76">
        <v>3565</v>
      </c>
      <c r="F18" s="76">
        <v>3483</v>
      </c>
      <c r="G18" s="76">
        <v>3581</v>
      </c>
      <c r="H18" s="76">
        <v>3592</v>
      </c>
      <c r="I18" s="76">
        <v>3568</v>
      </c>
      <c r="J18" s="76">
        <v>3604</v>
      </c>
      <c r="K18" s="76">
        <v>3607</v>
      </c>
      <c r="L18" s="76">
        <v>3622</v>
      </c>
      <c r="M18" s="77">
        <v>3675</v>
      </c>
      <c r="N18" s="75">
        <f t="shared" si="0"/>
        <v>3621.8333333333335</v>
      </c>
    </row>
    <row r="19" spans="1:14" ht="12" customHeight="1">
      <c r="A19" s="74" t="str">
        <f>'Pregnant Women Participating'!A19</f>
        <v>Maryland</v>
      </c>
      <c r="B19" s="75">
        <v>24013</v>
      </c>
      <c r="C19" s="76">
        <v>23737</v>
      </c>
      <c r="D19" s="76">
        <v>23700</v>
      </c>
      <c r="E19" s="76">
        <v>23696</v>
      </c>
      <c r="F19" s="76">
        <v>23301</v>
      </c>
      <c r="G19" s="76">
        <v>24434</v>
      </c>
      <c r="H19" s="76">
        <v>24357</v>
      </c>
      <c r="I19" s="76">
        <v>24100</v>
      </c>
      <c r="J19" s="76">
        <v>24382</v>
      </c>
      <c r="K19" s="76">
        <v>23814</v>
      </c>
      <c r="L19" s="76">
        <v>23998</v>
      </c>
      <c r="M19" s="77">
        <v>24067</v>
      </c>
      <c r="N19" s="75">
        <f t="shared" si="0"/>
        <v>23966.583333333332</v>
      </c>
    </row>
    <row r="20" spans="1:14" ht="12" customHeight="1">
      <c r="A20" s="74" t="str">
        <f>'Pregnant Women Participating'!A20</f>
        <v>New Jersey</v>
      </c>
      <c r="B20" s="75">
        <v>27408</v>
      </c>
      <c r="C20" s="76">
        <v>26578</v>
      </c>
      <c r="D20" s="76">
        <v>26611</v>
      </c>
      <c r="E20" s="76">
        <v>29525</v>
      </c>
      <c r="F20" s="76">
        <v>27836</v>
      </c>
      <c r="G20" s="76">
        <v>29086</v>
      </c>
      <c r="H20" s="76">
        <v>29240</v>
      </c>
      <c r="I20" s="76">
        <v>28907</v>
      </c>
      <c r="J20" s="76">
        <v>28632</v>
      </c>
      <c r="K20" s="76">
        <v>28437</v>
      </c>
      <c r="L20" s="76">
        <v>28609</v>
      </c>
      <c r="M20" s="77">
        <v>28519</v>
      </c>
      <c r="N20" s="75">
        <f t="shared" si="0"/>
        <v>28282.333333333332</v>
      </c>
    </row>
    <row r="21" spans="1:14" ht="12" customHeight="1">
      <c r="A21" s="74" t="str">
        <f>'Pregnant Women Participating'!A21</f>
        <v>Pennsylvania</v>
      </c>
      <c r="B21" s="75">
        <v>55444</v>
      </c>
      <c r="C21" s="76">
        <v>55401</v>
      </c>
      <c r="D21" s="76">
        <v>55496</v>
      </c>
      <c r="E21" s="76">
        <v>55190</v>
      </c>
      <c r="F21" s="76">
        <v>53632</v>
      </c>
      <c r="G21" s="76">
        <v>55059</v>
      </c>
      <c r="H21" s="76">
        <v>55009</v>
      </c>
      <c r="I21" s="76">
        <v>55763</v>
      </c>
      <c r="J21" s="76">
        <v>55661</v>
      </c>
      <c r="K21" s="76">
        <v>55660</v>
      </c>
      <c r="L21" s="76">
        <v>51606</v>
      </c>
      <c r="M21" s="77">
        <v>52760</v>
      </c>
      <c r="N21" s="75">
        <f t="shared" si="0"/>
        <v>54723.416666666664</v>
      </c>
    </row>
    <row r="22" spans="1:14" ht="12" customHeight="1">
      <c r="A22" s="74" t="str">
        <f>'Pregnant Women Participating'!A22</f>
        <v>Puerto Rico</v>
      </c>
      <c r="B22" s="75">
        <v>30761</v>
      </c>
      <c r="C22" s="76">
        <v>30586</v>
      </c>
      <c r="D22" s="76">
        <v>31234</v>
      </c>
      <c r="E22" s="76">
        <v>30877</v>
      </c>
      <c r="F22" s="76">
        <v>34033</v>
      </c>
      <c r="G22" s="76">
        <v>35019</v>
      </c>
      <c r="H22" s="76">
        <v>35107</v>
      </c>
      <c r="I22" s="76">
        <v>34734</v>
      </c>
      <c r="J22" s="76">
        <v>34372</v>
      </c>
      <c r="K22" s="76">
        <v>33812</v>
      </c>
      <c r="L22" s="76">
        <v>34241</v>
      </c>
      <c r="M22" s="77">
        <v>34817</v>
      </c>
      <c r="N22" s="75">
        <f t="shared" si="0"/>
        <v>33299.416666666664</v>
      </c>
    </row>
    <row r="23" spans="1:14" ht="12" customHeight="1">
      <c r="A23" s="74" t="str">
        <f>'Pregnant Women Participating'!A23</f>
        <v>Virginia</v>
      </c>
      <c r="B23" s="75">
        <v>30694</v>
      </c>
      <c r="C23" s="76">
        <v>31125</v>
      </c>
      <c r="D23" s="76">
        <v>30853</v>
      </c>
      <c r="E23" s="76">
        <v>30580</v>
      </c>
      <c r="F23" s="76">
        <v>30503</v>
      </c>
      <c r="G23" s="76">
        <v>30939</v>
      </c>
      <c r="H23" s="76">
        <v>30976</v>
      </c>
      <c r="I23" s="76">
        <v>30845</v>
      </c>
      <c r="J23" s="76">
        <v>30963</v>
      </c>
      <c r="K23" s="76">
        <v>30938</v>
      </c>
      <c r="L23" s="76">
        <v>31182</v>
      </c>
      <c r="M23" s="77">
        <v>31320</v>
      </c>
      <c r="N23" s="75">
        <f t="shared" si="0"/>
        <v>30909.833333333332</v>
      </c>
    </row>
    <row r="24" spans="1:14" ht="12" customHeight="1">
      <c r="A24" s="74" t="str">
        <f>'Pregnant Women Participating'!A24</f>
        <v>Virgin Islands</v>
      </c>
      <c r="B24" s="75">
        <v>381</v>
      </c>
      <c r="C24" s="76">
        <v>384</v>
      </c>
      <c r="D24" s="76">
        <v>398</v>
      </c>
      <c r="E24" s="76">
        <v>428</v>
      </c>
      <c r="F24" s="76">
        <v>467</v>
      </c>
      <c r="G24" s="76">
        <v>478</v>
      </c>
      <c r="H24" s="76">
        <v>472</v>
      </c>
      <c r="I24" s="76">
        <v>471</v>
      </c>
      <c r="J24" s="76">
        <v>467</v>
      </c>
      <c r="K24" s="76">
        <v>481</v>
      </c>
      <c r="L24" s="76">
        <v>472</v>
      </c>
      <c r="M24" s="77">
        <v>461</v>
      </c>
      <c r="N24" s="75">
        <f t="shared" si="0"/>
        <v>446.6666666666667</v>
      </c>
    </row>
    <row r="25" spans="1:14" ht="12" customHeight="1">
      <c r="A25" s="74" t="str">
        <f>'Pregnant Women Participating'!A25</f>
        <v>West Virginia</v>
      </c>
      <c r="B25" s="75">
        <v>11011</v>
      </c>
      <c r="C25" s="76">
        <v>10883</v>
      </c>
      <c r="D25" s="76">
        <v>10788</v>
      </c>
      <c r="E25" s="76">
        <v>10716</v>
      </c>
      <c r="F25" s="76">
        <v>10299</v>
      </c>
      <c r="G25" s="76">
        <v>10578</v>
      </c>
      <c r="H25" s="76">
        <v>10630</v>
      </c>
      <c r="I25" s="76">
        <v>10663</v>
      </c>
      <c r="J25" s="76">
        <v>10530</v>
      </c>
      <c r="K25" s="76">
        <v>10453</v>
      </c>
      <c r="L25" s="76">
        <v>10439</v>
      </c>
      <c r="M25" s="77">
        <v>10358</v>
      </c>
      <c r="N25" s="75">
        <f t="shared" si="0"/>
        <v>10612.333333333334</v>
      </c>
    </row>
    <row r="26" spans="1:14" s="84" customFormat="1" ht="24.75" customHeight="1">
      <c r="A26" s="79" t="str">
        <f>'Pregnant Women Participating'!A26</f>
        <v>Mid-Atlantic Region</v>
      </c>
      <c r="B26" s="80">
        <v>189018</v>
      </c>
      <c r="C26" s="81">
        <v>187878</v>
      </c>
      <c r="D26" s="81">
        <v>188163</v>
      </c>
      <c r="E26" s="81">
        <v>189824</v>
      </c>
      <c r="F26" s="81">
        <v>188794</v>
      </c>
      <c r="G26" s="81">
        <v>194337</v>
      </c>
      <c r="H26" s="81">
        <v>194491</v>
      </c>
      <c r="I26" s="81">
        <v>194185</v>
      </c>
      <c r="J26" s="81">
        <v>193727</v>
      </c>
      <c r="K26" s="81">
        <v>192277</v>
      </c>
      <c r="L26" s="81">
        <v>189303</v>
      </c>
      <c r="M26" s="82">
        <v>191124</v>
      </c>
      <c r="N26" s="80">
        <f t="shared" si="0"/>
        <v>191093.41666666666</v>
      </c>
    </row>
    <row r="27" spans="1:14" ht="12" customHeight="1">
      <c r="A27" s="74" t="str">
        <f>'Pregnant Women Participating'!A27</f>
        <v>Alabama</v>
      </c>
      <c r="B27" s="75">
        <v>31674</v>
      </c>
      <c r="C27" s="76">
        <v>35380</v>
      </c>
      <c r="D27" s="76">
        <v>36093</v>
      </c>
      <c r="E27" s="76">
        <v>33527</v>
      </c>
      <c r="F27" s="76">
        <v>32844</v>
      </c>
      <c r="G27" s="76">
        <v>33608</v>
      </c>
      <c r="H27" s="76">
        <v>33543</v>
      </c>
      <c r="I27" s="76">
        <v>33034</v>
      </c>
      <c r="J27" s="76">
        <v>32975</v>
      </c>
      <c r="K27" s="76">
        <v>32720</v>
      </c>
      <c r="L27" s="76">
        <v>31814</v>
      </c>
      <c r="M27" s="77">
        <v>31424</v>
      </c>
      <c r="N27" s="75">
        <f t="shared" si="0"/>
        <v>33219.666666666664</v>
      </c>
    </row>
    <row r="28" spans="1:14" ht="12" customHeight="1">
      <c r="A28" s="74" t="str">
        <f>'Pregnant Women Participating'!A28</f>
        <v>Florida</v>
      </c>
      <c r="B28" s="75">
        <v>92023</v>
      </c>
      <c r="C28" s="76">
        <v>91698</v>
      </c>
      <c r="D28" s="76">
        <v>93104</v>
      </c>
      <c r="E28" s="76">
        <v>89177</v>
      </c>
      <c r="F28" s="76">
        <v>84935</v>
      </c>
      <c r="G28" s="76">
        <v>83987</v>
      </c>
      <c r="H28" s="76">
        <v>84156</v>
      </c>
      <c r="I28" s="76">
        <v>83994</v>
      </c>
      <c r="J28" s="76">
        <v>84204</v>
      </c>
      <c r="K28" s="76">
        <v>83132</v>
      </c>
      <c r="L28" s="76">
        <v>82938</v>
      </c>
      <c r="M28" s="77">
        <v>82317</v>
      </c>
      <c r="N28" s="75">
        <f t="shared" si="0"/>
        <v>86305.41666666667</v>
      </c>
    </row>
    <row r="29" spans="1:14" ht="12" customHeight="1">
      <c r="A29" s="74" t="str">
        <f>'Pregnant Women Participating'!A29</f>
        <v>Georgia</v>
      </c>
      <c r="B29" s="75">
        <v>58672</v>
      </c>
      <c r="C29" s="76">
        <v>58647</v>
      </c>
      <c r="D29" s="76">
        <v>56688</v>
      </c>
      <c r="E29" s="76">
        <v>59408</v>
      </c>
      <c r="F29" s="76">
        <v>59288</v>
      </c>
      <c r="G29" s="76">
        <v>59166</v>
      </c>
      <c r="H29" s="76">
        <v>59190</v>
      </c>
      <c r="I29" s="76">
        <v>59144</v>
      </c>
      <c r="J29" s="76">
        <v>58071</v>
      </c>
      <c r="K29" s="76">
        <v>57789</v>
      </c>
      <c r="L29" s="76">
        <v>57876</v>
      </c>
      <c r="M29" s="77">
        <v>56075</v>
      </c>
      <c r="N29" s="75">
        <f t="shared" si="0"/>
        <v>58334.5</v>
      </c>
    </row>
    <row r="30" spans="1:14" ht="12" customHeight="1">
      <c r="A30" s="74" t="str">
        <f>'Pregnant Women Participating'!A30</f>
        <v>Georgia</v>
      </c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75" t="str">
        <f t="shared" si="0"/>
        <v>0</v>
      </c>
    </row>
    <row r="31" spans="1:14" ht="12" customHeight="1">
      <c r="A31" s="74" t="str">
        <f>'Pregnant Women Participating'!A31</f>
        <v>Kentucky</v>
      </c>
      <c r="B31" s="75">
        <v>32338</v>
      </c>
      <c r="C31" s="76">
        <v>32072</v>
      </c>
      <c r="D31" s="76">
        <v>31849</v>
      </c>
      <c r="E31" s="76">
        <v>31935</v>
      </c>
      <c r="F31" s="76">
        <v>31518</v>
      </c>
      <c r="G31" s="76">
        <v>32241</v>
      </c>
      <c r="H31" s="76">
        <v>32056</v>
      </c>
      <c r="I31" s="76">
        <v>31077</v>
      </c>
      <c r="J31" s="76">
        <v>27702</v>
      </c>
      <c r="K31" s="76">
        <v>27538</v>
      </c>
      <c r="L31" s="76">
        <v>26389</v>
      </c>
      <c r="M31" s="77">
        <v>25589</v>
      </c>
      <c r="N31" s="75">
        <f t="shared" si="0"/>
        <v>30192</v>
      </c>
    </row>
    <row r="32" spans="1:14" ht="12" customHeight="1">
      <c r="A32" s="74" t="str">
        <f>'Pregnant Women Participating'!A32</f>
        <v>Mississippi</v>
      </c>
      <c r="B32" s="75">
        <v>27688</v>
      </c>
      <c r="C32" s="76">
        <v>27333</v>
      </c>
      <c r="D32" s="76">
        <v>27023</v>
      </c>
      <c r="E32" s="76">
        <v>26676</v>
      </c>
      <c r="F32" s="76">
        <v>25654</v>
      </c>
      <c r="G32" s="76">
        <v>26483</v>
      </c>
      <c r="H32" s="76">
        <v>26207</v>
      </c>
      <c r="I32" s="76">
        <v>25455</v>
      </c>
      <c r="J32" s="76">
        <v>25462</v>
      </c>
      <c r="K32" s="76">
        <v>25098</v>
      </c>
      <c r="L32" s="76">
        <v>25075</v>
      </c>
      <c r="M32" s="77">
        <v>24818</v>
      </c>
      <c r="N32" s="75">
        <f t="shared" si="0"/>
        <v>26081</v>
      </c>
    </row>
    <row r="33" spans="1:14" ht="12" customHeight="1">
      <c r="A33" s="74" t="str">
        <f>'Pregnant Women Participating'!A33</f>
        <v>North Carolina</v>
      </c>
      <c r="B33" s="75">
        <v>53174</v>
      </c>
      <c r="C33" s="76">
        <v>55553</v>
      </c>
      <c r="D33" s="76">
        <v>52437</v>
      </c>
      <c r="E33" s="76">
        <v>51867</v>
      </c>
      <c r="F33" s="76">
        <v>50986</v>
      </c>
      <c r="G33" s="76">
        <v>50997</v>
      </c>
      <c r="H33" s="76">
        <v>50597</v>
      </c>
      <c r="I33" s="76">
        <v>50152</v>
      </c>
      <c r="J33" s="76">
        <v>49846</v>
      </c>
      <c r="K33" s="76">
        <v>49497</v>
      </c>
      <c r="L33" s="76">
        <v>49359</v>
      </c>
      <c r="M33" s="77">
        <v>49055</v>
      </c>
      <c r="N33" s="75">
        <f t="shared" si="0"/>
        <v>51126.666666666664</v>
      </c>
    </row>
    <row r="34" spans="1:14" ht="12" customHeight="1">
      <c r="A34" s="74" t="str">
        <f>'Pregnant Women Participating'!A34</f>
        <v>South Carolina</v>
      </c>
      <c r="B34" s="75">
        <v>34488</v>
      </c>
      <c r="C34" s="76">
        <v>33395</v>
      </c>
      <c r="D34" s="76">
        <v>33308</v>
      </c>
      <c r="E34" s="76">
        <v>33468</v>
      </c>
      <c r="F34" s="76">
        <v>32682</v>
      </c>
      <c r="G34" s="76">
        <v>32851</v>
      </c>
      <c r="H34" s="76">
        <v>32406</v>
      </c>
      <c r="I34" s="76">
        <v>32078</v>
      </c>
      <c r="J34" s="76">
        <v>31903</v>
      </c>
      <c r="K34" s="76">
        <v>31541</v>
      </c>
      <c r="L34" s="76">
        <v>31678</v>
      </c>
      <c r="M34" s="77">
        <v>31355</v>
      </c>
      <c r="N34" s="75">
        <f t="shared" si="0"/>
        <v>32596.083333333332</v>
      </c>
    </row>
    <row r="35" spans="1:14" ht="12" customHeight="1">
      <c r="A35" s="74" t="str">
        <f>'Pregnant Women Participating'!A35</f>
        <v>Tennessee</v>
      </c>
      <c r="B35" s="75">
        <v>43932</v>
      </c>
      <c r="C35" s="76">
        <v>42127</v>
      </c>
      <c r="D35" s="76">
        <v>41072</v>
      </c>
      <c r="E35" s="76">
        <v>39963</v>
      </c>
      <c r="F35" s="76">
        <v>39370</v>
      </c>
      <c r="G35" s="76">
        <v>39809</v>
      </c>
      <c r="H35" s="76">
        <v>39464</v>
      </c>
      <c r="I35" s="76">
        <v>39057</v>
      </c>
      <c r="J35" s="76">
        <v>38867</v>
      </c>
      <c r="K35" s="76">
        <v>38522</v>
      </c>
      <c r="L35" s="76">
        <v>38458</v>
      </c>
      <c r="M35" s="77">
        <v>38130</v>
      </c>
      <c r="N35" s="75">
        <f t="shared" si="0"/>
        <v>39897.583333333336</v>
      </c>
    </row>
    <row r="36" spans="1:14" ht="12" customHeight="1">
      <c r="A36" s="74" t="str">
        <f>'Pregnant Women Participating'!A36</f>
        <v>Choctaw Indians, MS</v>
      </c>
      <c r="B36" s="75">
        <v>219</v>
      </c>
      <c r="C36" s="76">
        <v>237</v>
      </c>
      <c r="D36" s="76">
        <v>252</v>
      </c>
      <c r="E36" s="76">
        <v>240</v>
      </c>
      <c r="F36" s="76">
        <v>225</v>
      </c>
      <c r="G36" s="76">
        <v>236</v>
      </c>
      <c r="H36" s="76">
        <v>236</v>
      </c>
      <c r="I36" s="76">
        <v>220</v>
      </c>
      <c r="J36" s="76">
        <v>228</v>
      </c>
      <c r="K36" s="76">
        <v>219</v>
      </c>
      <c r="L36" s="76">
        <v>240</v>
      </c>
      <c r="M36" s="77">
        <v>231</v>
      </c>
      <c r="N36" s="75">
        <f t="shared" si="0"/>
        <v>231.91666666666666</v>
      </c>
    </row>
    <row r="37" spans="1:14" ht="12" customHeight="1">
      <c r="A37" s="74" t="str">
        <f>'Pregnant Women Participating'!A37</f>
        <v>Eastern Cherokee, NC</v>
      </c>
      <c r="B37" s="75">
        <v>63</v>
      </c>
      <c r="C37" s="76">
        <v>85</v>
      </c>
      <c r="D37" s="76">
        <v>80</v>
      </c>
      <c r="E37" s="76">
        <v>91</v>
      </c>
      <c r="F37" s="76">
        <v>102</v>
      </c>
      <c r="G37" s="76">
        <v>108</v>
      </c>
      <c r="H37" s="76">
        <v>115</v>
      </c>
      <c r="I37" s="76">
        <v>112</v>
      </c>
      <c r="J37" s="76">
        <v>111</v>
      </c>
      <c r="K37" s="76">
        <v>114</v>
      </c>
      <c r="L37" s="76">
        <v>108</v>
      </c>
      <c r="M37" s="77">
        <v>104</v>
      </c>
      <c r="N37" s="75">
        <f t="shared" si="0"/>
        <v>99.41666666666667</v>
      </c>
    </row>
    <row r="38" spans="1:14" s="84" customFormat="1" ht="24.75" customHeight="1">
      <c r="A38" s="79" t="str">
        <f>'Pregnant Women Participating'!A38</f>
        <v>Southeast Region</v>
      </c>
      <c r="B38" s="80">
        <v>374271</v>
      </c>
      <c r="C38" s="81">
        <v>376527</v>
      </c>
      <c r="D38" s="81">
        <v>371906</v>
      </c>
      <c r="E38" s="81">
        <v>366352</v>
      </c>
      <c r="F38" s="81">
        <v>357604</v>
      </c>
      <c r="G38" s="81">
        <v>359486</v>
      </c>
      <c r="H38" s="81">
        <v>357970</v>
      </c>
      <c r="I38" s="81">
        <v>354323</v>
      </c>
      <c r="J38" s="81">
        <v>349369</v>
      </c>
      <c r="K38" s="81">
        <v>346170</v>
      </c>
      <c r="L38" s="81">
        <v>343935</v>
      </c>
      <c r="M38" s="82">
        <v>339098</v>
      </c>
      <c r="N38" s="80">
        <f aca="true" t="shared" si="1" ref="N38:N69">IF(SUM(B38:M38)&gt;0,AVERAGE(B38:M38),"0")</f>
        <v>358084.25</v>
      </c>
    </row>
    <row r="39" spans="1:14" ht="12" customHeight="1">
      <c r="A39" s="74" t="str">
        <f>'Pregnant Women Participating'!A39</f>
        <v>Illinois</v>
      </c>
      <c r="B39" s="75">
        <v>65516</v>
      </c>
      <c r="C39" s="76">
        <v>65001</v>
      </c>
      <c r="D39" s="76">
        <v>64766</v>
      </c>
      <c r="E39" s="76">
        <v>64795</v>
      </c>
      <c r="F39" s="76">
        <v>64442</v>
      </c>
      <c r="G39" s="76">
        <v>64982</v>
      </c>
      <c r="H39" s="76">
        <v>64980</v>
      </c>
      <c r="I39" s="76">
        <v>64608</v>
      </c>
      <c r="J39" s="76">
        <v>64121</v>
      </c>
      <c r="K39" s="76">
        <v>63563</v>
      </c>
      <c r="L39" s="76">
        <v>63445</v>
      </c>
      <c r="M39" s="77">
        <v>63183</v>
      </c>
      <c r="N39" s="75">
        <f t="shared" si="1"/>
        <v>64450.166666666664</v>
      </c>
    </row>
    <row r="40" spans="1:14" ht="12" customHeight="1">
      <c r="A40" s="74" t="str">
        <f>'Pregnant Women Participating'!A40</f>
        <v>Indiana</v>
      </c>
      <c r="B40" s="75">
        <v>38919</v>
      </c>
      <c r="C40" s="76">
        <v>39032</v>
      </c>
      <c r="D40" s="76">
        <v>39538</v>
      </c>
      <c r="E40" s="76">
        <v>39758</v>
      </c>
      <c r="F40" s="76">
        <v>39473</v>
      </c>
      <c r="G40" s="76">
        <v>40068</v>
      </c>
      <c r="H40" s="76">
        <v>39858</v>
      </c>
      <c r="I40" s="76">
        <v>39489</v>
      </c>
      <c r="J40" s="76">
        <v>39337</v>
      </c>
      <c r="K40" s="76">
        <v>39398</v>
      </c>
      <c r="L40" s="76">
        <v>39206</v>
      </c>
      <c r="M40" s="77">
        <v>38869</v>
      </c>
      <c r="N40" s="75">
        <f t="shared" si="1"/>
        <v>39412.083333333336</v>
      </c>
    </row>
    <row r="41" spans="1:14" ht="12" customHeight="1">
      <c r="A41" s="74" t="str">
        <f>'Pregnant Women Participating'!A41</f>
        <v>Michigan</v>
      </c>
      <c r="B41" s="75">
        <v>52761</v>
      </c>
      <c r="C41" s="76">
        <v>52487</v>
      </c>
      <c r="D41" s="76">
        <v>52064</v>
      </c>
      <c r="E41" s="76">
        <v>52150</v>
      </c>
      <c r="F41" s="76">
        <v>52179</v>
      </c>
      <c r="G41" s="76">
        <v>53494</v>
      </c>
      <c r="H41" s="76">
        <v>53312</v>
      </c>
      <c r="I41" s="76">
        <v>53619</v>
      </c>
      <c r="J41" s="76">
        <v>53455</v>
      </c>
      <c r="K41" s="76">
        <v>53574</v>
      </c>
      <c r="L41" s="76">
        <v>53070</v>
      </c>
      <c r="M41" s="77">
        <v>52921</v>
      </c>
      <c r="N41" s="75">
        <f t="shared" si="1"/>
        <v>52923.833333333336</v>
      </c>
    </row>
    <row r="42" spans="1:14" ht="12" customHeight="1">
      <c r="A42" s="74" t="str">
        <f>'Pregnant Women Participating'!A42</f>
        <v>Minnesota</v>
      </c>
      <c r="B42" s="75">
        <v>20134</v>
      </c>
      <c r="C42" s="76">
        <v>19990</v>
      </c>
      <c r="D42" s="76">
        <v>20123</v>
      </c>
      <c r="E42" s="76">
        <v>20110</v>
      </c>
      <c r="F42" s="76">
        <v>19987</v>
      </c>
      <c r="G42" s="76">
        <v>20123</v>
      </c>
      <c r="H42" s="76">
        <v>20086</v>
      </c>
      <c r="I42" s="76">
        <v>19829</v>
      </c>
      <c r="J42" s="76">
        <v>19882</v>
      </c>
      <c r="K42" s="76">
        <v>19734</v>
      </c>
      <c r="L42" s="76">
        <v>19765</v>
      </c>
      <c r="M42" s="77">
        <v>19629</v>
      </c>
      <c r="N42" s="75">
        <f t="shared" si="1"/>
        <v>19949.333333333332</v>
      </c>
    </row>
    <row r="43" spans="1:14" ht="12" customHeight="1">
      <c r="A43" s="74" t="str">
        <f>'Pregnant Women Participating'!A43</f>
        <v>Ohio</v>
      </c>
      <c r="B43" s="75">
        <v>60741</v>
      </c>
      <c r="C43" s="76">
        <v>62789</v>
      </c>
      <c r="D43" s="76">
        <v>65136</v>
      </c>
      <c r="E43" s="76">
        <v>65847</v>
      </c>
      <c r="F43" s="76">
        <v>65234</v>
      </c>
      <c r="G43" s="76">
        <v>66260</v>
      </c>
      <c r="H43" s="76">
        <v>66124</v>
      </c>
      <c r="I43" s="76">
        <v>65487</v>
      </c>
      <c r="J43" s="76">
        <v>65327</v>
      </c>
      <c r="K43" s="76">
        <v>64632</v>
      </c>
      <c r="L43" s="76">
        <v>64752</v>
      </c>
      <c r="M43" s="77">
        <v>64138</v>
      </c>
      <c r="N43" s="75">
        <f t="shared" si="1"/>
        <v>64705.583333333336</v>
      </c>
    </row>
    <row r="44" spans="1:14" ht="12" customHeight="1">
      <c r="A44" s="74" t="str">
        <f>'Pregnant Women Participating'!A44</f>
        <v>Wisconsin</v>
      </c>
      <c r="B44" s="75">
        <v>24243</v>
      </c>
      <c r="C44" s="76">
        <v>24153</v>
      </c>
      <c r="D44" s="76">
        <v>24164</v>
      </c>
      <c r="E44" s="76">
        <v>24190</v>
      </c>
      <c r="F44" s="76">
        <v>23931</v>
      </c>
      <c r="G44" s="76">
        <v>24048</v>
      </c>
      <c r="H44" s="76">
        <v>23998</v>
      </c>
      <c r="I44" s="76">
        <v>23713</v>
      </c>
      <c r="J44" s="76">
        <v>23732</v>
      </c>
      <c r="K44" s="76">
        <v>23551</v>
      </c>
      <c r="L44" s="76">
        <v>23530</v>
      </c>
      <c r="M44" s="77">
        <v>23458</v>
      </c>
      <c r="N44" s="75">
        <f t="shared" si="1"/>
        <v>23892.583333333332</v>
      </c>
    </row>
    <row r="45" spans="1:14" s="84" customFormat="1" ht="24.75" customHeight="1">
      <c r="A45" s="79" t="str">
        <f>'Pregnant Women Participating'!A45</f>
        <v>Midwest Region</v>
      </c>
      <c r="B45" s="80">
        <v>262314</v>
      </c>
      <c r="C45" s="81">
        <v>263452</v>
      </c>
      <c r="D45" s="81">
        <v>265791</v>
      </c>
      <c r="E45" s="81">
        <v>266850</v>
      </c>
      <c r="F45" s="81">
        <v>265246</v>
      </c>
      <c r="G45" s="81">
        <v>268975</v>
      </c>
      <c r="H45" s="81">
        <v>268358</v>
      </c>
      <c r="I45" s="81">
        <v>266745</v>
      </c>
      <c r="J45" s="81">
        <v>265854</v>
      </c>
      <c r="K45" s="81">
        <v>264452</v>
      </c>
      <c r="L45" s="81">
        <v>263768</v>
      </c>
      <c r="M45" s="82">
        <v>262198</v>
      </c>
      <c r="N45" s="80">
        <f t="shared" si="1"/>
        <v>265333.5833333333</v>
      </c>
    </row>
    <row r="46" spans="1:14" ht="12" customHeight="1">
      <c r="A46" s="74" t="str">
        <f>'Pregnant Women Participating'!A46</f>
        <v>Arkansas</v>
      </c>
      <c r="B46" s="75">
        <v>24127</v>
      </c>
      <c r="C46" s="76">
        <v>23623</v>
      </c>
      <c r="D46" s="76">
        <v>23618</v>
      </c>
      <c r="E46" s="76">
        <v>23462</v>
      </c>
      <c r="F46" s="76">
        <v>23241</v>
      </c>
      <c r="G46" s="76">
        <v>23593</v>
      </c>
      <c r="H46" s="76">
        <v>23693</v>
      </c>
      <c r="I46" s="76">
        <v>23646</v>
      </c>
      <c r="J46" s="76">
        <v>23510</v>
      </c>
      <c r="K46" s="76">
        <v>23354</v>
      </c>
      <c r="L46" s="76">
        <v>23025</v>
      </c>
      <c r="M46" s="77">
        <v>22543</v>
      </c>
      <c r="N46" s="75">
        <f t="shared" si="1"/>
        <v>23452.916666666668</v>
      </c>
    </row>
    <row r="47" spans="1:14" ht="12" customHeight="1">
      <c r="A47" s="74" t="str">
        <f>'Pregnant Women Participating'!A47</f>
        <v>Louisiana</v>
      </c>
      <c r="B47" s="75">
        <v>38199</v>
      </c>
      <c r="C47" s="76">
        <v>37962</v>
      </c>
      <c r="D47" s="76">
        <v>38012</v>
      </c>
      <c r="E47" s="76">
        <v>37450</v>
      </c>
      <c r="F47" s="76">
        <v>37082</v>
      </c>
      <c r="G47" s="76">
        <v>37989</v>
      </c>
      <c r="H47" s="76">
        <v>37282</v>
      </c>
      <c r="I47" s="76">
        <v>38252</v>
      </c>
      <c r="J47" s="76">
        <v>38050</v>
      </c>
      <c r="K47" s="76">
        <v>37878</v>
      </c>
      <c r="L47" s="76">
        <v>37692</v>
      </c>
      <c r="M47" s="77">
        <v>37290</v>
      </c>
      <c r="N47" s="75">
        <f t="shared" si="1"/>
        <v>37761.5</v>
      </c>
    </row>
    <row r="48" spans="1:14" ht="12" customHeight="1">
      <c r="A48" s="74" t="str">
        <f>'Pregnant Women Participating'!A48</f>
        <v>New Mexico</v>
      </c>
      <c r="B48" s="75">
        <v>12464</v>
      </c>
      <c r="C48" s="76">
        <v>12313</v>
      </c>
      <c r="D48" s="76">
        <v>12277</v>
      </c>
      <c r="E48" s="76">
        <v>12167</v>
      </c>
      <c r="F48" s="76">
        <v>11970</v>
      </c>
      <c r="G48" s="76">
        <v>12072</v>
      </c>
      <c r="H48" s="76">
        <v>11965</v>
      </c>
      <c r="I48" s="76">
        <v>11786</v>
      </c>
      <c r="J48" s="76">
        <v>11932</v>
      </c>
      <c r="K48" s="76">
        <v>11767</v>
      </c>
      <c r="L48" s="76">
        <v>11848</v>
      </c>
      <c r="M48" s="77">
        <v>11837</v>
      </c>
      <c r="N48" s="75">
        <f t="shared" si="1"/>
        <v>12033.166666666666</v>
      </c>
    </row>
    <row r="49" spans="1:14" ht="12" customHeight="1">
      <c r="A49" s="74" t="str">
        <f>'Pregnant Women Participating'!A49</f>
        <v>Oklahoma</v>
      </c>
      <c r="B49" s="75">
        <v>20874</v>
      </c>
      <c r="C49" s="76">
        <v>20659</v>
      </c>
      <c r="D49" s="76">
        <v>20502</v>
      </c>
      <c r="E49" s="76">
        <v>20373</v>
      </c>
      <c r="F49" s="76">
        <v>19831</v>
      </c>
      <c r="G49" s="76">
        <v>20050</v>
      </c>
      <c r="H49" s="76">
        <v>20198</v>
      </c>
      <c r="I49" s="76">
        <v>19974</v>
      </c>
      <c r="J49" s="76">
        <v>19966</v>
      </c>
      <c r="K49" s="76">
        <v>19875</v>
      </c>
      <c r="L49" s="76">
        <v>19784</v>
      </c>
      <c r="M49" s="77">
        <v>19647</v>
      </c>
      <c r="N49" s="75">
        <f t="shared" si="1"/>
        <v>20144.416666666668</v>
      </c>
    </row>
    <row r="50" spans="1:14" ht="12" customHeight="1">
      <c r="A50" s="74" t="str">
        <f>'Pregnant Women Participating'!A50</f>
        <v>Texas</v>
      </c>
      <c r="B50" s="75">
        <v>144344</v>
      </c>
      <c r="C50" s="76">
        <v>149316</v>
      </c>
      <c r="D50" s="76">
        <v>152191</v>
      </c>
      <c r="E50" s="76">
        <v>153109</v>
      </c>
      <c r="F50" s="76">
        <v>149941</v>
      </c>
      <c r="G50" s="76">
        <v>151937</v>
      </c>
      <c r="H50" s="76">
        <v>151232</v>
      </c>
      <c r="I50" s="76">
        <v>149173</v>
      </c>
      <c r="J50" s="76">
        <v>150069</v>
      </c>
      <c r="K50" s="76">
        <v>148982</v>
      </c>
      <c r="L50" s="76">
        <v>148874</v>
      </c>
      <c r="M50" s="77">
        <v>147486</v>
      </c>
      <c r="N50" s="75">
        <f t="shared" si="1"/>
        <v>149721.16666666666</v>
      </c>
    </row>
    <row r="51" spans="1:14" ht="12" customHeight="1">
      <c r="A51" s="74" t="str">
        <f>'Pregnant Women Participating'!A51</f>
        <v>Acoma, Canoncito &amp; Laguna, NM</v>
      </c>
      <c r="B51" s="75">
        <v>48</v>
      </c>
      <c r="C51" s="76">
        <v>67</v>
      </c>
      <c r="D51" s="76">
        <v>73</v>
      </c>
      <c r="E51" s="76">
        <v>65</v>
      </c>
      <c r="F51" s="76">
        <v>70</v>
      </c>
      <c r="G51" s="76">
        <v>65</v>
      </c>
      <c r="H51" s="76">
        <v>65</v>
      </c>
      <c r="I51" s="76">
        <v>67</v>
      </c>
      <c r="J51" s="76">
        <v>77</v>
      </c>
      <c r="K51" s="76">
        <v>70</v>
      </c>
      <c r="L51" s="76">
        <v>69</v>
      </c>
      <c r="M51" s="77">
        <v>63</v>
      </c>
      <c r="N51" s="75">
        <f t="shared" si="1"/>
        <v>66.58333333333333</v>
      </c>
    </row>
    <row r="52" spans="1:14" ht="12" customHeight="1">
      <c r="A52" s="74" t="str">
        <f>'Pregnant Women Participating'!A52</f>
        <v>Eight Northern Pueblos, NM</v>
      </c>
      <c r="B52" s="75">
        <v>48</v>
      </c>
      <c r="C52" s="76">
        <v>49</v>
      </c>
      <c r="D52" s="76">
        <v>47</v>
      </c>
      <c r="E52" s="76">
        <v>50</v>
      </c>
      <c r="F52" s="76">
        <v>44</v>
      </c>
      <c r="G52" s="76">
        <v>50</v>
      </c>
      <c r="H52" s="76">
        <v>48</v>
      </c>
      <c r="I52" s="76">
        <v>50</v>
      </c>
      <c r="J52" s="76">
        <v>50</v>
      </c>
      <c r="K52" s="76">
        <v>50</v>
      </c>
      <c r="L52" s="76">
        <v>45</v>
      </c>
      <c r="M52" s="77">
        <v>53</v>
      </c>
      <c r="N52" s="75">
        <f t="shared" si="1"/>
        <v>48.666666666666664</v>
      </c>
    </row>
    <row r="53" spans="1:14" ht="12" customHeight="1">
      <c r="A53" s="74" t="str">
        <f>'Pregnant Women Participating'!A53</f>
        <v>Five Sandoval Pueblos, NM</v>
      </c>
      <c r="B53" s="75">
        <v>44</v>
      </c>
      <c r="C53" s="76">
        <v>44</v>
      </c>
      <c r="D53" s="76">
        <v>37</v>
      </c>
      <c r="E53" s="76">
        <v>32</v>
      </c>
      <c r="F53" s="76">
        <v>34</v>
      </c>
      <c r="G53" s="76">
        <v>36</v>
      </c>
      <c r="H53" s="76">
        <v>39</v>
      </c>
      <c r="I53" s="76">
        <v>36</v>
      </c>
      <c r="J53" s="76">
        <v>37</v>
      </c>
      <c r="K53" s="76">
        <v>40</v>
      </c>
      <c r="L53" s="76">
        <v>34</v>
      </c>
      <c r="M53" s="77">
        <v>35</v>
      </c>
      <c r="N53" s="75">
        <f t="shared" si="1"/>
        <v>37.333333333333336</v>
      </c>
    </row>
    <row r="54" spans="1:14" ht="12" customHeight="1">
      <c r="A54" s="74" t="str">
        <f>'Pregnant Women Participating'!A54</f>
        <v>Isleta Pueblo, NM</v>
      </c>
      <c r="B54" s="75">
        <v>130</v>
      </c>
      <c r="C54" s="76">
        <v>120</v>
      </c>
      <c r="D54" s="76">
        <v>126</v>
      </c>
      <c r="E54" s="76">
        <v>123</v>
      </c>
      <c r="F54" s="76">
        <v>138</v>
      </c>
      <c r="G54" s="76">
        <v>137</v>
      </c>
      <c r="H54" s="76">
        <v>147</v>
      </c>
      <c r="I54" s="76">
        <v>150</v>
      </c>
      <c r="J54" s="76">
        <v>154</v>
      </c>
      <c r="K54" s="76">
        <v>150</v>
      </c>
      <c r="L54" s="76">
        <v>148</v>
      </c>
      <c r="M54" s="77">
        <v>149</v>
      </c>
      <c r="N54" s="75">
        <f t="shared" si="1"/>
        <v>139.33333333333334</v>
      </c>
    </row>
    <row r="55" spans="1:14" ht="12" customHeight="1">
      <c r="A55" s="74" t="str">
        <f>'Pregnant Women Participating'!A55</f>
        <v>San Felipe Pueblo, NM</v>
      </c>
      <c r="B55" s="75">
        <v>35</v>
      </c>
      <c r="C55" s="76">
        <v>35</v>
      </c>
      <c r="D55" s="76">
        <v>34</v>
      </c>
      <c r="E55" s="76">
        <v>32</v>
      </c>
      <c r="F55" s="76">
        <v>32</v>
      </c>
      <c r="G55" s="76">
        <v>31</v>
      </c>
      <c r="H55" s="76">
        <v>33</v>
      </c>
      <c r="I55" s="76">
        <v>35</v>
      </c>
      <c r="J55" s="76">
        <v>34</v>
      </c>
      <c r="K55" s="76">
        <v>38</v>
      </c>
      <c r="L55" s="76">
        <v>36</v>
      </c>
      <c r="M55" s="77">
        <v>36</v>
      </c>
      <c r="N55" s="75">
        <f t="shared" si="1"/>
        <v>34.25</v>
      </c>
    </row>
    <row r="56" spans="1:14" ht="12" customHeight="1">
      <c r="A56" s="74" t="str">
        <f>'Pregnant Women Participating'!A56</f>
        <v>Santo Domingo Tribe, NM</v>
      </c>
      <c r="B56" s="75">
        <v>23</v>
      </c>
      <c r="C56" s="76">
        <v>27</v>
      </c>
      <c r="D56" s="76">
        <v>27</v>
      </c>
      <c r="E56" s="76">
        <v>25</v>
      </c>
      <c r="F56" s="76">
        <v>24</v>
      </c>
      <c r="G56" s="76">
        <v>23</v>
      </c>
      <c r="H56" s="76">
        <v>19</v>
      </c>
      <c r="I56" s="76">
        <v>14</v>
      </c>
      <c r="J56" s="76">
        <v>14</v>
      </c>
      <c r="K56" s="76">
        <v>13</v>
      </c>
      <c r="L56" s="76">
        <v>12</v>
      </c>
      <c r="M56" s="77">
        <v>14</v>
      </c>
      <c r="N56" s="75">
        <f t="shared" si="1"/>
        <v>19.583333333333332</v>
      </c>
    </row>
    <row r="57" spans="1:14" ht="12" customHeight="1">
      <c r="A57" s="74" t="str">
        <f>'Pregnant Women Participating'!A57</f>
        <v>Zuni Pueblo, NM</v>
      </c>
      <c r="B57" s="75">
        <v>90</v>
      </c>
      <c r="C57" s="76">
        <v>90</v>
      </c>
      <c r="D57" s="76">
        <v>95</v>
      </c>
      <c r="E57" s="76">
        <v>90</v>
      </c>
      <c r="F57" s="76">
        <v>85</v>
      </c>
      <c r="G57" s="76">
        <v>87</v>
      </c>
      <c r="H57" s="76">
        <v>84</v>
      </c>
      <c r="I57" s="76">
        <v>79</v>
      </c>
      <c r="J57" s="76">
        <v>87</v>
      </c>
      <c r="K57" s="76">
        <v>80</v>
      </c>
      <c r="L57" s="76">
        <v>86</v>
      </c>
      <c r="M57" s="77">
        <v>80</v>
      </c>
      <c r="N57" s="75">
        <f t="shared" si="1"/>
        <v>86.08333333333333</v>
      </c>
    </row>
    <row r="58" spans="1:14" ht="12" customHeight="1">
      <c r="A58" s="74" t="str">
        <f>'Pregnant Women Participating'!A58</f>
        <v>Cherokee Nation, OK</v>
      </c>
      <c r="B58" s="75">
        <v>1639</v>
      </c>
      <c r="C58" s="76">
        <v>1609</v>
      </c>
      <c r="D58" s="76">
        <v>1617</v>
      </c>
      <c r="E58" s="76">
        <v>1567</v>
      </c>
      <c r="F58" s="76">
        <v>1564</v>
      </c>
      <c r="G58" s="76">
        <v>1585</v>
      </c>
      <c r="H58" s="76">
        <v>1623</v>
      </c>
      <c r="I58" s="76">
        <v>1579</v>
      </c>
      <c r="J58" s="76">
        <v>1633</v>
      </c>
      <c r="K58" s="76">
        <v>1606</v>
      </c>
      <c r="L58" s="76">
        <v>1631</v>
      </c>
      <c r="M58" s="77">
        <v>1648</v>
      </c>
      <c r="N58" s="75">
        <f t="shared" si="1"/>
        <v>1608.4166666666667</v>
      </c>
    </row>
    <row r="59" spans="1:14" ht="12" customHeight="1">
      <c r="A59" s="74" t="str">
        <f>'Pregnant Women Participating'!A59</f>
        <v>Chickasaw Nation, OK</v>
      </c>
      <c r="B59" s="75">
        <v>813</v>
      </c>
      <c r="C59" s="76">
        <v>773</v>
      </c>
      <c r="D59" s="76">
        <v>750</v>
      </c>
      <c r="E59" s="76">
        <v>757</v>
      </c>
      <c r="F59" s="76">
        <v>710</v>
      </c>
      <c r="G59" s="76">
        <v>702</v>
      </c>
      <c r="H59" s="76">
        <v>701</v>
      </c>
      <c r="I59" s="76">
        <v>677</v>
      </c>
      <c r="J59" s="76">
        <v>685</v>
      </c>
      <c r="K59" s="76">
        <v>654</v>
      </c>
      <c r="L59" s="76">
        <v>657</v>
      </c>
      <c r="M59" s="77">
        <v>619</v>
      </c>
      <c r="N59" s="75">
        <f t="shared" si="1"/>
        <v>708.1666666666666</v>
      </c>
    </row>
    <row r="60" spans="1:14" ht="12" customHeight="1">
      <c r="A60" s="74" t="str">
        <f>'Pregnant Women Participating'!A60</f>
        <v>Choctaw Nation, OK</v>
      </c>
      <c r="B60" s="75">
        <v>987</v>
      </c>
      <c r="C60" s="76">
        <v>993</v>
      </c>
      <c r="D60" s="76">
        <v>999</v>
      </c>
      <c r="E60" s="76">
        <v>1006</v>
      </c>
      <c r="F60" s="76">
        <v>965</v>
      </c>
      <c r="G60" s="76">
        <v>964</v>
      </c>
      <c r="H60" s="76">
        <v>940</v>
      </c>
      <c r="I60" s="76">
        <v>945</v>
      </c>
      <c r="J60" s="76">
        <v>955</v>
      </c>
      <c r="K60" s="76">
        <v>933</v>
      </c>
      <c r="L60" s="76">
        <v>959</v>
      </c>
      <c r="M60" s="77">
        <v>101</v>
      </c>
      <c r="N60" s="75">
        <f t="shared" si="1"/>
        <v>895.5833333333334</v>
      </c>
    </row>
    <row r="61" spans="1:14" ht="12" customHeight="1">
      <c r="A61" s="74" t="str">
        <f>'Pregnant Women Participating'!A61</f>
        <v>Citizen Potawatomi Nation, OK</v>
      </c>
      <c r="B61" s="75">
        <v>245</v>
      </c>
      <c r="C61" s="76">
        <v>243</v>
      </c>
      <c r="D61" s="76">
        <v>245</v>
      </c>
      <c r="E61" s="76">
        <v>263</v>
      </c>
      <c r="F61" s="76">
        <v>250</v>
      </c>
      <c r="G61" s="76">
        <v>248</v>
      </c>
      <c r="H61" s="76">
        <v>262</v>
      </c>
      <c r="I61" s="76">
        <v>260</v>
      </c>
      <c r="J61" s="76">
        <v>249</v>
      </c>
      <c r="K61" s="76">
        <v>262</v>
      </c>
      <c r="L61" s="76">
        <v>258</v>
      </c>
      <c r="M61" s="77">
        <v>247</v>
      </c>
      <c r="N61" s="75">
        <f t="shared" si="1"/>
        <v>252.66666666666666</v>
      </c>
    </row>
    <row r="62" spans="1:14" ht="12" customHeight="1">
      <c r="A62" s="74" t="str">
        <f>'Pregnant Women Participating'!A62</f>
        <v>Inter-Tribal Council, OK</v>
      </c>
      <c r="B62" s="75">
        <v>194</v>
      </c>
      <c r="C62" s="76">
        <v>209</v>
      </c>
      <c r="D62" s="76">
        <v>201</v>
      </c>
      <c r="E62" s="76">
        <v>189</v>
      </c>
      <c r="F62" s="76">
        <v>209</v>
      </c>
      <c r="G62" s="76">
        <v>216</v>
      </c>
      <c r="H62" s="76">
        <v>206</v>
      </c>
      <c r="I62" s="76">
        <v>200</v>
      </c>
      <c r="J62" s="76">
        <v>204</v>
      </c>
      <c r="K62" s="76">
        <v>204</v>
      </c>
      <c r="L62" s="76">
        <v>201</v>
      </c>
      <c r="M62" s="77">
        <v>198</v>
      </c>
      <c r="N62" s="75">
        <f t="shared" si="1"/>
        <v>202.58333333333334</v>
      </c>
    </row>
    <row r="63" spans="1:14" ht="12" customHeight="1">
      <c r="A63" s="74" t="str">
        <f>'Pregnant Women Participating'!A63</f>
        <v>Muscogee Creek Nation, OK</v>
      </c>
      <c r="B63" s="75">
        <v>562</v>
      </c>
      <c r="C63" s="76">
        <v>548</v>
      </c>
      <c r="D63" s="76">
        <v>545</v>
      </c>
      <c r="E63" s="76">
        <v>541</v>
      </c>
      <c r="F63" s="76">
        <v>552</v>
      </c>
      <c r="G63" s="76">
        <v>556</v>
      </c>
      <c r="H63" s="76">
        <v>568</v>
      </c>
      <c r="I63" s="76">
        <v>570</v>
      </c>
      <c r="J63" s="76">
        <v>567</v>
      </c>
      <c r="K63" s="76">
        <v>570</v>
      </c>
      <c r="L63" s="76">
        <v>556</v>
      </c>
      <c r="M63" s="77">
        <v>546</v>
      </c>
      <c r="N63" s="75">
        <f t="shared" si="1"/>
        <v>556.75</v>
      </c>
    </row>
    <row r="64" spans="1:14" ht="12" customHeight="1">
      <c r="A64" s="74" t="str">
        <f>'Pregnant Women Participating'!A64</f>
        <v>Osage Tribal Council, OK</v>
      </c>
      <c r="B64" s="75">
        <v>650</v>
      </c>
      <c r="C64" s="76">
        <v>677</v>
      </c>
      <c r="D64" s="76">
        <v>717</v>
      </c>
      <c r="E64" s="76">
        <v>717</v>
      </c>
      <c r="F64" s="76">
        <v>671</v>
      </c>
      <c r="G64" s="76">
        <v>650</v>
      </c>
      <c r="H64" s="76">
        <v>645</v>
      </c>
      <c r="I64" s="76">
        <v>631</v>
      </c>
      <c r="J64" s="76">
        <v>637</v>
      </c>
      <c r="K64" s="76">
        <v>666</v>
      </c>
      <c r="L64" s="76">
        <v>676</v>
      </c>
      <c r="M64" s="77">
        <v>683</v>
      </c>
      <c r="N64" s="75">
        <f t="shared" si="1"/>
        <v>668.3333333333334</v>
      </c>
    </row>
    <row r="65" spans="1:14" ht="12" customHeight="1">
      <c r="A65" s="74" t="str">
        <f>'Pregnant Women Participating'!A65</f>
        <v>Otoe-Missouria Tribe, OK</v>
      </c>
      <c r="B65" s="75">
        <v>132</v>
      </c>
      <c r="C65" s="76">
        <v>127</v>
      </c>
      <c r="D65" s="76">
        <v>120</v>
      </c>
      <c r="E65" s="76">
        <v>118</v>
      </c>
      <c r="F65" s="76">
        <v>108</v>
      </c>
      <c r="G65" s="76">
        <v>100</v>
      </c>
      <c r="H65" s="76">
        <v>104</v>
      </c>
      <c r="I65" s="76">
        <v>104</v>
      </c>
      <c r="J65" s="76">
        <v>107</v>
      </c>
      <c r="K65" s="76">
        <v>98</v>
      </c>
      <c r="L65" s="76">
        <v>96</v>
      </c>
      <c r="M65" s="77">
        <v>105</v>
      </c>
      <c r="N65" s="75">
        <f t="shared" si="1"/>
        <v>109.91666666666667</v>
      </c>
    </row>
    <row r="66" spans="1:14" ht="12" customHeight="1">
      <c r="A66" s="74" t="str">
        <f>'Pregnant Women Participating'!A66</f>
        <v>Wichita, Caddo &amp; Delaware (WCD), OK</v>
      </c>
      <c r="B66" s="75">
        <v>742</v>
      </c>
      <c r="C66" s="76">
        <v>749</v>
      </c>
      <c r="D66" s="76">
        <v>741</v>
      </c>
      <c r="E66" s="76">
        <v>742</v>
      </c>
      <c r="F66" s="76">
        <v>736</v>
      </c>
      <c r="G66" s="76">
        <v>769</v>
      </c>
      <c r="H66" s="76">
        <v>802</v>
      </c>
      <c r="I66" s="76">
        <v>801</v>
      </c>
      <c r="J66" s="76">
        <v>780</v>
      </c>
      <c r="K66" s="76">
        <v>953</v>
      </c>
      <c r="L66" s="76">
        <v>796</v>
      </c>
      <c r="M66" s="77">
        <v>805</v>
      </c>
      <c r="N66" s="75">
        <f t="shared" si="1"/>
        <v>784.6666666666666</v>
      </c>
    </row>
    <row r="67" spans="1:14" s="84" customFormat="1" ht="24.75" customHeight="1">
      <c r="A67" s="79" t="str">
        <f>'Pregnant Women Participating'!A67</f>
        <v>Southwest Region</v>
      </c>
      <c r="B67" s="80">
        <v>246390</v>
      </c>
      <c r="C67" s="81">
        <v>250233</v>
      </c>
      <c r="D67" s="81">
        <v>252974</v>
      </c>
      <c r="E67" s="81">
        <v>252878</v>
      </c>
      <c r="F67" s="81">
        <v>248257</v>
      </c>
      <c r="G67" s="81">
        <v>251860</v>
      </c>
      <c r="H67" s="81">
        <v>250656</v>
      </c>
      <c r="I67" s="81">
        <v>249029</v>
      </c>
      <c r="J67" s="81">
        <v>249797</v>
      </c>
      <c r="K67" s="81">
        <v>248243</v>
      </c>
      <c r="L67" s="81">
        <v>247483</v>
      </c>
      <c r="M67" s="82">
        <v>244185</v>
      </c>
      <c r="N67" s="80">
        <f t="shared" si="1"/>
        <v>249332.08333333334</v>
      </c>
    </row>
    <row r="68" spans="1:14" ht="12" customHeight="1">
      <c r="A68" s="74" t="str">
        <f>'Pregnant Women Participating'!A68</f>
        <v>Colorado</v>
      </c>
      <c r="B68" s="75">
        <v>17593</v>
      </c>
      <c r="C68" s="76">
        <v>17258</v>
      </c>
      <c r="D68" s="76">
        <v>16787</v>
      </c>
      <c r="E68" s="76">
        <v>17431</v>
      </c>
      <c r="F68" s="76">
        <v>17477</v>
      </c>
      <c r="G68" s="76">
        <v>17887</v>
      </c>
      <c r="H68" s="76">
        <v>17733</v>
      </c>
      <c r="I68" s="76">
        <v>17412</v>
      </c>
      <c r="J68" s="76">
        <v>17278</v>
      </c>
      <c r="K68" s="76">
        <v>17111</v>
      </c>
      <c r="L68" s="76">
        <v>17030</v>
      </c>
      <c r="M68" s="77">
        <v>17183</v>
      </c>
      <c r="N68" s="75">
        <f t="shared" si="1"/>
        <v>17348.333333333332</v>
      </c>
    </row>
    <row r="69" spans="1:14" ht="12" customHeight="1">
      <c r="A69" s="74" t="str">
        <f>'Pregnant Women Participating'!A69</f>
        <v>Iowa</v>
      </c>
      <c r="B69" s="75">
        <v>13717</v>
      </c>
      <c r="C69" s="76">
        <v>13835</v>
      </c>
      <c r="D69" s="76">
        <v>14186</v>
      </c>
      <c r="E69" s="76">
        <v>13948</v>
      </c>
      <c r="F69" s="76">
        <v>13928</v>
      </c>
      <c r="G69" s="76">
        <v>14016</v>
      </c>
      <c r="H69" s="76">
        <v>13938</v>
      </c>
      <c r="I69" s="76">
        <v>13459</v>
      </c>
      <c r="J69" s="76">
        <v>13618</v>
      </c>
      <c r="K69" s="76">
        <v>13451</v>
      </c>
      <c r="L69" s="76">
        <v>13488</v>
      </c>
      <c r="M69" s="77">
        <v>13259</v>
      </c>
      <c r="N69" s="75">
        <f t="shared" si="1"/>
        <v>13736.916666666666</v>
      </c>
    </row>
    <row r="70" spans="1:14" ht="12" customHeight="1">
      <c r="A70" s="74" t="str">
        <f>'Pregnant Women Participating'!A70</f>
        <v>Kansas</v>
      </c>
      <c r="B70" s="75">
        <v>15963</v>
      </c>
      <c r="C70" s="76">
        <v>15454</v>
      </c>
      <c r="D70" s="76">
        <v>15638</v>
      </c>
      <c r="E70" s="76">
        <v>15682</v>
      </c>
      <c r="F70" s="76">
        <v>15368</v>
      </c>
      <c r="G70" s="76">
        <v>15688</v>
      </c>
      <c r="H70" s="76">
        <v>15528</v>
      </c>
      <c r="I70" s="76">
        <v>15344</v>
      </c>
      <c r="J70" s="76">
        <v>15459</v>
      </c>
      <c r="K70" s="76">
        <v>15435</v>
      </c>
      <c r="L70" s="76">
        <v>15444</v>
      </c>
      <c r="M70" s="77">
        <v>15322</v>
      </c>
      <c r="N70" s="75">
        <f aca="true" t="shared" si="2" ref="N70:N101">IF(SUM(B70:M70)&gt;0,AVERAGE(B70:M70),"0")</f>
        <v>15527.083333333334</v>
      </c>
    </row>
    <row r="71" spans="1:14" ht="12" customHeight="1">
      <c r="A71" s="74" t="str">
        <f>'Pregnant Women Participating'!A71</f>
        <v>Missouri</v>
      </c>
      <c r="B71" s="75">
        <v>35838</v>
      </c>
      <c r="C71" s="76">
        <v>34045</v>
      </c>
      <c r="D71" s="76">
        <v>33609</v>
      </c>
      <c r="E71" s="76">
        <v>33418</v>
      </c>
      <c r="F71" s="76">
        <v>33394</v>
      </c>
      <c r="G71" s="76">
        <v>33797</v>
      </c>
      <c r="H71" s="76">
        <v>33719</v>
      </c>
      <c r="I71" s="76">
        <v>33391</v>
      </c>
      <c r="J71" s="76">
        <v>33350</v>
      </c>
      <c r="K71" s="76">
        <v>33280</v>
      </c>
      <c r="L71" s="76">
        <v>33315</v>
      </c>
      <c r="M71" s="77">
        <v>32864</v>
      </c>
      <c r="N71" s="75">
        <f t="shared" si="2"/>
        <v>33668.333333333336</v>
      </c>
    </row>
    <row r="72" spans="1:14" ht="12" customHeight="1">
      <c r="A72" s="74" t="str">
        <f>'Pregnant Women Participating'!A72</f>
        <v>Montana</v>
      </c>
      <c r="B72" s="75">
        <v>823</v>
      </c>
      <c r="C72" s="76">
        <v>782</v>
      </c>
      <c r="D72" s="76">
        <v>1012</v>
      </c>
      <c r="E72" s="76">
        <v>1058</v>
      </c>
      <c r="F72" s="76">
        <v>994</v>
      </c>
      <c r="G72" s="76">
        <v>1027</v>
      </c>
      <c r="H72" s="76">
        <v>1036</v>
      </c>
      <c r="I72" s="76">
        <v>1053</v>
      </c>
      <c r="J72" s="76">
        <v>1034</v>
      </c>
      <c r="K72" s="76">
        <v>1050</v>
      </c>
      <c r="L72" s="76">
        <v>1046</v>
      </c>
      <c r="M72" s="77">
        <v>1033</v>
      </c>
      <c r="N72" s="75">
        <f t="shared" si="2"/>
        <v>995.6666666666666</v>
      </c>
    </row>
    <row r="73" spans="1:14" ht="12" customHeight="1">
      <c r="A73" s="74" t="str">
        <f>'Pregnant Women Participating'!A73</f>
        <v>Nebraska</v>
      </c>
      <c r="B73" s="75">
        <v>7845</v>
      </c>
      <c r="C73" s="76">
        <v>7876</v>
      </c>
      <c r="D73" s="76">
        <v>7863</v>
      </c>
      <c r="E73" s="76">
        <v>7910</v>
      </c>
      <c r="F73" s="76">
        <v>7679</v>
      </c>
      <c r="G73" s="76">
        <v>7922</v>
      </c>
      <c r="H73" s="76">
        <v>7898</v>
      </c>
      <c r="I73" s="76">
        <v>7754</v>
      </c>
      <c r="J73" s="76">
        <v>7876</v>
      </c>
      <c r="K73" s="76">
        <v>7914</v>
      </c>
      <c r="L73" s="76">
        <v>7821</v>
      </c>
      <c r="M73" s="77">
        <v>7732</v>
      </c>
      <c r="N73" s="75">
        <f t="shared" si="2"/>
        <v>7840.833333333333</v>
      </c>
    </row>
    <row r="74" spans="1:14" ht="12" customHeight="1">
      <c r="A74" s="74" t="str">
        <f>'Pregnant Women Participating'!A74</f>
        <v>North Dakota</v>
      </c>
      <c r="B74" s="75">
        <v>2483</v>
      </c>
      <c r="C74" s="76">
        <v>2472</v>
      </c>
      <c r="D74" s="76">
        <v>2507</v>
      </c>
      <c r="E74" s="76">
        <v>2440</v>
      </c>
      <c r="F74" s="76">
        <v>2402</v>
      </c>
      <c r="G74" s="76">
        <v>2476</v>
      </c>
      <c r="H74" s="76">
        <v>2470</v>
      </c>
      <c r="I74" s="76">
        <v>2339</v>
      </c>
      <c r="J74" s="76">
        <v>2415</v>
      </c>
      <c r="K74" s="76">
        <v>2357</v>
      </c>
      <c r="L74" s="76">
        <v>2369</v>
      </c>
      <c r="M74" s="77">
        <v>2367</v>
      </c>
      <c r="N74" s="75">
        <f t="shared" si="2"/>
        <v>2424.75</v>
      </c>
    </row>
    <row r="75" spans="1:14" ht="12" customHeight="1">
      <c r="A75" s="74" t="str">
        <f>'Pregnant Women Participating'!A75</f>
        <v>South Dakota</v>
      </c>
      <c r="B75" s="75">
        <v>3802</v>
      </c>
      <c r="C75" s="76">
        <v>3796</v>
      </c>
      <c r="D75" s="76">
        <v>3868</v>
      </c>
      <c r="E75" s="76">
        <v>4052</v>
      </c>
      <c r="F75" s="76">
        <v>4034</v>
      </c>
      <c r="G75" s="76">
        <v>4177</v>
      </c>
      <c r="H75" s="76">
        <v>4182</v>
      </c>
      <c r="I75" s="76">
        <v>4190</v>
      </c>
      <c r="J75" s="76">
        <v>4135</v>
      </c>
      <c r="K75" s="76">
        <v>4079</v>
      </c>
      <c r="L75" s="76">
        <v>4080</v>
      </c>
      <c r="M75" s="77">
        <v>4108</v>
      </c>
      <c r="N75" s="75">
        <f t="shared" si="2"/>
        <v>4041.9166666666665</v>
      </c>
    </row>
    <row r="76" spans="1:14" ht="12" customHeight="1">
      <c r="A76" s="74" t="str">
        <f>'Pregnant Women Participating'!A76</f>
        <v>Utah</v>
      </c>
      <c r="B76" s="75">
        <v>9646</v>
      </c>
      <c r="C76" s="76">
        <v>9870</v>
      </c>
      <c r="D76" s="76">
        <v>10162</v>
      </c>
      <c r="E76" s="76">
        <v>10230</v>
      </c>
      <c r="F76" s="76">
        <v>10282</v>
      </c>
      <c r="G76" s="76">
        <v>10624</v>
      </c>
      <c r="H76" s="76">
        <v>10729</v>
      </c>
      <c r="I76" s="76">
        <v>10655</v>
      </c>
      <c r="J76" s="76">
        <v>10647</v>
      </c>
      <c r="K76" s="76">
        <v>10558</v>
      </c>
      <c r="L76" s="76">
        <v>10554</v>
      </c>
      <c r="M76" s="77">
        <v>10440</v>
      </c>
      <c r="N76" s="75">
        <f t="shared" si="2"/>
        <v>10366.416666666666</v>
      </c>
    </row>
    <row r="77" spans="1:14" ht="12" customHeight="1">
      <c r="A77" s="74" t="str">
        <f>'Pregnant Women Participating'!A77</f>
        <v>Wyoming</v>
      </c>
      <c r="B77" s="75">
        <v>2260</v>
      </c>
      <c r="C77" s="76">
        <v>2270</v>
      </c>
      <c r="D77" s="76">
        <v>2302</v>
      </c>
      <c r="E77" s="76">
        <v>2357</v>
      </c>
      <c r="F77" s="76">
        <v>2302</v>
      </c>
      <c r="G77" s="76">
        <v>2322</v>
      </c>
      <c r="H77" s="76">
        <v>2244</v>
      </c>
      <c r="I77" s="76">
        <v>2263</v>
      </c>
      <c r="J77" s="76">
        <v>2310</v>
      </c>
      <c r="K77" s="76">
        <v>2277</v>
      </c>
      <c r="L77" s="76">
        <v>2285</v>
      </c>
      <c r="M77" s="77">
        <v>2303</v>
      </c>
      <c r="N77" s="75">
        <f t="shared" si="2"/>
        <v>2291.25</v>
      </c>
    </row>
    <row r="78" spans="1:14" ht="12" customHeight="1">
      <c r="A78" s="74" t="str">
        <f>'Pregnant Women Participating'!A78</f>
        <v>Ute Mountain Ute Tribe, CO</v>
      </c>
      <c r="B78" s="75">
        <v>35</v>
      </c>
      <c r="C78" s="76">
        <v>37</v>
      </c>
      <c r="D78" s="76">
        <v>39</v>
      </c>
      <c r="E78" s="76">
        <v>33</v>
      </c>
      <c r="F78" s="76">
        <v>32</v>
      </c>
      <c r="G78" s="76">
        <v>28</v>
      </c>
      <c r="H78" s="76">
        <v>30</v>
      </c>
      <c r="I78" s="76">
        <v>24</v>
      </c>
      <c r="J78" s="76">
        <v>28</v>
      </c>
      <c r="K78" s="76">
        <v>32</v>
      </c>
      <c r="L78" s="76">
        <v>29</v>
      </c>
      <c r="M78" s="77">
        <v>32</v>
      </c>
      <c r="N78" s="75">
        <f t="shared" si="2"/>
        <v>31.583333333333332</v>
      </c>
    </row>
    <row r="79" spans="1:14" ht="12" customHeight="1">
      <c r="A79" s="74" t="str">
        <f>'Pregnant Women Participating'!A79</f>
        <v>Omaha Sioux, NE</v>
      </c>
      <c r="B79" s="75">
        <v>66</v>
      </c>
      <c r="C79" s="76">
        <v>65</v>
      </c>
      <c r="D79" s="76">
        <v>69</v>
      </c>
      <c r="E79" s="76">
        <v>62</v>
      </c>
      <c r="F79" s="76">
        <v>67</v>
      </c>
      <c r="G79" s="76">
        <v>70</v>
      </c>
      <c r="H79" s="76">
        <v>68</v>
      </c>
      <c r="I79" s="76">
        <v>72</v>
      </c>
      <c r="J79" s="76">
        <v>74</v>
      </c>
      <c r="K79" s="76">
        <v>72</v>
      </c>
      <c r="L79" s="76">
        <v>73</v>
      </c>
      <c r="M79" s="77">
        <v>74</v>
      </c>
      <c r="N79" s="75">
        <f t="shared" si="2"/>
        <v>69.33333333333333</v>
      </c>
    </row>
    <row r="80" spans="1:14" ht="12" customHeight="1">
      <c r="A80" s="74" t="str">
        <f>'Pregnant Women Participating'!A80</f>
        <v>Santee Sioux, NE</v>
      </c>
      <c r="B80" s="75">
        <v>18</v>
      </c>
      <c r="C80" s="76">
        <v>14</v>
      </c>
      <c r="D80" s="76">
        <v>14</v>
      </c>
      <c r="E80" s="76">
        <v>16</v>
      </c>
      <c r="F80" s="76">
        <v>17</v>
      </c>
      <c r="G80" s="76">
        <v>19</v>
      </c>
      <c r="H80" s="76">
        <v>21</v>
      </c>
      <c r="I80" s="76">
        <v>17</v>
      </c>
      <c r="J80" s="76">
        <v>14</v>
      </c>
      <c r="K80" s="76">
        <v>15</v>
      </c>
      <c r="L80" s="76">
        <v>18</v>
      </c>
      <c r="M80" s="77">
        <v>17</v>
      </c>
      <c r="N80" s="75">
        <f t="shared" si="2"/>
        <v>16.666666666666668</v>
      </c>
    </row>
    <row r="81" spans="1:14" ht="12" customHeight="1">
      <c r="A81" s="74" t="str">
        <f>'Pregnant Women Participating'!A81</f>
        <v>Winnebago Tribe, NE</v>
      </c>
      <c r="B81" s="75">
        <v>36</v>
      </c>
      <c r="C81" s="76">
        <v>43</v>
      </c>
      <c r="D81" s="76">
        <v>43</v>
      </c>
      <c r="E81" s="76">
        <v>39</v>
      </c>
      <c r="F81" s="76">
        <v>33</v>
      </c>
      <c r="G81" s="76">
        <v>33</v>
      </c>
      <c r="H81" s="76">
        <v>42</v>
      </c>
      <c r="I81" s="76">
        <v>46</v>
      </c>
      <c r="J81" s="76">
        <v>42</v>
      </c>
      <c r="K81" s="76">
        <v>48</v>
      </c>
      <c r="L81" s="76">
        <v>46</v>
      </c>
      <c r="M81" s="77">
        <v>46</v>
      </c>
      <c r="N81" s="75">
        <f t="shared" si="2"/>
        <v>41.416666666666664</v>
      </c>
    </row>
    <row r="82" spans="1:14" ht="12" customHeight="1">
      <c r="A82" s="74" t="str">
        <f>'Pregnant Women Participating'!A82</f>
        <v>Standing Rock Sioux Tribe, ND</v>
      </c>
      <c r="B82" s="75">
        <v>124</v>
      </c>
      <c r="C82" s="76">
        <v>127</v>
      </c>
      <c r="D82" s="76">
        <v>132</v>
      </c>
      <c r="E82" s="76">
        <v>119</v>
      </c>
      <c r="F82" s="76">
        <v>128</v>
      </c>
      <c r="G82" s="76">
        <v>115</v>
      </c>
      <c r="H82" s="76">
        <v>133</v>
      </c>
      <c r="I82" s="76">
        <v>129</v>
      </c>
      <c r="J82" s="76">
        <v>129</v>
      </c>
      <c r="K82" s="76">
        <v>133</v>
      </c>
      <c r="L82" s="76">
        <v>130</v>
      </c>
      <c r="M82" s="77">
        <v>121</v>
      </c>
      <c r="N82" s="75">
        <f t="shared" si="2"/>
        <v>126.66666666666667</v>
      </c>
    </row>
    <row r="83" spans="1:14" ht="12" customHeight="1">
      <c r="A83" s="74" t="str">
        <f>'Pregnant Women Participating'!A83</f>
        <v>Three Affiliated Tribes, ND</v>
      </c>
      <c r="B83" s="75">
        <v>77</v>
      </c>
      <c r="C83" s="76">
        <v>89</v>
      </c>
      <c r="D83" s="76">
        <v>84</v>
      </c>
      <c r="E83" s="76">
        <v>84</v>
      </c>
      <c r="F83" s="76">
        <v>93</v>
      </c>
      <c r="G83" s="76">
        <v>101</v>
      </c>
      <c r="H83" s="76">
        <v>89</v>
      </c>
      <c r="I83" s="76">
        <v>90</v>
      </c>
      <c r="J83" s="76">
        <v>86</v>
      </c>
      <c r="K83" s="76">
        <v>86</v>
      </c>
      <c r="L83" s="76">
        <v>91</v>
      </c>
      <c r="M83" s="77">
        <v>89</v>
      </c>
      <c r="N83" s="75">
        <f t="shared" si="2"/>
        <v>88.25</v>
      </c>
    </row>
    <row r="84" spans="1:14" ht="12" customHeight="1">
      <c r="A84" s="74" t="str">
        <f>'Pregnant Women Participating'!A84</f>
        <v>Cheyenne River Sioux, SD</v>
      </c>
      <c r="B84" s="75">
        <v>116</v>
      </c>
      <c r="C84" s="76">
        <v>114</v>
      </c>
      <c r="D84" s="76">
        <v>106</v>
      </c>
      <c r="E84" s="76">
        <v>104</v>
      </c>
      <c r="F84" s="76">
        <v>103</v>
      </c>
      <c r="G84" s="76">
        <v>109</v>
      </c>
      <c r="H84" s="76">
        <v>111</v>
      </c>
      <c r="I84" s="76">
        <v>118</v>
      </c>
      <c r="J84" s="76">
        <v>128</v>
      </c>
      <c r="K84" s="76">
        <v>128</v>
      </c>
      <c r="L84" s="76">
        <v>140</v>
      </c>
      <c r="M84" s="77">
        <v>149</v>
      </c>
      <c r="N84" s="75">
        <f t="shared" si="2"/>
        <v>118.83333333333333</v>
      </c>
    </row>
    <row r="85" spans="1:14" ht="12" customHeight="1">
      <c r="A85" s="74" t="str">
        <f>'Pregnant Women Participating'!A85</f>
        <v>Rosebud Sioux, SD</v>
      </c>
      <c r="B85" s="75">
        <v>223</v>
      </c>
      <c r="C85" s="76">
        <v>227</v>
      </c>
      <c r="D85" s="76">
        <v>232</v>
      </c>
      <c r="E85" s="76">
        <v>226</v>
      </c>
      <c r="F85" s="76">
        <v>218</v>
      </c>
      <c r="G85" s="76">
        <v>216</v>
      </c>
      <c r="H85" s="76">
        <v>215</v>
      </c>
      <c r="I85" s="76">
        <v>211</v>
      </c>
      <c r="J85" s="76">
        <v>205</v>
      </c>
      <c r="K85" s="76">
        <v>211</v>
      </c>
      <c r="L85" s="76">
        <v>217</v>
      </c>
      <c r="M85" s="77">
        <v>222</v>
      </c>
      <c r="N85" s="75">
        <f t="shared" si="2"/>
        <v>218.58333333333334</v>
      </c>
    </row>
    <row r="86" spans="1:14" ht="12" customHeight="1">
      <c r="A86" s="74" t="str">
        <f>'Pregnant Women Participating'!A86</f>
        <v>Northern Arapahoe, WY</v>
      </c>
      <c r="B86" s="75">
        <v>97</v>
      </c>
      <c r="C86" s="76">
        <v>104</v>
      </c>
      <c r="D86" s="76">
        <v>100</v>
      </c>
      <c r="E86" s="76">
        <v>106</v>
      </c>
      <c r="F86" s="76">
        <v>93</v>
      </c>
      <c r="G86" s="76">
        <v>106</v>
      </c>
      <c r="H86" s="76">
        <v>116</v>
      </c>
      <c r="I86" s="76">
        <v>117</v>
      </c>
      <c r="J86" s="76">
        <v>116</v>
      </c>
      <c r="K86" s="76">
        <v>117</v>
      </c>
      <c r="L86" s="76">
        <v>116</v>
      </c>
      <c r="M86" s="77">
        <v>116</v>
      </c>
      <c r="N86" s="75">
        <f t="shared" si="2"/>
        <v>108.66666666666667</v>
      </c>
    </row>
    <row r="87" spans="1:14" ht="12" customHeight="1">
      <c r="A87" s="74" t="str">
        <f>'Pregnant Women Participating'!A87</f>
        <v>Shoshone Tribe, WY</v>
      </c>
      <c r="B87" s="75">
        <v>26</v>
      </c>
      <c r="C87" s="76">
        <v>31</v>
      </c>
      <c r="D87" s="76">
        <v>35</v>
      </c>
      <c r="E87" s="76">
        <v>24</v>
      </c>
      <c r="F87" s="76">
        <v>39</v>
      </c>
      <c r="G87" s="76">
        <v>42</v>
      </c>
      <c r="H87" s="76">
        <v>53</v>
      </c>
      <c r="I87" s="76">
        <v>54</v>
      </c>
      <c r="J87" s="76">
        <v>54</v>
      </c>
      <c r="K87" s="76">
        <v>46</v>
      </c>
      <c r="L87" s="76">
        <v>48</v>
      </c>
      <c r="M87" s="77">
        <v>49</v>
      </c>
      <c r="N87" s="75">
        <f t="shared" si="2"/>
        <v>41.75</v>
      </c>
    </row>
    <row r="88" spans="1:14" s="84" customFormat="1" ht="24.75" customHeight="1">
      <c r="A88" s="79" t="str">
        <f>'Pregnant Women Participating'!A88</f>
        <v>Mountain Plains</v>
      </c>
      <c r="B88" s="80">
        <v>110788</v>
      </c>
      <c r="C88" s="81">
        <v>108509</v>
      </c>
      <c r="D88" s="81">
        <v>108788</v>
      </c>
      <c r="E88" s="81">
        <v>109339</v>
      </c>
      <c r="F88" s="81">
        <v>108683</v>
      </c>
      <c r="G88" s="81">
        <v>110775</v>
      </c>
      <c r="H88" s="81">
        <v>110355</v>
      </c>
      <c r="I88" s="81">
        <v>108738</v>
      </c>
      <c r="J88" s="81">
        <v>108998</v>
      </c>
      <c r="K88" s="81">
        <v>108400</v>
      </c>
      <c r="L88" s="81">
        <v>108340</v>
      </c>
      <c r="M88" s="82">
        <v>107526</v>
      </c>
      <c r="N88" s="80">
        <f t="shared" si="2"/>
        <v>109103.25</v>
      </c>
    </row>
    <row r="89" spans="1:14" ht="12" customHeight="1">
      <c r="A89" s="85" t="str">
        <f>'Pregnant Women Participating'!A89</f>
        <v>Alaska</v>
      </c>
      <c r="B89" s="75">
        <v>3601</v>
      </c>
      <c r="C89" s="76">
        <v>3718</v>
      </c>
      <c r="D89" s="76">
        <v>3742</v>
      </c>
      <c r="E89" s="76">
        <v>3782</v>
      </c>
      <c r="F89" s="76">
        <v>3813</v>
      </c>
      <c r="G89" s="76">
        <v>3859</v>
      </c>
      <c r="H89" s="76">
        <v>3851</v>
      </c>
      <c r="I89" s="76">
        <v>3842</v>
      </c>
      <c r="J89" s="76">
        <v>3922</v>
      </c>
      <c r="K89" s="76">
        <v>3909</v>
      </c>
      <c r="L89" s="76">
        <v>3907</v>
      </c>
      <c r="M89" s="77">
        <v>3909</v>
      </c>
      <c r="N89" s="75">
        <f t="shared" si="2"/>
        <v>3821.25</v>
      </c>
    </row>
    <row r="90" spans="1:14" ht="12" customHeight="1">
      <c r="A90" s="85" t="str">
        <f>'Pregnant Women Participating'!A90</f>
        <v>American Samoa</v>
      </c>
      <c r="B90" s="75">
        <v>364</v>
      </c>
      <c r="C90" s="76">
        <v>346</v>
      </c>
      <c r="D90" s="76">
        <v>320</v>
      </c>
      <c r="E90" s="76">
        <v>303</v>
      </c>
      <c r="F90" s="76">
        <v>281</v>
      </c>
      <c r="G90" s="76">
        <v>302</v>
      </c>
      <c r="H90" s="76">
        <v>322</v>
      </c>
      <c r="I90" s="76">
        <v>328</v>
      </c>
      <c r="J90" s="76">
        <v>330</v>
      </c>
      <c r="K90" s="76">
        <v>332</v>
      </c>
      <c r="L90" s="76">
        <v>351</v>
      </c>
      <c r="M90" s="77">
        <v>356</v>
      </c>
      <c r="N90" s="75">
        <f t="shared" si="2"/>
        <v>327.9166666666667</v>
      </c>
    </row>
    <row r="91" spans="1:14" ht="12" customHeight="1">
      <c r="A91" s="85" t="str">
        <f>'Pregnant Women Participating'!A91</f>
        <v>Arizona</v>
      </c>
      <c r="B91" s="75">
        <v>33214</v>
      </c>
      <c r="C91" s="76">
        <v>32957</v>
      </c>
      <c r="D91" s="76">
        <v>33174</v>
      </c>
      <c r="E91" s="76">
        <v>32825</v>
      </c>
      <c r="F91" s="76">
        <v>32589</v>
      </c>
      <c r="G91" s="76">
        <v>32948</v>
      </c>
      <c r="H91" s="76">
        <v>33004</v>
      </c>
      <c r="I91" s="76">
        <v>32680</v>
      </c>
      <c r="J91" s="76">
        <v>32861</v>
      </c>
      <c r="K91" s="76">
        <v>32509</v>
      </c>
      <c r="L91" s="76">
        <v>32170</v>
      </c>
      <c r="M91" s="77">
        <v>31864</v>
      </c>
      <c r="N91" s="75">
        <f t="shared" si="2"/>
        <v>32732.916666666668</v>
      </c>
    </row>
    <row r="92" spans="1:14" ht="12" customHeight="1">
      <c r="A92" s="85" t="str">
        <f>'Pregnant Women Participating'!A92</f>
        <v>California</v>
      </c>
      <c r="B92" s="75">
        <v>191459</v>
      </c>
      <c r="C92" s="76">
        <v>190822</v>
      </c>
      <c r="D92" s="76">
        <v>192628</v>
      </c>
      <c r="E92" s="76">
        <v>190786</v>
      </c>
      <c r="F92" s="76">
        <v>187455</v>
      </c>
      <c r="G92" s="76">
        <v>190559</v>
      </c>
      <c r="H92" s="76">
        <v>190459</v>
      </c>
      <c r="I92" s="76">
        <v>189368</v>
      </c>
      <c r="J92" s="76">
        <v>190342</v>
      </c>
      <c r="K92" s="76">
        <v>189567</v>
      </c>
      <c r="L92" s="76">
        <v>189136</v>
      </c>
      <c r="M92" s="77">
        <v>188460</v>
      </c>
      <c r="N92" s="75">
        <f t="shared" si="2"/>
        <v>190086.75</v>
      </c>
    </row>
    <row r="93" spans="1:14" ht="12" customHeight="1">
      <c r="A93" s="85" t="str">
        <f>'Pregnant Women Participating'!A93</f>
        <v>Guam</v>
      </c>
      <c r="B93" s="75">
        <v>1229</v>
      </c>
      <c r="C93" s="76">
        <v>1231</v>
      </c>
      <c r="D93" s="76">
        <v>1254</v>
      </c>
      <c r="E93" s="76">
        <v>1279</v>
      </c>
      <c r="F93" s="76">
        <v>1278</v>
      </c>
      <c r="G93" s="76">
        <v>1321</v>
      </c>
      <c r="H93" s="76">
        <v>1347</v>
      </c>
      <c r="I93" s="76">
        <v>1352</v>
      </c>
      <c r="J93" s="76">
        <v>1357</v>
      </c>
      <c r="K93" s="76">
        <v>1380</v>
      </c>
      <c r="L93" s="76">
        <v>1391</v>
      </c>
      <c r="M93" s="77">
        <v>1382</v>
      </c>
      <c r="N93" s="75">
        <f t="shared" si="2"/>
        <v>1316.75</v>
      </c>
    </row>
    <row r="94" spans="1:14" ht="12" customHeight="1">
      <c r="A94" s="85" t="str">
        <f>'Pregnant Women Participating'!A94</f>
        <v>Hawaii</v>
      </c>
      <c r="B94" s="75">
        <v>5997</v>
      </c>
      <c r="C94" s="76">
        <v>6019</v>
      </c>
      <c r="D94" s="76">
        <v>6038</v>
      </c>
      <c r="E94" s="76">
        <v>5965</v>
      </c>
      <c r="F94" s="76">
        <v>5865</v>
      </c>
      <c r="G94" s="76">
        <v>6020</v>
      </c>
      <c r="H94" s="76">
        <v>5977</v>
      </c>
      <c r="I94" s="76">
        <v>5937</v>
      </c>
      <c r="J94" s="76">
        <v>6016</v>
      </c>
      <c r="K94" s="76">
        <v>6024</v>
      </c>
      <c r="L94" s="76">
        <v>6086</v>
      </c>
      <c r="M94" s="77">
        <v>6041</v>
      </c>
      <c r="N94" s="75">
        <f t="shared" si="2"/>
        <v>5998.75</v>
      </c>
    </row>
    <row r="95" spans="1:14" ht="12" customHeight="1">
      <c r="A95" s="85" t="str">
        <f>'Pregnant Women Participating'!A95</f>
        <v>Idaho</v>
      </c>
      <c r="B95" s="75">
        <v>6632</v>
      </c>
      <c r="C95" s="76">
        <v>6654</v>
      </c>
      <c r="D95" s="76">
        <v>6691</v>
      </c>
      <c r="E95" s="76">
        <v>6724</v>
      </c>
      <c r="F95" s="76">
        <v>6478</v>
      </c>
      <c r="G95" s="76">
        <v>6632</v>
      </c>
      <c r="H95" s="76">
        <v>6566</v>
      </c>
      <c r="I95" s="76">
        <v>6419</v>
      </c>
      <c r="J95" s="76">
        <v>6358</v>
      </c>
      <c r="K95" s="76">
        <v>6340</v>
      </c>
      <c r="L95" s="76">
        <v>6362</v>
      </c>
      <c r="M95" s="77">
        <v>6336</v>
      </c>
      <c r="N95" s="75">
        <f t="shared" si="2"/>
        <v>6516</v>
      </c>
    </row>
    <row r="96" spans="1:14" ht="12" customHeight="1">
      <c r="A96" s="85" t="str">
        <f>'Pregnant Women Participating'!A96</f>
        <v>Nevada</v>
      </c>
      <c r="B96" s="75">
        <v>16143</v>
      </c>
      <c r="C96" s="76">
        <v>16173</v>
      </c>
      <c r="D96" s="76">
        <v>16126</v>
      </c>
      <c r="E96" s="76">
        <v>16243</v>
      </c>
      <c r="F96" s="76">
        <v>16249</v>
      </c>
      <c r="G96" s="76">
        <v>16547</v>
      </c>
      <c r="H96" s="76">
        <v>16560</v>
      </c>
      <c r="I96" s="76">
        <v>16650</v>
      </c>
      <c r="J96" s="76">
        <v>16646</v>
      </c>
      <c r="K96" s="76">
        <v>16701</v>
      </c>
      <c r="L96" s="76">
        <v>16731</v>
      </c>
      <c r="M96" s="77">
        <v>12357</v>
      </c>
      <c r="N96" s="75">
        <f t="shared" si="2"/>
        <v>16093.833333333334</v>
      </c>
    </row>
    <row r="97" spans="1:14" ht="12" customHeight="1">
      <c r="A97" s="85" t="str">
        <f>'Pregnant Women Participating'!A97</f>
        <v>Oregon</v>
      </c>
      <c r="B97" s="75">
        <v>15462</v>
      </c>
      <c r="C97" s="76">
        <v>15269</v>
      </c>
      <c r="D97" s="76">
        <v>15275</v>
      </c>
      <c r="E97" s="76">
        <v>15182</v>
      </c>
      <c r="F97" s="76">
        <v>15017</v>
      </c>
      <c r="G97" s="76">
        <v>15217</v>
      </c>
      <c r="H97" s="76">
        <v>15286</v>
      </c>
      <c r="I97" s="76">
        <v>15131</v>
      </c>
      <c r="J97" s="76">
        <v>15194</v>
      </c>
      <c r="K97" s="76">
        <v>15050</v>
      </c>
      <c r="L97" s="76">
        <v>15024</v>
      </c>
      <c r="M97" s="77">
        <v>14893</v>
      </c>
      <c r="N97" s="75">
        <f t="shared" si="2"/>
        <v>15166.666666666666</v>
      </c>
    </row>
    <row r="98" spans="1:14" ht="12" customHeight="1">
      <c r="A98" s="85" t="str">
        <f>'Pregnant Women Participating'!A98</f>
        <v>Washington</v>
      </c>
      <c r="B98" s="75">
        <v>27505</v>
      </c>
      <c r="C98" s="76">
        <v>23407</v>
      </c>
      <c r="D98" s="76">
        <v>26877</v>
      </c>
      <c r="E98" s="76">
        <v>26800</v>
      </c>
      <c r="F98" s="76">
        <v>26182</v>
      </c>
      <c r="G98" s="76">
        <v>26426</v>
      </c>
      <c r="H98" s="76">
        <v>26492</v>
      </c>
      <c r="I98" s="76">
        <v>25797</v>
      </c>
      <c r="J98" s="76">
        <v>25812</v>
      </c>
      <c r="K98" s="76">
        <v>25597</v>
      </c>
      <c r="L98" s="76">
        <v>25461</v>
      </c>
      <c r="M98" s="77">
        <v>25390</v>
      </c>
      <c r="N98" s="75">
        <f t="shared" si="2"/>
        <v>25978.833333333332</v>
      </c>
    </row>
    <row r="99" spans="1:14" ht="12" customHeight="1">
      <c r="A99" s="85" t="str">
        <f>'Pregnant Women Participating'!A99</f>
        <v>Northern Marianas</v>
      </c>
      <c r="B99" s="75">
        <v>543</v>
      </c>
      <c r="C99" s="76">
        <v>545</v>
      </c>
      <c r="D99" s="76">
        <v>567</v>
      </c>
      <c r="E99" s="76">
        <v>560</v>
      </c>
      <c r="F99" s="76">
        <v>531</v>
      </c>
      <c r="G99" s="76">
        <v>536</v>
      </c>
      <c r="H99" s="76">
        <v>519</v>
      </c>
      <c r="I99" s="76">
        <v>540</v>
      </c>
      <c r="J99" s="76">
        <v>543</v>
      </c>
      <c r="K99" s="76">
        <v>536</v>
      </c>
      <c r="L99" s="76">
        <v>519</v>
      </c>
      <c r="M99" s="77">
        <v>522</v>
      </c>
      <c r="N99" s="75">
        <f t="shared" si="2"/>
        <v>538.4166666666666</v>
      </c>
    </row>
    <row r="100" spans="1:14" ht="12" customHeight="1">
      <c r="A100" s="85" t="str">
        <f>'Pregnant Women Participating'!A100</f>
        <v>Inter-Tribal Council, AZ</v>
      </c>
      <c r="B100" s="75">
        <v>1981</v>
      </c>
      <c r="C100" s="76">
        <v>2032</v>
      </c>
      <c r="D100" s="76">
        <v>2113</v>
      </c>
      <c r="E100" s="76">
        <v>2088</v>
      </c>
      <c r="F100" s="76">
        <v>2046</v>
      </c>
      <c r="G100" s="76">
        <v>2116</v>
      </c>
      <c r="H100" s="76">
        <v>2120</v>
      </c>
      <c r="I100" s="76">
        <v>2110</v>
      </c>
      <c r="J100" s="76">
        <v>2152</v>
      </c>
      <c r="K100" s="76">
        <v>2135</v>
      </c>
      <c r="L100" s="76">
        <v>2119</v>
      </c>
      <c r="M100" s="77">
        <v>2020</v>
      </c>
      <c r="N100" s="75">
        <f t="shared" si="2"/>
        <v>2086</v>
      </c>
    </row>
    <row r="101" spans="1:14" ht="12" customHeight="1">
      <c r="A101" s="85" t="str">
        <f>'Pregnant Women Participating'!A101</f>
        <v>Navajo Nation, AZ</v>
      </c>
      <c r="B101" s="75">
        <v>1708</v>
      </c>
      <c r="C101" s="76">
        <v>1630</v>
      </c>
      <c r="D101" s="76">
        <v>1613</v>
      </c>
      <c r="E101" s="76">
        <v>1603</v>
      </c>
      <c r="F101" s="76">
        <v>1566</v>
      </c>
      <c r="G101" s="76">
        <v>1582</v>
      </c>
      <c r="H101" s="76">
        <v>1570</v>
      </c>
      <c r="I101" s="76">
        <v>1574</v>
      </c>
      <c r="J101" s="76">
        <v>1582</v>
      </c>
      <c r="K101" s="76">
        <v>1553</v>
      </c>
      <c r="L101" s="76">
        <v>1555</v>
      </c>
      <c r="M101" s="77">
        <v>1506</v>
      </c>
      <c r="N101" s="75">
        <f t="shared" si="2"/>
        <v>1586.8333333333333</v>
      </c>
    </row>
    <row r="102" spans="1:14" ht="12" customHeight="1">
      <c r="A102" s="85" t="str">
        <f>'Pregnant Women Participating'!A102</f>
        <v>Inter-Tribal Council, NV</v>
      </c>
      <c r="B102" s="75">
        <v>248</v>
      </c>
      <c r="C102" s="76">
        <v>264</v>
      </c>
      <c r="D102" s="76">
        <v>269</v>
      </c>
      <c r="E102" s="76">
        <v>279</v>
      </c>
      <c r="F102" s="76">
        <v>266</v>
      </c>
      <c r="G102" s="76">
        <v>268</v>
      </c>
      <c r="H102" s="76">
        <v>270</v>
      </c>
      <c r="I102" s="76">
        <v>275</v>
      </c>
      <c r="J102" s="76">
        <v>258</v>
      </c>
      <c r="K102" s="76">
        <v>260</v>
      </c>
      <c r="L102" s="76">
        <v>250</v>
      </c>
      <c r="M102" s="77">
        <v>275</v>
      </c>
      <c r="N102" s="75">
        <f>IF(SUM(B102:M102)&gt;0,AVERAGE(B102:M102),"0")</f>
        <v>265.1666666666667</v>
      </c>
    </row>
    <row r="103" spans="1:14" s="84" customFormat="1" ht="24.75" customHeight="1">
      <c r="A103" s="79" t="str">
        <f>'Pregnant Women Participating'!A103</f>
        <v>Western Region</v>
      </c>
      <c r="B103" s="80">
        <v>306086</v>
      </c>
      <c r="C103" s="81">
        <v>301067</v>
      </c>
      <c r="D103" s="81">
        <v>306687</v>
      </c>
      <c r="E103" s="81">
        <v>304419</v>
      </c>
      <c r="F103" s="81">
        <v>299616</v>
      </c>
      <c r="G103" s="81">
        <v>304333</v>
      </c>
      <c r="H103" s="81">
        <v>304343</v>
      </c>
      <c r="I103" s="81">
        <v>302003</v>
      </c>
      <c r="J103" s="81">
        <v>303373</v>
      </c>
      <c r="K103" s="81">
        <v>301893</v>
      </c>
      <c r="L103" s="81">
        <v>301062</v>
      </c>
      <c r="M103" s="82">
        <v>295311</v>
      </c>
      <c r="N103" s="80">
        <f>IF(SUM(B103:M103)&gt;0,AVERAGE(B103:M103),"0")</f>
        <v>302516.0833333333</v>
      </c>
    </row>
    <row r="104" spans="1:14" s="90" customFormat="1" ht="16.5" customHeight="1" thickBot="1">
      <c r="A104" s="86" t="str">
        <f>'Pregnant Women Participating'!A104</f>
        <v>TOTAL</v>
      </c>
      <c r="B104" s="87">
        <v>1602549</v>
      </c>
      <c r="C104" s="88">
        <v>1605155</v>
      </c>
      <c r="D104" s="88">
        <v>1613898</v>
      </c>
      <c r="E104" s="88">
        <v>1609281</v>
      </c>
      <c r="F104" s="88">
        <v>1586062</v>
      </c>
      <c r="G104" s="88">
        <v>1609176</v>
      </c>
      <c r="H104" s="88">
        <v>1604980</v>
      </c>
      <c r="I104" s="88">
        <v>1592462</v>
      </c>
      <c r="J104" s="88">
        <v>1588949</v>
      </c>
      <c r="K104" s="88">
        <v>1578554</v>
      </c>
      <c r="L104" s="88">
        <v>1570425</v>
      </c>
      <c r="M104" s="89">
        <v>1554670</v>
      </c>
      <c r="N104" s="87">
        <f>IF(SUM(B104:M104)&gt;0,AVERAGE(B104:M104),"0")</f>
        <v>1593013.4166666667</v>
      </c>
    </row>
    <row r="105" s="78" customFormat="1" ht="12.75" customHeight="1" thickTop="1">
      <c r="A105" s="91"/>
    </row>
    <row r="106" ht="12">
      <c r="A106" s="91"/>
    </row>
    <row r="107" s="92" customFormat="1" ht="12.75">
      <c r="A107" s="64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11,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40087</v>
      </c>
      <c r="C5" s="25">
        <f>DATE(RIGHT(A2,4)-1,11,1)</f>
        <v>40118</v>
      </c>
      <c r="D5" s="25">
        <f>DATE(RIGHT(A2,4)-1,12,1)</f>
        <v>40148</v>
      </c>
      <c r="E5" s="25">
        <f>DATE(RIGHT(A2,4),1,1)</f>
        <v>40179</v>
      </c>
      <c r="F5" s="25">
        <f>DATE(RIGHT(A2,4),2,1)</f>
        <v>40210</v>
      </c>
      <c r="G5" s="25">
        <f>DATE(RIGHT(A2,4),3,1)</f>
        <v>40238</v>
      </c>
      <c r="H5" s="25">
        <f>DATE(RIGHT(A2,4),4,1)</f>
        <v>40269</v>
      </c>
      <c r="I5" s="25">
        <f>DATE(RIGHT(A2,4),5,1)</f>
        <v>40299</v>
      </c>
      <c r="J5" s="25">
        <f>DATE(RIGHT(A2,4),6,1)</f>
        <v>40330</v>
      </c>
      <c r="K5" s="25">
        <f>DATE(RIGHT(A2,4),7,1)</f>
        <v>40360</v>
      </c>
      <c r="L5" s="25">
        <f>DATE(RIGHT(A2,4),8,1)</f>
        <v>40391</v>
      </c>
      <c r="M5" s="25">
        <f>DATE(RIGHT(A2,4),9,1)</f>
        <v>40422</v>
      </c>
      <c r="N5" s="17" t="s">
        <v>12</v>
      </c>
    </row>
    <row r="6" spans="1:14" ht="12" customHeight="1">
      <c r="A6" s="10" t="str">
        <f>'Pregnant Women Participating'!A6</f>
        <v>Connecticut</v>
      </c>
      <c r="B6" s="18">
        <v>14975</v>
      </c>
      <c r="C6" s="16">
        <v>14564</v>
      </c>
      <c r="D6" s="16">
        <v>14983</v>
      </c>
      <c r="E6" s="16">
        <v>14868</v>
      </c>
      <c r="F6" s="16">
        <v>14385</v>
      </c>
      <c r="G6" s="16">
        <v>15000</v>
      </c>
      <c r="H6" s="16">
        <v>14796</v>
      </c>
      <c r="I6" s="16">
        <v>14591</v>
      </c>
      <c r="J6" s="16">
        <v>14488</v>
      </c>
      <c r="K6" s="16">
        <v>14418</v>
      </c>
      <c r="L6" s="16">
        <v>14375</v>
      </c>
      <c r="M6" s="51">
        <v>14218</v>
      </c>
      <c r="N6" s="18">
        <f aca="true" t="shared" si="0" ref="N6:N37">IF(SUM(B6:M6)&gt;0,AVERAGE(B6:M6)," ")</f>
        <v>14638.416666666666</v>
      </c>
    </row>
    <row r="7" spans="1:14" ht="12" customHeight="1">
      <c r="A7" s="10" t="str">
        <f>'Pregnant Women Participating'!A7</f>
        <v>Maine</v>
      </c>
      <c r="B7" s="18">
        <v>5890</v>
      </c>
      <c r="C7" s="16">
        <v>5877</v>
      </c>
      <c r="D7" s="16">
        <v>5852</v>
      </c>
      <c r="E7" s="16">
        <v>5891</v>
      </c>
      <c r="F7" s="16">
        <v>5875</v>
      </c>
      <c r="G7" s="16">
        <v>5922</v>
      </c>
      <c r="H7" s="16">
        <v>5897</v>
      </c>
      <c r="I7" s="16">
        <v>5865</v>
      </c>
      <c r="J7" s="16">
        <v>5896</v>
      </c>
      <c r="K7" s="16">
        <v>5869</v>
      </c>
      <c r="L7" s="16">
        <v>5769</v>
      </c>
      <c r="M7" s="51">
        <v>5735</v>
      </c>
      <c r="N7" s="18">
        <f t="shared" si="0"/>
        <v>5861.5</v>
      </c>
    </row>
    <row r="8" spans="1:14" ht="12" customHeight="1">
      <c r="A8" s="10" t="str">
        <f>'Pregnant Women Participating'!A8</f>
        <v>Massachusetts</v>
      </c>
      <c r="B8" s="18">
        <v>28811</v>
      </c>
      <c r="C8" s="16">
        <v>28645</v>
      </c>
      <c r="D8" s="16">
        <v>28733</v>
      </c>
      <c r="E8" s="16">
        <v>28680</v>
      </c>
      <c r="F8" s="16">
        <v>28144</v>
      </c>
      <c r="G8" s="16">
        <v>28602</v>
      </c>
      <c r="H8" s="16">
        <v>28367</v>
      </c>
      <c r="I8" s="16">
        <v>27285</v>
      </c>
      <c r="J8" s="16">
        <v>27781</v>
      </c>
      <c r="K8" s="16">
        <v>27629</v>
      </c>
      <c r="L8" s="16">
        <v>27418</v>
      </c>
      <c r="M8" s="51">
        <v>25699</v>
      </c>
      <c r="N8" s="18">
        <f t="shared" si="0"/>
        <v>27982.833333333332</v>
      </c>
    </row>
    <row r="9" spans="1:14" ht="12" customHeight="1">
      <c r="A9" s="10" t="str">
        <f>'Pregnant Women Participating'!A9</f>
        <v>New Hampshire</v>
      </c>
      <c r="B9" s="18">
        <v>4540</v>
      </c>
      <c r="C9" s="16">
        <v>4513</v>
      </c>
      <c r="D9" s="16">
        <v>4610</v>
      </c>
      <c r="E9" s="16">
        <v>4482</v>
      </c>
      <c r="F9" s="16">
        <v>4211</v>
      </c>
      <c r="G9" s="16">
        <v>4549</v>
      </c>
      <c r="H9" s="16">
        <v>4458</v>
      </c>
      <c r="I9" s="16">
        <v>4417</v>
      </c>
      <c r="J9" s="16">
        <v>4381</v>
      </c>
      <c r="K9" s="16">
        <v>4448</v>
      </c>
      <c r="L9" s="16">
        <v>4438</v>
      </c>
      <c r="M9" s="51">
        <v>4339</v>
      </c>
      <c r="N9" s="18">
        <f t="shared" si="0"/>
        <v>4448.833333333333</v>
      </c>
    </row>
    <row r="10" spans="1:14" ht="12" customHeight="1">
      <c r="A10" s="10" t="str">
        <f>'Pregnant Women Participating'!A10</f>
        <v>New York</v>
      </c>
      <c r="B10" s="18">
        <v>124783</v>
      </c>
      <c r="C10" s="16">
        <v>124311</v>
      </c>
      <c r="D10" s="16">
        <v>123696</v>
      </c>
      <c r="E10" s="16">
        <v>123398</v>
      </c>
      <c r="F10" s="16">
        <v>121623</v>
      </c>
      <c r="G10" s="16">
        <v>122367</v>
      </c>
      <c r="H10" s="16">
        <v>122264</v>
      </c>
      <c r="I10" s="16">
        <v>121924</v>
      </c>
      <c r="J10" s="16">
        <v>121694</v>
      </c>
      <c r="K10" s="16">
        <v>121169</v>
      </c>
      <c r="L10" s="16">
        <v>121645</v>
      </c>
      <c r="M10" s="51">
        <v>121465</v>
      </c>
      <c r="N10" s="18">
        <f t="shared" si="0"/>
        <v>122528.25</v>
      </c>
    </row>
    <row r="11" spans="1:14" ht="12" customHeight="1">
      <c r="A11" s="10" t="str">
        <f>'Pregnant Women Participating'!A11</f>
        <v>Rhode Island</v>
      </c>
      <c r="B11" s="18">
        <v>5788</v>
      </c>
      <c r="C11" s="16">
        <v>5756</v>
      </c>
      <c r="D11" s="16">
        <v>5830</v>
      </c>
      <c r="E11" s="16">
        <v>5810</v>
      </c>
      <c r="F11" s="16">
        <v>5709</v>
      </c>
      <c r="G11" s="16">
        <v>5768</v>
      </c>
      <c r="H11" s="16">
        <v>5678</v>
      </c>
      <c r="I11" s="16">
        <v>5686</v>
      </c>
      <c r="J11" s="16">
        <v>5759</v>
      </c>
      <c r="K11" s="16">
        <v>5702</v>
      </c>
      <c r="L11" s="16">
        <v>5714</v>
      </c>
      <c r="M11" s="51">
        <v>5639</v>
      </c>
      <c r="N11" s="18">
        <f t="shared" si="0"/>
        <v>5736.583333333333</v>
      </c>
    </row>
    <row r="12" spans="1:14" ht="12" customHeight="1">
      <c r="A12" s="10" t="str">
        <f>'Pregnant Women Participating'!A12</f>
        <v>Vermont</v>
      </c>
      <c r="B12" s="18">
        <v>2943</v>
      </c>
      <c r="C12" s="16">
        <v>2939</v>
      </c>
      <c r="D12" s="16">
        <v>2958</v>
      </c>
      <c r="E12" s="16">
        <v>2870</v>
      </c>
      <c r="F12" s="16">
        <v>2887</v>
      </c>
      <c r="G12" s="16">
        <v>2903</v>
      </c>
      <c r="H12" s="16">
        <v>2904</v>
      </c>
      <c r="I12" s="16">
        <v>2915</v>
      </c>
      <c r="J12" s="16">
        <v>3027</v>
      </c>
      <c r="K12" s="16">
        <v>2971</v>
      </c>
      <c r="L12" s="16">
        <v>2962</v>
      </c>
      <c r="M12" s="51">
        <v>2987</v>
      </c>
      <c r="N12" s="18">
        <f t="shared" si="0"/>
        <v>2938.8333333333335</v>
      </c>
    </row>
    <row r="13" spans="1:14" ht="12" customHeight="1">
      <c r="A13" s="10" t="str">
        <f>'Pregnant Women Participating'!A13</f>
        <v>Indian Township, ME</v>
      </c>
      <c r="B13" s="18">
        <v>18</v>
      </c>
      <c r="C13" s="16">
        <v>19</v>
      </c>
      <c r="D13" s="16">
        <v>18</v>
      </c>
      <c r="E13" s="16">
        <v>14</v>
      </c>
      <c r="F13" s="16">
        <v>13</v>
      </c>
      <c r="G13" s="16">
        <v>11</v>
      </c>
      <c r="H13" s="16">
        <v>14</v>
      </c>
      <c r="I13" s="16">
        <v>11</v>
      </c>
      <c r="J13" s="16">
        <v>17</v>
      </c>
      <c r="K13" s="16">
        <v>17</v>
      </c>
      <c r="L13" s="16">
        <v>18</v>
      </c>
      <c r="M13" s="51">
        <v>20</v>
      </c>
      <c r="N13" s="18">
        <f t="shared" si="0"/>
        <v>15.833333333333334</v>
      </c>
    </row>
    <row r="14" spans="1:14" ht="12" customHeight="1">
      <c r="A14" s="10" t="str">
        <f>'Pregnant Women Participating'!A14</f>
        <v>Pleasant Point, ME</v>
      </c>
      <c r="B14" s="18">
        <v>18</v>
      </c>
      <c r="C14" s="16">
        <v>19</v>
      </c>
      <c r="D14" s="16">
        <v>21</v>
      </c>
      <c r="E14" s="16">
        <v>24</v>
      </c>
      <c r="F14" s="16">
        <v>25</v>
      </c>
      <c r="G14" s="16">
        <v>23</v>
      </c>
      <c r="H14" s="16">
        <v>22</v>
      </c>
      <c r="I14" s="16">
        <v>19</v>
      </c>
      <c r="J14" s="16">
        <v>21</v>
      </c>
      <c r="K14" s="16">
        <v>16</v>
      </c>
      <c r="L14" s="16">
        <v>18</v>
      </c>
      <c r="M14" s="51">
        <v>19</v>
      </c>
      <c r="N14" s="18">
        <f t="shared" si="0"/>
        <v>20.416666666666668</v>
      </c>
    </row>
    <row r="15" spans="1:14" ht="12" customHeight="1">
      <c r="A15" s="10" t="str">
        <f>'Pregnant Women Participating'!A15</f>
        <v>Seneca Nation, NY</v>
      </c>
      <c r="B15" s="18">
        <v>49</v>
      </c>
      <c r="C15" s="16">
        <v>47</v>
      </c>
      <c r="D15" s="16">
        <v>44</v>
      </c>
      <c r="E15" s="16">
        <v>50</v>
      </c>
      <c r="F15" s="16">
        <v>44</v>
      </c>
      <c r="G15" s="16">
        <v>40</v>
      </c>
      <c r="H15" s="16">
        <v>39</v>
      </c>
      <c r="I15" s="16">
        <v>32</v>
      </c>
      <c r="J15" s="16">
        <v>33</v>
      </c>
      <c r="K15" s="16">
        <v>26</v>
      </c>
      <c r="L15" s="16">
        <v>29</v>
      </c>
      <c r="M15" s="51">
        <v>29</v>
      </c>
      <c r="N15" s="18">
        <f t="shared" si="0"/>
        <v>38.5</v>
      </c>
    </row>
    <row r="16" spans="1:14" s="22" customFormat="1" ht="24.75" customHeight="1">
      <c r="A16" s="19" t="str">
        <f>'Pregnant Women Participating'!A16</f>
        <v>Northeast Region</v>
      </c>
      <c r="B16" s="21">
        <v>187815</v>
      </c>
      <c r="C16" s="20">
        <v>186690</v>
      </c>
      <c r="D16" s="20">
        <v>186745</v>
      </c>
      <c r="E16" s="20">
        <v>186087</v>
      </c>
      <c r="F16" s="20">
        <v>182916</v>
      </c>
      <c r="G16" s="20">
        <v>185185</v>
      </c>
      <c r="H16" s="20">
        <v>184439</v>
      </c>
      <c r="I16" s="20">
        <v>182745</v>
      </c>
      <c r="J16" s="20">
        <v>183097</v>
      </c>
      <c r="K16" s="20">
        <v>182265</v>
      </c>
      <c r="L16" s="20">
        <v>182386</v>
      </c>
      <c r="M16" s="50">
        <v>180150</v>
      </c>
      <c r="N16" s="21">
        <f t="shared" si="0"/>
        <v>184210</v>
      </c>
    </row>
    <row r="17" spans="1:14" ht="12" customHeight="1">
      <c r="A17" s="10" t="str">
        <f>'Pregnant Women Participating'!A17</f>
        <v>Delaware</v>
      </c>
      <c r="B17" s="18">
        <v>6316</v>
      </c>
      <c r="C17" s="16">
        <v>6332</v>
      </c>
      <c r="D17" s="16">
        <v>6248</v>
      </c>
      <c r="E17" s="16">
        <v>6064</v>
      </c>
      <c r="F17" s="16">
        <v>6045</v>
      </c>
      <c r="G17" s="16">
        <v>5892</v>
      </c>
      <c r="H17" s="16">
        <v>5795</v>
      </c>
      <c r="I17" s="16">
        <v>5866</v>
      </c>
      <c r="J17" s="16">
        <v>5808</v>
      </c>
      <c r="K17" s="16">
        <v>5747</v>
      </c>
      <c r="L17" s="16">
        <v>5818</v>
      </c>
      <c r="M17" s="51">
        <v>5817</v>
      </c>
      <c r="N17" s="18">
        <f t="shared" si="0"/>
        <v>5979</v>
      </c>
    </row>
    <row r="18" spans="1:14" ht="12" customHeight="1">
      <c r="A18" s="10" t="str">
        <f>'Pregnant Women Participating'!A18</f>
        <v>District of Columbia</v>
      </c>
      <c r="B18" s="18">
        <v>5026</v>
      </c>
      <c r="C18" s="16">
        <v>4959</v>
      </c>
      <c r="D18" s="16">
        <v>4947</v>
      </c>
      <c r="E18" s="16">
        <v>4882</v>
      </c>
      <c r="F18" s="16">
        <v>4753</v>
      </c>
      <c r="G18" s="16">
        <v>4918</v>
      </c>
      <c r="H18" s="16">
        <v>4906</v>
      </c>
      <c r="I18" s="16">
        <v>4864</v>
      </c>
      <c r="J18" s="16">
        <v>4910</v>
      </c>
      <c r="K18" s="16">
        <v>4920</v>
      </c>
      <c r="L18" s="16">
        <v>4896</v>
      </c>
      <c r="M18" s="51">
        <v>4862</v>
      </c>
      <c r="N18" s="18">
        <f t="shared" si="0"/>
        <v>4903.583333333333</v>
      </c>
    </row>
    <row r="19" spans="1:14" ht="12" customHeight="1">
      <c r="A19" s="10" t="str">
        <f>'Pregnant Women Participating'!A19</f>
        <v>Maryland</v>
      </c>
      <c r="B19" s="18">
        <v>35593</v>
      </c>
      <c r="C19" s="16">
        <v>35336</v>
      </c>
      <c r="D19" s="16">
        <v>35954</v>
      </c>
      <c r="E19" s="16">
        <v>36625</v>
      </c>
      <c r="F19" s="16">
        <v>36366</v>
      </c>
      <c r="G19" s="16">
        <v>36124</v>
      </c>
      <c r="H19" s="16">
        <v>35219</v>
      </c>
      <c r="I19" s="16">
        <v>34916</v>
      </c>
      <c r="J19" s="16">
        <v>35323</v>
      </c>
      <c r="K19" s="16">
        <v>35147</v>
      </c>
      <c r="L19" s="16">
        <v>35476</v>
      </c>
      <c r="M19" s="51">
        <v>35726</v>
      </c>
      <c r="N19" s="18">
        <f t="shared" si="0"/>
        <v>35650.416666666664</v>
      </c>
    </row>
    <row r="20" spans="1:14" ht="12" customHeight="1">
      <c r="A20" s="10" t="str">
        <f>'Pregnant Women Participating'!A20</f>
        <v>New Jersey</v>
      </c>
      <c r="B20" s="18">
        <v>42429</v>
      </c>
      <c r="C20" s="16">
        <v>41866</v>
      </c>
      <c r="D20" s="16">
        <v>41455</v>
      </c>
      <c r="E20" s="16">
        <v>40054</v>
      </c>
      <c r="F20" s="16">
        <v>37763</v>
      </c>
      <c r="G20" s="16">
        <v>39208</v>
      </c>
      <c r="H20" s="16">
        <v>39361</v>
      </c>
      <c r="I20" s="16">
        <v>38972</v>
      </c>
      <c r="J20" s="16">
        <v>38612</v>
      </c>
      <c r="K20" s="16">
        <v>38195</v>
      </c>
      <c r="L20" s="16">
        <v>38493</v>
      </c>
      <c r="M20" s="51">
        <v>38089</v>
      </c>
      <c r="N20" s="18">
        <f t="shared" si="0"/>
        <v>39541.416666666664</v>
      </c>
    </row>
    <row r="21" spans="1:14" ht="12" customHeight="1">
      <c r="A21" s="10" t="str">
        <f>'Pregnant Women Participating'!A21</f>
        <v>Pennsylvania</v>
      </c>
      <c r="B21" s="18">
        <v>64370</v>
      </c>
      <c r="C21" s="16">
        <v>64447</v>
      </c>
      <c r="D21" s="16">
        <v>64536</v>
      </c>
      <c r="E21" s="16">
        <v>64175</v>
      </c>
      <c r="F21" s="16">
        <v>62516</v>
      </c>
      <c r="G21" s="16">
        <v>64298</v>
      </c>
      <c r="H21" s="16">
        <v>64377</v>
      </c>
      <c r="I21" s="16">
        <v>65038</v>
      </c>
      <c r="J21" s="16">
        <v>64929</v>
      </c>
      <c r="K21" s="16">
        <v>64951</v>
      </c>
      <c r="L21" s="16">
        <v>62033</v>
      </c>
      <c r="M21" s="51">
        <v>63463</v>
      </c>
      <c r="N21" s="18">
        <f t="shared" si="0"/>
        <v>64094.416666666664</v>
      </c>
    </row>
    <row r="22" spans="1:14" ht="12" customHeight="1">
      <c r="A22" s="10" t="str">
        <f>'Pregnant Women Participating'!A22</f>
        <v>Puerto Rico</v>
      </c>
      <c r="B22" s="18">
        <v>37896</v>
      </c>
      <c r="C22" s="16">
        <v>36943</v>
      </c>
      <c r="D22" s="16">
        <v>37640</v>
      </c>
      <c r="E22" s="16">
        <v>37196</v>
      </c>
      <c r="F22" s="16">
        <v>41117</v>
      </c>
      <c r="G22" s="16">
        <v>41955</v>
      </c>
      <c r="H22" s="16">
        <v>42153</v>
      </c>
      <c r="I22" s="16">
        <v>41690</v>
      </c>
      <c r="J22" s="16">
        <v>41371</v>
      </c>
      <c r="K22" s="16">
        <v>40121</v>
      </c>
      <c r="L22" s="16">
        <v>40160</v>
      </c>
      <c r="M22" s="51">
        <v>40954</v>
      </c>
      <c r="N22" s="18">
        <f t="shared" si="0"/>
        <v>39933</v>
      </c>
    </row>
    <row r="23" spans="1:14" ht="12" customHeight="1">
      <c r="A23" s="10" t="str">
        <f>'Pregnant Women Participating'!A23</f>
        <v>Virginia</v>
      </c>
      <c r="B23" s="18">
        <v>39230</v>
      </c>
      <c r="C23" s="16">
        <v>40088</v>
      </c>
      <c r="D23" s="16">
        <v>39712</v>
      </c>
      <c r="E23" s="16">
        <v>39152</v>
      </c>
      <c r="F23" s="16">
        <v>39015</v>
      </c>
      <c r="G23" s="16">
        <v>39654</v>
      </c>
      <c r="H23" s="16">
        <v>39483</v>
      </c>
      <c r="I23" s="16">
        <v>39196</v>
      </c>
      <c r="J23" s="16">
        <v>39324</v>
      </c>
      <c r="K23" s="16">
        <v>39174</v>
      </c>
      <c r="L23" s="16">
        <v>39379</v>
      </c>
      <c r="M23" s="51">
        <v>39403</v>
      </c>
      <c r="N23" s="18">
        <f t="shared" si="0"/>
        <v>39400.833333333336</v>
      </c>
    </row>
    <row r="24" spans="1:14" ht="12" customHeight="1">
      <c r="A24" s="10" t="str">
        <f>'Pregnant Women Participating'!A24</f>
        <v>Virgin Islands</v>
      </c>
      <c r="B24" s="18">
        <v>1243</v>
      </c>
      <c r="C24" s="16">
        <v>1252</v>
      </c>
      <c r="D24" s="16">
        <v>1210</v>
      </c>
      <c r="E24" s="16">
        <v>1255</v>
      </c>
      <c r="F24" s="16">
        <v>1259</v>
      </c>
      <c r="G24" s="16">
        <v>1266</v>
      </c>
      <c r="H24" s="16">
        <v>1228</v>
      </c>
      <c r="I24" s="16">
        <v>1213</v>
      </c>
      <c r="J24" s="16">
        <v>1231</v>
      </c>
      <c r="K24" s="16">
        <v>1247</v>
      </c>
      <c r="L24" s="16">
        <v>1221</v>
      </c>
      <c r="M24" s="51">
        <v>1198</v>
      </c>
      <c r="N24" s="18">
        <f t="shared" si="0"/>
        <v>1235.25</v>
      </c>
    </row>
    <row r="25" spans="1:14" ht="12" customHeight="1">
      <c r="A25" s="10" t="str">
        <f>'Pregnant Women Participating'!A25</f>
        <v>West Virginia</v>
      </c>
      <c r="B25" s="18">
        <v>12524</v>
      </c>
      <c r="C25" s="16">
        <v>12428</v>
      </c>
      <c r="D25" s="16">
        <v>12370</v>
      </c>
      <c r="E25" s="16">
        <v>12325</v>
      </c>
      <c r="F25" s="16">
        <v>11966</v>
      </c>
      <c r="G25" s="16">
        <v>12346</v>
      </c>
      <c r="H25" s="16">
        <v>12339</v>
      </c>
      <c r="I25" s="16">
        <v>12327</v>
      </c>
      <c r="J25" s="16">
        <v>12109</v>
      </c>
      <c r="K25" s="16">
        <v>12028</v>
      </c>
      <c r="L25" s="16">
        <v>12091</v>
      </c>
      <c r="M25" s="51">
        <v>12007</v>
      </c>
      <c r="N25" s="18">
        <f t="shared" si="0"/>
        <v>12238.333333333334</v>
      </c>
    </row>
    <row r="26" spans="1:14" s="23" customFormat="1" ht="24.75" customHeight="1">
      <c r="A26" s="19" t="str">
        <f>'Pregnant Women Participating'!A26</f>
        <v>Mid-Atlantic Region</v>
      </c>
      <c r="B26" s="21">
        <v>244627</v>
      </c>
      <c r="C26" s="20">
        <v>243651</v>
      </c>
      <c r="D26" s="20">
        <v>244072</v>
      </c>
      <c r="E26" s="20">
        <v>241728</v>
      </c>
      <c r="F26" s="20">
        <v>240800</v>
      </c>
      <c r="G26" s="20">
        <v>245661</v>
      </c>
      <c r="H26" s="20">
        <v>244861</v>
      </c>
      <c r="I26" s="20">
        <v>244082</v>
      </c>
      <c r="J26" s="20">
        <v>243617</v>
      </c>
      <c r="K26" s="20">
        <v>241530</v>
      </c>
      <c r="L26" s="20">
        <v>239567</v>
      </c>
      <c r="M26" s="50">
        <v>241519</v>
      </c>
      <c r="N26" s="21">
        <f t="shared" si="0"/>
        <v>242976.25</v>
      </c>
    </row>
    <row r="27" spans="1:14" ht="12" customHeight="1">
      <c r="A27" s="10" t="str">
        <f>'Pregnant Women Participating'!A27</f>
        <v>Alabama</v>
      </c>
      <c r="B27" s="18">
        <v>38220</v>
      </c>
      <c r="C27" s="16">
        <v>37682</v>
      </c>
      <c r="D27" s="16">
        <v>38149</v>
      </c>
      <c r="E27" s="16">
        <v>37852</v>
      </c>
      <c r="F27" s="16">
        <v>37083</v>
      </c>
      <c r="G27" s="16">
        <v>37896</v>
      </c>
      <c r="H27" s="16">
        <v>37770</v>
      </c>
      <c r="I27" s="16">
        <v>37289</v>
      </c>
      <c r="J27" s="16">
        <v>37170</v>
      </c>
      <c r="K27" s="16">
        <v>36959</v>
      </c>
      <c r="L27" s="16">
        <v>37090</v>
      </c>
      <c r="M27" s="51">
        <v>36941</v>
      </c>
      <c r="N27" s="18">
        <f t="shared" si="0"/>
        <v>37508.416666666664</v>
      </c>
    </row>
    <row r="28" spans="1:14" ht="12" customHeight="1">
      <c r="A28" s="10" t="str">
        <f>'Pregnant Women Participating'!A28</f>
        <v>Florida</v>
      </c>
      <c r="B28" s="18">
        <v>125803</v>
      </c>
      <c r="C28" s="16">
        <v>124024</v>
      </c>
      <c r="D28" s="16">
        <v>124123</v>
      </c>
      <c r="E28" s="16">
        <v>122792</v>
      </c>
      <c r="F28" s="16">
        <v>121737</v>
      </c>
      <c r="G28" s="16">
        <v>122224</v>
      </c>
      <c r="H28" s="16">
        <v>121821</v>
      </c>
      <c r="I28" s="16">
        <v>120675</v>
      </c>
      <c r="J28" s="16">
        <v>120517</v>
      </c>
      <c r="K28" s="16">
        <v>119016</v>
      </c>
      <c r="L28" s="16">
        <v>118853</v>
      </c>
      <c r="M28" s="51">
        <v>118622</v>
      </c>
      <c r="N28" s="18">
        <f t="shared" si="0"/>
        <v>121683.91666666667</v>
      </c>
    </row>
    <row r="29" spans="1:14" ht="12" customHeight="1">
      <c r="A29" s="10" t="str">
        <f>'Pregnant Women Participating'!A29</f>
        <v>Georgia</v>
      </c>
      <c r="B29" s="18">
        <v>76458</v>
      </c>
      <c r="C29" s="16">
        <v>76273</v>
      </c>
      <c r="D29" s="16">
        <v>74003</v>
      </c>
      <c r="E29" s="16">
        <v>76690</v>
      </c>
      <c r="F29" s="16">
        <v>76200</v>
      </c>
      <c r="G29" s="16">
        <v>76266</v>
      </c>
      <c r="H29" s="16">
        <v>75944</v>
      </c>
      <c r="I29" s="16">
        <v>75809</v>
      </c>
      <c r="J29" s="16">
        <v>74734</v>
      </c>
      <c r="K29" s="16">
        <v>74486</v>
      </c>
      <c r="L29" s="16">
        <v>74916</v>
      </c>
      <c r="M29" s="51">
        <v>73067</v>
      </c>
      <c r="N29" s="18">
        <f t="shared" si="0"/>
        <v>75403.83333333333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1"/>
      <c r="N30" s="18" t="str">
        <f t="shared" si="0"/>
        <v> </v>
      </c>
    </row>
    <row r="31" spans="1:14" ht="12" customHeight="1">
      <c r="A31" s="10" t="str">
        <f>'Pregnant Women Participating'!A31</f>
        <v>Kentucky</v>
      </c>
      <c r="B31" s="18">
        <v>37382</v>
      </c>
      <c r="C31" s="16">
        <v>34556</v>
      </c>
      <c r="D31" s="16">
        <v>34239</v>
      </c>
      <c r="E31" s="16">
        <v>34197</v>
      </c>
      <c r="F31" s="16">
        <v>33582</v>
      </c>
      <c r="G31" s="16">
        <v>34308</v>
      </c>
      <c r="H31" s="16">
        <v>33903</v>
      </c>
      <c r="I31" s="16">
        <v>34174</v>
      </c>
      <c r="J31" s="16">
        <v>34819</v>
      </c>
      <c r="K31" s="16">
        <v>34858</v>
      </c>
      <c r="L31" s="16">
        <v>34905</v>
      </c>
      <c r="M31" s="51">
        <v>34766</v>
      </c>
      <c r="N31" s="18">
        <f t="shared" si="0"/>
        <v>34640.75</v>
      </c>
    </row>
    <row r="32" spans="1:14" ht="12" customHeight="1">
      <c r="A32" s="10" t="str">
        <f>'Pregnant Women Participating'!A32</f>
        <v>Mississippi</v>
      </c>
      <c r="B32" s="18">
        <v>29666</v>
      </c>
      <c r="C32" s="16">
        <v>29224</v>
      </c>
      <c r="D32" s="16">
        <v>28917</v>
      </c>
      <c r="E32" s="16">
        <v>28495</v>
      </c>
      <c r="F32" s="16">
        <v>28030</v>
      </c>
      <c r="G32" s="16">
        <v>28357</v>
      </c>
      <c r="H32" s="16">
        <v>28163</v>
      </c>
      <c r="I32" s="16">
        <v>27403</v>
      </c>
      <c r="J32" s="16">
        <v>27499</v>
      </c>
      <c r="K32" s="16">
        <v>27052</v>
      </c>
      <c r="L32" s="16">
        <v>27149</v>
      </c>
      <c r="M32" s="51">
        <v>26960</v>
      </c>
      <c r="N32" s="18">
        <f t="shared" si="0"/>
        <v>28076.25</v>
      </c>
    </row>
    <row r="33" spans="1:14" ht="12" customHeight="1">
      <c r="A33" s="10" t="str">
        <f>'Pregnant Women Participating'!A33</f>
        <v>North Carolina</v>
      </c>
      <c r="B33" s="18">
        <v>67068</v>
      </c>
      <c r="C33" s="16">
        <v>68008</v>
      </c>
      <c r="D33" s="16">
        <v>68206</v>
      </c>
      <c r="E33" s="16">
        <v>67892</v>
      </c>
      <c r="F33" s="16">
        <v>67219</v>
      </c>
      <c r="G33" s="16">
        <v>67638</v>
      </c>
      <c r="H33" s="16">
        <v>67472</v>
      </c>
      <c r="I33" s="16">
        <v>67165</v>
      </c>
      <c r="J33" s="16">
        <v>66920</v>
      </c>
      <c r="K33" s="16">
        <v>66691</v>
      </c>
      <c r="L33" s="16">
        <v>66816</v>
      </c>
      <c r="M33" s="51">
        <v>66598</v>
      </c>
      <c r="N33" s="18">
        <f t="shared" si="0"/>
        <v>67307.75</v>
      </c>
    </row>
    <row r="34" spans="1:14" ht="12" customHeight="1">
      <c r="A34" s="10" t="str">
        <f>'Pregnant Women Participating'!A34</f>
        <v>South Carolina</v>
      </c>
      <c r="B34" s="18">
        <v>39034</v>
      </c>
      <c r="C34" s="16">
        <v>37621</v>
      </c>
      <c r="D34" s="16">
        <v>37465</v>
      </c>
      <c r="E34" s="16">
        <v>37667</v>
      </c>
      <c r="F34" s="16">
        <v>36793</v>
      </c>
      <c r="G34" s="16">
        <v>37343</v>
      </c>
      <c r="H34" s="16">
        <v>36954</v>
      </c>
      <c r="I34" s="16">
        <v>36655</v>
      </c>
      <c r="J34" s="16">
        <v>36516</v>
      </c>
      <c r="K34" s="16">
        <v>36199</v>
      </c>
      <c r="L34" s="16">
        <v>36454</v>
      </c>
      <c r="M34" s="51">
        <v>36225</v>
      </c>
      <c r="N34" s="18">
        <f t="shared" si="0"/>
        <v>37077.166666666664</v>
      </c>
    </row>
    <row r="35" spans="1:14" ht="12" customHeight="1">
      <c r="A35" s="10" t="str">
        <f>'Pregnant Women Participating'!A35</f>
        <v>Tennessee</v>
      </c>
      <c r="B35" s="18">
        <v>47311</v>
      </c>
      <c r="C35" s="16">
        <v>46464</v>
      </c>
      <c r="D35" s="16">
        <v>46373</v>
      </c>
      <c r="E35" s="16">
        <v>45551</v>
      </c>
      <c r="F35" s="16">
        <v>45226</v>
      </c>
      <c r="G35" s="16">
        <v>46078</v>
      </c>
      <c r="H35" s="16">
        <v>45825</v>
      </c>
      <c r="I35" s="16">
        <v>45419</v>
      </c>
      <c r="J35" s="16">
        <v>45229</v>
      </c>
      <c r="K35" s="16">
        <v>44836</v>
      </c>
      <c r="L35" s="16">
        <v>44791</v>
      </c>
      <c r="M35" s="51">
        <v>44349</v>
      </c>
      <c r="N35" s="18">
        <f t="shared" si="0"/>
        <v>45621</v>
      </c>
    </row>
    <row r="36" spans="1:14" ht="12" customHeight="1">
      <c r="A36" s="10" t="str">
        <f>'Pregnant Women Participating'!A36</f>
        <v>Choctaw Indians, MS</v>
      </c>
      <c r="B36" s="18">
        <v>242</v>
      </c>
      <c r="C36" s="16">
        <v>255</v>
      </c>
      <c r="D36" s="16">
        <v>267</v>
      </c>
      <c r="E36" s="16">
        <v>251</v>
      </c>
      <c r="F36" s="16">
        <v>241</v>
      </c>
      <c r="G36" s="16">
        <v>254</v>
      </c>
      <c r="H36" s="16">
        <v>253</v>
      </c>
      <c r="I36" s="16">
        <v>237</v>
      </c>
      <c r="J36" s="16">
        <v>242</v>
      </c>
      <c r="K36" s="16">
        <v>229</v>
      </c>
      <c r="L36" s="16">
        <v>248</v>
      </c>
      <c r="M36" s="51">
        <v>244</v>
      </c>
      <c r="N36" s="18">
        <f t="shared" si="0"/>
        <v>246.91666666666666</v>
      </c>
    </row>
    <row r="37" spans="1:14" ht="12" customHeight="1">
      <c r="A37" s="10" t="str">
        <f>'Pregnant Women Participating'!A37</f>
        <v>Eastern Cherokee, NC</v>
      </c>
      <c r="B37" s="18">
        <v>106</v>
      </c>
      <c r="C37" s="16">
        <v>119</v>
      </c>
      <c r="D37" s="16">
        <v>117</v>
      </c>
      <c r="E37" s="16">
        <v>132</v>
      </c>
      <c r="F37" s="16">
        <v>145</v>
      </c>
      <c r="G37" s="16">
        <v>152</v>
      </c>
      <c r="H37" s="16">
        <v>153</v>
      </c>
      <c r="I37" s="16">
        <v>149</v>
      </c>
      <c r="J37" s="16">
        <v>157</v>
      </c>
      <c r="K37" s="16">
        <v>166</v>
      </c>
      <c r="L37" s="16">
        <v>154</v>
      </c>
      <c r="M37" s="51">
        <v>148</v>
      </c>
      <c r="N37" s="18">
        <f t="shared" si="0"/>
        <v>141.5</v>
      </c>
    </row>
    <row r="38" spans="1:14" s="23" customFormat="1" ht="24.75" customHeight="1">
      <c r="A38" s="19" t="str">
        <f>'Pregnant Women Participating'!A38</f>
        <v>Southeast Region</v>
      </c>
      <c r="B38" s="21">
        <v>461290</v>
      </c>
      <c r="C38" s="20">
        <v>454226</v>
      </c>
      <c r="D38" s="20">
        <v>451859</v>
      </c>
      <c r="E38" s="20">
        <v>451519</v>
      </c>
      <c r="F38" s="20">
        <v>446256</v>
      </c>
      <c r="G38" s="20">
        <v>450516</v>
      </c>
      <c r="H38" s="20">
        <v>448258</v>
      </c>
      <c r="I38" s="20">
        <v>444975</v>
      </c>
      <c r="J38" s="20">
        <v>443803</v>
      </c>
      <c r="K38" s="20">
        <v>440492</v>
      </c>
      <c r="L38" s="20">
        <v>441376</v>
      </c>
      <c r="M38" s="50">
        <v>437920</v>
      </c>
      <c r="N38" s="21">
        <f aca="true" t="shared" si="1" ref="N38:N69">IF(SUM(B38:M38)&gt;0,AVERAGE(B38:M38)," ")</f>
        <v>447707.5</v>
      </c>
    </row>
    <row r="39" spans="1:14" ht="12" customHeight="1">
      <c r="A39" s="10" t="str">
        <f>'Pregnant Women Participating'!A39</f>
        <v>Illinois</v>
      </c>
      <c r="B39" s="18">
        <v>85025</v>
      </c>
      <c r="C39" s="16">
        <v>84034</v>
      </c>
      <c r="D39" s="16">
        <v>83370</v>
      </c>
      <c r="E39" s="16">
        <v>83238</v>
      </c>
      <c r="F39" s="16">
        <v>82598</v>
      </c>
      <c r="G39" s="16">
        <v>83426</v>
      </c>
      <c r="H39" s="16">
        <v>83232</v>
      </c>
      <c r="I39" s="16">
        <v>82724</v>
      </c>
      <c r="J39" s="16">
        <v>82362</v>
      </c>
      <c r="K39" s="16">
        <v>81699</v>
      </c>
      <c r="L39" s="16">
        <v>81727</v>
      </c>
      <c r="M39" s="51">
        <v>81559</v>
      </c>
      <c r="N39" s="18">
        <f t="shared" si="1"/>
        <v>82916.16666666667</v>
      </c>
    </row>
    <row r="40" spans="1:14" ht="12" customHeight="1">
      <c r="A40" s="10" t="str">
        <f>'Pregnant Women Participating'!A40</f>
        <v>Indiana</v>
      </c>
      <c r="B40" s="18">
        <v>44910</v>
      </c>
      <c r="C40" s="16">
        <v>45171</v>
      </c>
      <c r="D40" s="16">
        <v>45251</v>
      </c>
      <c r="E40" s="16">
        <v>44980</v>
      </c>
      <c r="F40" s="16">
        <v>44346</v>
      </c>
      <c r="G40" s="16">
        <v>45088</v>
      </c>
      <c r="H40" s="16">
        <v>44782</v>
      </c>
      <c r="I40" s="16">
        <v>44295</v>
      </c>
      <c r="J40" s="16">
        <v>44142</v>
      </c>
      <c r="K40" s="16">
        <v>44036</v>
      </c>
      <c r="L40" s="16">
        <v>43957</v>
      </c>
      <c r="M40" s="51">
        <v>43525</v>
      </c>
      <c r="N40" s="18">
        <f t="shared" si="1"/>
        <v>44540.25</v>
      </c>
    </row>
    <row r="41" spans="1:14" ht="12" customHeight="1">
      <c r="A41" s="10" t="str">
        <f>'Pregnant Women Participating'!A41</f>
        <v>Michigan</v>
      </c>
      <c r="B41" s="18">
        <v>64441</v>
      </c>
      <c r="C41" s="16">
        <v>63905</v>
      </c>
      <c r="D41" s="16">
        <v>63241</v>
      </c>
      <c r="E41" s="16">
        <v>63338</v>
      </c>
      <c r="F41" s="16">
        <v>63188</v>
      </c>
      <c r="G41" s="16">
        <v>64908</v>
      </c>
      <c r="H41" s="16">
        <v>64571</v>
      </c>
      <c r="I41" s="16">
        <v>64880</v>
      </c>
      <c r="J41" s="16">
        <v>64731</v>
      </c>
      <c r="K41" s="16">
        <v>64809</v>
      </c>
      <c r="L41" s="16">
        <v>64516</v>
      </c>
      <c r="M41" s="51">
        <v>64444</v>
      </c>
      <c r="N41" s="18">
        <f t="shared" si="1"/>
        <v>64247.666666666664</v>
      </c>
    </row>
    <row r="42" spans="1:14" ht="12" customHeight="1">
      <c r="A42" s="10" t="str">
        <f>'Pregnant Women Participating'!A42</f>
        <v>Minnesota</v>
      </c>
      <c r="B42" s="18">
        <v>30460</v>
      </c>
      <c r="C42" s="16">
        <v>30211</v>
      </c>
      <c r="D42" s="16">
        <v>30348</v>
      </c>
      <c r="E42" s="16">
        <v>30349</v>
      </c>
      <c r="F42" s="16">
        <v>30080</v>
      </c>
      <c r="G42" s="16">
        <v>30401</v>
      </c>
      <c r="H42" s="16">
        <v>30381</v>
      </c>
      <c r="I42" s="16">
        <v>30016</v>
      </c>
      <c r="J42" s="16">
        <v>29946</v>
      </c>
      <c r="K42" s="16">
        <v>29743</v>
      </c>
      <c r="L42" s="16">
        <v>29918</v>
      </c>
      <c r="M42" s="51">
        <v>29773</v>
      </c>
      <c r="N42" s="18">
        <f t="shared" si="1"/>
        <v>30135.5</v>
      </c>
    </row>
    <row r="43" spans="1:14" ht="12" customHeight="1">
      <c r="A43" s="10" t="str">
        <f>'Pregnant Women Participating'!A43</f>
        <v>Ohio</v>
      </c>
      <c r="B43" s="18">
        <v>75970</v>
      </c>
      <c r="C43" s="16">
        <v>75362</v>
      </c>
      <c r="D43" s="16">
        <v>75419</v>
      </c>
      <c r="E43" s="16">
        <v>74635</v>
      </c>
      <c r="F43" s="16">
        <v>73539</v>
      </c>
      <c r="G43" s="16">
        <v>74427</v>
      </c>
      <c r="H43" s="16">
        <v>74213</v>
      </c>
      <c r="I43" s="16">
        <v>73493</v>
      </c>
      <c r="J43" s="16">
        <v>73378</v>
      </c>
      <c r="K43" s="16">
        <v>72607</v>
      </c>
      <c r="L43" s="16">
        <v>72891</v>
      </c>
      <c r="M43" s="51">
        <v>72198</v>
      </c>
      <c r="N43" s="18">
        <f t="shared" si="1"/>
        <v>74011</v>
      </c>
    </row>
    <row r="44" spans="1:14" ht="12" customHeight="1">
      <c r="A44" s="10" t="str">
        <f>'Pregnant Women Participating'!A44</f>
        <v>Wisconsin</v>
      </c>
      <c r="B44" s="18">
        <v>30697</v>
      </c>
      <c r="C44" s="16">
        <v>30466</v>
      </c>
      <c r="D44" s="16">
        <v>30319</v>
      </c>
      <c r="E44" s="16">
        <v>30251</v>
      </c>
      <c r="F44" s="16">
        <v>29896</v>
      </c>
      <c r="G44" s="16">
        <v>30051</v>
      </c>
      <c r="H44" s="16">
        <v>29912</v>
      </c>
      <c r="I44" s="16">
        <v>29480</v>
      </c>
      <c r="J44" s="16">
        <v>29585</v>
      </c>
      <c r="K44" s="16">
        <v>29336</v>
      </c>
      <c r="L44" s="16">
        <v>29323</v>
      </c>
      <c r="M44" s="51">
        <v>29248</v>
      </c>
      <c r="N44" s="18">
        <f t="shared" si="1"/>
        <v>29880.333333333332</v>
      </c>
    </row>
    <row r="45" spans="1:14" s="23" customFormat="1" ht="24.75" customHeight="1">
      <c r="A45" s="19" t="str">
        <f>'Pregnant Women Participating'!A45</f>
        <v>Midwest Region</v>
      </c>
      <c r="B45" s="21">
        <v>331503</v>
      </c>
      <c r="C45" s="20">
        <v>329149</v>
      </c>
      <c r="D45" s="20">
        <v>327948</v>
      </c>
      <c r="E45" s="20">
        <v>326791</v>
      </c>
      <c r="F45" s="20">
        <v>323647</v>
      </c>
      <c r="G45" s="20">
        <v>328301</v>
      </c>
      <c r="H45" s="20">
        <v>327091</v>
      </c>
      <c r="I45" s="20">
        <v>324888</v>
      </c>
      <c r="J45" s="20">
        <v>324144</v>
      </c>
      <c r="K45" s="20">
        <v>322230</v>
      </c>
      <c r="L45" s="20">
        <v>322332</v>
      </c>
      <c r="M45" s="50">
        <v>320747</v>
      </c>
      <c r="N45" s="21">
        <f t="shared" si="1"/>
        <v>325730.9166666667</v>
      </c>
    </row>
    <row r="46" spans="1:14" ht="12" customHeight="1">
      <c r="A46" s="10" t="str">
        <f>'Pregnant Women Participating'!A46</f>
        <v>Arkansas</v>
      </c>
      <c r="B46" s="18">
        <v>26488</v>
      </c>
      <c r="C46" s="16">
        <v>26406</v>
      </c>
      <c r="D46" s="16">
        <v>26342</v>
      </c>
      <c r="E46" s="16">
        <v>26193</v>
      </c>
      <c r="F46" s="16">
        <v>25844</v>
      </c>
      <c r="G46" s="16">
        <v>26196</v>
      </c>
      <c r="H46" s="16">
        <v>26361</v>
      </c>
      <c r="I46" s="16">
        <v>26224</v>
      </c>
      <c r="J46" s="16">
        <v>26080</v>
      </c>
      <c r="K46" s="16">
        <v>25925</v>
      </c>
      <c r="L46" s="16">
        <v>25397</v>
      </c>
      <c r="M46" s="51">
        <v>24973</v>
      </c>
      <c r="N46" s="18">
        <f t="shared" si="1"/>
        <v>26035.75</v>
      </c>
    </row>
    <row r="47" spans="1:14" ht="12" customHeight="1">
      <c r="A47" s="10" t="str">
        <f>'Pregnant Women Participating'!A47</f>
        <v>Louisiana</v>
      </c>
      <c r="B47" s="18">
        <v>41999</v>
      </c>
      <c r="C47" s="16">
        <v>42012</v>
      </c>
      <c r="D47" s="16">
        <v>42158</v>
      </c>
      <c r="E47" s="16">
        <v>41627</v>
      </c>
      <c r="F47" s="16">
        <v>41199</v>
      </c>
      <c r="G47" s="16">
        <v>41815</v>
      </c>
      <c r="H47" s="16">
        <v>41486</v>
      </c>
      <c r="I47" s="16">
        <v>41394</v>
      </c>
      <c r="J47" s="16">
        <v>41109</v>
      </c>
      <c r="K47" s="16">
        <v>40932</v>
      </c>
      <c r="L47" s="16">
        <v>40827</v>
      </c>
      <c r="M47" s="51">
        <v>40480</v>
      </c>
      <c r="N47" s="18">
        <f t="shared" si="1"/>
        <v>41419.833333333336</v>
      </c>
    </row>
    <row r="48" spans="1:14" ht="12" customHeight="1">
      <c r="A48" s="10" t="str">
        <f>'Pregnant Women Participating'!A48</f>
        <v>New Mexico</v>
      </c>
      <c r="B48" s="18">
        <v>15005</v>
      </c>
      <c r="C48" s="16">
        <v>15064</v>
      </c>
      <c r="D48" s="16">
        <v>15103</v>
      </c>
      <c r="E48" s="16">
        <v>15014</v>
      </c>
      <c r="F48" s="16">
        <v>14862</v>
      </c>
      <c r="G48" s="16">
        <v>14996</v>
      </c>
      <c r="H48" s="16">
        <v>14758</v>
      </c>
      <c r="I48" s="16">
        <v>14342</v>
      </c>
      <c r="J48" s="16">
        <v>14663</v>
      </c>
      <c r="K48" s="16">
        <v>14333</v>
      </c>
      <c r="L48" s="16">
        <v>14623</v>
      </c>
      <c r="M48" s="51">
        <v>14638</v>
      </c>
      <c r="N48" s="18">
        <f t="shared" si="1"/>
        <v>14783.416666666666</v>
      </c>
    </row>
    <row r="49" spans="1:14" ht="12" customHeight="1">
      <c r="A49" s="10" t="str">
        <f>'Pregnant Women Participating'!A49</f>
        <v>Oklahoma</v>
      </c>
      <c r="B49" s="18">
        <v>26189</v>
      </c>
      <c r="C49" s="16">
        <v>25940</v>
      </c>
      <c r="D49" s="16">
        <v>25775</v>
      </c>
      <c r="E49" s="16">
        <v>25607</v>
      </c>
      <c r="F49" s="16">
        <v>24998</v>
      </c>
      <c r="G49" s="16">
        <v>25354</v>
      </c>
      <c r="H49" s="16">
        <v>25420</v>
      </c>
      <c r="I49" s="16">
        <v>25248</v>
      </c>
      <c r="J49" s="16">
        <v>25213</v>
      </c>
      <c r="K49" s="16">
        <v>25109</v>
      </c>
      <c r="L49" s="16">
        <v>25210</v>
      </c>
      <c r="M49" s="51">
        <v>25018</v>
      </c>
      <c r="N49" s="18">
        <f t="shared" si="1"/>
        <v>25423.416666666668</v>
      </c>
    </row>
    <row r="50" spans="1:14" ht="12" customHeight="1">
      <c r="A50" s="10" t="str">
        <f>'Pregnant Women Participating'!A50</f>
        <v>Texas</v>
      </c>
      <c r="B50" s="18">
        <v>252408</v>
      </c>
      <c r="C50" s="16">
        <v>250482</v>
      </c>
      <c r="D50" s="16">
        <v>250381</v>
      </c>
      <c r="E50" s="16">
        <v>248779</v>
      </c>
      <c r="F50" s="16">
        <v>244907</v>
      </c>
      <c r="G50" s="16">
        <v>248261</v>
      </c>
      <c r="H50" s="16">
        <v>246987</v>
      </c>
      <c r="I50" s="16">
        <v>244840</v>
      </c>
      <c r="J50" s="16">
        <v>245308</v>
      </c>
      <c r="K50" s="16">
        <v>243261</v>
      </c>
      <c r="L50" s="16">
        <v>243170</v>
      </c>
      <c r="M50" s="51">
        <v>241497</v>
      </c>
      <c r="N50" s="18">
        <f t="shared" si="1"/>
        <v>246690.08333333334</v>
      </c>
    </row>
    <row r="51" spans="1:14" ht="12" customHeight="1">
      <c r="A51" s="10" t="str">
        <f>'Pregnant Women Participating'!A51</f>
        <v>Acoma, Canoncito &amp; Laguna, NM</v>
      </c>
      <c r="B51" s="18">
        <v>108</v>
      </c>
      <c r="C51" s="16">
        <v>119</v>
      </c>
      <c r="D51" s="16">
        <v>127</v>
      </c>
      <c r="E51" s="16">
        <v>125</v>
      </c>
      <c r="F51" s="16">
        <v>127</v>
      </c>
      <c r="G51" s="16">
        <v>125</v>
      </c>
      <c r="H51" s="16">
        <v>121</v>
      </c>
      <c r="I51" s="16">
        <v>120</v>
      </c>
      <c r="J51" s="16">
        <v>130</v>
      </c>
      <c r="K51" s="16">
        <v>124</v>
      </c>
      <c r="L51" s="16">
        <v>126</v>
      </c>
      <c r="M51" s="51">
        <v>125</v>
      </c>
      <c r="N51" s="18">
        <f t="shared" si="1"/>
        <v>123.08333333333333</v>
      </c>
    </row>
    <row r="52" spans="1:14" ht="12" customHeight="1">
      <c r="A52" s="10" t="str">
        <f>'Pregnant Women Participating'!A52</f>
        <v>Eight Northern Pueblos, NM</v>
      </c>
      <c r="B52" s="18">
        <v>64</v>
      </c>
      <c r="C52" s="16">
        <v>69</v>
      </c>
      <c r="D52" s="16">
        <v>66</v>
      </c>
      <c r="E52" s="16">
        <v>67</v>
      </c>
      <c r="F52" s="16">
        <v>62</v>
      </c>
      <c r="G52" s="16">
        <v>71</v>
      </c>
      <c r="H52" s="16">
        <v>66</v>
      </c>
      <c r="I52" s="16">
        <v>71</v>
      </c>
      <c r="J52" s="16">
        <v>71</v>
      </c>
      <c r="K52" s="16">
        <v>71</v>
      </c>
      <c r="L52" s="16">
        <v>59</v>
      </c>
      <c r="M52" s="51">
        <v>64</v>
      </c>
      <c r="N52" s="18">
        <f t="shared" si="1"/>
        <v>66.75</v>
      </c>
    </row>
    <row r="53" spans="1:14" ht="12" customHeight="1">
      <c r="A53" s="10" t="str">
        <f>'Pregnant Women Participating'!A53</f>
        <v>Five Sandoval Pueblos, NM</v>
      </c>
      <c r="B53" s="18">
        <v>84</v>
      </c>
      <c r="C53" s="16">
        <v>80</v>
      </c>
      <c r="D53" s="16">
        <v>81</v>
      </c>
      <c r="E53" s="16">
        <v>81</v>
      </c>
      <c r="F53" s="16">
        <v>76</v>
      </c>
      <c r="G53" s="16">
        <v>81</v>
      </c>
      <c r="H53" s="16">
        <v>80</v>
      </c>
      <c r="I53" s="16">
        <v>75</v>
      </c>
      <c r="J53" s="16">
        <v>76</v>
      </c>
      <c r="K53" s="16">
        <v>74</v>
      </c>
      <c r="L53" s="16">
        <v>67</v>
      </c>
      <c r="M53" s="51">
        <v>71</v>
      </c>
      <c r="N53" s="18">
        <f t="shared" si="1"/>
        <v>77.16666666666667</v>
      </c>
    </row>
    <row r="54" spans="1:14" ht="12" customHeight="1">
      <c r="A54" s="10" t="str">
        <f>'Pregnant Women Participating'!A54</f>
        <v>Isleta Pueblo, NM</v>
      </c>
      <c r="B54" s="18">
        <v>193</v>
      </c>
      <c r="C54" s="16">
        <v>187</v>
      </c>
      <c r="D54" s="16">
        <v>189</v>
      </c>
      <c r="E54" s="16">
        <v>186</v>
      </c>
      <c r="F54" s="16">
        <v>197</v>
      </c>
      <c r="G54" s="16">
        <v>201</v>
      </c>
      <c r="H54" s="16">
        <v>204</v>
      </c>
      <c r="I54" s="16">
        <v>204</v>
      </c>
      <c r="J54" s="16">
        <v>206</v>
      </c>
      <c r="K54" s="16">
        <v>212</v>
      </c>
      <c r="L54" s="16">
        <v>213</v>
      </c>
      <c r="M54" s="51">
        <v>210</v>
      </c>
      <c r="N54" s="18">
        <f t="shared" si="1"/>
        <v>200.16666666666666</v>
      </c>
    </row>
    <row r="55" spans="1:14" ht="12" customHeight="1">
      <c r="A55" s="10" t="str">
        <f>'Pregnant Women Participating'!A55</f>
        <v>San Felipe Pueblo, NM</v>
      </c>
      <c r="B55" s="18">
        <v>54</v>
      </c>
      <c r="C55" s="16">
        <v>68</v>
      </c>
      <c r="D55" s="16">
        <v>70</v>
      </c>
      <c r="E55" s="16">
        <v>67</v>
      </c>
      <c r="F55" s="16">
        <v>68</v>
      </c>
      <c r="G55" s="16">
        <v>70</v>
      </c>
      <c r="H55" s="16">
        <v>67</v>
      </c>
      <c r="I55" s="16">
        <v>70</v>
      </c>
      <c r="J55" s="16">
        <v>64</v>
      </c>
      <c r="K55" s="16">
        <v>57</v>
      </c>
      <c r="L55" s="16">
        <v>59</v>
      </c>
      <c r="M55" s="51">
        <v>41</v>
      </c>
      <c r="N55" s="18">
        <f t="shared" si="1"/>
        <v>62.916666666666664</v>
      </c>
    </row>
    <row r="56" spans="1:14" ht="12" customHeight="1">
      <c r="A56" s="10" t="str">
        <f>'Pregnant Women Participating'!A56</f>
        <v>Santo Domingo Tribe, NM</v>
      </c>
      <c r="B56" s="18">
        <v>51</v>
      </c>
      <c r="C56" s="16">
        <v>52</v>
      </c>
      <c r="D56" s="16">
        <v>48</v>
      </c>
      <c r="E56" s="16">
        <v>49</v>
      </c>
      <c r="F56" s="16">
        <v>47</v>
      </c>
      <c r="G56" s="16">
        <v>52</v>
      </c>
      <c r="H56" s="16">
        <v>48</v>
      </c>
      <c r="I56" s="16">
        <v>45</v>
      </c>
      <c r="J56" s="16">
        <v>41</v>
      </c>
      <c r="K56" s="16">
        <v>32</v>
      </c>
      <c r="L56" s="16">
        <v>34</v>
      </c>
      <c r="M56" s="51">
        <v>32</v>
      </c>
      <c r="N56" s="18">
        <f t="shared" si="1"/>
        <v>44.25</v>
      </c>
    </row>
    <row r="57" spans="1:14" ht="12" customHeight="1">
      <c r="A57" s="10" t="str">
        <f>'Pregnant Women Participating'!A57</f>
        <v>Zuni Pueblo, NM</v>
      </c>
      <c r="B57" s="18">
        <v>168</v>
      </c>
      <c r="C57" s="16">
        <v>160</v>
      </c>
      <c r="D57" s="16">
        <v>154</v>
      </c>
      <c r="E57" s="16">
        <v>159</v>
      </c>
      <c r="F57" s="16">
        <v>159</v>
      </c>
      <c r="G57" s="16">
        <v>159</v>
      </c>
      <c r="H57" s="16">
        <v>135</v>
      </c>
      <c r="I57" s="16">
        <v>131</v>
      </c>
      <c r="J57" s="16">
        <v>154</v>
      </c>
      <c r="K57" s="16">
        <v>152</v>
      </c>
      <c r="L57" s="16">
        <v>163</v>
      </c>
      <c r="M57" s="51">
        <v>154</v>
      </c>
      <c r="N57" s="18">
        <f t="shared" si="1"/>
        <v>154</v>
      </c>
    </row>
    <row r="58" spans="1:14" ht="12" customHeight="1">
      <c r="A58" s="10" t="str">
        <f>'Pregnant Women Participating'!A58</f>
        <v>Cherokee Nation, OK</v>
      </c>
      <c r="B58" s="18">
        <v>1800</v>
      </c>
      <c r="C58" s="16">
        <v>1768</v>
      </c>
      <c r="D58" s="16">
        <v>1783</v>
      </c>
      <c r="E58" s="16">
        <v>1741</v>
      </c>
      <c r="F58" s="16">
        <v>1736</v>
      </c>
      <c r="G58" s="16">
        <v>1759</v>
      </c>
      <c r="H58" s="16">
        <v>1817</v>
      </c>
      <c r="I58" s="16">
        <v>1778</v>
      </c>
      <c r="J58" s="16">
        <v>1820</v>
      </c>
      <c r="K58" s="16">
        <v>1794</v>
      </c>
      <c r="L58" s="16">
        <v>1814</v>
      </c>
      <c r="M58" s="51">
        <v>1813</v>
      </c>
      <c r="N58" s="18">
        <f t="shared" si="1"/>
        <v>1785.25</v>
      </c>
    </row>
    <row r="59" spans="1:14" ht="12" customHeight="1">
      <c r="A59" s="10" t="str">
        <f>'Pregnant Women Participating'!A59</f>
        <v>Chickasaw Nation, OK</v>
      </c>
      <c r="B59" s="18">
        <v>906</v>
      </c>
      <c r="C59" s="16">
        <v>920</v>
      </c>
      <c r="D59" s="16">
        <v>910</v>
      </c>
      <c r="E59" s="16">
        <v>900</v>
      </c>
      <c r="F59" s="16">
        <v>856</v>
      </c>
      <c r="G59" s="16">
        <v>839</v>
      </c>
      <c r="H59" s="16">
        <v>838</v>
      </c>
      <c r="I59" s="16">
        <v>827</v>
      </c>
      <c r="J59" s="16">
        <v>816</v>
      </c>
      <c r="K59" s="16">
        <v>787</v>
      </c>
      <c r="L59" s="16">
        <v>797</v>
      </c>
      <c r="M59" s="51">
        <v>769</v>
      </c>
      <c r="N59" s="18">
        <f t="shared" si="1"/>
        <v>847.0833333333334</v>
      </c>
    </row>
    <row r="60" spans="1:14" ht="12" customHeight="1">
      <c r="A60" s="10" t="str">
        <f>'Pregnant Women Participating'!A60</f>
        <v>Choctaw Nation, OK</v>
      </c>
      <c r="B60" s="18">
        <v>1112</v>
      </c>
      <c r="C60" s="16">
        <v>1109</v>
      </c>
      <c r="D60" s="16">
        <v>1122</v>
      </c>
      <c r="E60" s="16">
        <v>1128</v>
      </c>
      <c r="F60" s="16">
        <v>1084</v>
      </c>
      <c r="G60" s="16">
        <v>1077</v>
      </c>
      <c r="H60" s="16">
        <v>1050</v>
      </c>
      <c r="I60" s="16">
        <v>1058</v>
      </c>
      <c r="J60" s="16">
        <v>1081</v>
      </c>
      <c r="K60" s="16">
        <v>1060</v>
      </c>
      <c r="L60" s="16">
        <v>1077</v>
      </c>
      <c r="M60" s="51">
        <v>1101</v>
      </c>
      <c r="N60" s="18">
        <f t="shared" si="1"/>
        <v>1088.25</v>
      </c>
    </row>
    <row r="61" spans="1:14" ht="12" customHeight="1">
      <c r="A61" s="10" t="str">
        <f>'Pregnant Women Participating'!A61</f>
        <v>Citizen Potawatomi Nation, OK</v>
      </c>
      <c r="B61" s="18">
        <v>294</v>
      </c>
      <c r="C61" s="16">
        <v>304</v>
      </c>
      <c r="D61" s="16">
        <v>290</v>
      </c>
      <c r="E61" s="16">
        <v>318</v>
      </c>
      <c r="F61" s="16">
        <v>296</v>
      </c>
      <c r="G61" s="16">
        <v>293</v>
      </c>
      <c r="H61" s="16">
        <v>313</v>
      </c>
      <c r="I61" s="16">
        <v>307</v>
      </c>
      <c r="J61" s="16">
        <v>294</v>
      </c>
      <c r="K61" s="16">
        <v>298</v>
      </c>
      <c r="L61" s="16">
        <v>302</v>
      </c>
      <c r="M61" s="51">
        <v>291</v>
      </c>
      <c r="N61" s="18">
        <f t="shared" si="1"/>
        <v>300</v>
      </c>
    </row>
    <row r="62" spans="1:14" ht="12" customHeight="1">
      <c r="A62" s="10" t="str">
        <f>'Pregnant Women Participating'!A62</f>
        <v>Inter-Tribal Council, OK</v>
      </c>
      <c r="B62" s="18">
        <v>217</v>
      </c>
      <c r="C62" s="16">
        <v>221</v>
      </c>
      <c r="D62" s="16">
        <v>217</v>
      </c>
      <c r="E62" s="16">
        <v>213</v>
      </c>
      <c r="F62" s="16">
        <v>224</v>
      </c>
      <c r="G62" s="16">
        <v>229</v>
      </c>
      <c r="H62" s="16">
        <v>223</v>
      </c>
      <c r="I62" s="16">
        <v>222</v>
      </c>
      <c r="J62" s="16">
        <v>225</v>
      </c>
      <c r="K62" s="16">
        <v>226</v>
      </c>
      <c r="L62" s="16">
        <v>226</v>
      </c>
      <c r="M62" s="51">
        <v>224</v>
      </c>
      <c r="N62" s="18">
        <f t="shared" si="1"/>
        <v>222.25</v>
      </c>
    </row>
    <row r="63" spans="1:14" ht="12" customHeight="1">
      <c r="A63" s="10" t="str">
        <f>'Pregnant Women Participating'!A63</f>
        <v>Muscogee Creek Nation, OK</v>
      </c>
      <c r="B63" s="18">
        <v>660</v>
      </c>
      <c r="C63" s="16">
        <v>626</v>
      </c>
      <c r="D63" s="16">
        <v>631</v>
      </c>
      <c r="E63" s="16">
        <v>640</v>
      </c>
      <c r="F63" s="16">
        <v>646</v>
      </c>
      <c r="G63" s="16">
        <v>636</v>
      </c>
      <c r="H63" s="16">
        <v>654</v>
      </c>
      <c r="I63" s="16">
        <v>656</v>
      </c>
      <c r="J63" s="16">
        <v>649</v>
      </c>
      <c r="K63" s="16">
        <v>651</v>
      </c>
      <c r="L63" s="16">
        <v>643</v>
      </c>
      <c r="M63" s="51">
        <v>639</v>
      </c>
      <c r="N63" s="18">
        <f t="shared" si="1"/>
        <v>644.25</v>
      </c>
    </row>
    <row r="64" spans="1:14" ht="12" customHeight="1">
      <c r="A64" s="10" t="str">
        <f>'Pregnant Women Participating'!A64</f>
        <v>Osage Tribal Council, OK</v>
      </c>
      <c r="B64" s="18">
        <v>739</v>
      </c>
      <c r="C64" s="16">
        <v>739</v>
      </c>
      <c r="D64" s="16">
        <v>762</v>
      </c>
      <c r="E64" s="16">
        <v>762</v>
      </c>
      <c r="F64" s="16">
        <v>738</v>
      </c>
      <c r="G64" s="16">
        <v>736</v>
      </c>
      <c r="H64" s="16">
        <v>731</v>
      </c>
      <c r="I64" s="16">
        <v>719</v>
      </c>
      <c r="J64" s="16">
        <v>736</v>
      </c>
      <c r="K64" s="16">
        <v>771</v>
      </c>
      <c r="L64" s="16">
        <v>781</v>
      </c>
      <c r="M64" s="51">
        <v>770</v>
      </c>
      <c r="N64" s="18">
        <f t="shared" si="1"/>
        <v>748.6666666666666</v>
      </c>
    </row>
    <row r="65" spans="1:14" ht="12" customHeight="1">
      <c r="A65" s="10" t="str">
        <f>'Pregnant Women Participating'!A65</f>
        <v>Otoe-Missouria Tribe, OK</v>
      </c>
      <c r="B65" s="18">
        <v>154</v>
      </c>
      <c r="C65" s="16">
        <v>137</v>
      </c>
      <c r="D65" s="16">
        <v>132</v>
      </c>
      <c r="E65" s="16">
        <v>136</v>
      </c>
      <c r="F65" s="16">
        <v>125</v>
      </c>
      <c r="G65" s="16">
        <v>113</v>
      </c>
      <c r="H65" s="16">
        <v>117</v>
      </c>
      <c r="I65" s="16">
        <v>122</v>
      </c>
      <c r="J65" s="16">
        <v>125</v>
      </c>
      <c r="K65" s="16">
        <v>119</v>
      </c>
      <c r="L65" s="16">
        <v>118</v>
      </c>
      <c r="M65" s="51">
        <v>127</v>
      </c>
      <c r="N65" s="18">
        <f t="shared" si="1"/>
        <v>127.08333333333333</v>
      </c>
    </row>
    <row r="66" spans="1:14" ht="12" customHeight="1">
      <c r="A66" s="10" t="str">
        <f>'Pregnant Women Participating'!A66</f>
        <v>Wichita, Caddo &amp; Delaware (WCD), OK</v>
      </c>
      <c r="B66" s="18">
        <v>891</v>
      </c>
      <c r="C66" s="16">
        <v>889</v>
      </c>
      <c r="D66" s="16">
        <v>884</v>
      </c>
      <c r="E66" s="16">
        <v>903</v>
      </c>
      <c r="F66" s="16">
        <v>891</v>
      </c>
      <c r="G66" s="16">
        <v>927</v>
      </c>
      <c r="H66" s="16">
        <v>959</v>
      </c>
      <c r="I66" s="16">
        <v>942</v>
      </c>
      <c r="J66" s="16">
        <v>939</v>
      </c>
      <c r="K66" s="16">
        <v>1062</v>
      </c>
      <c r="L66" s="16">
        <v>957</v>
      </c>
      <c r="M66" s="51">
        <v>950</v>
      </c>
      <c r="N66" s="18">
        <f t="shared" si="1"/>
        <v>932.8333333333334</v>
      </c>
    </row>
    <row r="67" spans="1:14" s="23" customFormat="1" ht="24.75" customHeight="1">
      <c r="A67" s="19" t="str">
        <f>'Pregnant Women Participating'!A67</f>
        <v>Southwest Region</v>
      </c>
      <c r="B67" s="21">
        <v>369584</v>
      </c>
      <c r="C67" s="20">
        <v>367352</v>
      </c>
      <c r="D67" s="20">
        <v>367225</v>
      </c>
      <c r="E67" s="20">
        <v>364695</v>
      </c>
      <c r="F67" s="20">
        <v>359142</v>
      </c>
      <c r="G67" s="20">
        <v>363990</v>
      </c>
      <c r="H67" s="20">
        <v>362435</v>
      </c>
      <c r="I67" s="20">
        <v>359395</v>
      </c>
      <c r="J67" s="20">
        <v>359800</v>
      </c>
      <c r="K67" s="20">
        <v>357050</v>
      </c>
      <c r="L67" s="20">
        <v>356663</v>
      </c>
      <c r="M67" s="50">
        <v>353987</v>
      </c>
      <c r="N67" s="21">
        <f t="shared" si="1"/>
        <v>361776.5</v>
      </c>
    </row>
    <row r="68" spans="1:14" ht="12" customHeight="1">
      <c r="A68" s="10" t="str">
        <f>'Pregnant Women Participating'!A68</f>
        <v>Colorado</v>
      </c>
      <c r="B68" s="18">
        <v>27921</v>
      </c>
      <c r="C68" s="16">
        <v>27502</v>
      </c>
      <c r="D68" s="16">
        <v>26862</v>
      </c>
      <c r="E68" s="16">
        <v>27502</v>
      </c>
      <c r="F68" s="16">
        <v>27402</v>
      </c>
      <c r="G68" s="16">
        <v>27978</v>
      </c>
      <c r="H68" s="16">
        <v>27844</v>
      </c>
      <c r="I68" s="16">
        <v>27467</v>
      </c>
      <c r="J68" s="16">
        <v>27216</v>
      </c>
      <c r="K68" s="16">
        <v>26958</v>
      </c>
      <c r="L68" s="16">
        <v>26836</v>
      </c>
      <c r="M68" s="51">
        <v>26971</v>
      </c>
      <c r="N68" s="18">
        <f t="shared" si="1"/>
        <v>27371.583333333332</v>
      </c>
    </row>
    <row r="69" spans="1:14" ht="12" customHeight="1">
      <c r="A69" s="10" t="str">
        <f>'Pregnant Women Participating'!A69</f>
        <v>Iowa</v>
      </c>
      <c r="B69" s="18">
        <v>17702</v>
      </c>
      <c r="C69" s="16">
        <v>17536</v>
      </c>
      <c r="D69" s="16">
        <v>17700</v>
      </c>
      <c r="E69" s="16">
        <v>17442</v>
      </c>
      <c r="F69" s="16">
        <v>17287</v>
      </c>
      <c r="G69" s="16">
        <v>17449</v>
      </c>
      <c r="H69" s="16">
        <v>17349</v>
      </c>
      <c r="I69" s="16">
        <v>17023</v>
      </c>
      <c r="J69" s="16">
        <v>17328</v>
      </c>
      <c r="K69" s="16">
        <v>17275</v>
      </c>
      <c r="L69" s="16">
        <v>17402</v>
      </c>
      <c r="M69" s="51">
        <v>17120</v>
      </c>
      <c r="N69" s="18">
        <f t="shared" si="1"/>
        <v>17384.416666666668</v>
      </c>
    </row>
    <row r="70" spans="1:14" ht="12" customHeight="1">
      <c r="A70" s="10" t="str">
        <f>'Pregnant Women Participating'!A70</f>
        <v>Kansas</v>
      </c>
      <c r="B70" s="18">
        <v>20038</v>
      </c>
      <c r="C70" s="16">
        <v>19413</v>
      </c>
      <c r="D70" s="16">
        <v>19631</v>
      </c>
      <c r="E70" s="16">
        <v>19653</v>
      </c>
      <c r="F70" s="16">
        <v>19250</v>
      </c>
      <c r="G70" s="16">
        <v>19690</v>
      </c>
      <c r="H70" s="16">
        <v>19599</v>
      </c>
      <c r="I70" s="16">
        <v>19345</v>
      </c>
      <c r="J70" s="16">
        <v>19447</v>
      </c>
      <c r="K70" s="16">
        <v>19487</v>
      </c>
      <c r="L70" s="16">
        <v>19624</v>
      </c>
      <c r="M70" s="51">
        <v>19494</v>
      </c>
      <c r="N70" s="18">
        <f aca="true" t="shared" si="2" ref="N70:N101">IF(SUM(B70:M70)&gt;0,AVERAGE(B70:M70)," ")</f>
        <v>19555.916666666668</v>
      </c>
    </row>
    <row r="71" spans="1:14" ht="12" customHeight="1">
      <c r="A71" s="10" t="str">
        <f>'Pregnant Women Participating'!A71</f>
        <v>Missouri</v>
      </c>
      <c r="B71" s="18">
        <v>40517</v>
      </c>
      <c r="C71" s="16">
        <v>39984</v>
      </c>
      <c r="D71" s="16">
        <v>40009</v>
      </c>
      <c r="E71" s="16">
        <v>39787</v>
      </c>
      <c r="F71" s="16">
        <v>39103</v>
      </c>
      <c r="G71" s="16">
        <v>39723</v>
      </c>
      <c r="H71" s="16">
        <v>39732</v>
      </c>
      <c r="I71" s="16">
        <v>39423</v>
      </c>
      <c r="J71" s="16">
        <v>39438</v>
      </c>
      <c r="K71" s="16">
        <v>39404</v>
      </c>
      <c r="L71" s="16">
        <v>39483</v>
      </c>
      <c r="M71" s="51">
        <v>38949</v>
      </c>
      <c r="N71" s="18">
        <f t="shared" si="2"/>
        <v>39629.333333333336</v>
      </c>
    </row>
    <row r="72" spans="1:14" ht="12" customHeight="1">
      <c r="A72" s="10" t="str">
        <f>'Pregnant Women Participating'!A72</f>
        <v>Montana</v>
      </c>
      <c r="B72" s="18">
        <v>5484</v>
      </c>
      <c r="C72" s="16">
        <v>5212</v>
      </c>
      <c r="D72" s="16">
        <v>5870</v>
      </c>
      <c r="E72" s="16">
        <v>5802</v>
      </c>
      <c r="F72" s="16">
        <v>5347</v>
      </c>
      <c r="G72" s="16">
        <v>5571</v>
      </c>
      <c r="H72" s="16">
        <v>5600</v>
      </c>
      <c r="I72" s="16">
        <v>5616</v>
      </c>
      <c r="J72" s="16">
        <v>5531</v>
      </c>
      <c r="K72" s="16">
        <v>5566</v>
      </c>
      <c r="L72" s="16">
        <v>5590</v>
      </c>
      <c r="M72" s="51">
        <v>5469</v>
      </c>
      <c r="N72" s="18">
        <f t="shared" si="2"/>
        <v>5554.833333333333</v>
      </c>
    </row>
    <row r="73" spans="1:14" ht="12" customHeight="1">
      <c r="A73" s="10" t="str">
        <f>'Pregnant Women Participating'!A73</f>
        <v>Nebraska</v>
      </c>
      <c r="B73" s="18">
        <v>10743</v>
      </c>
      <c r="C73" s="16">
        <v>10603</v>
      </c>
      <c r="D73" s="16">
        <v>10590</v>
      </c>
      <c r="E73" s="16">
        <v>10596</v>
      </c>
      <c r="F73" s="16">
        <v>10285</v>
      </c>
      <c r="G73" s="16">
        <v>10659</v>
      </c>
      <c r="H73" s="16">
        <v>10627</v>
      </c>
      <c r="I73" s="16">
        <v>10320</v>
      </c>
      <c r="J73" s="16">
        <v>10494</v>
      </c>
      <c r="K73" s="16">
        <v>10545</v>
      </c>
      <c r="L73" s="16">
        <v>10454</v>
      </c>
      <c r="M73" s="51">
        <v>10379</v>
      </c>
      <c r="N73" s="18">
        <f t="shared" si="2"/>
        <v>10524.583333333334</v>
      </c>
    </row>
    <row r="74" spans="1:14" ht="12" customHeight="1">
      <c r="A74" s="10" t="str">
        <f>'Pregnant Women Participating'!A74</f>
        <v>North Dakota</v>
      </c>
      <c r="B74" s="18">
        <v>3231</v>
      </c>
      <c r="C74" s="16">
        <v>3190</v>
      </c>
      <c r="D74" s="16">
        <v>3252</v>
      </c>
      <c r="E74" s="16">
        <v>3184</v>
      </c>
      <c r="F74" s="16">
        <v>3138</v>
      </c>
      <c r="G74" s="16">
        <v>3250</v>
      </c>
      <c r="H74" s="16">
        <v>3266</v>
      </c>
      <c r="I74" s="16">
        <v>3148</v>
      </c>
      <c r="J74" s="16">
        <v>3222</v>
      </c>
      <c r="K74" s="16">
        <v>3191</v>
      </c>
      <c r="L74" s="16">
        <v>3263</v>
      </c>
      <c r="M74" s="51">
        <v>3244</v>
      </c>
      <c r="N74" s="18">
        <f t="shared" si="2"/>
        <v>3214.9166666666665</v>
      </c>
    </row>
    <row r="75" spans="1:14" ht="12" customHeight="1">
      <c r="A75" s="10" t="str">
        <f>'Pregnant Women Participating'!A75</f>
        <v>South Dakota</v>
      </c>
      <c r="B75" s="18">
        <v>4550</v>
      </c>
      <c r="C75" s="16">
        <v>4561</v>
      </c>
      <c r="D75" s="16">
        <v>4645</v>
      </c>
      <c r="E75" s="16">
        <v>4858</v>
      </c>
      <c r="F75" s="16">
        <v>4805</v>
      </c>
      <c r="G75" s="16">
        <v>5107</v>
      </c>
      <c r="H75" s="16">
        <v>5105</v>
      </c>
      <c r="I75" s="16">
        <v>5107</v>
      </c>
      <c r="J75" s="16">
        <v>5073</v>
      </c>
      <c r="K75" s="16">
        <v>5054</v>
      </c>
      <c r="L75" s="16">
        <v>5032</v>
      </c>
      <c r="M75" s="51">
        <v>5103</v>
      </c>
      <c r="N75" s="18">
        <f t="shared" si="2"/>
        <v>4916.666666666667</v>
      </c>
    </row>
    <row r="76" spans="1:14" ht="12" customHeight="1">
      <c r="A76" s="10" t="str">
        <f>'Pregnant Women Participating'!A76</f>
        <v>Utah</v>
      </c>
      <c r="B76" s="18">
        <v>18841</v>
      </c>
      <c r="C76" s="16">
        <v>18655</v>
      </c>
      <c r="D76" s="16">
        <v>18671</v>
      </c>
      <c r="E76" s="16">
        <v>18396</v>
      </c>
      <c r="F76" s="16">
        <v>18328</v>
      </c>
      <c r="G76" s="16">
        <v>18639</v>
      </c>
      <c r="H76" s="16">
        <v>18652</v>
      </c>
      <c r="I76" s="16">
        <v>18489</v>
      </c>
      <c r="J76" s="16">
        <v>18398</v>
      </c>
      <c r="K76" s="16">
        <v>18090</v>
      </c>
      <c r="L76" s="16">
        <v>18205</v>
      </c>
      <c r="M76" s="51">
        <v>18110</v>
      </c>
      <c r="N76" s="18">
        <f t="shared" si="2"/>
        <v>18456.166666666668</v>
      </c>
    </row>
    <row r="77" spans="1:14" ht="12" customHeight="1">
      <c r="A77" s="10" t="str">
        <f>'Pregnant Women Participating'!A77</f>
        <v>Wyoming</v>
      </c>
      <c r="B77" s="18">
        <v>3170</v>
      </c>
      <c r="C77" s="16">
        <v>3210</v>
      </c>
      <c r="D77" s="16">
        <v>3256</v>
      </c>
      <c r="E77" s="16">
        <v>3159</v>
      </c>
      <c r="F77" s="16">
        <v>3157</v>
      </c>
      <c r="G77" s="16">
        <v>3194</v>
      </c>
      <c r="H77" s="16">
        <v>3129</v>
      </c>
      <c r="I77" s="16">
        <v>3117</v>
      </c>
      <c r="J77" s="16">
        <v>3131</v>
      </c>
      <c r="K77" s="16">
        <v>3070</v>
      </c>
      <c r="L77" s="16">
        <v>3082</v>
      </c>
      <c r="M77" s="51">
        <v>3093</v>
      </c>
      <c r="N77" s="18">
        <f t="shared" si="2"/>
        <v>3147.3333333333335</v>
      </c>
    </row>
    <row r="78" spans="1:14" ht="12" customHeight="1">
      <c r="A78" s="10" t="str">
        <f>'Pregnant Women Participating'!A78</f>
        <v>Ute Mountain Ute Tribe, CO</v>
      </c>
      <c r="B78" s="18">
        <v>48</v>
      </c>
      <c r="C78" s="16">
        <v>45</v>
      </c>
      <c r="D78" s="16">
        <v>46</v>
      </c>
      <c r="E78" s="16">
        <v>38</v>
      </c>
      <c r="F78" s="16">
        <v>38</v>
      </c>
      <c r="G78" s="16">
        <v>36</v>
      </c>
      <c r="H78" s="16">
        <v>39</v>
      </c>
      <c r="I78" s="16">
        <v>32</v>
      </c>
      <c r="J78" s="16">
        <v>35</v>
      </c>
      <c r="K78" s="16">
        <v>38</v>
      </c>
      <c r="L78" s="16">
        <v>37</v>
      </c>
      <c r="M78" s="51">
        <v>37</v>
      </c>
      <c r="N78" s="18">
        <f t="shared" si="2"/>
        <v>39.083333333333336</v>
      </c>
    </row>
    <row r="79" spans="1:14" ht="12" customHeight="1">
      <c r="A79" s="10" t="str">
        <f>'Pregnant Women Participating'!A79</f>
        <v>Omaha Sioux, NE</v>
      </c>
      <c r="B79" s="18">
        <v>76</v>
      </c>
      <c r="C79" s="16">
        <v>75</v>
      </c>
      <c r="D79" s="16">
        <v>75</v>
      </c>
      <c r="E79" s="16">
        <v>67</v>
      </c>
      <c r="F79" s="16">
        <v>69</v>
      </c>
      <c r="G79" s="16">
        <v>75</v>
      </c>
      <c r="H79" s="16">
        <v>72</v>
      </c>
      <c r="I79" s="16">
        <v>76</v>
      </c>
      <c r="J79" s="16">
        <v>81</v>
      </c>
      <c r="K79" s="16">
        <v>78</v>
      </c>
      <c r="L79" s="16">
        <v>79</v>
      </c>
      <c r="M79" s="51">
        <v>78</v>
      </c>
      <c r="N79" s="18">
        <f t="shared" si="2"/>
        <v>75.08333333333333</v>
      </c>
    </row>
    <row r="80" spans="1:14" ht="12" customHeight="1">
      <c r="A80" s="10" t="str">
        <f>'Pregnant Women Participating'!A80</f>
        <v>Santee Sioux, NE</v>
      </c>
      <c r="B80" s="18">
        <v>18</v>
      </c>
      <c r="C80" s="16">
        <v>15</v>
      </c>
      <c r="D80" s="16">
        <v>15</v>
      </c>
      <c r="E80" s="16">
        <v>17</v>
      </c>
      <c r="F80" s="16">
        <v>18</v>
      </c>
      <c r="G80" s="16">
        <v>20</v>
      </c>
      <c r="H80" s="16">
        <v>23</v>
      </c>
      <c r="I80" s="16">
        <v>19</v>
      </c>
      <c r="J80" s="16">
        <v>17</v>
      </c>
      <c r="K80" s="16">
        <v>18</v>
      </c>
      <c r="L80" s="16">
        <v>21</v>
      </c>
      <c r="M80" s="51">
        <v>20</v>
      </c>
      <c r="N80" s="18">
        <f t="shared" si="2"/>
        <v>18.416666666666668</v>
      </c>
    </row>
    <row r="81" spans="1:14" ht="12" customHeight="1">
      <c r="A81" s="10" t="str">
        <f>'Pregnant Women Participating'!A81</f>
        <v>Winnebago Tribe, NE</v>
      </c>
      <c r="B81" s="18">
        <v>44</v>
      </c>
      <c r="C81" s="16">
        <v>54</v>
      </c>
      <c r="D81" s="16">
        <v>51</v>
      </c>
      <c r="E81" s="16">
        <v>48</v>
      </c>
      <c r="F81" s="16">
        <v>42</v>
      </c>
      <c r="G81" s="16">
        <v>48</v>
      </c>
      <c r="H81" s="16">
        <v>54</v>
      </c>
      <c r="I81" s="16">
        <v>52</v>
      </c>
      <c r="J81" s="16">
        <v>53</v>
      </c>
      <c r="K81" s="16">
        <v>59</v>
      </c>
      <c r="L81" s="16">
        <v>56</v>
      </c>
      <c r="M81" s="51">
        <v>62</v>
      </c>
      <c r="N81" s="18">
        <f t="shared" si="2"/>
        <v>51.916666666666664</v>
      </c>
    </row>
    <row r="82" spans="1:14" ht="12" customHeight="1">
      <c r="A82" s="10" t="str">
        <f>'Pregnant Women Participating'!A82</f>
        <v>Standing Rock Sioux Tribe, ND</v>
      </c>
      <c r="B82" s="18">
        <v>150</v>
      </c>
      <c r="C82" s="16">
        <v>152</v>
      </c>
      <c r="D82" s="16">
        <v>157</v>
      </c>
      <c r="E82" s="16">
        <v>140</v>
      </c>
      <c r="F82" s="16">
        <v>150</v>
      </c>
      <c r="G82" s="16">
        <v>138</v>
      </c>
      <c r="H82" s="16">
        <v>148</v>
      </c>
      <c r="I82" s="16">
        <v>144</v>
      </c>
      <c r="J82" s="16">
        <v>141</v>
      </c>
      <c r="K82" s="16">
        <v>146</v>
      </c>
      <c r="L82" s="16">
        <v>146</v>
      </c>
      <c r="M82" s="51">
        <v>138</v>
      </c>
      <c r="N82" s="18">
        <f t="shared" si="2"/>
        <v>145.83333333333334</v>
      </c>
    </row>
    <row r="83" spans="1:14" ht="12" customHeight="1">
      <c r="A83" s="10" t="str">
        <f>'Pregnant Women Participating'!A83</f>
        <v>Three Affiliated Tribes, ND</v>
      </c>
      <c r="B83" s="18">
        <v>85</v>
      </c>
      <c r="C83" s="16">
        <v>95</v>
      </c>
      <c r="D83" s="16">
        <v>93</v>
      </c>
      <c r="E83" s="16">
        <v>99</v>
      </c>
      <c r="F83" s="16">
        <v>101</v>
      </c>
      <c r="G83" s="16">
        <v>107</v>
      </c>
      <c r="H83" s="16">
        <v>90</v>
      </c>
      <c r="I83" s="16">
        <v>95</v>
      </c>
      <c r="J83" s="16">
        <v>91</v>
      </c>
      <c r="K83" s="16">
        <v>95</v>
      </c>
      <c r="L83" s="16">
        <v>101</v>
      </c>
      <c r="M83" s="51">
        <v>101</v>
      </c>
      <c r="N83" s="18">
        <f t="shared" si="2"/>
        <v>96.08333333333333</v>
      </c>
    </row>
    <row r="84" spans="1:14" ht="12" customHeight="1">
      <c r="A84" s="10" t="str">
        <f>'Pregnant Women Participating'!A84</f>
        <v>Cheyenne River Sioux, SD</v>
      </c>
      <c r="B84" s="18">
        <v>122</v>
      </c>
      <c r="C84" s="16">
        <v>121</v>
      </c>
      <c r="D84" s="16">
        <v>112</v>
      </c>
      <c r="E84" s="16">
        <v>113</v>
      </c>
      <c r="F84" s="16">
        <v>113</v>
      </c>
      <c r="G84" s="16">
        <v>115</v>
      </c>
      <c r="H84" s="16">
        <v>123</v>
      </c>
      <c r="I84" s="16">
        <v>134</v>
      </c>
      <c r="J84" s="16">
        <v>142</v>
      </c>
      <c r="K84" s="16">
        <v>144</v>
      </c>
      <c r="L84" s="16">
        <v>154</v>
      </c>
      <c r="M84" s="51">
        <v>159</v>
      </c>
      <c r="N84" s="18">
        <f t="shared" si="2"/>
        <v>129.33333333333334</v>
      </c>
    </row>
    <row r="85" spans="1:14" ht="12" customHeight="1">
      <c r="A85" s="10" t="str">
        <f>'Pregnant Women Participating'!A85</f>
        <v>Rosebud Sioux, SD</v>
      </c>
      <c r="B85" s="18">
        <v>294</v>
      </c>
      <c r="C85" s="16">
        <v>313</v>
      </c>
      <c r="D85" s="16">
        <v>308</v>
      </c>
      <c r="E85" s="16">
        <v>300</v>
      </c>
      <c r="F85" s="16">
        <v>286</v>
      </c>
      <c r="G85" s="16">
        <v>273</v>
      </c>
      <c r="H85" s="16">
        <v>281</v>
      </c>
      <c r="I85" s="16">
        <v>271</v>
      </c>
      <c r="J85" s="16">
        <v>275</v>
      </c>
      <c r="K85" s="16">
        <v>274</v>
      </c>
      <c r="L85" s="16">
        <v>283</v>
      </c>
      <c r="M85" s="51">
        <v>290</v>
      </c>
      <c r="N85" s="18">
        <f t="shared" si="2"/>
        <v>287.3333333333333</v>
      </c>
    </row>
    <row r="86" spans="1:14" ht="12" customHeight="1">
      <c r="A86" s="10" t="str">
        <f>'Pregnant Women Participating'!A86</f>
        <v>Northern Arapahoe, WY</v>
      </c>
      <c r="B86" s="18">
        <v>132</v>
      </c>
      <c r="C86" s="16">
        <v>126</v>
      </c>
      <c r="D86" s="16">
        <v>122</v>
      </c>
      <c r="E86" s="16">
        <v>197</v>
      </c>
      <c r="F86" s="16">
        <v>110</v>
      </c>
      <c r="G86" s="16">
        <v>129</v>
      </c>
      <c r="H86" s="16">
        <v>132</v>
      </c>
      <c r="I86" s="16">
        <v>137</v>
      </c>
      <c r="J86" s="16">
        <v>142</v>
      </c>
      <c r="K86" s="16">
        <v>146</v>
      </c>
      <c r="L86" s="16">
        <v>147</v>
      </c>
      <c r="M86" s="51">
        <v>147</v>
      </c>
      <c r="N86" s="18">
        <f t="shared" si="2"/>
        <v>138.91666666666666</v>
      </c>
    </row>
    <row r="87" spans="1:14" ht="12" customHeight="1">
      <c r="A87" s="10" t="str">
        <f>'Pregnant Women Participating'!A87</f>
        <v>Shoshone Tribe, WY</v>
      </c>
      <c r="B87" s="18">
        <v>37</v>
      </c>
      <c r="C87" s="16">
        <v>34</v>
      </c>
      <c r="D87" s="16">
        <v>40</v>
      </c>
      <c r="E87" s="16">
        <v>32</v>
      </c>
      <c r="F87" s="16">
        <v>43</v>
      </c>
      <c r="G87" s="16">
        <v>47</v>
      </c>
      <c r="H87" s="16">
        <v>57</v>
      </c>
      <c r="I87" s="16">
        <v>60</v>
      </c>
      <c r="J87" s="16">
        <v>61</v>
      </c>
      <c r="K87" s="16">
        <v>53</v>
      </c>
      <c r="L87" s="16">
        <v>56</v>
      </c>
      <c r="M87" s="51">
        <v>56</v>
      </c>
      <c r="N87" s="18">
        <f t="shared" si="2"/>
        <v>48</v>
      </c>
    </row>
    <row r="88" spans="1:14" s="23" customFormat="1" ht="24.75" customHeight="1">
      <c r="A88" s="19" t="str">
        <f>'Pregnant Women Participating'!A88</f>
        <v>Mountain Plains</v>
      </c>
      <c r="B88" s="21">
        <v>153203</v>
      </c>
      <c r="C88" s="20">
        <v>150896</v>
      </c>
      <c r="D88" s="20">
        <v>151505</v>
      </c>
      <c r="E88" s="20">
        <v>151430</v>
      </c>
      <c r="F88" s="20">
        <v>149072</v>
      </c>
      <c r="G88" s="20">
        <v>152248</v>
      </c>
      <c r="H88" s="20">
        <v>151922</v>
      </c>
      <c r="I88" s="20">
        <v>150075</v>
      </c>
      <c r="J88" s="20">
        <v>150316</v>
      </c>
      <c r="K88" s="20">
        <v>149691</v>
      </c>
      <c r="L88" s="20">
        <v>150051</v>
      </c>
      <c r="M88" s="50">
        <v>149020</v>
      </c>
      <c r="N88" s="21">
        <f t="shared" si="2"/>
        <v>150785.75</v>
      </c>
    </row>
    <row r="89" spans="1:14" ht="12" customHeight="1">
      <c r="A89" s="11" t="str">
        <f>'Pregnant Women Participating'!A89</f>
        <v>Alaska</v>
      </c>
      <c r="B89" s="18">
        <v>6167</v>
      </c>
      <c r="C89" s="16">
        <v>6328</v>
      </c>
      <c r="D89" s="16">
        <v>6299</v>
      </c>
      <c r="E89" s="16">
        <v>6219</v>
      </c>
      <c r="F89" s="16">
        <v>6302</v>
      </c>
      <c r="G89" s="16">
        <v>6323</v>
      </c>
      <c r="H89" s="16">
        <v>6289</v>
      </c>
      <c r="I89" s="16">
        <v>6308</v>
      </c>
      <c r="J89" s="16">
        <v>6354</v>
      </c>
      <c r="K89" s="16">
        <v>6340</v>
      </c>
      <c r="L89" s="16">
        <v>6352</v>
      </c>
      <c r="M89" s="51">
        <v>6367</v>
      </c>
      <c r="N89" s="18">
        <f t="shared" si="2"/>
        <v>6304</v>
      </c>
    </row>
    <row r="90" spans="1:14" ht="12" customHeight="1">
      <c r="A90" s="11" t="str">
        <f>'Pregnant Women Participating'!A90</f>
        <v>American Samoa</v>
      </c>
      <c r="B90" s="18">
        <v>1222</v>
      </c>
      <c r="C90" s="16">
        <v>1179</v>
      </c>
      <c r="D90" s="16">
        <v>1168</v>
      </c>
      <c r="E90" s="16">
        <v>1126</v>
      </c>
      <c r="F90" s="16">
        <v>1093</v>
      </c>
      <c r="G90" s="16">
        <v>1138</v>
      </c>
      <c r="H90" s="16">
        <v>1159</v>
      </c>
      <c r="I90" s="16">
        <v>1188</v>
      </c>
      <c r="J90" s="16">
        <v>1172</v>
      </c>
      <c r="K90" s="16">
        <v>1168</v>
      </c>
      <c r="L90" s="16">
        <v>1194</v>
      </c>
      <c r="M90" s="51">
        <v>1179</v>
      </c>
      <c r="N90" s="18">
        <f t="shared" si="2"/>
        <v>1165.5</v>
      </c>
    </row>
    <row r="91" spans="1:14" ht="12" customHeight="1">
      <c r="A91" s="11" t="str">
        <f>'Pregnant Women Participating'!A91</f>
        <v>Arizona</v>
      </c>
      <c r="B91" s="18">
        <v>46327</v>
      </c>
      <c r="C91" s="16">
        <v>45704</v>
      </c>
      <c r="D91" s="16">
        <v>45675</v>
      </c>
      <c r="E91" s="16">
        <v>44828</v>
      </c>
      <c r="F91" s="16">
        <v>44389</v>
      </c>
      <c r="G91" s="16">
        <v>45007</v>
      </c>
      <c r="H91" s="16">
        <v>45082</v>
      </c>
      <c r="I91" s="16">
        <v>44672</v>
      </c>
      <c r="J91" s="16">
        <v>44854</v>
      </c>
      <c r="K91" s="16">
        <v>44319</v>
      </c>
      <c r="L91" s="16">
        <v>44414</v>
      </c>
      <c r="M91" s="51">
        <v>44298</v>
      </c>
      <c r="N91" s="18">
        <f t="shared" si="2"/>
        <v>44964.083333333336</v>
      </c>
    </row>
    <row r="92" spans="1:14" ht="12" customHeight="1">
      <c r="A92" s="11" t="str">
        <f>'Pregnant Women Participating'!A92</f>
        <v>California</v>
      </c>
      <c r="B92" s="18">
        <v>301812</v>
      </c>
      <c r="C92" s="16">
        <v>300180</v>
      </c>
      <c r="D92" s="16">
        <v>302680</v>
      </c>
      <c r="E92" s="16">
        <v>300894</v>
      </c>
      <c r="F92" s="16">
        <v>295955</v>
      </c>
      <c r="G92" s="16">
        <v>301668</v>
      </c>
      <c r="H92" s="16">
        <v>298119</v>
      </c>
      <c r="I92" s="16">
        <v>294026</v>
      </c>
      <c r="J92" s="16">
        <v>296837</v>
      </c>
      <c r="K92" s="16">
        <v>294210</v>
      </c>
      <c r="L92" s="16">
        <v>294813</v>
      </c>
      <c r="M92" s="51">
        <v>295724</v>
      </c>
      <c r="N92" s="18">
        <f t="shared" si="2"/>
        <v>298076.5</v>
      </c>
    </row>
    <row r="93" spans="1:14" ht="12" customHeight="1">
      <c r="A93" s="11" t="str">
        <f>'Pregnant Women Participating'!A93</f>
        <v>Guam</v>
      </c>
      <c r="B93" s="18">
        <v>1740</v>
      </c>
      <c r="C93" s="16">
        <v>1796</v>
      </c>
      <c r="D93" s="16">
        <v>1827</v>
      </c>
      <c r="E93" s="16">
        <v>1872</v>
      </c>
      <c r="F93" s="16">
        <v>1885</v>
      </c>
      <c r="G93" s="16">
        <v>1958</v>
      </c>
      <c r="H93" s="16">
        <v>1970</v>
      </c>
      <c r="I93" s="16">
        <v>1957</v>
      </c>
      <c r="J93" s="16">
        <v>1947</v>
      </c>
      <c r="K93" s="16">
        <v>1919</v>
      </c>
      <c r="L93" s="16">
        <v>1937</v>
      </c>
      <c r="M93" s="51">
        <v>1920</v>
      </c>
      <c r="N93" s="18">
        <f t="shared" si="2"/>
        <v>1894</v>
      </c>
    </row>
    <row r="94" spans="1:14" ht="12" customHeight="1">
      <c r="A94" s="11" t="str">
        <f>'Pregnant Women Participating'!A94</f>
        <v>Hawaii</v>
      </c>
      <c r="B94" s="18">
        <v>8912</v>
      </c>
      <c r="C94" s="16">
        <v>8796</v>
      </c>
      <c r="D94" s="16">
        <v>8781</v>
      </c>
      <c r="E94" s="16">
        <v>8646</v>
      </c>
      <c r="F94" s="16">
        <v>8471</v>
      </c>
      <c r="G94" s="16">
        <v>8667</v>
      </c>
      <c r="H94" s="16">
        <v>8679</v>
      </c>
      <c r="I94" s="16">
        <v>8524</v>
      </c>
      <c r="J94" s="16">
        <v>8640</v>
      </c>
      <c r="K94" s="16">
        <v>8634</v>
      </c>
      <c r="L94" s="16">
        <v>8693</v>
      </c>
      <c r="M94" s="51">
        <v>8621</v>
      </c>
      <c r="N94" s="18">
        <f t="shared" si="2"/>
        <v>8672</v>
      </c>
    </row>
    <row r="95" spans="1:14" ht="12" customHeight="1">
      <c r="A95" s="11" t="str">
        <f>'Pregnant Women Participating'!A95</f>
        <v>Idaho</v>
      </c>
      <c r="B95" s="18">
        <v>10603</v>
      </c>
      <c r="C95" s="16">
        <v>10688</v>
      </c>
      <c r="D95" s="16">
        <v>10728</v>
      </c>
      <c r="E95" s="16">
        <v>10786</v>
      </c>
      <c r="F95" s="16">
        <v>10654</v>
      </c>
      <c r="G95" s="16">
        <v>10744</v>
      </c>
      <c r="H95" s="16">
        <v>10681</v>
      </c>
      <c r="I95" s="16">
        <v>10570</v>
      </c>
      <c r="J95" s="16">
        <v>10570</v>
      </c>
      <c r="K95" s="16">
        <v>10504</v>
      </c>
      <c r="L95" s="16">
        <v>10452</v>
      </c>
      <c r="M95" s="51">
        <v>10395</v>
      </c>
      <c r="N95" s="18">
        <f t="shared" si="2"/>
        <v>10614.583333333334</v>
      </c>
    </row>
    <row r="96" spans="1:14" ht="12" customHeight="1">
      <c r="A96" s="11" t="str">
        <f>'Pregnant Women Participating'!A96</f>
        <v>Nevada</v>
      </c>
      <c r="B96" s="18">
        <v>16985</v>
      </c>
      <c r="C96" s="16">
        <v>17161</v>
      </c>
      <c r="D96" s="16">
        <v>17226</v>
      </c>
      <c r="E96" s="16">
        <v>17377</v>
      </c>
      <c r="F96" s="16">
        <v>17436</v>
      </c>
      <c r="G96" s="16">
        <v>17730</v>
      </c>
      <c r="H96" s="16">
        <v>17726</v>
      </c>
      <c r="I96" s="16">
        <v>17741</v>
      </c>
      <c r="J96" s="16">
        <v>17650</v>
      </c>
      <c r="K96" s="16">
        <v>17656</v>
      </c>
      <c r="L96" s="16">
        <v>17699</v>
      </c>
      <c r="M96" s="51">
        <v>17379</v>
      </c>
      <c r="N96" s="18">
        <f t="shared" si="2"/>
        <v>17480.5</v>
      </c>
    </row>
    <row r="97" spans="1:14" ht="12" customHeight="1">
      <c r="A97" s="11" t="str">
        <f>'Pregnant Women Participating'!A97</f>
        <v>Oregon</v>
      </c>
      <c r="B97" s="18">
        <v>24959</v>
      </c>
      <c r="C97" s="16">
        <v>24581</v>
      </c>
      <c r="D97" s="16">
        <v>24633</v>
      </c>
      <c r="E97" s="16">
        <v>24410</v>
      </c>
      <c r="F97" s="16">
        <v>24144</v>
      </c>
      <c r="G97" s="16">
        <v>24419</v>
      </c>
      <c r="H97" s="16">
        <v>24484</v>
      </c>
      <c r="I97" s="16">
        <v>24271</v>
      </c>
      <c r="J97" s="16">
        <v>24202</v>
      </c>
      <c r="K97" s="16">
        <v>23914</v>
      </c>
      <c r="L97" s="16">
        <v>23885</v>
      </c>
      <c r="M97" s="51">
        <v>23689</v>
      </c>
      <c r="N97" s="18">
        <f t="shared" si="2"/>
        <v>24299.25</v>
      </c>
    </row>
    <row r="98" spans="1:14" ht="12" customHeight="1">
      <c r="A98" s="11" t="str">
        <f>'Pregnant Women Participating'!A98</f>
        <v>Washington</v>
      </c>
      <c r="B98" s="18">
        <v>35973</v>
      </c>
      <c r="C98" s="16">
        <v>36959</v>
      </c>
      <c r="D98" s="16">
        <v>41991</v>
      </c>
      <c r="E98" s="16">
        <v>41728</v>
      </c>
      <c r="F98" s="16">
        <v>40873</v>
      </c>
      <c r="G98" s="16">
        <v>41370</v>
      </c>
      <c r="H98" s="16">
        <v>41392</v>
      </c>
      <c r="I98" s="16">
        <v>40410</v>
      </c>
      <c r="J98" s="16">
        <v>40370</v>
      </c>
      <c r="K98" s="16">
        <v>39932</v>
      </c>
      <c r="L98" s="16">
        <v>39913</v>
      </c>
      <c r="M98" s="51">
        <v>39858</v>
      </c>
      <c r="N98" s="18">
        <f t="shared" si="2"/>
        <v>40064.083333333336</v>
      </c>
    </row>
    <row r="99" spans="1:14" ht="12" customHeight="1">
      <c r="A99" s="11" t="str">
        <f>'Pregnant Women Participating'!A99</f>
        <v>Northern Marianas</v>
      </c>
      <c r="B99" s="18">
        <v>868</v>
      </c>
      <c r="C99" s="16">
        <v>850</v>
      </c>
      <c r="D99" s="16">
        <v>854</v>
      </c>
      <c r="E99" s="16">
        <v>848</v>
      </c>
      <c r="F99" s="16">
        <v>838</v>
      </c>
      <c r="G99" s="16">
        <v>862</v>
      </c>
      <c r="H99" s="16">
        <v>851</v>
      </c>
      <c r="I99" s="16">
        <v>863</v>
      </c>
      <c r="J99" s="16">
        <v>863</v>
      </c>
      <c r="K99" s="16">
        <v>848</v>
      </c>
      <c r="L99" s="16">
        <v>820</v>
      </c>
      <c r="M99" s="51">
        <v>826</v>
      </c>
      <c r="N99" s="18">
        <f t="shared" si="2"/>
        <v>849.25</v>
      </c>
    </row>
    <row r="100" spans="1:14" ht="12" customHeight="1">
      <c r="A100" s="11" t="str">
        <f>'Pregnant Women Participating'!A100</f>
        <v>Inter-Tribal Council, AZ</v>
      </c>
      <c r="B100" s="18">
        <v>2643</v>
      </c>
      <c r="C100" s="16">
        <v>2656</v>
      </c>
      <c r="D100" s="16">
        <v>2700</v>
      </c>
      <c r="E100" s="16">
        <v>2646</v>
      </c>
      <c r="F100" s="16">
        <v>2597</v>
      </c>
      <c r="G100" s="16">
        <v>2663</v>
      </c>
      <c r="H100" s="16">
        <v>2683</v>
      </c>
      <c r="I100" s="16">
        <v>2658</v>
      </c>
      <c r="J100" s="16">
        <v>2698</v>
      </c>
      <c r="K100" s="16">
        <v>2694</v>
      </c>
      <c r="L100" s="16">
        <v>2691</v>
      </c>
      <c r="M100" s="51">
        <v>2565</v>
      </c>
      <c r="N100" s="18">
        <f t="shared" si="2"/>
        <v>2657.8333333333335</v>
      </c>
    </row>
    <row r="101" spans="1:14" ht="12" customHeight="1">
      <c r="A101" s="11" t="str">
        <f>'Pregnant Women Participating'!A101</f>
        <v>Navajo Nation, AZ</v>
      </c>
      <c r="B101" s="18">
        <v>2678</v>
      </c>
      <c r="C101" s="16">
        <v>2594</v>
      </c>
      <c r="D101" s="16">
        <v>2577</v>
      </c>
      <c r="E101" s="16">
        <v>2589</v>
      </c>
      <c r="F101" s="16">
        <v>2476</v>
      </c>
      <c r="G101" s="16">
        <v>2522</v>
      </c>
      <c r="H101" s="16">
        <v>2531</v>
      </c>
      <c r="I101" s="16">
        <v>2500</v>
      </c>
      <c r="J101" s="16">
        <v>2519</v>
      </c>
      <c r="K101" s="16">
        <v>2516</v>
      </c>
      <c r="L101" s="16">
        <v>2510</v>
      </c>
      <c r="M101" s="51">
        <v>2483</v>
      </c>
      <c r="N101" s="18">
        <f t="shared" si="2"/>
        <v>2541.25</v>
      </c>
    </row>
    <row r="102" spans="1:14" ht="12" customHeight="1">
      <c r="A102" s="11" t="str">
        <f>'Pregnant Women Participating'!A102</f>
        <v>Inter-Tribal Council, NV</v>
      </c>
      <c r="B102" s="18">
        <v>374</v>
      </c>
      <c r="C102" s="16">
        <v>383</v>
      </c>
      <c r="D102" s="16">
        <v>395</v>
      </c>
      <c r="E102" s="16">
        <v>412</v>
      </c>
      <c r="F102" s="16">
        <v>396</v>
      </c>
      <c r="G102" s="16">
        <v>395</v>
      </c>
      <c r="H102" s="16">
        <v>410</v>
      </c>
      <c r="I102" s="16">
        <v>407</v>
      </c>
      <c r="J102" s="16">
        <v>398</v>
      </c>
      <c r="K102" s="16">
        <v>395</v>
      </c>
      <c r="L102" s="16">
        <v>380</v>
      </c>
      <c r="M102" s="51">
        <v>387</v>
      </c>
      <c r="N102" s="18">
        <f>IF(SUM(B102:M102)&gt;0,AVERAGE(B102:M102)," ")</f>
        <v>394.3333333333333</v>
      </c>
    </row>
    <row r="103" spans="1:14" s="23" customFormat="1" ht="24.75" customHeight="1">
      <c r="A103" s="19" t="str">
        <f>'Pregnant Women Participating'!A103</f>
        <v>Western Region</v>
      </c>
      <c r="B103" s="21">
        <v>461263</v>
      </c>
      <c r="C103" s="20">
        <v>459855</v>
      </c>
      <c r="D103" s="20">
        <v>467534</v>
      </c>
      <c r="E103" s="20">
        <v>464381</v>
      </c>
      <c r="F103" s="20">
        <v>457509</v>
      </c>
      <c r="G103" s="20">
        <v>465466</v>
      </c>
      <c r="H103" s="20">
        <v>462056</v>
      </c>
      <c r="I103" s="20">
        <v>456095</v>
      </c>
      <c r="J103" s="20">
        <v>459074</v>
      </c>
      <c r="K103" s="20">
        <v>455049</v>
      </c>
      <c r="L103" s="20">
        <v>455753</v>
      </c>
      <c r="M103" s="50">
        <v>455691</v>
      </c>
      <c r="N103" s="21">
        <f>IF(SUM(B103:M103)&gt;0,AVERAGE(B103:M103)," ")</f>
        <v>459977.1666666667</v>
      </c>
    </row>
    <row r="104" spans="1:14" s="38" customFormat="1" ht="16.5" customHeight="1" thickBot="1">
      <c r="A104" s="35" t="str">
        <f>'Pregnant Women Participating'!A104</f>
        <v>TOTAL</v>
      </c>
      <c r="B104" s="36">
        <v>2209285</v>
      </c>
      <c r="C104" s="37">
        <v>2191819</v>
      </c>
      <c r="D104" s="37">
        <v>2196888</v>
      </c>
      <c r="E104" s="37">
        <v>2186631</v>
      </c>
      <c r="F104" s="37">
        <v>2159342</v>
      </c>
      <c r="G104" s="37">
        <v>2191367</v>
      </c>
      <c r="H104" s="37">
        <v>2181062</v>
      </c>
      <c r="I104" s="37">
        <v>2162255</v>
      </c>
      <c r="J104" s="37">
        <v>2163851</v>
      </c>
      <c r="K104" s="37">
        <v>2148307</v>
      </c>
      <c r="L104" s="37">
        <v>2148128</v>
      </c>
      <c r="M104" s="53">
        <v>2139034</v>
      </c>
      <c r="N104" s="36">
        <f>IF(SUM(B104:M104)&gt;0,AVERAGE(B104:M104)," ")</f>
        <v>2173164.0833333335</v>
      </c>
    </row>
    <row r="105" s="7" customFormat="1" ht="12.75" customHeight="1" thickTop="1">
      <c r="A105" s="12"/>
    </row>
    <row r="106" ht="12">
      <c r="A106" s="12"/>
    </row>
    <row r="107" s="34" customFormat="1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11,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40087</v>
      </c>
      <c r="C5" s="25">
        <f>DATE(RIGHT(A2,4)-1,11,1)</f>
        <v>40118</v>
      </c>
      <c r="D5" s="25">
        <f>DATE(RIGHT(A2,4)-1,12,1)</f>
        <v>40148</v>
      </c>
      <c r="E5" s="25">
        <f>DATE(RIGHT(A2,4),1,1)</f>
        <v>40179</v>
      </c>
      <c r="F5" s="25">
        <f>DATE(RIGHT(A2,4),2,1)</f>
        <v>40210</v>
      </c>
      <c r="G5" s="25">
        <f>DATE(RIGHT(A2,4),3,1)</f>
        <v>40238</v>
      </c>
      <c r="H5" s="25">
        <f>DATE(RIGHT(A2,4),4,1)</f>
        <v>40269</v>
      </c>
      <c r="I5" s="25">
        <f>DATE(RIGHT(A2,4),5,1)</f>
        <v>40299</v>
      </c>
      <c r="J5" s="25">
        <f>DATE(RIGHT(A2,4),6,1)</f>
        <v>40330</v>
      </c>
      <c r="K5" s="25">
        <f>DATE(RIGHT(A2,4),7,1)</f>
        <v>40360</v>
      </c>
      <c r="L5" s="25">
        <f>DATE(RIGHT(A2,4),8,1)</f>
        <v>40391</v>
      </c>
      <c r="M5" s="25">
        <f>DATE(RIGHT(A2,4),9,1)</f>
        <v>40422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32194</v>
      </c>
      <c r="C6" s="16">
        <v>31161</v>
      </c>
      <c r="D6" s="16">
        <v>31827</v>
      </c>
      <c r="E6" s="16">
        <v>31409</v>
      </c>
      <c r="F6" s="16">
        <v>30397</v>
      </c>
      <c r="G6" s="16">
        <v>31632</v>
      </c>
      <c r="H6" s="16">
        <v>31393</v>
      </c>
      <c r="I6" s="16">
        <v>31270</v>
      </c>
      <c r="J6" s="16">
        <v>30880</v>
      </c>
      <c r="K6" s="16">
        <v>31091</v>
      </c>
      <c r="L6" s="16">
        <v>31668</v>
      </c>
      <c r="M6" s="51">
        <v>31445</v>
      </c>
      <c r="N6" s="18">
        <f aca="true" t="shared" si="0" ref="N6:N37">IF(SUM(B6:M6)&gt;0,AVERAGE(B6:M6)," ")</f>
        <v>31363.916666666668</v>
      </c>
    </row>
    <row r="7" spans="1:14" s="7" customFormat="1" ht="12" customHeight="1">
      <c r="A7" s="10" t="str">
        <f>'Pregnant Women Participating'!A7</f>
        <v>Maine</v>
      </c>
      <c r="B7" s="18">
        <v>15082</v>
      </c>
      <c r="C7" s="16">
        <v>15277</v>
      </c>
      <c r="D7" s="16">
        <v>15397</v>
      </c>
      <c r="E7" s="16">
        <v>15451</v>
      </c>
      <c r="F7" s="16">
        <v>15440</v>
      </c>
      <c r="G7" s="16">
        <v>15607</v>
      </c>
      <c r="H7" s="16">
        <v>15488</v>
      </c>
      <c r="I7" s="16">
        <v>15299</v>
      </c>
      <c r="J7" s="16">
        <v>15318</v>
      </c>
      <c r="K7" s="16">
        <v>15211</v>
      </c>
      <c r="L7" s="16">
        <v>15153</v>
      </c>
      <c r="M7" s="51">
        <v>15034</v>
      </c>
      <c r="N7" s="18">
        <f t="shared" si="0"/>
        <v>15313.083333333334</v>
      </c>
    </row>
    <row r="8" spans="1:14" s="7" customFormat="1" ht="12" customHeight="1">
      <c r="A8" s="10" t="str">
        <f>'Pregnant Women Participating'!A8</f>
        <v>Massachusetts</v>
      </c>
      <c r="B8" s="18">
        <v>71367</v>
      </c>
      <c r="C8" s="16">
        <v>70972</v>
      </c>
      <c r="D8" s="16">
        <v>70286</v>
      </c>
      <c r="E8" s="16">
        <v>69823</v>
      </c>
      <c r="F8" s="16">
        <v>67914</v>
      </c>
      <c r="G8" s="16">
        <v>69094</v>
      </c>
      <c r="H8" s="16">
        <v>68085</v>
      </c>
      <c r="I8" s="16">
        <v>69088</v>
      </c>
      <c r="J8" s="16">
        <v>67526</v>
      </c>
      <c r="K8" s="16">
        <v>70769</v>
      </c>
      <c r="L8" s="16">
        <v>71043</v>
      </c>
      <c r="M8" s="51">
        <v>64705</v>
      </c>
      <c r="N8" s="18">
        <f t="shared" si="0"/>
        <v>69222.66666666667</v>
      </c>
    </row>
    <row r="9" spans="1:14" s="7" customFormat="1" ht="12" customHeight="1">
      <c r="A9" s="10" t="str">
        <f>'Pregnant Women Participating'!A9</f>
        <v>New Hampshire</v>
      </c>
      <c r="B9" s="18">
        <v>9976</v>
      </c>
      <c r="C9" s="16">
        <v>9806</v>
      </c>
      <c r="D9" s="16">
        <v>9897</v>
      </c>
      <c r="E9" s="16">
        <v>9769</v>
      </c>
      <c r="F9" s="16">
        <v>9154</v>
      </c>
      <c r="G9" s="16">
        <v>9799</v>
      </c>
      <c r="H9" s="16">
        <v>9484</v>
      </c>
      <c r="I9" s="16">
        <v>9371</v>
      </c>
      <c r="J9" s="16">
        <v>9221</v>
      </c>
      <c r="K9" s="16">
        <v>9128</v>
      </c>
      <c r="L9" s="16">
        <v>9298</v>
      </c>
      <c r="M9" s="51">
        <v>9252</v>
      </c>
      <c r="N9" s="18">
        <f t="shared" si="0"/>
        <v>9512.916666666666</v>
      </c>
    </row>
    <row r="10" spans="1:14" s="7" customFormat="1" ht="12" customHeight="1">
      <c r="A10" s="10" t="str">
        <f>'Pregnant Women Participating'!A10</f>
        <v>New York</v>
      </c>
      <c r="B10" s="18">
        <v>268379</v>
      </c>
      <c r="C10" s="16">
        <v>266361</v>
      </c>
      <c r="D10" s="16">
        <v>263951</v>
      </c>
      <c r="E10" s="16">
        <v>262235</v>
      </c>
      <c r="F10" s="16">
        <v>256371</v>
      </c>
      <c r="G10" s="16">
        <v>260646</v>
      </c>
      <c r="H10" s="16">
        <v>262197</v>
      </c>
      <c r="I10" s="16">
        <v>263240</v>
      </c>
      <c r="J10" s="16">
        <v>265274</v>
      </c>
      <c r="K10" s="16">
        <v>264758</v>
      </c>
      <c r="L10" s="16">
        <v>268884</v>
      </c>
      <c r="M10" s="51">
        <v>266518</v>
      </c>
      <c r="N10" s="18">
        <f t="shared" si="0"/>
        <v>264067.8333333333</v>
      </c>
    </row>
    <row r="11" spans="1:14" s="7" customFormat="1" ht="12" customHeight="1">
      <c r="A11" s="10" t="str">
        <f>'Pregnant Women Participating'!A11</f>
        <v>Rhode Island</v>
      </c>
      <c r="B11" s="18">
        <v>14072</v>
      </c>
      <c r="C11" s="16">
        <v>14298</v>
      </c>
      <c r="D11" s="16">
        <v>14515</v>
      </c>
      <c r="E11" s="16">
        <v>14395</v>
      </c>
      <c r="F11" s="16">
        <v>14198</v>
      </c>
      <c r="G11" s="16">
        <v>14617</v>
      </c>
      <c r="H11" s="16">
        <v>14525</v>
      </c>
      <c r="I11" s="16">
        <v>14484</v>
      </c>
      <c r="J11" s="16">
        <v>14538</v>
      </c>
      <c r="K11" s="16">
        <v>14342</v>
      </c>
      <c r="L11" s="16">
        <v>14481</v>
      </c>
      <c r="M11" s="51">
        <v>14353</v>
      </c>
      <c r="N11" s="18">
        <f t="shared" si="0"/>
        <v>14401.5</v>
      </c>
    </row>
    <row r="12" spans="1:14" s="7" customFormat="1" ht="12" customHeight="1">
      <c r="A12" s="10" t="str">
        <f>'Pregnant Women Participating'!A12</f>
        <v>Vermont</v>
      </c>
      <c r="B12" s="18">
        <v>10867</v>
      </c>
      <c r="C12" s="16">
        <v>10778</v>
      </c>
      <c r="D12" s="16">
        <v>10676</v>
      </c>
      <c r="E12" s="16">
        <v>10593</v>
      </c>
      <c r="F12" s="16">
        <v>10534</v>
      </c>
      <c r="G12" s="16">
        <v>10462</v>
      </c>
      <c r="H12" s="16">
        <v>10409</v>
      </c>
      <c r="I12" s="16">
        <v>10269</v>
      </c>
      <c r="J12" s="16">
        <v>10164</v>
      </c>
      <c r="K12" s="16">
        <v>10103</v>
      </c>
      <c r="L12" s="16">
        <v>10021</v>
      </c>
      <c r="M12" s="51">
        <v>9923</v>
      </c>
      <c r="N12" s="18">
        <f t="shared" si="0"/>
        <v>10399.916666666666</v>
      </c>
    </row>
    <row r="13" spans="1:14" s="7" customFormat="1" ht="12" customHeight="1">
      <c r="A13" s="10" t="str">
        <f>'Pregnant Women Participating'!A13</f>
        <v>Indian Township, ME</v>
      </c>
      <c r="B13" s="18">
        <v>57</v>
      </c>
      <c r="C13" s="16">
        <v>60</v>
      </c>
      <c r="D13" s="16">
        <v>61</v>
      </c>
      <c r="E13" s="16">
        <v>63</v>
      </c>
      <c r="F13" s="16">
        <v>65</v>
      </c>
      <c r="G13" s="16">
        <v>66</v>
      </c>
      <c r="H13" s="16">
        <v>65</v>
      </c>
      <c r="I13" s="16">
        <v>60</v>
      </c>
      <c r="J13" s="16">
        <v>58</v>
      </c>
      <c r="K13" s="16">
        <v>62</v>
      </c>
      <c r="L13" s="16">
        <v>59</v>
      </c>
      <c r="M13" s="51">
        <v>58</v>
      </c>
      <c r="N13" s="18">
        <f t="shared" si="0"/>
        <v>61.166666666666664</v>
      </c>
    </row>
    <row r="14" spans="1:14" s="7" customFormat="1" ht="12" customHeight="1">
      <c r="A14" s="10" t="str">
        <f>'Pregnant Women Participating'!A14</f>
        <v>Pleasant Point, ME</v>
      </c>
      <c r="B14" s="18">
        <v>48</v>
      </c>
      <c r="C14" s="16">
        <v>49</v>
      </c>
      <c r="D14" s="16">
        <v>52</v>
      </c>
      <c r="E14" s="16">
        <v>54</v>
      </c>
      <c r="F14" s="16">
        <v>55</v>
      </c>
      <c r="G14" s="16">
        <v>57</v>
      </c>
      <c r="H14" s="16">
        <v>54</v>
      </c>
      <c r="I14" s="16">
        <v>58</v>
      </c>
      <c r="J14" s="16">
        <v>36</v>
      </c>
      <c r="K14" s="16">
        <v>52</v>
      </c>
      <c r="L14" s="16">
        <v>51</v>
      </c>
      <c r="M14" s="51">
        <v>53</v>
      </c>
      <c r="N14" s="18">
        <f t="shared" si="0"/>
        <v>51.583333333333336</v>
      </c>
    </row>
    <row r="15" spans="1:14" s="7" customFormat="1" ht="12" customHeight="1">
      <c r="A15" s="10" t="str">
        <f>'Pregnant Women Participating'!A15</f>
        <v>Seneca Nation, NY</v>
      </c>
      <c r="B15" s="18">
        <v>50</v>
      </c>
      <c r="C15" s="16">
        <v>61</v>
      </c>
      <c r="D15" s="16">
        <v>48</v>
      </c>
      <c r="E15" s="16">
        <v>48</v>
      </c>
      <c r="F15" s="16">
        <v>46</v>
      </c>
      <c r="G15" s="16">
        <v>54</v>
      </c>
      <c r="H15" s="16">
        <v>45</v>
      </c>
      <c r="I15" s="16">
        <v>42</v>
      </c>
      <c r="J15" s="16">
        <v>40</v>
      </c>
      <c r="K15" s="16">
        <v>34</v>
      </c>
      <c r="L15" s="16">
        <v>39</v>
      </c>
      <c r="M15" s="51">
        <v>41</v>
      </c>
      <c r="N15" s="18">
        <f t="shared" si="0"/>
        <v>45.666666666666664</v>
      </c>
    </row>
    <row r="16" spans="1:14" s="22" customFormat="1" ht="24.75" customHeight="1">
      <c r="A16" s="19" t="str">
        <f>'Pregnant Women Participating'!A16</f>
        <v>Northeast Region</v>
      </c>
      <c r="B16" s="21">
        <v>422092</v>
      </c>
      <c r="C16" s="20">
        <v>418823</v>
      </c>
      <c r="D16" s="20">
        <v>416710</v>
      </c>
      <c r="E16" s="20">
        <v>413840</v>
      </c>
      <c r="F16" s="20">
        <v>404174</v>
      </c>
      <c r="G16" s="20">
        <v>412034</v>
      </c>
      <c r="H16" s="20">
        <v>411745</v>
      </c>
      <c r="I16" s="20">
        <v>413181</v>
      </c>
      <c r="J16" s="20">
        <v>413055</v>
      </c>
      <c r="K16" s="20">
        <v>415550</v>
      </c>
      <c r="L16" s="20">
        <v>420697</v>
      </c>
      <c r="M16" s="50">
        <v>411382</v>
      </c>
      <c r="N16" s="21">
        <f t="shared" si="0"/>
        <v>414440.25</v>
      </c>
    </row>
    <row r="17" spans="1:14" ht="12" customHeight="1">
      <c r="A17" s="10" t="str">
        <f>'Pregnant Women Participating'!A17</f>
        <v>Delaware</v>
      </c>
      <c r="B17" s="18">
        <v>13240</v>
      </c>
      <c r="C17" s="16">
        <v>13189</v>
      </c>
      <c r="D17" s="16">
        <v>13005</v>
      </c>
      <c r="E17" s="16">
        <v>13049</v>
      </c>
      <c r="F17" s="16">
        <v>12821</v>
      </c>
      <c r="G17" s="16">
        <v>12741</v>
      </c>
      <c r="H17" s="16">
        <v>12511</v>
      </c>
      <c r="I17" s="16">
        <v>12713</v>
      </c>
      <c r="J17" s="16">
        <v>12679</v>
      </c>
      <c r="K17" s="16">
        <v>12538</v>
      </c>
      <c r="L17" s="16">
        <v>12634</v>
      </c>
      <c r="M17" s="51">
        <v>12669</v>
      </c>
      <c r="N17" s="18">
        <f t="shared" si="0"/>
        <v>12815.75</v>
      </c>
    </row>
    <row r="18" spans="1:14" ht="12" customHeight="1">
      <c r="A18" s="10" t="str">
        <f>'Pregnant Women Participating'!A18</f>
        <v>District of Columbia</v>
      </c>
      <c r="B18" s="18">
        <v>8031</v>
      </c>
      <c r="C18" s="16">
        <v>7881</v>
      </c>
      <c r="D18" s="16">
        <v>7835</v>
      </c>
      <c r="E18" s="16">
        <v>7611</v>
      </c>
      <c r="F18" s="16">
        <v>7142</v>
      </c>
      <c r="G18" s="16">
        <v>7411</v>
      </c>
      <c r="H18" s="16">
        <v>7423</v>
      </c>
      <c r="I18" s="16">
        <v>7508</v>
      </c>
      <c r="J18" s="16">
        <v>7549</v>
      </c>
      <c r="K18" s="16">
        <v>7657</v>
      </c>
      <c r="L18" s="16">
        <v>7908</v>
      </c>
      <c r="M18" s="51">
        <v>7865</v>
      </c>
      <c r="N18" s="18">
        <f t="shared" si="0"/>
        <v>7651.75</v>
      </c>
    </row>
    <row r="19" spans="1:14" ht="12" customHeight="1">
      <c r="A19" s="10" t="str">
        <f>'Pregnant Women Participating'!A19</f>
        <v>Maryland</v>
      </c>
      <c r="B19" s="18">
        <v>78865</v>
      </c>
      <c r="C19" s="16">
        <v>78232</v>
      </c>
      <c r="D19" s="16">
        <v>76791</v>
      </c>
      <c r="E19" s="16">
        <v>75606</v>
      </c>
      <c r="F19" s="16">
        <v>73554</v>
      </c>
      <c r="G19" s="16">
        <v>76255</v>
      </c>
      <c r="H19" s="16">
        <v>76712</v>
      </c>
      <c r="I19" s="16">
        <v>77123</v>
      </c>
      <c r="J19" s="16">
        <v>75977</v>
      </c>
      <c r="K19" s="16">
        <v>75962</v>
      </c>
      <c r="L19" s="16">
        <v>76530</v>
      </c>
      <c r="M19" s="51">
        <v>76068</v>
      </c>
      <c r="N19" s="18">
        <f t="shared" si="0"/>
        <v>76472.91666666667</v>
      </c>
    </row>
    <row r="20" spans="1:14" ht="12" customHeight="1">
      <c r="A20" s="10" t="str">
        <f>'Pregnant Women Participating'!A20</f>
        <v>New Jersey</v>
      </c>
      <c r="B20" s="18">
        <v>90455</v>
      </c>
      <c r="C20" s="16">
        <v>90558</v>
      </c>
      <c r="D20" s="16">
        <v>91516</v>
      </c>
      <c r="E20" s="16">
        <v>91901</v>
      </c>
      <c r="F20" s="16">
        <v>90352</v>
      </c>
      <c r="G20" s="16">
        <v>94065</v>
      </c>
      <c r="H20" s="16">
        <v>93929</v>
      </c>
      <c r="I20" s="16">
        <v>94718</v>
      </c>
      <c r="J20" s="16">
        <v>94495</v>
      </c>
      <c r="K20" s="16">
        <v>93737</v>
      </c>
      <c r="L20" s="16">
        <v>96133</v>
      </c>
      <c r="M20" s="51">
        <v>94640</v>
      </c>
      <c r="N20" s="18">
        <f t="shared" si="0"/>
        <v>93041.58333333333</v>
      </c>
    </row>
    <row r="21" spans="1:14" ht="12" customHeight="1">
      <c r="A21" s="10" t="str">
        <f>'Pregnant Women Participating'!A21</f>
        <v>Pennsylvania</v>
      </c>
      <c r="B21" s="18">
        <v>142867</v>
      </c>
      <c r="C21" s="16">
        <v>144030</v>
      </c>
      <c r="D21" s="16">
        <v>142552</v>
      </c>
      <c r="E21" s="16">
        <v>141215</v>
      </c>
      <c r="F21" s="16">
        <v>136906</v>
      </c>
      <c r="G21" s="16">
        <v>139211</v>
      </c>
      <c r="H21" s="16">
        <v>137794</v>
      </c>
      <c r="I21" s="16">
        <v>137348</v>
      </c>
      <c r="J21" s="16">
        <v>136702</v>
      </c>
      <c r="K21" s="16">
        <v>136908</v>
      </c>
      <c r="L21" s="16">
        <v>142773</v>
      </c>
      <c r="M21" s="51">
        <v>141165</v>
      </c>
      <c r="N21" s="18">
        <f t="shared" si="0"/>
        <v>139955.91666666666</v>
      </c>
    </row>
    <row r="22" spans="1:14" ht="12" customHeight="1">
      <c r="A22" s="10" t="str">
        <f>'Pregnant Women Participating'!A22</f>
        <v>Puerto Rico</v>
      </c>
      <c r="B22" s="18">
        <v>116148</v>
      </c>
      <c r="C22" s="16">
        <v>113171</v>
      </c>
      <c r="D22" s="16">
        <v>111761</v>
      </c>
      <c r="E22" s="16">
        <v>110813</v>
      </c>
      <c r="F22" s="16">
        <v>114969</v>
      </c>
      <c r="G22" s="16">
        <v>116700</v>
      </c>
      <c r="H22" s="16">
        <v>116824</v>
      </c>
      <c r="I22" s="16">
        <v>116230</v>
      </c>
      <c r="J22" s="16">
        <v>117169</v>
      </c>
      <c r="K22" s="16">
        <v>114932</v>
      </c>
      <c r="L22" s="16">
        <v>115234</v>
      </c>
      <c r="M22" s="51">
        <v>117568</v>
      </c>
      <c r="N22" s="18">
        <f t="shared" si="0"/>
        <v>115126.58333333333</v>
      </c>
    </row>
    <row r="23" spans="1:14" ht="12" customHeight="1">
      <c r="A23" s="10" t="str">
        <f>'Pregnant Women Participating'!A23</f>
        <v>Virginia</v>
      </c>
      <c r="B23" s="18">
        <v>81827</v>
      </c>
      <c r="C23" s="16">
        <v>84439</v>
      </c>
      <c r="D23" s="16">
        <v>82359</v>
      </c>
      <c r="E23" s="16">
        <v>80484</v>
      </c>
      <c r="F23" s="16">
        <v>79570</v>
      </c>
      <c r="G23" s="16">
        <v>80255</v>
      </c>
      <c r="H23" s="16">
        <v>79795</v>
      </c>
      <c r="I23" s="16">
        <v>80269</v>
      </c>
      <c r="J23" s="16">
        <v>80349</v>
      </c>
      <c r="K23" s="16">
        <v>80706</v>
      </c>
      <c r="L23" s="16">
        <v>81748</v>
      </c>
      <c r="M23" s="51">
        <v>81908</v>
      </c>
      <c r="N23" s="18">
        <f t="shared" si="0"/>
        <v>81142.41666666667</v>
      </c>
    </row>
    <row r="24" spans="1:14" ht="12" customHeight="1">
      <c r="A24" s="10" t="str">
        <f>'Pregnant Women Participating'!A24</f>
        <v>Virgin Islands</v>
      </c>
      <c r="B24" s="18">
        <v>3318</v>
      </c>
      <c r="C24" s="16">
        <v>3366</v>
      </c>
      <c r="D24" s="16">
        <v>3161</v>
      </c>
      <c r="E24" s="16">
        <v>3229</v>
      </c>
      <c r="F24" s="16">
        <v>3179</v>
      </c>
      <c r="G24" s="16">
        <v>3212</v>
      </c>
      <c r="H24" s="16">
        <v>3156</v>
      </c>
      <c r="I24" s="16">
        <v>3092</v>
      </c>
      <c r="J24" s="16">
        <v>3079</v>
      </c>
      <c r="K24" s="16">
        <v>3010</v>
      </c>
      <c r="L24" s="16">
        <v>2911</v>
      </c>
      <c r="M24" s="51">
        <v>2887</v>
      </c>
      <c r="N24" s="18">
        <f t="shared" si="0"/>
        <v>3133.3333333333335</v>
      </c>
    </row>
    <row r="25" spans="1:14" ht="12" customHeight="1">
      <c r="A25" s="10" t="str">
        <f>'Pregnant Women Participating'!A25</f>
        <v>West Virginia</v>
      </c>
      <c r="B25" s="18">
        <v>28614</v>
      </c>
      <c r="C25" s="16">
        <v>28844</v>
      </c>
      <c r="D25" s="16">
        <v>28511</v>
      </c>
      <c r="E25" s="16">
        <v>27825</v>
      </c>
      <c r="F25" s="16">
        <v>26622</v>
      </c>
      <c r="G25" s="16">
        <v>27413</v>
      </c>
      <c r="H25" s="16">
        <v>27411</v>
      </c>
      <c r="I25" s="16">
        <v>27316</v>
      </c>
      <c r="J25" s="16">
        <v>26763</v>
      </c>
      <c r="K25" s="16">
        <v>26825</v>
      </c>
      <c r="L25" s="16">
        <v>27439</v>
      </c>
      <c r="M25" s="51">
        <v>27243</v>
      </c>
      <c r="N25" s="18">
        <f t="shared" si="0"/>
        <v>27568.833333333332</v>
      </c>
    </row>
    <row r="26" spans="1:14" s="23" customFormat="1" ht="24.75" customHeight="1">
      <c r="A26" s="19" t="str">
        <f>'Pregnant Women Participating'!A26</f>
        <v>Mid-Atlantic Region</v>
      </c>
      <c r="B26" s="21">
        <v>563365</v>
      </c>
      <c r="C26" s="20">
        <v>563710</v>
      </c>
      <c r="D26" s="20">
        <v>557491</v>
      </c>
      <c r="E26" s="20">
        <v>551733</v>
      </c>
      <c r="F26" s="20">
        <v>545115</v>
      </c>
      <c r="G26" s="20">
        <v>557263</v>
      </c>
      <c r="H26" s="20">
        <v>555555</v>
      </c>
      <c r="I26" s="20">
        <v>556317</v>
      </c>
      <c r="J26" s="20">
        <v>554762</v>
      </c>
      <c r="K26" s="20">
        <v>552275</v>
      </c>
      <c r="L26" s="20">
        <v>563310</v>
      </c>
      <c r="M26" s="50">
        <v>562013</v>
      </c>
      <c r="N26" s="21">
        <f t="shared" si="0"/>
        <v>556909.0833333334</v>
      </c>
    </row>
    <row r="27" spans="1:14" ht="12" customHeight="1">
      <c r="A27" s="10" t="str">
        <f>'Pregnant Women Participating'!A27</f>
        <v>Alabama</v>
      </c>
      <c r="B27" s="18">
        <v>72371</v>
      </c>
      <c r="C27" s="16">
        <v>72231</v>
      </c>
      <c r="D27" s="16">
        <v>72972</v>
      </c>
      <c r="E27" s="16">
        <v>72106</v>
      </c>
      <c r="F27" s="16">
        <v>70459</v>
      </c>
      <c r="G27" s="16">
        <v>72638</v>
      </c>
      <c r="H27" s="16">
        <v>73887</v>
      </c>
      <c r="I27" s="16">
        <v>75044</v>
      </c>
      <c r="J27" s="16">
        <v>76016</v>
      </c>
      <c r="K27" s="16">
        <v>76949</v>
      </c>
      <c r="L27" s="16">
        <v>79500</v>
      </c>
      <c r="M27" s="51">
        <v>79122</v>
      </c>
      <c r="N27" s="18">
        <f t="shared" si="0"/>
        <v>74441.25</v>
      </c>
    </row>
    <row r="28" spans="1:14" ht="12" customHeight="1">
      <c r="A28" s="10" t="str">
        <f>'Pregnant Women Participating'!A28</f>
        <v>Florida</v>
      </c>
      <c r="B28" s="18">
        <v>275540</v>
      </c>
      <c r="C28" s="16">
        <v>275267</v>
      </c>
      <c r="D28" s="16">
        <v>274045</v>
      </c>
      <c r="E28" s="16">
        <v>266352</v>
      </c>
      <c r="F28" s="16">
        <v>263387</v>
      </c>
      <c r="G28" s="16">
        <v>258900</v>
      </c>
      <c r="H28" s="16">
        <v>262014</v>
      </c>
      <c r="I28" s="16">
        <v>257424</v>
      </c>
      <c r="J28" s="16">
        <v>260869</v>
      </c>
      <c r="K28" s="16">
        <v>258503</v>
      </c>
      <c r="L28" s="16">
        <v>260578</v>
      </c>
      <c r="M28" s="51">
        <v>263279</v>
      </c>
      <c r="N28" s="18">
        <f t="shared" si="0"/>
        <v>264679.8333333333</v>
      </c>
    </row>
    <row r="29" spans="1:14" ht="12" customHeight="1">
      <c r="A29" s="10" t="str">
        <f>'Pregnant Women Participating'!A29</f>
        <v>Georgia</v>
      </c>
      <c r="B29" s="18">
        <v>166482</v>
      </c>
      <c r="C29" s="16">
        <v>165367</v>
      </c>
      <c r="D29" s="16">
        <v>166401</v>
      </c>
      <c r="E29" s="16">
        <v>161744</v>
      </c>
      <c r="F29" s="16">
        <v>158351</v>
      </c>
      <c r="G29" s="16">
        <v>161284</v>
      </c>
      <c r="H29" s="16">
        <v>160534</v>
      </c>
      <c r="I29" s="16">
        <v>160327</v>
      </c>
      <c r="J29" s="16">
        <v>161287</v>
      </c>
      <c r="K29" s="16">
        <v>161271</v>
      </c>
      <c r="L29" s="16">
        <v>163904</v>
      </c>
      <c r="M29" s="51">
        <v>163338</v>
      </c>
      <c r="N29" s="18">
        <f t="shared" si="0"/>
        <v>162524.16666666666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1"/>
      <c r="N30" s="18" t="str">
        <f t="shared" si="0"/>
        <v> </v>
      </c>
    </row>
    <row r="31" spans="1:14" ht="12" customHeight="1">
      <c r="A31" s="10" t="str">
        <f>'Pregnant Women Participating'!A31</f>
        <v>Kentucky</v>
      </c>
      <c r="B31" s="18">
        <v>77759</v>
      </c>
      <c r="C31" s="16">
        <v>76106</v>
      </c>
      <c r="D31" s="16">
        <v>74247</v>
      </c>
      <c r="E31" s="16">
        <v>73533</v>
      </c>
      <c r="F31" s="16">
        <v>71872</v>
      </c>
      <c r="G31" s="16">
        <v>73376</v>
      </c>
      <c r="H31" s="16">
        <v>73053</v>
      </c>
      <c r="I31" s="16">
        <v>73218</v>
      </c>
      <c r="J31" s="16">
        <v>73135</v>
      </c>
      <c r="K31" s="16">
        <v>72926</v>
      </c>
      <c r="L31" s="16">
        <v>75004</v>
      </c>
      <c r="M31" s="51">
        <v>74963</v>
      </c>
      <c r="N31" s="18">
        <f t="shared" si="0"/>
        <v>74099.33333333333</v>
      </c>
    </row>
    <row r="32" spans="1:14" ht="12" customHeight="1">
      <c r="A32" s="10" t="str">
        <f>'Pregnant Women Participating'!A32</f>
        <v>Mississippi</v>
      </c>
      <c r="B32" s="18">
        <v>57916</v>
      </c>
      <c r="C32" s="16">
        <v>56170</v>
      </c>
      <c r="D32" s="16">
        <v>54824</v>
      </c>
      <c r="E32" s="16">
        <v>53398</v>
      </c>
      <c r="F32" s="16">
        <v>50569</v>
      </c>
      <c r="G32" s="16">
        <v>52905</v>
      </c>
      <c r="H32" s="16">
        <v>52075</v>
      </c>
      <c r="I32" s="16">
        <v>51048</v>
      </c>
      <c r="J32" s="16">
        <v>52292</v>
      </c>
      <c r="K32" s="16">
        <v>51997</v>
      </c>
      <c r="L32" s="16">
        <v>54147</v>
      </c>
      <c r="M32" s="51">
        <v>54023</v>
      </c>
      <c r="N32" s="18">
        <f t="shared" si="0"/>
        <v>53447</v>
      </c>
    </row>
    <row r="33" spans="1:14" ht="12" customHeight="1">
      <c r="A33" s="10" t="str">
        <f>'Pregnant Women Participating'!A33</f>
        <v>North Carolina</v>
      </c>
      <c r="B33" s="18">
        <v>144159</v>
      </c>
      <c r="C33" s="16">
        <v>144328</v>
      </c>
      <c r="D33" s="16">
        <v>143825</v>
      </c>
      <c r="E33" s="16">
        <v>142604</v>
      </c>
      <c r="F33" s="16">
        <v>141011</v>
      </c>
      <c r="G33" s="16">
        <v>142979</v>
      </c>
      <c r="H33" s="16">
        <v>142342</v>
      </c>
      <c r="I33" s="16">
        <v>141899</v>
      </c>
      <c r="J33" s="16">
        <v>141263</v>
      </c>
      <c r="K33" s="16">
        <v>141082</v>
      </c>
      <c r="L33" s="16">
        <v>142960</v>
      </c>
      <c r="M33" s="51">
        <v>142317</v>
      </c>
      <c r="N33" s="18">
        <f t="shared" si="0"/>
        <v>142564.08333333334</v>
      </c>
    </row>
    <row r="34" spans="1:14" ht="12" customHeight="1">
      <c r="A34" s="10" t="str">
        <f>'Pregnant Women Participating'!A34</f>
        <v>South Carolina</v>
      </c>
      <c r="B34" s="18">
        <v>62818</v>
      </c>
      <c r="C34" s="16">
        <v>63920</v>
      </c>
      <c r="D34" s="16">
        <v>62475</v>
      </c>
      <c r="E34" s="16">
        <v>61445</v>
      </c>
      <c r="F34" s="16">
        <v>61352</v>
      </c>
      <c r="G34" s="16">
        <v>62086</v>
      </c>
      <c r="H34" s="16">
        <v>62131</v>
      </c>
      <c r="I34" s="16">
        <v>62365</v>
      </c>
      <c r="J34" s="16">
        <v>62722</v>
      </c>
      <c r="K34" s="16">
        <v>62304</v>
      </c>
      <c r="L34" s="16">
        <v>63676</v>
      </c>
      <c r="M34" s="51">
        <v>63933</v>
      </c>
      <c r="N34" s="18">
        <f t="shared" si="0"/>
        <v>62602.25</v>
      </c>
    </row>
    <row r="35" spans="1:14" ht="12" customHeight="1">
      <c r="A35" s="10" t="str">
        <f>'Pregnant Women Participating'!A35</f>
        <v>Tennessee</v>
      </c>
      <c r="B35" s="18">
        <v>84264</v>
      </c>
      <c r="C35" s="16">
        <v>83956</v>
      </c>
      <c r="D35" s="16">
        <v>83448</v>
      </c>
      <c r="E35" s="16">
        <v>81749</v>
      </c>
      <c r="F35" s="16">
        <v>80543</v>
      </c>
      <c r="G35" s="16">
        <v>81809</v>
      </c>
      <c r="H35" s="16">
        <v>82034</v>
      </c>
      <c r="I35" s="16">
        <v>81848</v>
      </c>
      <c r="J35" s="16">
        <v>81310</v>
      </c>
      <c r="K35" s="16">
        <v>81130</v>
      </c>
      <c r="L35" s="16">
        <v>83075</v>
      </c>
      <c r="M35" s="51">
        <v>82821</v>
      </c>
      <c r="N35" s="18">
        <f t="shared" si="0"/>
        <v>82332.25</v>
      </c>
    </row>
    <row r="36" spans="1:14" ht="12" customHeight="1">
      <c r="A36" s="10" t="str">
        <f>'Pregnant Women Participating'!A36</f>
        <v>Choctaw Indians, MS</v>
      </c>
      <c r="B36" s="18">
        <v>609</v>
      </c>
      <c r="C36" s="16">
        <v>548</v>
      </c>
      <c r="D36" s="16">
        <v>499</v>
      </c>
      <c r="E36" s="16">
        <v>515</v>
      </c>
      <c r="F36" s="16">
        <v>442</v>
      </c>
      <c r="G36" s="16">
        <v>452</v>
      </c>
      <c r="H36" s="16">
        <v>501</v>
      </c>
      <c r="I36" s="16">
        <v>493</v>
      </c>
      <c r="J36" s="16">
        <v>551</v>
      </c>
      <c r="K36" s="16">
        <v>485</v>
      </c>
      <c r="L36" s="16">
        <v>561</v>
      </c>
      <c r="M36" s="51">
        <v>571</v>
      </c>
      <c r="N36" s="18">
        <f t="shared" si="0"/>
        <v>518.9166666666666</v>
      </c>
    </row>
    <row r="37" spans="1:14" ht="12" customHeight="1">
      <c r="A37" s="10" t="str">
        <f>'Pregnant Women Participating'!A37</f>
        <v>Eastern Cherokee, NC</v>
      </c>
      <c r="B37" s="18">
        <v>389</v>
      </c>
      <c r="C37" s="16">
        <v>378</v>
      </c>
      <c r="D37" s="16">
        <v>348</v>
      </c>
      <c r="E37" s="16">
        <v>340</v>
      </c>
      <c r="F37" s="16">
        <v>342</v>
      </c>
      <c r="G37" s="16">
        <v>357</v>
      </c>
      <c r="H37" s="16">
        <v>360</v>
      </c>
      <c r="I37" s="16">
        <v>351</v>
      </c>
      <c r="J37" s="16">
        <v>345</v>
      </c>
      <c r="K37" s="16">
        <v>334</v>
      </c>
      <c r="L37" s="16">
        <v>346</v>
      </c>
      <c r="M37" s="51">
        <v>340</v>
      </c>
      <c r="N37" s="18">
        <f t="shared" si="0"/>
        <v>352.5</v>
      </c>
    </row>
    <row r="38" spans="1:14" s="23" customFormat="1" ht="24.75" customHeight="1">
      <c r="A38" s="19" t="str">
        <f>'Pregnant Women Participating'!A38</f>
        <v>Southeast Region</v>
      </c>
      <c r="B38" s="21">
        <v>942307</v>
      </c>
      <c r="C38" s="20">
        <v>938271</v>
      </c>
      <c r="D38" s="20">
        <v>933084</v>
      </c>
      <c r="E38" s="20">
        <v>913786</v>
      </c>
      <c r="F38" s="20">
        <v>898328</v>
      </c>
      <c r="G38" s="20">
        <v>906786</v>
      </c>
      <c r="H38" s="20">
        <v>908931</v>
      </c>
      <c r="I38" s="20">
        <v>904017</v>
      </c>
      <c r="J38" s="20">
        <v>909790</v>
      </c>
      <c r="K38" s="20">
        <v>906981</v>
      </c>
      <c r="L38" s="20">
        <v>923751</v>
      </c>
      <c r="M38" s="50">
        <v>924707</v>
      </c>
      <c r="N38" s="21">
        <f aca="true" t="shared" si="1" ref="N38:N69">IF(SUM(B38:M38)&gt;0,AVERAGE(B38:M38)," ")</f>
        <v>917561.5833333334</v>
      </c>
    </row>
    <row r="39" spans="1:14" ht="12" customHeight="1">
      <c r="A39" s="10" t="str">
        <f>'Pregnant Women Participating'!A39</f>
        <v>Illinois</v>
      </c>
      <c r="B39" s="18">
        <v>156388</v>
      </c>
      <c r="C39" s="16">
        <v>154618</v>
      </c>
      <c r="D39" s="16">
        <v>152730</v>
      </c>
      <c r="E39" s="16">
        <v>151562</v>
      </c>
      <c r="F39" s="16">
        <v>149560</v>
      </c>
      <c r="G39" s="16">
        <v>151966</v>
      </c>
      <c r="H39" s="16">
        <v>151646</v>
      </c>
      <c r="I39" s="16">
        <v>152017</v>
      </c>
      <c r="J39" s="16">
        <v>151600</v>
      </c>
      <c r="K39" s="16">
        <v>151528</v>
      </c>
      <c r="L39" s="16">
        <v>153750</v>
      </c>
      <c r="M39" s="51">
        <v>151997</v>
      </c>
      <c r="N39" s="18">
        <f t="shared" si="1"/>
        <v>152446.83333333334</v>
      </c>
    </row>
    <row r="40" spans="1:14" ht="12" customHeight="1">
      <c r="A40" s="10" t="str">
        <f>'Pregnant Women Participating'!A40</f>
        <v>Indiana</v>
      </c>
      <c r="B40" s="18">
        <v>87600</v>
      </c>
      <c r="C40" s="16">
        <v>89237</v>
      </c>
      <c r="D40" s="16">
        <v>89668</v>
      </c>
      <c r="E40" s="16">
        <v>87660</v>
      </c>
      <c r="F40" s="16">
        <v>86360</v>
      </c>
      <c r="G40" s="16">
        <v>88773</v>
      </c>
      <c r="H40" s="16">
        <v>88708</v>
      </c>
      <c r="I40" s="16">
        <v>88375</v>
      </c>
      <c r="J40" s="16">
        <v>88424</v>
      </c>
      <c r="K40" s="16">
        <v>88448</v>
      </c>
      <c r="L40" s="16">
        <v>90216</v>
      </c>
      <c r="M40" s="51">
        <v>89380</v>
      </c>
      <c r="N40" s="18">
        <f t="shared" si="1"/>
        <v>88570.75</v>
      </c>
    </row>
    <row r="41" spans="1:14" ht="12" customHeight="1">
      <c r="A41" s="10" t="str">
        <f>'Pregnant Women Participating'!A41</f>
        <v>Michigan</v>
      </c>
      <c r="B41" s="18">
        <v>141078</v>
      </c>
      <c r="C41" s="16">
        <v>139442</v>
      </c>
      <c r="D41" s="16">
        <v>136981</v>
      </c>
      <c r="E41" s="16">
        <v>136479</v>
      </c>
      <c r="F41" s="16">
        <v>134055</v>
      </c>
      <c r="G41" s="16">
        <v>134117</v>
      </c>
      <c r="H41" s="16">
        <v>133670</v>
      </c>
      <c r="I41" s="16">
        <v>133949</v>
      </c>
      <c r="J41" s="16">
        <v>133885</v>
      </c>
      <c r="K41" s="16">
        <v>134176</v>
      </c>
      <c r="L41" s="16">
        <v>135230</v>
      </c>
      <c r="M41" s="51">
        <v>135188</v>
      </c>
      <c r="N41" s="18">
        <f t="shared" si="1"/>
        <v>135687.5</v>
      </c>
    </row>
    <row r="42" spans="1:14" ht="12" customHeight="1">
      <c r="A42" s="10" t="str">
        <f>'Pregnant Women Participating'!A42</f>
        <v>Minnesota</v>
      </c>
      <c r="B42" s="18">
        <v>79553</v>
      </c>
      <c r="C42" s="16">
        <v>78573</v>
      </c>
      <c r="D42" s="16">
        <v>77876</v>
      </c>
      <c r="E42" s="16">
        <v>77894</v>
      </c>
      <c r="F42" s="16">
        <v>76737</v>
      </c>
      <c r="G42" s="16">
        <v>77490</v>
      </c>
      <c r="H42" s="16">
        <v>77971</v>
      </c>
      <c r="I42" s="16">
        <v>77284</v>
      </c>
      <c r="J42" s="16">
        <v>77154</v>
      </c>
      <c r="K42" s="16">
        <v>76896</v>
      </c>
      <c r="L42" s="16">
        <v>77346</v>
      </c>
      <c r="M42" s="51">
        <v>76991</v>
      </c>
      <c r="N42" s="18">
        <f t="shared" si="1"/>
        <v>77647.08333333333</v>
      </c>
    </row>
    <row r="43" spans="1:14" ht="12" customHeight="1">
      <c r="A43" s="10" t="str">
        <f>'Pregnant Women Participating'!A43</f>
        <v>Ohio</v>
      </c>
      <c r="B43" s="18">
        <v>161583</v>
      </c>
      <c r="C43" s="16">
        <v>162149</v>
      </c>
      <c r="D43" s="16">
        <v>161243</v>
      </c>
      <c r="E43" s="16">
        <v>159914</v>
      </c>
      <c r="F43" s="16">
        <v>156468</v>
      </c>
      <c r="G43" s="16">
        <v>156094</v>
      </c>
      <c r="H43" s="16">
        <v>156563</v>
      </c>
      <c r="I43" s="16">
        <v>155469</v>
      </c>
      <c r="J43" s="16">
        <v>155522</v>
      </c>
      <c r="K43" s="16">
        <v>154148</v>
      </c>
      <c r="L43" s="16">
        <v>155545</v>
      </c>
      <c r="M43" s="51">
        <v>154765</v>
      </c>
      <c r="N43" s="18">
        <f t="shared" si="1"/>
        <v>157455.25</v>
      </c>
    </row>
    <row r="44" spans="1:14" ht="12" customHeight="1">
      <c r="A44" s="10" t="str">
        <f>'Pregnant Women Participating'!A44</f>
        <v>Wisconsin</v>
      </c>
      <c r="B44" s="18">
        <v>70759</v>
      </c>
      <c r="C44" s="16">
        <v>70048</v>
      </c>
      <c r="D44" s="16">
        <v>68708</v>
      </c>
      <c r="E44" s="16">
        <v>68534</v>
      </c>
      <c r="F44" s="16">
        <v>67164</v>
      </c>
      <c r="G44" s="16">
        <v>67500</v>
      </c>
      <c r="H44" s="16">
        <v>67811</v>
      </c>
      <c r="I44" s="16">
        <v>67404</v>
      </c>
      <c r="J44" s="16">
        <v>67352</v>
      </c>
      <c r="K44" s="16">
        <v>67423</v>
      </c>
      <c r="L44" s="16">
        <v>68134</v>
      </c>
      <c r="M44" s="51">
        <v>68142</v>
      </c>
      <c r="N44" s="18">
        <f t="shared" si="1"/>
        <v>68248.25</v>
      </c>
    </row>
    <row r="45" spans="1:14" s="23" customFormat="1" ht="24.75" customHeight="1">
      <c r="A45" s="19" t="str">
        <f>'Pregnant Women Participating'!A45</f>
        <v>Midwest Region</v>
      </c>
      <c r="B45" s="21">
        <v>696961</v>
      </c>
      <c r="C45" s="20">
        <v>694067</v>
      </c>
      <c r="D45" s="20">
        <v>687206</v>
      </c>
      <c r="E45" s="20">
        <v>682043</v>
      </c>
      <c r="F45" s="20">
        <v>670344</v>
      </c>
      <c r="G45" s="20">
        <v>675940</v>
      </c>
      <c r="H45" s="20">
        <v>676369</v>
      </c>
      <c r="I45" s="20">
        <v>674498</v>
      </c>
      <c r="J45" s="20">
        <v>673937</v>
      </c>
      <c r="K45" s="20">
        <v>672619</v>
      </c>
      <c r="L45" s="20">
        <v>680221</v>
      </c>
      <c r="M45" s="50">
        <v>676463</v>
      </c>
      <c r="N45" s="21">
        <f t="shared" si="1"/>
        <v>680055.6666666666</v>
      </c>
    </row>
    <row r="46" spans="1:14" ht="12" customHeight="1">
      <c r="A46" s="10" t="str">
        <f>'Pregnant Women Participating'!A46</f>
        <v>Arkansas</v>
      </c>
      <c r="B46" s="18">
        <v>47332</v>
      </c>
      <c r="C46" s="16">
        <v>46587</v>
      </c>
      <c r="D46" s="16">
        <v>47543</v>
      </c>
      <c r="E46" s="16">
        <v>46962</v>
      </c>
      <c r="F46" s="16">
        <v>45719</v>
      </c>
      <c r="G46" s="16">
        <v>47573</v>
      </c>
      <c r="H46" s="16">
        <v>48133</v>
      </c>
      <c r="I46" s="16">
        <v>47940</v>
      </c>
      <c r="J46" s="16">
        <v>48427</v>
      </c>
      <c r="K46" s="16">
        <v>48673</v>
      </c>
      <c r="L46" s="16">
        <v>48600</v>
      </c>
      <c r="M46" s="51">
        <v>46819</v>
      </c>
      <c r="N46" s="18">
        <f t="shared" si="1"/>
        <v>47525.666666666664</v>
      </c>
    </row>
    <row r="47" spans="1:14" ht="12" customHeight="1">
      <c r="A47" s="10" t="str">
        <f>'Pregnant Women Participating'!A47</f>
        <v>Louisiana</v>
      </c>
      <c r="B47" s="18">
        <v>76084</v>
      </c>
      <c r="C47" s="16">
        <v>76253</v>
      </c>
      <c r="D47" s="16">
        <v>76985</v>
      </c>
      <c r="E47" s="16">
        <v>76609</v>
      </c>
      <c r="F47" s="16">
        <v>75819</v>
      </c>
      <c r="G47" s="16">
        <v>76302</v>
      </c>
      <c r="H47" s="16">
        <v>76730</v>
      </c>
      <c r="I47" s="16">
        <v>76807</v>
      </c>
      <c r="J47" s="16">
        <v>77744</v>
      </c>
      <c r="K47" s="16">
        <v>77657</v>
      </c>
      <c r="L47" s="16">
        <v>78553</v>
      </c>
      <c r="M47" s="51">
        <v>79027</v>
      </c>
      <c r="N47" s="18">
        <f t="shared" si="1"/>
        <v>77047.5</v>
      </c>
    </row>
    <row r="48" spans="1:14" ht="12" customHeight="1">
      <c r="A48" s="10" t="str">
        <f>'Pregnant Women Participating'!A48</f>
        <v>New Mexico</v>
      </c>
      <c r="B48" s="18">
        <v>33014</v>
      </c>
      <c r="C48" s="16">
        <v>33244</v>
      </c>
      <c r="D48" s="16">
        <v>33351</v>
      </c>
      <c r="E48" s="16">
        <v>33107</v>
      </c>
      <c r="F48" s="16">
        <v>32698</v>
      </c>
      <c r="G48" s="16">
        <v>33580</v>
      </c>
      <c r="H48" s="16">
        <v>32873</v>
      </c>
      <c r="I48" s="16">
        <v>32443</v>
      </c>
      <c r="J48" s="16">
        <v>32657</v>
      </c>
      <c r="K48" s="16">
        <v>31991</v>
      </c>
      <c r="L48" s="16">
        <v>32735</v>
      </c>
      <c r="M48" s="51">
        <v>33166</v>
      </c>
      <c r="N48" s="18">
        <f t="shared" si="1"/>
        <v>32904.916666666664</v>
      </c>
    </row>
    <row r="49" spans="1:14" ht="12" customHeight="1">
      <c r="A49" s="10" t="str">
        <f>'Pregnant Women Participating'!A49</f>
        <v>Oklahoma</v>
      </c>
      <c r="B49" s="18">
        <v>56359</v>
      </c>
      <c r="C49" s="16">
        <v>55387</v>
      </c>
      <c r="D49" s="16">
        <v>54298</v>
      </c>
      <c r="E49" s="16">
        <v>53697</v>
      </c>
      <c r="F49" s="16">
        <v>51830</v>
      </c>
      <c r="G49" s="16">
        <v>52608</v>
      </c>
      <c r="H49" s="16">
        <v>53043</v>
      </c>
      <c r="I49" s="16">
        <v>53742</v>
      </c>
      <c r="J49" s="16">
        <v>53568</v>
      </c>
      <c r="K49" s="16">
        <v>53997</v>
      </c>
      <c r="L49" s="16">
        <v>55450</v>
      </c>
      <c r="M49" s="51">
        <v>54853</v>
      </c>
      <c r="N49" s="18">
        <f t="shared" si="1"/>
        <v>54069.333333333336</v>
      </c>
    </row>
    <row r="50" spans="1:14" ht="12" customHeight="1">
      <c r="A50" s="10" t="str">
        <f>'Pregnant Women Participating'!A50</f>
        <v>Texas</v>
      </c>
      <c r="B50" s="18">
        <v>537633</v>
      </c>
      <c r="C50" s="16">
        <v>540384</v>
      </c>
      <c r="D50" s="16">
        <v>538692</v>
      </c>
      <c r="E50" s="16">
        <v>535058</v>
      </c>
      <c r="F50" s="16">
        <v>527725</v>
      </c>
      <c r="G50" s="16">
        <v>530083</v>
      </c>
      <c r="H50" s="16">
        <v>530623</v>
      </c>
      <c r="I50" s="16">
        <v>529615</v>
      </c>
      <c r="J50" s="16">
        <v>530439</v>
      </c>
      <c r="K50" s="16">
        <v>528516</v>
      </c>
      <c r="L50" s="16">
        <v>534212</v>
      </c>
      <c r="M50" s="51">
        <v>532453</v>
      </c>
      <c r="N50" s="18">
        <f t="shared" si="1"/>
        <v>532952.75</v>
      </c>
    </row>
    <row r="51" spans="1:14" ht="12" customHeight="1">
      <c r="A51" s="10" t="str">
        <f>'Pregnant Women Participating'!A51</f>
        <v>Acoma, Canoncito &amp; Laguna, NM</v>
      </c>
      <c r="B51" s="18">
        <v>339</v>
      </c>
      <c r="C51" s="16">
        <v>331</v>
      </c>
      <c r="D51" s="16">
        <v>316</v>
      </c>
      <c r="E51" s="16">
        <v>319</v>
      </c>
      <c r="F51" s="16">
        <v>312</v>
      </c>
      <c r="G51" s="16">
        <v>328</v>
      </c>
      <c r="H51" s="16">
        <v>321</v>
      </c>
      <c r="I51" s="16">
        <v>319</v>
      </c>
      <c r="J51" s="16">
        <v>322</v>
      </c>
      <c r="K51" s="16">
        <v>324</v>
      </c>
      <c r="L51" s="16">
        <v>331</v>
      </c>
      <c r="M51" s="51">
        <v>314</v>
      </c>
      <c r="N51" s="18">
        <f t="shared" si="1"/>
        <v>323</v>
      </c>
    </row>
    <row r="52" spans="1:14" ht="12" customHeight="1">
      <c r="A52" s="10" t="str">
        <f>'Pregnant Women Participating'!A52</f>
        <v>Eight Northern Pueblos, NM</v>
      </c>
      <c r="B52" s="18">
        <v>212</v>
      </c>
      <c r="C52" s="16">
        <v>215</v>
      </c>
      <c r="D52" s="16">
        <v>214</v>
      </c>
      <c r="E52" s="16">
        <v>213</v>
      </c>
      <c r="F52" s="16">
        <v>215</v>
      </c>
      <c r="G52" s="16">
        <v>217</v>
      </c>
      <c r="H52" s="16">
        <v>202</v>
      </c>
      <c r="I52" s="16">
        <v>217</v>
      </c>
      <c r="J52" s="16">
        <v>217</v>
      </c>
      <c r="K52" s="16">
        <v>217</v>
      </c>
      <c r="L52" s="16">
        <v>184</v>
      </c>
      <c r="M52" s="51">
        <v>143</v>
      </c>
      <c r="N52" s="18">
        <f t="shared" si="1"/>
        <v>205.5</v>
      </c>
    </row>
    <row r="53" spans="1:14" ht="12" customHeight="1">
      <c r="A53" s="10" t="str">
        <f>'Pregnant Women Participating'!A53</f>
        <v>Five Sandoval Pueblos, NM</v>
      </c>
      <c r="B53" s="18">
        <v>230</v>
      </c>
      <c r="C53" s="16">
        <v>226</v>
      </c>
      <c r="D53" s="16">
        <v>229</v>
      </c>
      <c r="E53" s="16">
        <v>226</v>
      </c>
      <c r="F53" s="16">
        <v>240</v>
      </c>
      <c r="G53" s="16">
        <v>233</v>
      </c>
      <c r="H53" s="16">
        <v>231</v>
      </c>
      <c r="I53" s="16">
        <v>230</v>
      </c>
      <c r="J53" s="16">
        <v>235</v>
      </c>
      <c r="K53" s="16">
        <v>237</v>
      </c>
      <c r="L53" s="16">
        <v>232</v>
      </c>
      <c r="M53" s="51">
        <v>238</v>
      </c>
      <c r="N53" s="18">
        <f t="shared" si="1"/>
        <v>232.25</v>
      </c>
    </row>
    <row r="54" spans="1:14" ht="12" customHeight="1">
      <c r="A54" s="10" t="str">
        <f>'Pregnant Women Participating'!A54</f>
        <v>Isleta Pueblo, NM</v>
      </c>
      <c r="B54" s="18">
        <v>567</v>
      </c>
      <c r="C54" s="16">
        <v>550</v>
      </c>
      <c r="D54" s="16">
        <v>534</v>
      </c>
      <c r="E54" s="16">
        <v>529</v>
      </c>
      <c r="F54" s="16">
        <v>512</v>
      </c>
      <c r="G54" s="16">
        <v>531</v>
      </c>
      <c r="H54" s="16">
        <v>552</v>
      </c>
      <c r="I54" s="16">
        <v>544</v>
      </c>
      <c r="J54" s="16">
        <v>522</v>
      </c>
      <c r="K54" s="16">
        <v>524</v>
      </c>
      <c r="L54" s="16">
        <v>529</v>
      </c>
      <c r="M54" s="51">
        <v>513</v>
      </c>
      <c r="N54" s="18">
        <f t="shared" si="1"/>
        <v>533.9166666666666</v>
      </c>
    </row>
    <row r="55" spans="1:14" ht="12" customHeight="1">
      <c r="A55" s="10" t="str">
        <f>'Pregnant Women Participating'!A55</f>
        <v>San Felipe Pueblo, NM</v>
      </c>
      <c r="B55" s="18">
        <v>203</v>
      </c>
      <c r="C55" s="16">
        <v>183</v>
      </c>
      <c r="D55" s="16">
        <v>202</v>
      </c>
      <c r="E55" s="16">
        <v>191</v>
      </c>
      <c r="F55" s="16">
        <v>184</v>
      </c>
      <c r="G55" s="16">
        <v>184</v>
      </c>
      <c r="H55" s="16">
        <v>173</v>
      </c>
      <c r="I55" s="16">
        <v>174</v>
      </c>
      <c r="J55" s="16">
        <v>184</v>
      </c>
      <c r="K55" s="16">
        <v>196</v>
      </c>
      <c r="L55" s="16">
        <v>185</v>
      </c>
      <c r="M55" s="51">
        <v>137</v>
      </c>
      <c r="N55" s="18">
        <f t="shared" si="1"/>
        <v>183</v>
      </c>
    </row>
    <row r="56" spans="1:14" ht="12" customHeight="1">
      <c r="A56" s="10" t="str">
        <f>'Pregnant Women Participating'!A56</f>
        <v>Santo Domingo Tribe, NM</v>
      </c>
      <c r="B56" s="18">
        <v>116</v>
      </c>
      <c r="C56" s="16">
        <v>125</v>
      </c>
      <c r="D56" s="16">
        <v>102</v>
      </c>
      <c r="E56" s="16">
        <v>108</v>
      </c>
      <c r="F56" s="16">
        <v>100</v>
      </c>
      <c r="G56" s="16">
        <v>117</v>
      </c>
      <c r="H56" s="16">
        <v>111</v>
      </c>
      <c r="I56" s="16">
        <v>117</v>
      </c>
      <c r="J56" s="16">
        <v>118</v>
      </c>
      <c r="K56" s="16">
        <v>110</v>
      </c>
      <c r="L56" s="16">
        <v>109</v>
      </c>
      <c r="M56" s="51">
        <v>104</v>
      </c>
      <c r="N56" s="18">
        <f t="shared" si="1"/>
        <v>111.41666666666667</v>
      </c>
    </row>
    <row r="57" spans="1:14" ht="12" customHeight="1">
      <c r="A57" s="10" t="str">
        <f>'Pregnant Women Participating'!A57</f>
        <v>Zuni Pueblo, NM</v>
      </c>
      <c r="B57" s="18">
        <v>513</v>
      </c>
      <c r="C57" s="16">
        <v>485</v>
      </c>
      <c r="D57" s="16">
        <v>501</v>
      </c>
      <c r="E57" s="16">
        <v>468</v>
      </c>
      <c r="F57" s="16">
        <v>478</v>
      </c>
      <c r="G57" s="16">
        <v>478</v>
      </c>
      <c r="H57" s="16">
        <v>508</v>
      </c>
      <c r="I57" s="16">
        <v>457</v>
      </c>
      <c r="J57" s="16">
        <v>500</v>
      </c>
      <c r="K57" s="16">
        <v>474</v>
      </c>
      <c r="L57" s="16">
        <v>494</v>
      </c>
      <c r="M57" s="51">
        <v>463</v>
      </c>
      <c r="N57" s="18">
        <f t="shared" si="1"/>
        <v>484.9166666666667</v>
      </c>
    </row>
    <row r="58" spans="1:14" ht="12" customHeight="1">
      <c r="A58" s="10" t="str">
        <f>'Pregnant Women Participating'!A58</f>
        <v>Cherokee Nation, OK</v>
      </c>
      <c r="B58" s="18">
        <v>4316</v>
      </c>
      <c r="C58" s="16">
        <v>4262</v>
      </c>
      <c r="D58" s="16">
        <v>4163</v>
      </c>
      <c r="E58" s="16">
        <v>4153</v>
      </c>
      <c r="F58" s="16">
        <v>3837</v>
      </c>
      <c r="G58" s="16">
        <v>3963</v>
      </c>
      <c r="H58" s="16">
        <v>4041</v>
      </c>
      <c r="I58" s="16">
        <v>3920</v>
      </c>
      <c r="J58" s="16">
        <v>3977</v>
      </c>
      <c r="K58" s="16">
        <v>4021</v>
      </c>
      <c r="L58" s="16">
        <v>4147</v>
      </c>
      <c r="M58" s="51">
        <v>4112</v>
      </c>
      <c r="N58" s="18">
        <f t="shared" si="1"/>
        <v>4076</v>
      </c>
    </row>
    <row r="59" spans="1:14" ht="12" customHeight="1">
      <c r="A59" s="10" t="str">
        <f>'Pregnant Women Participating'!A59</f>
        <v>Chickasaw Nation, OK</v>
      </c>
      <c r="B59" s="18">
        <v>2197</v>
      </c>
      <c r="C59" s="16">
        <v>2199</v>
      </c>
      <c r="D59" s="16">
        <v>2184</v>
      </c>
      <c r="E59" s="16">
        <v>2220</v>
      </c>
      <c r="F59" s="16">
        <v>2089</v>
      </c>
      <c r="G59" s="16">
        <v>2062</v>
      </c>
      <c r="H59" s="16">
        <v>2141</v>
      </c>
      <c r="I59" s="16">
        <v>2119</v>
      </c>
      <c r="J59" s="16">
        <v>2100</v>
      </c>
      <c r="K59" s="16">
        <v>2143</v>
      </c>
      <c r="L59" s="16">
        <v>2201</v>
      </c>
      <c r="M59" s="51">
        <v>2105</v>
      </c>
      <c r="N59" s="18">
        <f t="shared" si="1"/>
        <v>2146.6666666666665</v>
      </c>
    </row>
    <row r="60" spans="1:14" ht="12" customHeight="1">
      <c r="A60" s="10" t="str">
        <f>'Pregnant Women Participating'!A60</f>
        <v>Choctaw Nation, OK</v>
      </c>
      <c r="B60" s="18">
        <v>2196</v>
      </c>
      <c r="C60" s="16">
        <v>2181</v>
      </c>
      <c r="D60" s="16">
        <v>2251</v>
      </c>
      <c r="E60" s="16">
        <v>2246</v>
      </c>
      <c r="F60" s="16">
        <v>2132</v>
      </c>
      <c r="G60" s="16">
        <v>2137</v>
      </c>
      <c r="H60" s="16">
        <v>2156</v>
      </c>
      <c r="I60" s="16">
        <v>2172</v>
      </c>
      <c r="J60" s="16">
        <v>2211</v>
      </c>
      <c r="K60" s="16">
        <v>2211</v>
      </c>
      <c r="L60" s="16">
        <v>2257</v>
      </c>
      <c r="M60" s="51">
        <v>2208</v>
      </c>
      <c r="N60" s="18">
        <f t="shared" si="1"/>
        <v>2196.5</v>
      </c>
    </row>
    <row r="61" spans="1:14" ht="12" customHeight="1">
      <c r="A61" s="10" t="str">
        <f>'Pregnant Women Participating'!A61</f>
        <v>Citizen Potawatomi Nation, OK</v>
      </c>
      <c r="B61" s="18">
        <v>721</v>
      </c>
      <c r="C61" s="16">
        <v>818</v>
      </c>
      <c r="D61" s="16">
        <v>713</v>
      </c>
      <c r="E61" s="16">
        <v>823</v>
      </c>
      <c r="F61" s="16">
        <v>713</v>
      </c>
      <c r="G61" s="16">
        <v>664</v>
      </c>
      <c r="H61" s="16">
        <v>736</v>
      </c>
      <c r="I61" s="16">
        <v>697</v>
      </c>
      <c r="J61" s="16">
        <v>688</v>
      </c>
      <c r="K61" s="16">
        <v>666</v>
      </c>
      <c r="L61" s="16">
        <v>676</v>
      </c>
      <c r="M61" s="51">
        <v>686</v>
      </c>
      <c r="N61" s="18">
        <f t="shared" si="1"/>
        <v>716.75</v>
      </c>
    </row>
    <row r="62" spans="1:14" ht="12" customHeight="1">
      <c r="A62" s="10" t="str">
        <f>'Pregnant Women Participating'!A62</f>
        <v>Inter-Tribal Council, OK</v>
      </c>
      <c r="B62" s="18">
        <v>546</v>
      </c>
      <c r="C62" s="16">
        <v>538</v>
      </c>
      <c r="D62" s="16">
        <v>537</v>
      </c>
      <c r="E62" s="16">
        <v>553</v>
      </c>
      <c r="F62" s="16">
        <v>538</v>
      </c>
      <c r="G62" s="16">
        <v>559</v>
      </c>
      <c r="H62" s="16">
        <v>571</v>
      </c>
      <c r="I62" s="16">
        <v>561</v>
      </c>
      <c r="J62" s="16">
        <v>568</v>
      </c>
      <c r="K62" s="16">
        <v>544</v>
      </c>
      <c r="L62" s="16">
        <v>481</v>
      </c>
      <c r="M62" s="51">
        <v>489</v>
      </c>
      <c r="N62" s="18">
        <f t="shared" si="1"/>
        <v>540.4166666666666</v>
      </c>
    </row>
    <row r="63" spans="1:14" ht="12" customHeight="1">
      <c r="A63" s="10" t="str">
        <f>'Pregnant Women Participating'!A63</f>
        <v>Muscogee Creek Nation, OK</v>
      </c>
      <c r="B63" s="18">
        <v>1808</v>
      </c>
      <c r="C63" s="16">
        <v>1684</v>
      </c>
      <c r="D63" s="16">
        <v>1701</v>
      </c>
      <c r="E63" s="16">
        <v>1734</v>
      </c>
      <c r="F63" s="16">
        <v>1632</v>
      </c>
      <c r="G63" s="16">
        <v>1668</v>
      </c>
      <c r="H63" s="16">
        <v>1648</v>
      </c>
      <c r="I63" s="16">
        <v>1628</v>
      </c>
      <c r="J63" s="16">
        <v>1610</v>
      </c>
      <c r="K63" s="16">
        <v>1683</v>
      </c>
      <c r="L63" s="16">
        <v>1719</v>
      </c>
      <c r="M63" s="51">
        <v>1728</v>
      </c>
      <c r="N63" s="18">
        <f t="shared" si="1"/>
        <v>1686.9166666666667</v>
      </c>
    </row>
    <row r="64" spans="1:14" ht="12" customHeight="1">
      <c r="A64" s="10" t="str">
        <f>'Pregnant Women Participating'!A64</f>
        <v>Osage Tribal Council, OK</v>
      </c>
      <c r="B64" s="18">
        <v>1448</v>
      </c>
      <c r="C64" s="16">
        <v>1305</v>
      </c>
      <c r="D64" s="16">
        <v>1457</v>
      </c>
      <c r="E64" s="16">
        <v>1457</v>
      </c>
      <c r="F64" s="16">
        <v>1273</v>
      </c>
      <c r="G64" s="16">
        <v>1258</v>
      </c>
      <c r="H64" s="16">
        <v>1247</v>
      </c>
      <c r="I64" s="16">
        <v>1240</v>
      </c>
      <c r="J64" s="16">
        <v>1294</v>
      </c>
      <c r="K64" s="16">
        <v>1375</v>
      </c>
      <c r="L64" s="16">
        <v>1427</v>
      </c>
      <c r="M64" s="51">
        <v>1378</v>
      </c>
      <c r="N64" s="18">
        <f t="shared" si="1"/>
        <v>1346.5833333333333</v>
      </c>
    </row>
    <row r="65" spans="1:14" ht="12" customHeight="1">
      <c r="A65" s="10" t="str">
        <f>'Pregnant Women Participating'!A65</f>
        <v>Otoe-Missouria Tribe, OK</v>
      </c>
      <c r="B65" s="18">
        <v>373</v>
      </c>
      <c r="C65" s="16">
        <v>366</v>
      </c>
      <c r="D65" s="16">
        <v>362</v>
      </c>
      <c r="E65" s="16">
        <v>364</v>
      </c>
      <c r="F65" s="16">
        <v>337</v>
      </c>
      <c r="G65" s="16">
        <v>347</v>
      </c>
      <c r="H65" s="16">
        <v>357</v>
      </c>
      <c r="I65" s="16">
        <v>340</v>
      </c>
      <c r="J65" s="16">
        <v>337</v>
      </c>
      <c r="K65" s="16">
        <v>337</v>
      </c>
      <c r="L65" s="16">
        <v>342</v>
      </c>
      <c r="M65" s="51">
        <v>323</v>
      </c>
      <c r="N65" s="18">
        <f t="shared" si="1"/>
        <v>348.75</v>
      </c>
    </row>
    <row r="66" spans="1:14" ht="12" customHeight="1">
      <c r="A66" s="10" t="str">
        <f>'Pregnant Women Participating'!A66</f>
        <v>Wichita, Caddo &amp; Delaware (WCD), OK</v>
      </c>
      <c r="B66" s="18">
        <v>2238</v>
      </c>
      <c r="C66" s="16">
        <v>2223</v>
      </c>
      <c r="D66" s="16">
        <v>2163</v>
      </c>
      <c r="E66" s="16">
        <v>2155</v>
      </c>
      <c r="F66" s="16">
        <v>2048</v>
      </c>
      <c r="G66" s="16">
        <v>2162</v>
      </c>
      <c r="H66" s="16">
        <v>2236</v>
      </c>
      <c r="I66" s="16">
        <v>2254</v>
      </c>
      <c r="J66" s="16">
        <v>2267</v>
      </c>
      <c r="K66" s="16">
        <v>2211</v>
      </c>
      <c r="L66" s="16">
        <v>2364</v>
      </c>
      <c r="M66" s="51">
        <v>2317</v>
      </c>
      <c r="N66" s="18">
        <f t="shared" si="1"/>
        <v>2219.8333333333335</v>
      </c>
    </row>
    <row r="67" spans="1:14" s="23" customFormat="1" ht="24.75" customHeight="1">
      <c r="A67" s="19" t="str">
        <f>'Pregnant Women Participating'!A67</f>
        <v>Southwest Region</v>
      </c>
      <c r="B67" s="21">
        <v>768445</v>
      </c>
      <c r="C67" s="20">
        <v>769546</v>
      </c>
      <c r="D67" s="20">
        <v>768498</v>
      </c>
      <c r="E67" s="20">
        <v>763192</v>
      </c>
      <c r="F67" s="20">
        <v>750431</v>
      </c>
      <c r="G67" s="20">
        <v>757054</v>
      </c>
      <c r="H67" s="20">
        <v>758633</v>
      </c>
      <c r="I67" s="20">
        <v>757536</v>
      </c>
      <c r="J67" s="20">
        <v>759985</v>
      </c>
      <c r="K67" s="20">
        <v>758107</v>
      </c>
      <c r="L67" s="20">
        <v>767228</v>
      </c>
      <c r="M67" s="50">
        <v>763576</v>
      </c>
      <c r="N67" s="21">
        <f t="shared" si="1"/>
        <v>761852.5833333334</v>
      </c>
    </row>
    <row r="68" spans="1:14" ht="12" customHeight="1">
      <c r="A68" s="10" t="str">
        <f>'Pregnant Women Participating'!A68</f>
        <v>Colorado</v>
      </c>
      <c r="B68" s="18">
        <v>57441</v>
      </c>
      <c r="C68" s="16">
        <v>57129</v>
      </c>
      <c r="D68" s="16">
        <v>57307</v>
      </c>
      <c r="E68" s="16">
        <v>56837</v>
      </c>
      <c r="F68" s="16">
        <v>56725</v>
      </c>
      <c r="G68" s="16">
        <v>57706</v>
      </c>
      <c r="H68" s="16">
        <v>57338</v>
      </c>
      <c r="I68" s="16">
        <v>56817</v>
      </c>
      <c r="J68" s="16">
        <v>55980</v>
      </c>
      <c r="K68" s="16">
        <v>55315</v>
      </c>
      <c r="L68" s="16">
        <v>55482</v>
      </c>
      <c r="M68" s="51">
        <v>55400</v>
      </c>
      <c r="N68" s="18">
        <f t="shared" si="1"/>
        <v>56623.083333333336</v>
      </c>
    </row>
    <row r="69" spans="1:14" ht="12" customHeight="1">
      <c r="A69" s="10" t="str">
        <f>'Pregnant Women Participating'!A69</f>
        <v>Iowa</v>
      </c>
      <c r="B69" s="18">
        <v>42132</v>
      </c>
      <c r="C69" s="16">
        <v>42061</v>
      </c>
      <c r="D69" s="16">
        <v>42080</v>
      </c>
      <c r="E69" s="16">
        <v>41126</v>
      </c>
      <c r="F69" s="16">
        <v>39891</v>
      </c>
      <c r="G69" s="16">
        <v>40233</v>
      </c>
      <c r="H69" s="16">
        <v>40057</v>
      </c>
      <c r="I69" s="16">
        <v>40018</v>
      </c>
      <c r="J69" s="16">
        <v>40140</v>
      </c>
      <c r="K69" s="16">
        <v>39936</v>
      </c>
      <c r="L69" s="16">
        <v>40050</v>
      </c>
      <c r="M69" s="51">
        <v>39470</v>
      </c>
      <c r="N69" s="18">
        <f t="shared" si="1"/>
        <v>40599.5</v>
      </c>
    </row>
    <row r="70" spans="1:14" ht="12" customHeight="1">
      <c r="A70" s="10" t="str">
        <f>'Pregnant Women Participating'!A70</f>
        <v>Kansas</v>
      </c>
      <c r="B70" s="18">
        <v>41662</v>
      </c>
      <c r="C70" s="16">
        <v>40306</v>
      </c>
      <c r="D70" s="16">
        <v>40412</v>
      </c>
      <c r="E70" s="16">
        <v>40587</v>
      </c>
      <c r="F70" s="16">
        <v>40034</v>
      </c>
      <c r="G70" s="16">
        <v>40547</v>
      </c>
      <c r="H70" s="16">
        <v>40394</v>
      </c>
      <c r="I70" s="16">
        <v>40100</v>
      </c>
      <c r="J70" s="16">
        <v>40050</v>
      </c>
      <c r="K70" s="16">
        <v>40163</v>
      </c>
      <c r="L70" s="16">
        <v>40383</v>
      </c>
      <c r="M70" s="51">
        <v>40383</v>
      </c>
      <c r="N70" s="18">
        <f aca="true" t="shared" si="2" ref="N70:N101">IF(SUM(B70:M70)&gt;0,AVERAGE(B70:M70)," ")</f>
        <v>40418.416666666664</v>
      </c>
    </row>
    <row r="71" spans="1:14" ht="12" customHeight="1">
      <c r="A71" s="10" t="str">
        <f>'Pregnant Women Participating'!A71</f>
        <v>Missouri</v>
      </c>
      <c r="B71" s="18">
        <v>74150</v>
      </c>
      <c r="C71" s="16">
        <v>74788</v>
      </c>
      <c r="D71" s="16">
        <v>75531</v>
      </c>
      <c r="E71" s="16">
        <v>74618</v>
      </c>
      <c r="F71" s="16">
        <v>72463</v>
      </c>
      <c r="G71" s="16">
        <v>73974</v>
      </c>
      <c r="H71" s="16">
        <v>73883</v>
      </c>
      <c r="I71" s="16">
        <v>72873</v>
      </c>
      <c r="J71" s="16">
        <v>73129</v>
      </c>
      <c r="K71" s="16">
        <v>73566</v>
      </c>
      <c r="L71" s="16">
        <v>75282</v>
      </c>
      <c r="M71" s="51">
        <v>75220</v>
      </c>
      <c r="N71" s="18">
        <f t="shared" si="2"/>
        <v>74123.08333333333</v>
      </c>
    </row>
    <row r="72" spans="1:14" ht="12" customHeight="1">
      <c r="A72" s="10" t="str">
        <f>'Pregnant Women Participating'!A72</f>
        <v>Montana</v>
      </c>
      <c r="B72" s="18">
        <v>10607</v>
      </c>
      <c r="C72" s="16">
        <v>10287</v>
      </c>
      <c r="D72" s="16">
        <v>10605</v>
      </c>
      <c r="E72" s="16">
        <v>10458</v>
      </c>
      <c r="F72" s="16">
        <v>10006</v>
      </c>
      <c r="G72" s="16">
        <v>10186</v>
      </c>
      <c r="H72" s="16">
        <v>10216</v>
      </c>
      <c r="I72" s="16">
        <v>10307</v>
      </c>
      <c r="J72" s="16">
        <v>10193</v>
      </c>
      <c r="K72" s="16">
        <v>10192</v>
      </c>
      <c r="L72" s="16">
        <v>10203</v>
      </c>
      <c r="M72" s="51">
        <v>10056</v>
      </c>
      <c r="N72" s="18">
        <f t="shared" si="2"/>
        <v>10276.333333333334</v>
      </c>
    </row>
    <row r="73" spans="1:14" ht="12" customHeight="1">
      <c r="A73" s="10" t="str">
        <f>'Pregnant Women Participating'!A73</f>
        <v>Nebraska</v>
      </c>
      <c r="B73" s="18">
        <v>24461</v>
      </c>
      <c r="C73" s="16">
        <v>24291</v>
      </c>
      <c r="D73" s="16">
        <v>23848</v>
      </c>
      <c r="E73" s="16">
        <v>24198</v>
      </c>
      <c r="F73" s="16">
        <v>23496</v>
      </c>
      <c r="G73" s="16">
        <v>24105</v>
      </c>
      <c r="H73" s="16">
        <v>24256</v>
      </c>
      <c r="I73" s="16">
        <v>23450</v>
      </c>
      <c r="J73" s="16">
        <v>24071</v>
      </c>
      <c r="K73" s="16">
        <v>24209</v>
      </c>
      <c r="L73" s="16">
        <v>24699</v>
      </c>
      <c r="M73" s="51">
        <v>24303</v>
      </c>
      <c r="N73" s="18">
        <f t="shared" si="2"/>
        <v>24115.583333333332</v>
      </c>
    </row>
    <row r="74" spans="1:14" ht="12" customHeight="1">
      <c r="A74" s="10" t="str">
        <f>'Pregnant Women Participating'!A74</f>
        <v>North Dakota</v>
      </c>
      <c r="B74" s="18">
        <v>7112</v>
      </c>
      <c r="C74" s="16">
        <v>7287</v>
      </c>
      <c r="D74" s="16">
        <v>7234</v>
      </c>
      <c r="E74" s="16">
        <v>7303</v>
      </c>
      <c r="F74" s="16">
        <v>7080</v>
      </c>
      <c r="G74" s="16">
        <v>7207</v>
      </c>
      <c r="H74" s="16">
        <v>7337</v>
      </c>
      <c r="I74" s="16">
        <v>6997</v>
      </c>
      <c r="J74" s="16">
        <v>7171</v>
      </c>
      <c r="K74" s="16">
        <v>7121</v>
      </c>
      <c r="L74" s="16">
        <v>7142</v>
      </c>
      <c r="M74" s="51">
        <v>7199</v>
      </c>
      <c r="N74" s="18">
        <f t="shared" si="2"/>
        <v>7182.5</v>
      </c>
    </row>
    <row r="75" spans="1:14" ht="12" customHeight="1">
      <c r="A75" s="10" t="str">
        <f>'Pregnant Women Participating'!A75</f>
        <v>South Dakota</v>
      </c>
      <c r="B75" s="18">
        <v>12035</v>
      </c>
      <c r="C75" s="16">
        <v>11793</v>
      </c>
      <c r="D75" s="16">
        <v>11483</v>
      </c>
      <c r="E75" s="16">
        <v>11303</v>
      </c>
      <c r="F75" s="16">
        <v>11071</v>
      </c>
      <c r="G75" s="16">
        <v>11300</v>
      </c>
      <c r="H75" s="16">
        <v>11376</v>
      </c>
      <c r="I75" s="16">
        <v>11387</v>
      </c>
      <c r="J75" s="16">
        <v>11279</v>
      </c>
      <c r="K75" s="16">
        <v>11442</v>
      </c>
      <c r="L75" s="16">
        <v>11258</v>
      </c>
      <c r="M75" s="51">
        <v>11291</v>
      </c>
      <c r="N75" s="18">
        <f t="shared" si="2"/>
        <v>11418.166666666666</v>
      </c>
    </row>
    <row r="76" spans="1:14" ht="12" customHeight="1">
      <c r="A76" s="10" t="str">
        <f>'Pregnant Women Participating'!A76</f>
        <v>Utah</v>
      </c>
      <c r="B76" s="18">
        <v>38079</v>
      </c>
      <c r="C76" s="16">
        <v>37979</v>
      </c>
      <c r="D76" s="16">
        <v>37712</v>
      </c>
      <c r="E76" s="16">
        <v>37696</v>
      </c>
      <c r="F76" s="16">
        <v>37796</v>
      </c>
      <c r="G76" s="16">
        <v>38065</v>
      </c>
      <c r="H76" s="16">
        <v>38208</v>
      </c>
      <c r="I76" s="16">
        <v>38008</v>
      </c>
      <c r="J76" s="16">
        <v>37734</v>
      </c>
      <c r="K76" s="16">
        <v>37457</v>
      </c>
      <c r="L76" s="16">
        <v>37836</v>
      </c>
      <c r="M76" s="51">
        <v>37872</v>
      </c>
      <c r="N76" s="18">
        <f t="shared" si="2"/>
        <v>37870.166666666664</v>
      </c>
    </row>
    <row r="77" spans="1:14" ht="12" customHeight="1">
      <c r="A77" s="10" t="str">
        <f>'Pregnant Women Participating'!A77</f>
        <v>Wyoming</v>
      </c>
      <c r="B77" s="18">
        <v>6598</v>
      </c>
      <c r="C77" s="16">
        <v>6922</v>
      </c>
      <c r="D77" s="16">
        <v>6955</v>
      </c>
      <c r="E77" s="16">
        <v>6704</v>
      </c>
      <c r="F77" s="16">
        <v>6767</v>
      </c>
      <c r="G77" s="16">
        <v>6700</v>
      </c>
      <c r="H77" s="16">
        <v>6790</v>
      </c>
      <c r="I77" s="16">
        <v>6581</v>
      </c>
      <c r="J77" s="16">
        <v>6593</v>
      </c>
      <c r="K77" s="16">
        <v>6472</v>
      </c>
      <c r="L77" s="16">
        <v>6522</v>
      </c>
      <c r="M77" s="51">
        <v>6506</v>
      </c>
      <c r="N77" s="18">
        <f t="shared" si="2"/>
        <v>6675.833333333333</v>
      </c>
    </row>
    <row r="78" spans="1:14" ht="12" customHeight="1">
      <c r="A78" s="10" t="str">
        <f>'Pregnant Women Participating'!A78</f>
        <v>Ute Mountain Ute Tribe, CO</v>
      </c>
      <c r="B78" s="18">
        <v>129</v>
      </c>
      <c r="C78" s="16">
        <v>115</v>
      </c>
      <c r="D78" s="16">
        <v>103</v>
      </c>
      <c r="E78" s="16">
        <v>103</v>
      </c>
      <c r="F78" s="16">
        <v>101</v>
      </c>
      <c r="G78" s="16">
        <v>99</v>
      </c>
      <c r="H78" s="16">
        <v>102</v>
      </c>
      <c r="I78" s="16">
        <v>102</v>
      </c>
      <c r="J78" s="16">
        <v>106</v>
      </c>
      <c r="K78" s="16">
        <v>104</v>
      </c>
      <c r="L78" s="16">
        <v>117</v>
      </c>
      <c r="M78" s="51">
        <v>117</v>
      </c>
      <c r="N78" s="18">
        <f t="shared" si="2"/>
        <v>108.16666666666667</v>
      </c>
    </row>
    <row r="79" spans="1:14" ht="12" customHeight="1">
      <c r="A79" s="10" t="str">
        <f>'Pregnant Women Participating'!A79</f>
        <v>Omaha Sioux, NE</v>
      </c>
      <c r="B79" s="18">
        <v>194</v>
      </c>
      <c r="C79" s="16">
        <v>201</v>
      </c>
      <c r="D79" s="16">
        <v>193</v>
      </c>
      <c r="E79" s="16">
        <v>166</v>
      </c>
      <c r="F79" s="16">
        <v>165</v>
      </c>
      <c r="G79" s="16">
        <v>182</v>
      </c>
      <c r="H79" s="16">
        <v>191</v>
      </c>
      <c r="I79" s="16">
        <v>208</v>
      </c>
      <c r="J79" s="16">
        <v>222</v>
      </c>
      <c r="K79" s="16">
        <v>225</v>
      </c>
      <c r="L79" s="16">
        <v>236</v>
      </c>
      <c r="M79" s="51">
        <v>222</v>
      </c>
      <c r="N79" s="18">
        <f t="shared" si="2"/>
        <v>200.41666666666666</v>
      </c>
    </row>
    <row r="80" spans="1:14" ht="12" customHeight="1">
      <c r="A80" s="10" t="str">
        <f>'Pregnant Women Participating'!A80</f>
        <v>Santee Sioux, NE</v>
      </c>
      <c r="B80" s="18">
        <v>83</v>
      </c>
      <c r="C80" s="16">
        <v>83</v>
      </c>
      <c r="D80" s="16">
        <v>75</v>
      </c>
      <c r="E80" s="16">
        <v>75</v>
      </c>
      <c r="F80" s="16">
        <v>82</v>
      </c>
      <c r="G80" s="16">
        <v>78</v>
      </c>
      <c r="H80" s="16">
        <v>80</v>
      </c>
      <c r="I80" s="16">
        <v>79</v>
      </c>
      <c r="J80" s="16">
        <v>70</v>
      </c>
      <c r="K80" s="16">
        <v>68</v>
      </c>
      <c r="L80" s="16">
        <v>80</v>
      </c>
      <c r="M80" s="51">
        <v>78</v>
      </c>
      <c r="N80" s="18">
        <f t="shared" si="2"/>
        <v>77.58333333333333</v>
      </c>
    </row>
    <row r="81" spans="1:14" ht="12" customHeight="1">
      <c r="A81" s="10" t="str">
        <f>'Pregnant Women Participating'!A81</f>
        <v>Winnebago Tribe, NE</v>
      </c>
      <c r="B81" s="18">
        <v>129</v>
      </c>
      <c r="C81" s="16">
        <v>126</v>
      </c>
      <c r="D81" s="16">
        <v>100</v>
      </c>
      <c r="E81" s="16">
        <v>103</v>
      </c>
      <c r="F81" s="16">
        <v>97</v>
      </c>
      <c r="G81" s="16">
        <v>101</v>
      </c>
      <c r="H81" s="16">
        <v>101</v>
      </c>
      <c r="I81" s="16">
        <v>108</v>
      </c>
      <c r="J81" s="16">
        <v>121</v>
      </c>
      <c r="K81" s="16">
        <v>122</v>
      </c>
      <c r="L81" s="16">
        <v>140</v>
      </c>
      <c r="M81" s="51">
        <v>140</v>
      </c>
      <c r="N81" s="18">
        <f t="shared" si="2"/>
        <v>115.66666666666667</v>
      </c>
    </row>
    <row r="82" spans="1:14" ht="12" customHeight="1">
      <c r="A82" s="10" t="str">
        <f>'Pregnant Women Participating'!A82</f>
        <v>Standing Rock Sioux Tribe, ND</v>
      </c>
      <c r="B82" s="18">
        <v>564</v>
      </c>
      <c r="C82" s="16">
        <v>540</v>
      </c>
      <c r="D82" s="16">
        <v>521</v>
      </c>
      <c r="E82" s="16">
        <v>488</v>
      </c>
      <c r="F82" s="16">
        <v>517</v>
      </c>
      <c r="G82" s="16">
        <v>501</v>
      </c>
      <c r="H82" s="16">
        <v>500</v>
      </c>
      <c r="I82" s="16">
        <v>523</v>
      </c>
      <c r="J82" s="16">
        <v>541</v>
      </c>
      <c r="K82" s="16">
        <v>540</v>
      </c>
      <c r="L82" s="16">
        <v>540</v>
      </c>
      <c r="M82" s="51">
        <v>541</v>
      </c>
      <c r="N82" s="18">
        <f t="shared" si="2"/>
        <v>526.3333333333334</v>
      </c>
    </row>
    <row r="83" spans="1:14" ht="12" customHeight="1">
      <c r="A83" s="10" t="str">
        <f>'Pregnant Women Participating'!A83</f>
        <v>Three Affiliated Tribes, ND</v>
      </c>
      <c r="B83" s="18">
        <v>174</v>
      </c>
      <c r="C83" s="16">
        <v>188</v>
      </c>
      <c r="D83" s="16">
        <v>185</v>
      </c>
      <c r="E83" s="16">
        <v>181</v>
      </c>
      <c r="F83" s="16">
        <v>183</v>
      </c>
      <c r="G83" s="16">
        <v>179</v>
      </c>
      <c r="H83" s="16">
        <v>183</v>
      </c>
      <c r="I83" s="16">
        <v>178</v>
      </c>
      <c r="J83" s="16">
        <v>172</v>
      </c>
      <c r="K83" s="16">
        <v>157</v>
      </c>
      <c r="L83" s="16">
        <v>168</v>
      </c>
      <c r="M83" s="51">
        <v>175</v>
      </c>
      <c r="N83" s="18">
        <f t="shared" si="2"/>
        <v>176.91666666666666</v>
      </c>
    </row>
    <row r="84" spans="1:14" ht="12" customHeight="1">
      <c r="A84" s="10" t="str">
        <f>'Pregnant Women Participating'!A84</f>
        <v>Cheyenne River Sioux, SD</v>
      </c>
      <c r="B84" s="18">
        <v>395</v>
      </c>
      <c r="C84" s="16">
        <v>381</v>
      </c>
      <c r="D84" s="16">
        <v>397</v>
      </c>
      <c r="E84" s="16">
        <v>384</v>
      </c>
      <c r="F84" s="16">
        <v>374</v>
      </c>
      <c r="G84" s="16">
        <v>383</v>
      </c>
      <c r="H84" s="16">
        <v>379</v>
      </c>
      <c r="I84" s="16">
        <v>375</v>
      </c>
      <c r="J84" s="16">
        <v>403</v>
      </c>
      <c r="K84" s="16">
        <v>400</v>
      </c>
      <c r="L84" s="16">
        <v>400</v>
      </c>
      <c r="M84" s="51">
        <v>415</v>
      </c>
      <c r="N84" s="18">
        <f t="shared" si="2"/>
        <v>390.5</v>
      </c>
    </row>
    <row r="85" spans="1:14" ht="12" customHeight="1">
      <c r="A85" s="10" t="str">
        <f>'Pregnant Women Participating'!A85</f>
        <v>Rosebud Sioux, SD</v>
      </c>
      <c r="B85" s="18">
        <v>716</v>
      </c>
      <c r="C85" s="16">
        <v>707</v>
      </c>
      <c r="D85" s="16">
        <v>688</v>
      </c>
      <c r="E85" s="16">
        <v>681</v>
      </c>
      <c r="F85" s="16">
        <v>657</v>
      </c>
      <c r="G85" s="16">
        <v>687</v>
      </c>
      <c r="H85" s="16">
        <v>689</v>
      </c>
      <c r="I85" s="16">
        <v>694</v>
      </c>
      <c r="J85" s="16">
        <v>726</v>
      </c>
      <c r="K85" s="16">
        <v>719</v>
      </c>
      <c r="L85" s="16">
        <v>722</v>
      </c>
      <c r="M85" s="51">
        <v>747</v>
      </c>
      <c r="N85" s="18">
        <f t="shared" si="2"/>
        <v>702.75</v>
      </c>
    </row>
    <row r="86" spans="1:14" ht="12" customHeight="1">
      <c r="A86" s="10" t="str">
        <f>'Pregnant Women Participating'!A86</f>
        <v>Northern Arapahoe, WY</v>
      </c>
      <c r="B86" s="18">
        <v>242</v>
      </c>
      <c r="C86" s="16">
        <v>257</v>
      </c>
      <c r="D86" s="16">
        <v>244</v>
      </c>
      <c r="E86" s="16">
        <v>177</v>
      </c>
      <c r="F86" s="16">
        <v>222</v>
      </c>
      <c r="G86" s="16">
        <v>199</v>
      </c>
      <c r="H86" s="16">
        <v>239</v>
      </c>
      <c r="I86" s="16">
        <v>235</v>
      </c>
      <c r="J86" s="16">
        <v>237</v>
      </c>
      <c r="K86" s="16">
        <v>257</v>
      </c>
      <c r="L86" s="16">
        <v>257</v>
      </c>
      <c r="M86" s="51">
        <v>257</v>
      </c>
      <c r="N86" s="18">
        <f t="shared" si="2"/>
        <v>235.25</v>
      </c>
    </row>
    <row r="87" spans="1:14" ht="12" customHeight="1">
      <c r="A87" s="10" t="str">
        <f>'Pregnant Women Participating'!A87</f>
        <v>Shoshone Tribe, WY</v>
      </c>
      <c r="B87" s="18">
        <v>107</v>
      </c>
      <c r="C87" s="16">
        <v>118</v>
      </c>
      <c r="D87" s="16">
        <v>108</v>
      </c>
      <c r="E87" s="16">
        <v>112</v>
      </c>
      <c r="F87" s="16">
        <v>105</v>
      </c>
      <c r="G87" s="16">
        <v>73</v>
      </c>
      <c r="H87" s="16">
        <v>87</v>
      </c>
      <c r="I87" s="16">
        <v>86</v>
      </c>
      <c r="J87" s="16">
        <v>86</v>
      </c>
      <c r="K87" s="16">
        <v>81</v>
      </c>
      <c r="L87" s="16">
        <v>81</v>
      </c>
      <c r="M87" s="51">
        <v>82</v>
      </c>
      <c r="N87" s="18">
        <f t="shared" si="2"/>
        <v>93.83333333333333</v>
      </c>
    </row>
    <row r="88" spans="1:14" s="23" customFormat="1" ht="24.75" customHeight="1">
      <c r="A88" s="19" t="str">
        <f>'Pregnant Women Participating'!A88</f>
        <v>Mountain Plains</v>
      </c>
      <c r="B88" s="21">
        <v>317010</v>
      </c>
      <c r="C88" s="20">
        <v>315559</v>
      </c>
      <c r="D88" s="20">
        <v>315781</v>
      </c>
      <c r="E88" s="20">
        <v>313300</v>
      </c>
      <c r="F88" s="20">
        <v>307832</v>
      </c>
      <c r="G88" s="20">
        <v>312505</v>
      </c>
      <c r="H88" s="20">
        <v>312406</v>
      </c>
      <c r="I88" s="20">
        <v>309126</v>
      </c>
      <c r="J88" s="20">
        <v>309024</v>
      </c>
      <c r="K88" s="20">
        <v>308546</v>
      </c>
      <c r="L88" s="20">
        <v>311598</v>
      </c>
      <c r="M88" s="50">
        <v>310474</v>
      </c>
      <c r="N88" s="21">
        <f t="shared" si="2"/>
        <v>311930.0833333333</v>
      </c>
    </row>
    <row r="89" spans="1:14" ht="12" customHeight="1">
      <c r="A89" s="11" t="str">
        <f>'Pregnant Women Participating'!A89</f>
        <v>Alaska</v>
      </c>
      <c r="B89" s="18">
        <v>13734</v>
      </c>
      <c r="C89" s="16">
        <v>14437</v>
      </c>
      <c r="D89" s="16">
        <v>14240</v>
      </c>
      <c r="E89" s="16">
        <v>14173</v>
      </c>
      <c r="F89" s="16">
        <v>14308</v>
      </c>
      <c r="G89" s="16">
        <v>14585</v>
      </c>
      <c r="H89" s="16">
        <v>14463</v>
      </c>
      <c r="I89" s="16">
        <v>14474</v>
      </c>
      <c r="J89" s="16">
        <v>14703</v>
      </c>
      <c r="K89" s="16">
        <v>14716</v>
      </c>
      <c r="L89" s="16">
        <v>14586</v>
      </c>
      <c r="M89" s="51">
        <v>14509</v>
      </c>
      <c r="N89" s="18">
        <f t="shared" si="2"/>
        <v>14410.666666666666</v>
      </c>
    </row>
    <row r="90" spans="1:14" ht="12" customHeight="1">
      <c r="A90" s="11" t="str">
        <f>'Pregnant Women Participating'!A90</f>
        <v>American Samoa</v>
      </c>
      <c r="B90" s="18">
        <v>4416</v>
      </c>
      <c r="C90" s="16">
        <v>4334</v>
      </c>
      <c r="D90" s="16">
        <v>4269</v>
      </c>
      <c r="E90" s="16">
        <v>4238</v>
      </c>
      <c r="F90" s="16">
        <v>4168</v>
      </c>
      <c r="G90" s="16">
        <v>4266</v>
      </c>
      <c r="H90" s="16">
        <v>4174</v>
      </c>
      <c r="I90" s="16">
        <v>4158</v>
      </c>
      <c r="J90" s="16">
        <v>4167</v>
      </c>
      <c r="K90" s="16">
        <v>4177</v>
      </c>
      <c r="L90" s="16">
        <v>4205</v>
      </c>
      <c r="M90" s="51">
        <v>4227</v>
      </c>
      <c r="N90" s="18">
        <f t="shared" si="2"/>
        <v>4233.25</v>
      </c>
    </row>
    <row r="91" spans="1:14" ht="12" customHeight="1">
      <c r="A91" s="11" t="str">
        <f>'Pregnant Women Participating'!A91</f>
        <v>Arizona</v>
      </c>
      <c r="B91" s="18">
        <v>100690</v>
      </c>
      <c r="C91" s="16">
        <v>99782</v>
      </c>
      <c r="D91" s="16">
        <v>97681</v>
      </c>
      <c r="E91" s="16">
        <v>95139</v>
      </c>
      <c r="F91" s="16">
        <v>93712</v>
      </c>
      <c r="G91" s="16">
        <v>95965</v>
      </c>
      <c r="H91" s="16">
        <v>95999</v>
      </c>
      <c r="I91" s="16">
        <v>95232</v>
      </c>
      <c r="J91" s="16">
        <v>95559</v>
      </c>
      <c r="K91" s="16">
        <v>95071</v>
      </c>
      <c r="L91" s="16">
        <v>97353</v>
      </c>
      <c r="M91" s="51">
        <v>96541</v>
      </c>
      <c r="N91" s="18">
        <f t="shared" si="2"/>
        <v>96560.33333333333</v>
      </c>
    </row>
    <row r="92" spans="1:14" ht="12" customHeight="1">
      <c r="A92" s="11" t="str">
        <f>'Pregnant Women Participating'!A92</f>
        <v>California</v>
      </c>
      <c r="B92" s="18">
        <v>806167</v>
      </c>
      <c r="C92" s="16">
        <v>810308</v>
      </c>
      <c r="D92" s="16">
        <v>820063</v>
      </c>
      <c r="E92" s="16">
        <v>826170</v>
      </c>
      <c r="F92" s="16">
        <v>812278</v>
      </c>
      <c r="G92" s="16">
        <v>835156</v>
      </c>
      <c r="H92" s="16">
        <v>841279</v>
      </c>
      <c r="I92" s="16">
        <v>830048</v>
      </c>
      <c r="J92" s="16">
        <v>838700</v>
      </c>
      <c r="K92" s="16">
        <v>843183</v>
      </c>
      <c r="L92" s="16">
        <v>846658</v>
      </c>
      <c r="M92" s="51">
        <v>848032</v>
      </c>
      <c r="N92" s="18">
        <f t="shared" si="2"/>
        <v>829836.8333333334</v>
      </c>
    </row>
    <row r="93" spans="1:14" ht="12" customHeight="1">
      <c r="A93" s="11" t="str">
        <f>'Pregnant Women Participating'!A93</f>
        <v>Guam</v>
      </c>
      <c r="B93" s="18">
        <v>4283</v>
      </c>
      <c r="C93" s="16">
        <v>4310</v>
      </c>
      <c r="D93" s="16">
        <v>4338</v>
      </c>
      <c r="E93" s="16">
        <v>4400</v>
      </c>
      <c r="F93" s="16">
        <v>4495</v>
      </c>
      <c r="G93" s="16">
        <v>4649</v>
      </c>
      <c r="H93" s="16">
        <v>4598</v>
      </c>
      <c r="I93" s="16">
        <v>4584</v>
      </c>
      <c r="J93" s="16">
        <v>4434</v>
      </c>
      <c r="K93" s="16">
        <v>4324</v>
      </c>
      <c r="L93" s="16">
        <v>4255</v>
      </c>
      <c r="M93" s="51">
        <v>4254</v>
      </c>
      <c r="N93" s="18">
        <f t="shared" si="2"/>
        <v>4410.333333333333</v>
      </c>
    </row>
    <row r="94" spans="1:14" ht="12" customHeight="1">
      <c r="A94" s="11" t="str">
        <f>'Pregnant Women Participating'!A94</f>
        <v>Hawaii</v>
      </c>
      <c r="B94" s="18">
        <v>20086</v>
      </c>
      <c r="C94" s="16">
        <v>19744</v>
      </c>
      <c r="D94" s="16">
        <v>19504</v>
      </c>
      <c r="E94" s="16">
        <v>19321</v>
      </c>
      <c r="F94" s="16">
        <v>18966</v>
      </c>
      <c r="G94" s="16">
        <v>19515</v>
      </c>
      <c r="H94" s="16">
        <v>19458</v>
      </c>
      <c r="I94" s="16">
        <v>19527</v>
      </c>
      <c r="J94" s="16">
        <v>19750</v>
      </c>
      <c r="K94" s="16">
        <v>19797</v>
      </c>
      <c r="L94" s="16">
        <v>20128</v>
      </c>
      <c r="M94" s="51">
        <v>20123</v>
      </c>
      <c r="N94" s="18">
        <f t="shared" si="2"/>
        <v>19659.916666666668</v>
      </c>
    </row>
    <row r="95" spans="1:14" ht="12" customHeight="1">
      <c r="A95" s="11" t="str">
        <f>'Pregnant Women Participating'!A95</f>
        <v>Idaho</v>
      </c>
      <c r="B95" s="18">
        <v>25721</v>
      </c>
      <c r="C95" s="16">
        <v>26062</v>
      </c>
      <c r="D95" s="16">
        <v>26527</v>
      </c>
      <c r="E95" s="16">
        <v>26309</v>
      </c>
      <c r="F95" s="16">
        <v>25409</v>
      </c>
      <c r="G95" s="16">
        <v>26065</v>
      </c>
      <c r="H95" s="16">
        <v>26023</v>
      </c>
      <c r="I95" s="16">
        <v>25369</v>
      </c>
      <c r="J95" s="16">
        <v>25198</v>
      </c>
      <c r="K95" s="16">
        <v>24952</v>
      </c>
      <c r="L95" s="16">
        <v>24869</v>
      </c>
      <c r="M95" s="51">
        <v>24889</v>
      </c>
      <c r="N95" s="18">
        <f t="shared" si="2"/>
        <v>25616.083333333332</v>
      </c>
    </row>
    <row r="96" spans="1:14" ht="12" customHeight="1">
      <c r="A96" s="11" t="str">
        <f>'Pregnant Women Participating'!A96</f>
        <v>Nevada</v>
      </c>
      <c r="B96" s="18">
        <v>36466</v>
      </c>
      <c r="C96" s="16">
        <v>36781</v>
      </c>
      <c r="D96" s="16">
        <v>36967</v>
      </c>
      <c r="E96" s="16">
        <v>37428</v>
      </c>
      <c r="F96" s="16">
        <v>37746</v>
      </c>
      <c r="G96" s="16">
        <v>38388</v>
      </c>
      <c r="H96" s="16">
        <v>38443</v>
      </c>
      <c r="I96" s="16">
        <v>38775</v>
      </c>
      <c r="J96" s="16">
        <v>38847</v>
      </c>
      <c r="K96" s="16">
        <v>38823</v>
      </c>
      <c r="L96" s="16">
        <v>39166</v>
      </c>
      <c r="M96" s="51">
        <v>39239</v>
      </c>
      <c r="N96" s="18">
        <f t="shared" si="2"/>
        <v>38089.083333333336</v>
      </c>
    </row>
    <row r="97" spans="1:14" ht="12" customHeight="1">
      <c r="A97" s="11" t="str">
        <f>'Pregnant Women Participating'!A97</f>
        <v>Oregon</v>
      </c>
      <c r="B97" s="18">
        <v>63870</v>
      </c>
      <c r="C97" s="16">
        <v>63730</v>
      </c>
      <c r="D97" s="16">
        <v>63260</v>
      </c>
      <c r="E97" s="16">
        <v>63090</v>
      </c>
      <c r="F97" s="16">
        <v>62788</v>
      </c>
      <c r="G97" s="16">
        <v>63192</v>
      </c>
      <c r="H97" s="16">
        <v>63407</v>
      </c>
      <c r="I97" s="16">
        <v>63197</v>
      </c>
      <c r="J97" s="16">
        <v>63393</v>
      </c>
      <c r="K97" s="16">
        <v>62819</v>
      </c>
      <c r="L97" s="16">
        <v>63128</v>
      </c>
      <c r="M97" s="51">
        <v>62830</v>
      </c>
      <c r="N97" s="18">
        <f t="shared" si="2"/>
        <v>63225.333333333336</v>
      </c>
    </row>
    <row r="98" spans="1:14" ht="12" customHeight="1">
      <c r="A98" s="11" t="str">
        <f>'Pregnant Women Participating'!A98</f>
        <v>Washington</v>
      </c>
      <c r="B98" s="18">
        <v>108128</v>
      </c>
      <c r="C98" s="16">
        <v>107639</v>
      </c>
      <c r="D98" s="16">
        <v>109196</v>
      </c>
      <c r="E98" s="16">
        <v>108772</v>
      </c>
      <c r="F98" s="16">
        <v>107080</v>
      </c>
      <c r="G98" s="16">
        <v>108643</v>
      </c>
      <c r="H98" s="16">
        <v>109387</v>
      </c>
      <c r="I98" s="16">
        <v>107745</v>
      </c>
      <c r="J98" s="16">
        <v>107416</v>
      </c>
      <c r="K98" s="16">
        <v>106934</v>
      </c>
      <c r="L98" s="16">
        <v>107702</v>
      </c>
      <c r="M98" s="51">
        <v>107593</v>
      </c>
      <c r="N98" s="18">
        <f t="shared" si="2"/>
        <v>108019.58333333333</v>
      </c>
    </row>
    <row r="99" spans="1:14" ht="12" customHeight="1">
      <c r="A99" s="11" t="str">
        <f>'Pregnant Women Participating'!A99</f>
        <v>Northern Marianas</v>
      </c>
      <c r="B99" s="18">
        <v>2902</v>
      </c>
      <c r="C99" s="16">
        <v>2881</v>
      </c>
      <c r="D99" s="16">
        <v>2938</v>
      </c>
      <c r="E99" s="16">
        <v>2909</v>
      </c>
      <c r="F99" s="16">
        <v>2861</v>
      </c>
      <c r="G99" s="16">
        <v>2980</v>
      </c>
      <c r="H99" s="16">
        <v>2987</v>
      </c>
      <c r="I99" s="16">
        <v>2995</v>
      </c>
      <c r="J99" s="16">
        <v>2977</v>
      </c>
      <c r="K99" s="16">
        <v>2976</v>
      </c>
      <c r="L99" s="16">
        <v>3056</v>
      </c>
      <c r="M99" s="51">
        <v>2992</v>
      </c>
      <c r="N99" s="18">
        <f t="shared" si="2"/>
        <v>2954.5</v>
      </c>
    </row>
    <row r="100" spans="1:14" ht="12" customHeight="1">
      <c r="A100" s="11" t="str">
        <f>'Pregnant Women Participating'!A100</f>
        <v>Inter-Tribal Council, AZ</v>
      </c>
      <c r="B100" s="18">
        <v>5992</v>
      </c>
      <c r="C100" s="16">
        <v>6156</v>
      </c>
      <c r="D100" s="16">
        <v>6499</v>
      </c>
      <c r="E100" s="16">
        <v>6195</v>
      </c>
      <c r="F100" s="16">
        <v>5919</v>
      </c>
      <c r="G100" s="16">
        <v>6189</v>
      </c>
      <c r="H100" s="16">
        <v>6253</v>
      </c>
      <c r="I100" s="16">
        <v>6192</v>
      </c>
      <c r="J100" s="16">
        <v>6293</v>
      </c>
      <c r="K100" s="16">
        <v>6309</v>
      </c>
      <c r="L100" s="16">
        <v>6502</v>
      </c>
      <c r="M100" s="51">
        <v>6246</v>
      </c>
      <c r="N100" s="18">
        <f t="shared" si="2"/>
        <v>6228.75</v>
      </c>
    </row>
    <row r="101" spans="1:14" ht="12" customHeight="1">
      <c r="A101" s="11" t="str">
        <f>'Pregnant Women Participating'!A101</f>
        <v>Navajo Nation, AZ</v>
      </c>
      <c r="B101" s="18">
        <v>7151</v>
      </c>
      <c r="C101" s="16">
        <v>7165</v>
      </c>
      <c r="D101" s="16">
        <v>6908</v>
      </c>
      <c r="E101" s="16">
        <v>6789</v>
      </c>
      <c r="F101" s="16">
        <v>6459</v>
      </c>
      <c r="G101" s="16">
        <v>6613</v>
      </c>
      <c r="H101" s="16">
        <v>6770</v>
      </c>
      <c r="I101" s="16">
        <v>6845</v>
      </c>
      <c r="J101" s="16">
        <v>7015</v>
      </c>
      <c r="K101" s="16">
        <v>7110</v>
      </c>
      <c r="L101" s="16">
        <v>7383</v>
      </c>
      <c r="M101" s="51">
        <v>7198</v>
      </c>
      <c r="N101" s="18">
        <f t="shared" si="2"/>
        <v>6950.5</v>
      </c>
    </row>
    <row r="102" spans="1:14" ht="12" customHeight="1">
      <c r="A102" s="11" t="str">
        <f>'Pregnant Women Participating'!A102</f>
        <v>Inter-Tribal Council, NV</v>
      </c>
      <c r="B102" s="18">
        <v>1024</v>
      </c>
      <c r="C102" s="16">
        <v>1074</v>
      </c>
      <c r="D102" s="16">
        <v>1045</v>
      </c>
      <c r="E102" s="16">
        <v>1039</v>
      </c>
      <c r="F102" s="16">
        <v>1102</v>
      </c>
      <c r="G102" s="16">
        <v>1138</v>
      </c>
      <c r="H102" s="16">
        <v>1133</v>
      </c>
      <c r="I102" s="16">
        <v>1146</v>
      </c>
      <c r="J102" s="16">
        <v>1127</v>
      </c>
      <c r="K102" s="16">
        <v>1071</v>
      </c>
      <c r="L102" s="16">
        <v>1025</v>
      </c>
      <c r="M102" s="51">
        <v>1011</v>
      </c>
      <c r="N102" s="18">
        <f>IF(SUM(B102:M102)&gt;0,AVERAGE(B102:M102)," ")</f>
        <v>1077.9166666666667</v>
      </c>
    </row>
    <row r="103" spans="1:14" s="23" customFormat="1" ht="24.75" customHeight="1">
      <c r="A103" s="19" t="str">
        <f>'Pregnant Women Participating'!A103</f>
        <v>Western Region</v>
      </c>
      <c r="B103" s="21">
        <v>1200630</v>
      </c>
      <c r="C103" s="20">
        <v>1204403</v>
      </c>
      <c r="D103" s="20">
        <v>1213435</v>
      </c>
      <c r="E103" s="20">
        <v>1215972</v>
      </c>
      <c r="F103" s="20">
        <v>1197291</v>
      </c>
      <c r="G103" s="20">
        <v>1227344</v>
      </c>
      <c r="H103" s="20">
        <v>1234374</v>
      </c>
      <c r="I103" s="20">
        <v>1220287</v>
      </c>
      <c r="J103" s="20">
        <v>1229579</v>
      </c>
      <c r="K103" s="20">
        <v>1232262</v>
      </c>
      <c r="L103" s="20">
        <v>1240016</v>
      </c>
      <c r="M103" s="50">
        <v>1239684</v>
      </c>
      <c r="N103" s="21">
        <f>IF(SUM(B103:M103)&gt;0,AVERAGE(B103:M103)," ")</f>
        <v>1221273.0833333333</v>
      </c>
    </row>
    <row r="104" spans="1:14" s="38" customFormat="1" ht="16.5" customHeight="1" thickBot="1">
      <c r="A104" s="35" t="str">
        <f>'Pregnant Women Participating'!A104</f>
        <v>TOTAL</v>
      </c>
      <c r="B104" s="36">
        <v>4910810</v>
      </c>
      <c r="C104" s="37">
        <v>4904379</v>
      </c>
      <c r="D104" s="37">
        <v>4892205</v>
      </c>
      <c r="E104" s="37">
        <v>4853866</v>
      </c>
      <c r="F104" s="37">
        <v>4773515</v>
      </c>
      <c r="G104" s="37">
        <v>4848926</v>
      </c>
      <c r="H104" s="37">
        <v>4858013</v>
      </c>
      <c r="I104" s="37">
        <v>4834962</v>
      </c>
      <c r="J104" s="37">
        <v>4850132</v>
      </c>
      <c r="K104" s="37">
        <v>4846340</v>
      </c>
      <c r="L104" s="37">
        <v>4906821</v>
      </c>
      <c r="M104" s="53">
        <v>4888299</v>
      </c>
      <c r="N104" s="36">
        <f>IF(SUM(B104:M104)&gt;0,AVERAGE(B104:M104)," ")</f>
        <v>4864022.333333333</v>
      </c>
    </row>
    <row r="105" s="7" customFormat="1" ht="12.75" customHeight="1" thickTop="1">
      <c r="A105" s="12"/>
    </row>
    <row r="106" ht="12">
      <c r="A106" s="12"/>
    </row>
    <row r="107" s="34" customFormat="1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11,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40087</v>
      </c>
      <c r="C5" s="25">
        <f>DATE(RIGHT(A2,4)-1,11,1)</f>
        <v>40118</v>
      </c>
      <c r="D5" s="25">
        <f>DATE(RIGHT(A2,4)-1,12,1)</f>
        <v>40148</v>
      </c>
      <c r="E5" s="25">
        <f>DATE(RIGHT(A2,4),1,1)</f>
        <v>40179</v>
      </c>
      <c r="F5" s="25">
        <f>DATE(RIGHT(A2,4),2,1)</f>
        <v>40210</v>
      </c>
      <c r="G5" s="25">
        <f>DATE(RIGHT(A2,4),3,1)</f>
        <v>40238</v>
      </c>
      <c r="H5" s="25">
        <f>DATE(RIGHT(A2,4),4,1)</f>
        <v>40269</v>
      </c>
      <c r="I5" s="25">
        <f>DATE(RIGHT(A2,4),5,1)</f>
        <v>40299</v>
      </c>
      <c r="J5" s="25">
        <f>DATE(RIGHT(A2,4),6,1)</f>
        <v>40330</v>
      </c>
      <c r="K5" s="25">
        <f>DATE(RIGHT(A2,4),7,1)</f>
        <v>40360</v>
      </c>
      <c r="L5" s="25">
        <f>DATE(RIGHT(A2,4),8,1)</f>
        <v>40391</v>
      </c>
      <c r="M5" s="25">
        <f>DATE(RIGHT(A2,4),9,1)</f>
        <v>40422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60156</v>
      </c>
      <c r="C6" s="16">
        <v>58048</v>
      </c>
      <c r="D6" s="16">
        <v>59048</v>
      </c>
      <c r="E6" s="16">
        <v>58216</v>
      </c>
      <c r="F6" s="16">
        <v>56223</v>
      </c>
      <c r="G6" s="16">
        <v>58675</v>
      </c>
      <c r="H6" s="16">
        <v>58202</v>
      </c>
      <c r="I6" s="16">
        <v>57764</v>
      </c>
      <c r="J6" s="16">
        <v>57342</v>
      </c>
      <c r="K6" s="16">
        <v>57543</v>
      </c>
      <c r="L6" s="16">
        <v>58267</v>
      </c>
      <c r="M6" s="51">
        <v>57807</v>
      </c>
      <c r="N6" s="18">
        <f aca="true" t="shared" si="0" ref="N6:N37">IF(SUM(B6:M6)&gt;0,AVERAGE(B6:M6)," ")</f>
        <v>58107.583333333336</v>
      </c>
    </row>
    <row r="7" spans="1:14" s="7" customFormat="1" ht="12" customHeight="1">
      <c r="A7" s="10" t="str">
        <f>'Pregnant Women Participating'!A7</f>
        <v>Maine</v>
      </c>
      <c r="B7" s="18">
        <v>26877</v>
      </c>
      <c r="C7" s="16">
        <v>27031</v>
      </c>
      <c r="D7" s="16">
        <v>27073</v>
      </c>
      <c r="E7" s="16">
        <v>27195</v>
      </c>
      <c r="F7" s="16">
        <v>27139</v>
      </c>
      <c r="G7" s="16">
        <v>27430</v>
      </c>
      <c r="H7" s="16">
        <v>27206</v>
      </c>
      <c r="I7" s="16">
        <v>26871</v>
      </c>
      <c r="J7" s="16">
        <v>27009</v>
      </c>
      <c r="K7" s="16">
        <v>26817</v>
      </c>
      <c r="L7" s="16">
        <v>26609</v>
      </c>
      <c r="M7" s="51">
        <v>26420</v>
      </c>
      <c r="N7" s="18">
        <f t="shared" si="0"/>
        <v>26973.083333333332</v>
      </c>
    </row>
    <row r="8" spans="1:14" s="7" customFormat="1" ht="12" customHeight="1">
      <c r="A8" s="10" t="str">
        <f>'Pregnant Women Participating'!A8</f>
        <v>Massachusetts</v>
      </c>
      <c r="B8" s="18">
        <v>130476</v>
      </c>
      <c r="C8" s="16">
        <v>129033</v>
      </c>
      <c r="D8" s="16">
        <v>127879</v>
      </c>
      <c r="E8" s="16">
        <v>127347</v>
      </c>
      <c r="F8" s="16">
        <v>124163</v>
      </c>
      <c r="G8" s="16">
        <v>126322</v>
      </c>
      <c r="H8" s="16">
        <v>124881</v>
      </c>
      <c r="I8" s="16">
        <v>124751</v>
      </c>
      <c r="J8" s="16">
        <v>123660</v>
      </c>
      <c r="K8" s="16">
        <v>126493</v>
      </c>
      <c r="L8" s="16">
        <v>126665</v>
      </c>
      <c r="M8" s="51">
        <v>115978</v>
      </c>
      <c r="N8" s="18">
        <f t="shared" si="0"/>
        <v>125637.33333333333</v>
      </c>
    </row>
    <row r="9" spans="1:14" s="7" customFormat="1" ht="12" customHeight="1">
      <c r="A9" s="10" t="str">
        <f>'Pregnant Women Participating'!A9</f>
        <v>New Hampshire</v>
      </c>
      <c r="B9" s="18">
        <v>18702</v>
      </c>
      <c r="C9" s="16">
        <v>18340</v>
      </c>
      <c r="D9" s="16">
        <v>18487</v>
      </c>
      <c r="E9" s="16">
        <v>18195</v>
      </c>
      <c r="F9" s="16">
        <v>17115</v>
      </c>
      <c r="G9" s="16">
        <v>18326</v>
      </c>
      <c r="H9" s="16">
        <v>17862</v>
      </c>
      <c r="I9" s="16">
        <v>17630</v>
      </c>
      <c r="J9" s="16">
        <v>17410</v>
      </c>
      <c r="K9" s="16">
        <v>17481</v>
      </c>
      <c r="L9" s="16">
        <v>17702</v>
      </c>
      <c r="M9" s="51">
        <v>17510</v>
      </c>
      <c r="N9" s="18">
        <f t="shared" si="0"/>
        <v>17896.666666666668</v>
      </c>
    </row>
    <row r="10" spans="1:14" s="7" customFormat="1" ht="12" customHeight="1">
      <c r="A10" s="10" t="str">
        <f>'Pregnant Women Participating'!A10</f>
        <v>New York</v>
      </c>
      <c r="B10" s="18">
        <v>520463</v>
      </c>
      <c r="C10" s="16">
        <v>516428</v>
      </c>
      <c r="D10" s="16">
        <v>512346</v>
      </c>
      <c r="E10" s="16">
        <v>510120</v>
      </c>
      <c r="F10" s="16">
        <v>500076</v>
      </c>
      <c r="G10" s="16">
        <v>508272</v>
      </c>
      <c r="H10" s="16">
        <v>511014</v>
      </c>
      <c r="I10" s="16">
        <v>511783</v>
      </c>
      <c r="J10" s="16">
        <v>514133</v>
      </c>
      <c r="K10" s="16">
        <v>512077</v>
      </c>
      <c r="L10" s="16">
        <v>517934</v>
      </c>
      <c r="M10" s="51">
        <v>514623</v>
      </c>
      <c r="N10" s="18">
        <f t="shared" si="0"/>
        <v>512439.0833333333</v>
      </c>
    </row>
    <row r="11" spans="1:14" s="7" customFormat="1" ht="12" customHeight="1">
      <c r="A11" s="10" t="str">
        <f>'Pregnant Women Participating'!A11</f>
        <v>Rhode Island</v>
      </c>
      <c r="B11" s="18">
        <v>25245</v>
      </c>
      <c r="C11" s="16">
        <v>25429</v>
      </c>
      <c r="D11" s="16">
        <v>25744</v>
      </c>
      <c r="E11" s="16">
        <v>25668</v>
      </c>
      <c r="F11" s="16">
        <v>25249</v>
      </c>
      <c r="G11" s="16">
        <v>25914</v>
      </c>
      <c r="H11" s="16">
        <v>25666</v>
      </c>
      <c r="I11" s="16">
        <v>25535</v>
      </c>
      <c r="J11" s="16">
        <v>25692</v>
      </c>
      <c r="K11" s="16">
        <v>25401</v>
      </c>
      <c r="L11" s="16">
        <v>25523</v>
      </c>
      <c r="M11" s="51">
        <v>25237</v>
      </c>
      <c r="N11" s="18">
        <f t="shared" si="0"/>
        <v>25525.25</v>
      </c>
    </row>
    <row r="12" spans="1:14" s="7" customFormat="1" ht="12" customHeight="1">
      <c r="A12" s="10" t="str">
        <f>'Pregnant Women Participating'!A12</f>
        <v>Vermont</v>
      </c>
      <c r="B12" s="18">
        <v>17303</v>
      </c>
      <c r="C12" s="16">
        <v>17211</v>
      </c>
      <c r="D12" s="16">
        <v>17105</v>
      </c>
      <c r="E12" s="16">
        <v>16899</v>
      </c>
      <c r="F12" s="16">
        <v>16903</v>
      </c>
      <c r="G12" s="16">
        <v>16840</v>
      </c>
      <c r="H12" s="16">
        <v>16801</v>
      </c>
      <c r="I12" s="16">
        <v>16635</v>
      </c>
      <c r="J12" s="16">
        <v>16674</v>
      </c>
      <c r="K12" s="16">
        <v>16511</v>
      </c>
      <c r="L12" s="16">
        <v>16404</v>
      </c>
      <c r="M12" s="51">
        <v>16363</v>
      </c>
      <c r="N12" s="18">
        <f t="shared" si="0"/>
        <v>16804.083333333332</v>
      </c>
    </row>
    <row r="13" spans="1:14" s="7" customFormat="1" ht="12" customHeight="1">
      <c r="A13" s="10" t="str">
        <f>'Pregnant Women Participating'!A13</f>
        <v>Indian Township, ME</v>
      </c>
      <c r="B13" s="18">
        <v>87</v>
      </c>
      <c r="C13" s="16">
        <v>92</v>
      </c>
      <c r="D13" s="16">
        <v>92</v>
      </c>
      <c r="E13" s="16">
        <v>90</v>
      </c>
      <c r="F13" s="16">
        <v>90</v>
      </c>
      <c r="G13" s="16">
        <v>93</v>
      </c>
      <c r="H13" s="16">
        <v>93</v>
      </c>
      <c r="I13" s="16">
        <v>84</v>
      </c>
      <c r="J13" s="16">
        <v>87</v>
      </c>
      <c r="K13" s="16">
        <v>91</v>
      </c>
      <c r="L13" s="16">
        <v>88</v>
      </c>
      <c r="M13" s="51">
        <v>91</v>
      </c>
      <c r="N13" s="18">
        <f t="shared" si="0"/>
        <v>89.83333333333333</v>
      </c>
    </row>
    <row r="14" spans="1:14" s="7" customFormat="1" ht="12" customHeight="1">
      <c r="A14" s="10" t="str">
        <f>'Pregnant Women Participating'!A14</f>
        <v>Pleasant Point, ME</v>
      </c>
      <c r="B14" s="18">
        <v>84</v>
      </c>
      <c r="C14" s="16">
        <v>87</v>
      </c>
      <c r="D14" s="16">
        <v>91</v>
      </c>
      <c r="E14" s="16">
        <v>97</v>
      </c>
      <c r="F14" s="16">
        <v>100</v>
      </c>
      <c r="G14" s="16">
        <v>100</v>
      </c>
      <c r="H14" s="16">
        <v>97</v>
      </c>
      <c r="I14" s="16">
        <v>96</v>
      </c>
      <c r="J14" s="16">
        <v>75</v>
      </c>
      <c r="K14" s="16">
        <v>87</v>
      </c>
      <c r="L14" s="16">
        <v>85</v>
      </c>
      <c r="M14" s="51">
        <v>81</v>
      </c>
      <c r="N14" s="18">
        <f t="shared" si="0"/>
        <v>90</v>
      </c>
    </row>
    <row r="15" spans="1:14" s="7" customFormat="1" ht="12" customHeight="1">
      <c r="A15" s="10" t="str">
        <f>'Pregnant Women Participating'!A15</f>
        <v>Seneca Nation, NY</v>
      </c>
      <c r="B15" s="18">
        <v>124</v>
      </c>
      <c r="C15" s="16">
        <v>135</v>
      </c>
      <c r="D15" s="16">
        <v>114</v>
      </c>
      <c r="E15" s="16">
        <v>119</v>
      </c>
      <c r="F15" s="16">
        <v>114</v>
      </c>
      <c r="G15" s="16">
        <v>117</v>
      </c>
      <c r="H15" s="16">
        <v>108</v>
      </c>
      <c r="I15" s="16">
        <v>94</v>
      </c>
      <c r="J15" s="16">
        <v>96</v>
      </c>
      <c r="K15" s="16">
        <v>80</v>
      </c>
      <c r="L15" s="16">
        <v>97</v>
      </c>
      <c r="M15" s="51">
        <v>91</v>
      </c>
      <c r="N15" s="18">
        <f t="shared" si="0"/>
        <v>107.41666666666667</v>
      </c>
    </row>
    <row r="16" spans="1:14" s="22" customFormat="1" ht="24.75" customHeight="1">
      <c r="A16" s="19" t="str">
        <f>'Pregnant Women Participating'!A16</f>
        <v>Northeast Region</v>
      </c>
      <c r="B16" s="21">
        <v>799517</v>
      </c>
      <c r="C16" s="20">
        <v>791834</v>
      </c>
      <c r="D16" s="20">
        <v>787979</v>
      </c>
      <c r="E16" s="20">
        <v>783946</v>
      </c>
      <c r="F16" s="20">
        <v>767172</v>
      </c>
      <c r="G16" s="20">
        <v>782089</v>
      </c>
      <c r="H16" s="20">
        <v>781930</v>
      </c>
      <c r="I16" s="20">
        <v>781243</v>
      </c>
      <c r="J16" s="20">
        <v>782178</v>
      </c>
      <c r="K16" s="20">
        <v>782581</v>
      </c>
      <c r="L16" s="20">
        <v>789374</v>
      </c>
      <c r="M16" s="50">
        <v>774201</v>
      </c>
      <c r="N16" s="21">
        <f t="shared" si="0"/>
        <v>783670.3333333334</v>
      </c>
    </row>
    <row r="17" spans="1:14" ht="12" customHeight="1">
      <c r="A17" s="10" t="str">
        <f>'Pregnant Women Participating'!A17</f>
        <v>Delaware</v>
      </c>
      <c r="B17" s="18">
        <v>24696</v>
      </c>
      <c r="C17" s="16">
        <v>24590</v>
      </c>
      <c r="D17" s="16">
        <v>24129</v>
      </c>
      <c r="E17" s="16">
        <v>24117</v>
      </c>
      <c r="F17" s="16">
        <v>23695</v>
      </c>
      <c r="G17" s="16">
        <v>23386</v>
      </c>
      <c r="H17" s="16">
        <v>23064</v>
      </c>
      <c r="I17" s="16">
        <v>23437</v>
      </c>
      <c r="J17" s="16">
        <v>23261</v>
      </c>
      <c r="K17" s="16">
        <v>22910</v>
      </c>
      <c r="L17" s="16">
        <v>23091</v>
      </c>
      <c r="M17" s="51">
        <v>23127</v>
      </c>
      <c r="N17" s="18">
        <f t="shared" si="0"/>
        <v>23625.25</v>
      </c>
    </row>
    <row r="18" spans="1:14" ht="12" customHeight="1">
      <c r="A18" s="10" t="str">
        <f>'Pregnant Women Participating'!A18</f>
        <v>District of Columbia</v>
      </c>
      <c r="B18" s="18">
        <v>17742</v>
      </c>
      <c r="C18" s="16">
        <v>17415</v>
      </c>
      <c r="D18" s="16">
        <v>17297</v>
      </c>
      <c r="E18" s="16">
        <v>16872</v>
      </c>
      <c r="F18" s="16">
        <v>16062</v>
      </c>
      <c r="G18" s="16">
        <v>16653</v>
      </c>
      <c r="H18" s="16">
        <v>16632</v>
      </c>
      <c r="I18" s="16">
        <v>16670</v>
      </c>
      <c r="J18" s="16">
        <v>16817</v>
      </c>
      <c r="K18" s="16">
        <v>16927</v>
      </c>
      <c r="L18" s="16">
        <v>17199</v>
      </c>
      <c r="M18" s="51">
        <v>17060</v>
      </c>
      <c r="N18" s="18">
        <f t="shared" si="0"/>
        <v>16945.5</v>
      </c>
    </row>
    <row r="19" spans="1:14" ht="12" customHeight="1">
      <c r="A19" s="10" t="str">
        <f>'Pregnant Women Participating'!A19</f>
        <v>Maryland</v>
      </c>
      <c r="B19" s="18">
        <v>151089</v>
      </c>
      <c r="C19" s="16">
        <v>149502</v>
      </c>
      <c r="D19" s="16">
        <v>148303</v>
      </c>
      <c r="E19" s="16">
        <v>147517</v>
      </c>
      <c r="F19" s="16">
        <v>144169</v>
      </c>
      <c r="G19" s="16">
        <v>148182</v>
      </c>
      <c r="H19" s="16">
        <v>147812</v>
      </c>
      <c r="I19" s="16">
        <v>147911</v>
      </c>
      <c r="J19" s="16">
        <v>147169</v>
      </c>
      <c r="K19" s="16">
        <v>146793</v>
      </c>
      <c r="L19" s="16">
        <v>147978</v>
      </c>
      <c r="M19" s="51">
        <v>147753</v>
      </c>
      <c r="N19" s="18">
        <f t="shared" si="0"/>
        <v>147848.16666666666</v>
      </c>
    </row>
    <row r="20" spans="1:14" ht="12" customHeight="1">
      <c r="A20" s="10" t="str">
        <f>'Pregnant Women Participating'!A20</f>
        <v>New Jersey</v>
      </c>
      <c r="B20" s="18">
        <v>172582</v>
      </c>
      <c r="C20" s="16">
        <v>171276</v>
      </c>
      <c r="D20" s="16">
        <v>171352</v>
      </c>
      <c r="E20" s="16">
        <v>169621</v>
      </c>
      <c r="F20" s="16">
        <v>164479</v>
      </c>
      <c r="G20" s="16">
        <v>171636</v>
      </c>
      <c r="H20" s="16">
        <v>171907</v>
      </c>
      <c r="I20" s="16">
        <v>172505</v>
      </c>
      <c r="J20" s="16">
        <v>171998</v>
      </c>
      <c r="K20" s="16">
        <v>170228</v>
      </c>
      <c r="L20" s="16">
        <v>173831</v>
      </c>
      <c r="M20" s="51">
        <v>171308</v>
      </c>
      <c r="N20" s="18">
        <f t="shared" si="0"/>
        <v>171060.25</v>
      </c>
    </row>
    <row r="21" spans="1:14" ht="12" customHeight="1">
      <c r="A21" s="10" t="str">
        <f>'Pregnant Women Participating'!A21</f>
        <v>Pennsylvania</v>
      </c>
      <c r="B21" s="18">
        <v>266225</v>
      </c>
      <c r="C21" s="16">
        <v>267301</v>
      </c>
      <c r="D21" s="16">
        <v>265451</v>
      </c>
      <c r="E21" s="16">
        <v>263319</v>
      </c>
      <c r="F21" s="16">
        <v>255450</v>
      </c>
      <c r="G21" s="16">
        <v>261609</v>
      </c>
      <c r="H21" s="16">
        <v>260121</v>
      </c>
      <c r="I21" s="16">
        <v>260251</v>
      </c>
      <c r="J21" s="16">
        <v>259923</v>
      </c>
      <c r="K21" s="16">
        <v>260113</v>
      </c>
      <c r="L21" s="16">
        <v>263833</v>
      </c>
      <c r="M21" s="51">
        <v>263635</v>
      </c>
      <c r="N21" s="18">
        <f t="shared" si="0"/>
        <v>262269.25</v>
      </c>
    </row>
    <row r="22" spans="1:14" ht="12" customHeight="1">
      <c r="A22" s="10" t="str">
        <f>'Pregnant Women Participating'!A22</f>
        <v>Puerto Rico</v>
      </c>
      <c r="B22" s="18">
        <v>191484</v>
      </c>
      <c r="C22" s="16">
        <v>186342</v>
      </c>
      <c r="D22" s="16">
        <v>185336</v>
      </c>
      <c r="E22" s="16">
        <v>183274</v>
      </c>
      <c r="F22" s="16">
        <v>193007</v>
      </c>
      <c r="G22" s="16">
        <v>196636</v>
      </c>
      <c r="H22" s="16">
        <v>197048</v>
      </c>
      <c r="I22" s="16">
        <v>195827</v>
      </c>
      <c r="J22" s="16">
        <v>196439</v>
      </c>
      <c r="K22" s="16">
        <v>191623</v>
      </c>
      <c r="L22" s="16">
        <v>192117</v>
      </c>
      <c r="M22" s="51">
        <v>195877</v>
      </c>
      <c r="N22" s="18">
        <f t="shared" si="0"/>
        <v>192084.16666666666</v>
      </c>
    </row>
    <row r="23" spans="1:14" ht="12" customHeight="1">
      <c r="A23" s="10" t="str">
        <f>'Pregnant Women Participating'!A23</f>
        <v>Virginia</v>
      </c>
      <c r="B23" s="18">
        <v>161460</v>
      </c>
      <c r="C23" s="16">
        <v>166028</v>
      </c>
      <c r="D23" s="16">
        <v>162780</v>
      </c>
      <c r="E23" s="16">
        <v>159465</v>
      </c>
      <c r="F23" s="16">
        <v>157940</v>
      </c>
      <c r="G23" s="16">
        <v>160068</v>
      </c>
      <c r="H23" s="16">
        <v>158691</v>
      </c>
      <c r="I23" s="16">
        <v>158591</v>
      </c>
      <c r="J23" s="16">
        <v>158963</v>
      </c>
      <c r="K23" s="16">
        <v>159083</v>
      </c>
      <c r="L23" s="16">
        <v>160653</v>
      </c>
      <c r="M23" s="51">
        <v>161078</v>
      </c>
      <c r="N23" s="18">
        <f t="shared" si="0"/>
        <v>160400</v>
      </c>
    </row>
    <row r="24" spans="1:14" ht="12" customHeight="1">
      <c r="A24" s="10" t="str">
        <f>'Pregnant Women Participating'!A24</f>
        <v>Virgin Islands</v>
      </c>
      <c r="B24" s="18">
        <v>5927</v>
      </c>
      <c r="C24" s="16">
        <v>5976</v>
      </c>
      <c r="D24" s="16">
        <v>5680</v>
      </c>
      <c r="E24" s="16">
        <v>5793</v>
      </c>
      <c r="F24" s="16">
        <v>5718</v>
      </c>
      <c r="G24" s="16">
        <v>5814</v>
      </c>
      <c r="H24" s="16">
        <v>5651</v>
      </c>
      <c r="I24" s="16">
        <v>5525</v>
      </c>
      <c r="J24" s="16">
        <v>5529</v>
      </c>
      <c r="K24" s="16">
        <v>5464</v>
      </c>
      <c r="L24" s="16">
        <v>5272</v>
      </c>
      <c r="M24" s="51">
        <v>5208</v>
      </c>
      <c r="N24" s="18">
        <f t="shared" si="0"/>
        <v>5629.75</v>
      </c>
    </row>
    <row r="25" spans="1:14" ht="12" customHeight="1">
      <c r="A25" s="10" t="str">
        <f>'Pregnant Women Participating'!A25</f>
        <v>West Virginia</v>
      </c>
      <c r="B25" s="18">
        <v>53655</v>
      </c>
      <c r="C25" s="16">
        <v>53587</v>
      </c>
      <c r="D25" s="16">
        <v>52934</v>
      </c>
      <c r="E25" s="16">
        <v>51981</v>
      </c>
      <c r="F25" s="16">
        <v>50055</v>
      </c>
      <c r="G25" s="16">
        <v>51777</v>
      </c>
      <c r="H25" s="16">
        <v>51852</v>
      </c>
      <c r="I25" s="16">
        <v>51679</v>
      </c>
      <c r="J25" s="16">
        <v>50617</v>
      </c>
      <c r="K25" s="16">
        <v>50749</v>
      </c>
      <c r="L25" s="16">
        <v>51588</v>
      </c>
      <c r="M25" s="51">
        <v>51097</v>
      </c>
      <c r="N25" s="18">
        <f t="shared" si="0"/>
        <v>51797.583333333336</v>
      </c>
    </row>
    <row r="26" spans="1:14" s="23" customFormat="1" ht="24.75" customHeight="1">
      <c r="A26" s="19" t="str">
        <f>'Pregnant Women Participating'!A26</f>
        <v>Mid-Atlantic Region</v>
      </c>
      <c r="B26" s="21">
        <v>1044860</v>
      </c>
      <c r="C26" s="20">
        <v>1042017</v>
      </c>
      <c r="D26" s="20">
        <v>1033262</v>
      </c>
      <c r="E26" s="20">
        <v>1021959</v>
      </c>
      <c r="F26" s="20">
        <v>1010575</v>
      </c>
      <c r="G26" s="20">
        <v>1035761</v>
      </c>
      <c r="H26" s="20">
        <v>1032778</v>
      </c>
      <c r="I26" s="20">
        <v>1032396</v>
      </c>
      <c r="J26" s="20">
        <v>1030716</v>
      </c>
      <c r="K26" s="20">
        <v>1023890</v>
      </c>
      <c r="L26" s="20">
        <v>1035562</v>
      </c>
      <c r="M26" s="50">
        <v>1036143</v>
      </c>
      <c r="N26" s="21">
        <f t="shared" si="0"/>
        <v>1031659.9166666666</v>
      </c>
    </row>
    <row r="27" spans="1:14" ht="12" customHeight="1">
      <c r="A27" s="10" t="str">
        <f>'Pregnant Women Participating'!A27</f>
        <v>Alabama</v>
      </c>
      <c r="B27" s="18">
        <v>144314</v>
      </c>
      <c r="C27" s="16">
        <v>142621</v>
      </c>
      <c r="D27" s="16">
        <v>143764</v>
      </c>
      <c r="E27" s="16">
        <v>142121</v>
      </c>
      <c r="F27" s="16">
        <v>138870</v>
      </c>
      <c r="G27" s="16">
        <v>143109</v>
      </c>
      <c r="H27" s="16">
        <v>144913</v>
      </c>
      <c r="I27" s="16">
        <v>145478</v>
      </c>
      <c r="J27" s="16">
        <v>146942</v>
      </c>
      <c r="K27" s="16">
        <v>147590</v>
      </c>
      <c r="L27" s="16">
        <v>150465</v>
      </c>
      <c r="M27" s="51">
        <v>149821</v>
      </c>
      <c r="N27" s="18">
        <f t="shared" si="0"/>
        <v>145000.66666666666</v>
      </c>
    </row>
    <row r="28" spans="1:14" ht="12" customHeight="1">
      <c r="A28" s="10" t="str">
        <f>'Pregnant Women Participating'!A28</f>
        <v>Florida</v>
      </c>
      <c r="B28" s="18">
        <v>531378</v>
      </c>
      <c r="C28" s="16">
        <v>527001</v>
      </c>
      <c r="D28" s="16">
        <v>523925</v>
      </c>
      <c r="E28" s="16">
        <v>511931</v>
      </c>
      <c r="F28" s="16">
        <v>506709</v>
      </c>
      <c r="G28" s="16">
        <v>502959</v>
      </c>
      <c r="H28" s="16">
        <v>505938</v>
      </c>
      <c r="I28" s="16">
        <v>499455</v>
      </c>
      <c r="J28" s="16">
        <v>503144</v>
      </c>
      <c r="K28" s="16">
        <v>498846</v>
      </c>
      <c r="L28" s="16">
        <v>501174</v>
      </c>
      <c r="M28" s="51">
        <v>504306</v>
      </c>
      <c r="N28" s="18">
        <f t="shared" si="0"/>
        <v>509730.5</v>
      </c>
    </row>
    <row r="29" spans="1:14" ht="12" customHeight="1">
      <c r="A29" s="10" t="str">
        <f>'Pregnant Women Participating'!A29</f>
        <v>Georgia</v>
      </c>
      <c r="B29" s="18">
        <v>317967</v>
      </c>
      <c r="C29" s="16">
        <v>315791</v>
      </c>
      <c r="D29" s="16">
        <v>314120</v>
      </c>
      <c r="E29" s="16">
        <v>311779</v>
      </c>
      <c r="F29" s="16">
        <v>307372</v>
      </c>
      <c r="G29" s="16">
        <v>312080</v>
      </c>
      <c r="H29" s="16">
        <v>310864</v>
      </c>
      <c r="I29" s="16">
        <v>310199</v>
      </c>
      <c r="J29" s="16">
        <v>310441</v>
      </c>
      <c r="K29" s="16">
        <v>309716</v>
      </c>
      <c r="L29" s="16">
        <v>313287</v>
      </c>
      <c r="M29" s="51">
        <v>310303</v>
      </c>
      <c r="N29" s="18">
        <f t="shared" si="0"/>
        <v>311993.25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1"/>
      <c r="N30" s="18" t="str">
        <f t="shared" si="0"/>
        <v> </v>
      </c>
    </row>
    <row r="31" spans="1:14" ht="12" customHeight="1">
      <c r="A31" s="10" t="str">
        <f>'Pregnant Women Participating'!A31</f>
        <v>Kentucky</v>
      </c>
      <c r="B31" s="18">
        <v>146678</v>
      </c>
      <c r="C31" s="16">
        <v>141548</v>
      </c>
      <c r="D31" s="16">
        <v>138702</v>
      </c>
      <c r="E31" s="16">
        <v>138068</v>
      </c>
      <c r="F31" s="16">
        <v>135305</v>
      </c>
      <c r="G31" s="16">
        <v>138223</v>
      </c>
      <c r="H31" s="16">
        <v>137507</v>
      </c>
      <c r="I31" s="16">
        <v>137722</v>
      </c>
      <c r="J31" s="16">
        <v>137944</v>
      </c>
      <c r="K31" s="16">
        <v>137819</v>
      </c>
      <c r="L31" s="16">
        <v>140089</v>
      </c>
      <c r="M31" s="51">
        <v>139589</v>
      </c>
      <c r="N31" s="18">
        <f t="shared" si="0"/>
        <v>139099.5</v>
      </c>
    </row>
    <row r="32" spans="1:14" ht="12" customHeight="1">
      <c r="A32" s="10" t="str">
        <f>'Pregnant Women Participating'!A32</f>
        <v>Mississippi</v>
      </c>
      <c r="B32" s="18">
        <v>109273</v>
      </c>
      <c r="C32" s="16">
        <v>105955</v>
      </c>
      <c r="D32" s="16">
        <v>103501</v>
      </c>
      <c r="E32" s="16">
        <v>101160</v>
      </c>
      <c r="F32" s="16">
        <v>97173</v>
      </c>
      <c r="G32" s="16">
        <v>100682</v>
      </c>
      <c r="H32" s="16">
        <v>99749</v>
      </c>
      <c r="I32" s="16">
        <v>97632</v>
      </c>
      <c r="J32" s="16">
        <v>99496</v>
      </c>
      <c r="K32" s="16">
        <v>98649</v>
      </c>
      <c r="L32" s="16">
        <v>101377</v>
      </c>
      <c r="M32" s="51">
        <v>101032</v>
      </c>
      <c r="N32" s="18">
        <f t="shared" si="0"/>
        <v>101306.58333333333</v>
      </c>
    </row>
    <row r="33" spans="1:14" ht="12" customHeight="1">
      <c r="A33" s="10" t="str">
        <f>'Pregnant Women Participating'!A33</f>
        <v>North Carolina</v>
      </c>
      <c r="B33" s="18">
        <v>274246</v>
      </c>
      <c r="C33" s="16">
        <v>274401</v>
      </c>
      <c r="D33" s="16">
        <v>273486</v>
      </c>
      <c r="E33" s="16">
        <v>271679</v>
      </c>
      <c r="F33" s="16">
        <v>268811</v>
      </c>
      <c r="G33" s="16">
        <v>272740</v>
      </c>
      <c r="H33" s="16">
        <v>272272</v>
      </c>
      <c r="I33" s="16">
        <v>271323</v>
      </c>
      <c r="J33" s="16">
        <v>270861</v>
      </c>
      <c r="K33" s="16">
        <v>270453</v>
      </c>
      <c r="L33" s="16">
        <v>273176</v>
      </c>
      <c r="M33" s="51">
        <v>271977</v>
      </c>
      <c r="N33" s="18">
        <f t="shared" si="0"/>
        <v>272118.75</v>
      </c>
    </row>
    <row r="34" spans="1:14" ht="12" customHeight="1">
      <c r="A34" s="10" t="str">
        <f>'Pregnant Women Participating'!A34</f>
        <v>South Carolina</v>
      </c>
      <c r="B34" s="18">
        <v>137124</v>
      </c>
      <c r="C34" s="16">
        <v>136243</v>
      </c>
      <c r="D34" s="16">
        <v>133701</v>
      </c>
      <c r="E34" s="16">
        <v>133222</v>
      </c>
      <c r="F34" s="16">
        <v>131736</v>
      </c>
      <c r="G34" s="16">
        <v>133663</v>
      </c>
      <c r="H34" s="16">
        <v>133511</v>
      </c>
      <c r="I34" s="16">
        <v>133185</v>
      </c>
      <c r="J34" s="16">
        <v>133663</v>
      </c>
      <c r="K34" s="16">
        <v>132725</v>
      </c>
      <c r="L34" s="16">
        <v>134590</v>
      </c>
      <c r="M34" s="51">
        <v>134649</v>
      </c>
      <c r="N34" s="18">
        <f t="shared" si="0"/>
        <v>134001</v>
      </c>
    </row>
    <row r="35" spans="1:14" ht="12" customHeight="1">
      <c r="A35" s="10" t="str">
        <f>'Pregnant Women Participating'!A35</f>
        <v>Tennessee</v>
      </c>
      <c r="B35" s="18">
        <v>175735</v>
      </c>
      <c r="C35" s="16">
        <v>173945</v>
      </c>
      <c r="D35" s="16">
        <v>172621</v>
      </c>
      <c r="E35" s="16">
        <v>169397</v>
      </c>
      <c r="F35" s="16">
        <v>167323</v>
      </c>
      <c r="G35" s="16">
        <v>170456</v>
      </c>
      <c r="H35" s="16">
        <v>170546</v>
      </c>
      <c r="I35" s="16">
        <v>169671</v>
      </c>
      <c r="J35" s="16">
        <v>168841</v>
      </c>
      <c r="K35" s="16">
        <v>168321</v>
      </c>
      <c r="L35" s="16">
        <v>170576</v>
      </c>
      <c r="M35" s="51">
        <v>169619</v>
      </c>
      <c r="N35" s="18">
        <f t="shared" si="0"/>
        <v>170587.58333333334</v>
      </c>
    </row>
    <row r="36" spans="1:14" ht="12" customHeight="1">
      <c r="A36" s="10" t="str">
        <f>'Pregnant Women Participating'!A36</f>
        <v>Choctaw Indians, MS</v>
      </c>
      <c r="B36" s="18">
        <v>998</v>
      </c>
      <c r="C36" s="16">
        <v>954</v>
      </c>
      <c r="D36" s="16">
        <v>922</v>
      </c>
      <c r="E36" s="16">
        <v>929</v>
      </c>
      <c r="F36" s="16">
        <v>827</v>
      </c>
      <c r="G36" s="16">
        <v>825</v>
      </c>
      <c r="H36" s="16">
        <v>926</v>
      </c>
      <c r="I36" s="16">
        <v>886</v>
      </c>
      <c r="J36" s="16">
        <v>952</v>
      </c>
      <c r="K36" s="16">
        <v>852</v>
      </c>
      <c r="L36" s="16">
        <v>961</v>
      </c>
      <c r="M36" s="51">
        <v>972</v>
      </c>
      <c r="N36" s="18">
        <f t="shared" si="0"/>
        <v>917</v>
      </c>
    </row>
    <row r="37" spans="1:14" ht="12" customHeight="1">
      <c r="A37" s="10" t="str">
        <f>'Pregnant Women Participating'!A37</f>
        <v>Eastern Cherokee, NC</v>
      </c>
      <c r="B37" s="18">
        <v>647</v>
      </c>
      <c r="C37" s="16">
        <v>646</v>
      </c>
      <c r="D37" s="16">
        <v>601</v>
      </c>
      <c r="E37" s="16">
        <v>610</v>
      </c>
      <c r="F37" s="16">
        <v>624</v>
      </c>
      <c r="G37" s="16">
        <v>659</v>
      </c>
      <c r="H37" s="16">
        <v>657</v>
      </c>
      <c r="I37" s="16">
        <v>642</v>
      </c>
      <c r="J37" s="16">
        <v>649</v>
      </c>
      <c r="K37" s="16">
        <v>654</v>
      </c>
      <c r="L37" s="16">
        <v>654</v>
      </c>
      <c r="M37" s="51">
        <v>639</v>
      </c>
      <c r="N37" s="18">
        <f t="shared" si="0"/>
        <v>640.1666666666666</v>
      </c>
    </row>
    <row r="38" spans="1:14" s="23" customFormat="1" ht="24.75" customHeight="1">
      <c r="A38" s="19" t="str">
        <f>'Pregnant Women Participating'!A38</f>
        <v>Southeast Region</v>
      </c>
      <c r="B38" s="21">
        <v>1838360</v>
      </c>
      <c r="C38" s="20">
        <v>1819105</v>
      </c>
      <c r="D38" s="20">
        <v>1805343</v>
      </c>
      <c r="E38" s="20">
        <v>1780896</v>
      </c>
      <c r="F38" s="20">
        <v>1754750</v>
      </c>
      <c r="G38" s="20">
        <v>1775396</v>
      </c>
      <c r="H38" s="20">
        <v>1776883</v>
      </c>
      <c r="I38" s="20">
        <v>1766193</v>
      </c>
      <c r="J38" s="20">
        <v>1772933</v>
      </c>
      <c r="K38" s="20">
        <v>1765625</v>
      </c>
      <c r="L38" s="20">
        <v>1786349</v>
      </c>
      <c r="M38" s="50">
        <v>1782907</v>
      </c>
      <c r="N38" s="21">
        <f aca="true" t="shared" si="1" ref="N38:N69">IF(SUM(B38:M38)&gt;0,AVERAGE(B38:M38)," ")</f>
        <v>1785395</v>
      </c>
    </row>
    <row r="39" spans="1:14" ht="12" customHeight="1">
      <c r="A39" s="10" t="str">
        <f>'Pregnant Women Participating'!A39</f>
        <v>Illinois</v>
      </c>
      <c r="B39" s="18">
        <v>315548</v>
      </c>
      <c r="C39" s="16">
        <v>310974</v>
      </c>
      <c r="D39" s="16">
        <v>307204</v>
      </c>
      <c r="E39" s="16">
        <v>306006</v>
      </c>
      <c r="F39" s="16">
        <v>302520</v>
      </c>
      <c r="G39" s="16">
        <v>307503</v>
      </c>
      <c r="H39" s="16">
        <v>307396</v>
      </c>
      <c r="I39" s="16">
        <v>306658</v>
      </c>
      <c r="J39" s="16">
        <v>305942</v>
      </c>
      <c r="K39" s="16">
        <v>305123</v>
      </c>
      <c r="L39" s="16">
        <v>307392</v>
      </c>
      <c r="M39" s="51">
        <v>305071</v>
      </c>
      <c r="N39" s="18">
        <f t="shared" si="1"/>
        <v>307278.0833333333</v>
      </c>
    </row>
    <row r="40" spans="1:14" ht="12" customHeight="1">
      <c r="A40" s="10" t="str">
        <f>'Pregnant Women Participating'!A40</f>
        <v>Indiana</v>
      </c>
      <c r="B40" s="18">
        <v>174361</v>
      </c>
      <c r="C40" s="16">
        <v>176154</v>
      </c>
      <c r="D40" s="16">
        <v>176058</v>
      </c>
      <c r="E40" s="16">
        <v>173459</v>
      </c>
      <c r="F40" s="16">
        <v>170850</v>
      </c>
      <c r="G40" s="16">
        <v>175095</v>
      </c>
      <c r="H40" s="16">
        <v>174731</v>
      </c>
      <c r="I40" s="16">
        <v>173222</v>
      </c>
      <c r="J40" s="16">
        <v>173400</v>
      </c>
      <c r="K40" s="16">
        <v>173209</v>
      </c>
      <c r="L40" s="16">
        <v>175326</v>
      </c>
      <c r="M40" s="51">
        <v>173559</v>
      </c>
      <c r="N40" s="18">
        <f t="shared" si="1"/>
        <v>174118.66666666666</v>
      </c>
    </row>
    <row r="41" spans="1:14" ht="12" customHeight="1">
      <c r="A41" s="10" t="str">
        <f>'Pregnant Women Participating'!A41</f>
        <v>Michigan</v>
      </c>
      <c r="B41" s="18">
        <v>264592</v>
      </c>
      <c r="C41" s="16">
        <v>261301</v>
      </c>
      <c r="D41" s="16">
        <v>257024</v>
      </c>
      <c r="E41" s="16">
        <v>256765</v>
      </c>
      <c r="F41" s="16">
        <v>253650</v>
      </c>
      <c r="G41" s="16">
        <v>256256</v>
      </c>
      <c r="H41" s="16">
        <v>255384</v>
      </c>
      <c r="I41" s="16">
        <v>256060</v>
      </c>
      <c r="J41" s="16">
        <v>255930</v>
      </c>
      <c r="K41" s="16">
        <v>256564</v>
      </c>
      <c r="L41" s="16">
        <v>257606</v>
      </c>
      <c r="M41" s="51">
        <v>257520</v>
      </c>
      <c r="N41" s="18">
        <f t="shared" si="1"/>
        <v>257387.66666666666</v>
      </c>
    </row>
    <row r="42" spans="1:14" ht="12" customHeight="1">
      <c r="A42" s="10" t="str">
        <f>'Pregnant Women Participating'!A42</f>
        <v>Minnesota</v>
      </c>
      <c r="B42" s="18">
        <v>141504</v>
      </c>
      <c r="C42" s="16">
        <v>139874</v>
      </c>
      <c r="D42" s="16">
        <v>139056</v>
      </c>
      <c r="E42" s="16">
        <v>139162</v>
      </c>
      <c r="F42" s="16">
        <v>137388</v>
      </c>
      <c r="G42" s="16">
        <v>138880</v>
      </c>
      <c r="H42" s="16">
        <v>139451</v>
      </c>
      <c r="I42" s="16">
        <v>137796</v>
      </c>
      <c r="J42" s="16">
        <v>137618</v>
      </c>
      <c r="K42" s="16">
        <v>136951</v>
      </c>
      <c r="L42" s="16">
        <v>137788</v>
      </c>
      <c r="M42" s="51">
        <v>137277</v>
      </c>
      <c r="N42" s="18">
        <f t="shared" si="1"/>
        <v>138562.08333333334</v>
      </c>
    </row>
    <row r="43" spans="1:14" ht="12" customHeight="1">
      <c r="A43" s="10" t="str">
        <f>'Pregnant Women Participating'!A43</f>
        <v>Ohio</v>
      </c>
      <c r="B43" s="18">
        <v>306833</v>
      </c>
      <c r="C43" s="16">
        <v>305579</v>
      </c>
      <c r="D43" s="16">
        <v>303441</v>
      </c>
      <c r="E43" s="16">
        <v>300946</v>
      </c>
      <c r="F43" s="16">
        <v>294757</v>
      </c>
      <c r="G43" s="16">
        <v>296246</v>
      </c>
      <c r="H43" s="16">
        <v>296867</v>
      </c>
      <c r="I43" s="16">
        <v>294299</v>
      </c>
      <c r="J43" s="16">
        <v>294545</v>
      </c>
      <c r="K43" s="16">
        <v>292055</v>
      </c>
      <c r="L43" s="16">
        <v>294129</v>
      </c>
      <c r="M43" s="51">
        <v>292367</v>
      </c>
      <c r="N43" s="18">
        <f t="shared" si="1"/>
        <v>297672</v>
      </c>
    </row>
    <row r="44" spans="1:14" ht="12" customHeight="1">
      <c r="A44" s="10" t="str">
        <f>'Pregnant Women Participating'!A44</f>
        <v>Wisconsin</v>
      </c>
      <c r="B44" s="18">
        <v>131263</v>
      </c>
      <c r="C44" s="16">
        <v>129665</v>
      </c>
      <c r="D44" s="16">
        <v>127509</v>
      </c>
      <c r="E44" s="16">
        <v>127254</v>
      </c>
      <c r="F44" s="16">
        <v>125058</v>
      </c>
      <c r="G44" s="16">
        <v>125971</v>
      </c>
      <c r="H44" s="16">
        <v>126080</v>
      </c>
      <c r="I44" s="16">
        <v>124769</v>
      </c>
      <c r="J44" s="16">
        <v>125059</v>
      </c>
      <c r="K44" s="16">
        <v>124808</v>
      </c>
      <c r="L44" s="16">
        <v>125555</v>
      </c>
      <c r="M44" s="51">
        <v>125428</v>
      </c>
      <c r="N44" s="18">
        <f t="shared" si="1"/>
        <v>126534.91666666667</v>
      </c>
    </row>
    <row r="45" spans="1:14" s="23" customFormat="1" ht="24.75" customHeight="1">
      <c r="A45" s="19" t="str">
        <f>'Pregnant Women Participating'!A45</f>
        <v>Midwest Region</v>
      </c>
      <c r="B45" s="21">
        <v>1334101</v>
      </c>
      <c r="C45" s="20">
        <v>1323547</v>
      </c>
      <c r="D45" s="20">
        <v>1310292</v>
      </c>
      <c r="E45" s="20">
        <v>1303592</v>
      </c>
      <c r="F45" s="20">
        <v>1284223</v>
      </c>
      <c r="G45" s="20">
        <v>1299951</v>
      </c>
      <c r="H45" s="20">
        <v>1299909</v>
      </c>
      <c r="I45" s="20">
        <v>1292804</v>
      </c>
      <c r="J45" s="20">
        <v>1292494</v>
      </c>
      <c r="K45" s="20">
        <v>1288710</v>
      </c>
      <c r="L45" s="20">
        <v>1297796</v>
      </c>
      <c r="M45" s="50">
        <v>1291222</v>
      </c>
      <c r="N45" s="21">
        <f t="shared" si="1"/>
        <v>1301553.4166666667</v>
      </c>
    </row>
    <row r="46" spans="1:14" ht="12" customHeight="1">
      <c r="A46" s="10" t="str">
        <f>'Pregnant Women Participating'!A46</f>
        <v>Arkansas</v>
      </c>
      <c r="B46" s="18">
        <v>99634</v>
      </c>
      <c r="C46" s="16">
        <v>98433</v>
      </c>
      <c r="D46" s="16">
        <v>99426</v>
      </c>
      <c r="E46" s="16">
        <v>98583</v>
      </c>
      <c r="F46" s="16">
        <v>96503</v>
      </c>
      <c r="G46" s="16">
        <v>99426</v>
      </c>
      <c r="H46" s="16">
        <v>100175</v>
      </c>
      <c r="I46" s="16">
        <v>99564</v>
      </c>
      <c r="J46" s="16">
        <v>100260</v>
      </c>
      <c r="K46" s="16">
        <v>100191</v>
      </c>
      <c r="L46" s="16">
        <v>99221</v>
      </c>
      <c r="M46" s="51">
        <v>96137</v>
      </c>
      <c r="N46" s="18">
        <f t="shared" si="1"/>
        <v>98962.75</v>
      </c>
    </row>
    <row r="47" spans="1:14" ht="12" customHeight="1">
      <c r="A47" s="10" t="str">
        <f>'Pregnant Women Participating'!A47</f>
        <v>Louisiana</v>
      </c>
      <c r="B47" s="18">
        <v>156401</v>
      </c>
      <c r="C47" s="16">
        <v>155980</v>
      </c>
      <c r="D47" s="16">
        <v>156704</v>
      </c>
      <c r="E47" s="16">
        <v>155442</v>
      </c>
      <c r="F47" s="16">
        <v>153311</v>
      </c>
      <c r="G47" s="16">
        <v>154612</v>
      </c>
      <c r="H47" s="16">
        <v>154849</v>
      </c>
      <c r="I47" s="16">
        <v>154898</v>
      </c>
      <c r="J47" s="16">
        <v>156090</v>
      </c>
      <c r="K47" s="16">
        <v>155532</v>
      </c>
      <c r="L47" s="16">
        <v>156696</v>
      </c>
      <c r="M47" s="51">
        <v>156918</v>
      </c>
      <c r="N47" s="18">
        <f t="shared" si="1"/>
        <v>155619.41666666666</v>
      </c>
    </row>
    <row r="48" spans="1:14" ht="12" customHeight="1">
      <c r="A48" s="10" t="str">
        <f>'Pregnant Women Participating'!A48</f>
        <v>New Mexico</v>
      </c>
      <c r="B48" s="18">
        <v>62356</v>
      </c>
      <c r="C48" s="16">
        <v>62560</v>
      </c>
      <c r="D48" s="16">
        <v>62714</v>
      </c>
      <c r="E48" s="16">
        <v>62336</v>
      </c>
      <c r="F48" s="16">
        <v>61693</v>
      </c>
      <c r="G48" s="16">
        <v>63141</v>
      </c>
      <c r="H48" s="16">
        <v>61938</v>
      </c>
      <c r="I48" s="16">
        <v>60864</v>
      </c>
      <c r="J48" s="16">
        <v>61585</v>
      </c>
      <c r="K48" s="16">
        <v>60293</v>
      </c>
      <c r="L48" s="16">
        <v>61521</v>
      </c>
      <c r="M48" s="51">
        <v>62154</v>
      </c>
      <c r="N48" s="18">
        <f t="shared" si="1"/>
        <v>61929.583333333336</v>
      </c>
    </row>
    <row r="49" spans="1:14" ht="12" customHeight="1">
      <c r="A49" s="10" t="str">
        <f>'Pregnant Women Participating'!A49</f>
        <v>Oklahoma</v>
      </c>
      <c r="B49" s="18">
        <v>108941</v>
      </c>
      <c r="C49" s="16">
        <v>107070</v>
      </c>
      <c r="D49" s="16">
        <v>105654</v>
      </c>
      <c r="E49" s="16">
        <v>104638</v>
      </c>
      <c r="F49" s="16">
        <v>101420</v>
      </c>
      <c r="G49" s="16">
        <v>103097</v>
      </c>
      <c r="H49" s="16">
        <v>103957</v>
      </c>
      <c r="I49" s="16">
        <v>104513</v>
      </c>
      <c r="J49" s="16">
        <v>104485</v>
      </c>
      <c r="K49" s="16">
        <v>104978</v>
      </c>
      <c r="L49" s="16">
        <v>106748</v>
      </c>
      <c r="M49" s="51">
        <v>105742</v>
      </c>
      <c r="N49" s="18">
        <f t="shared" si="1"/>
        <v>105103.58333333333</v>
      </c>
    </row>
    <row r="50" spans="1:14" ht="12" customHeight="1">
      <c r="A50" s="10" t="str">
        <f>'Pregnant Women Participating'!A50</f>
        <v>Texas</v>
      </c>
      <c r="B50" s="18">
        <v>1051414</v>
      </c>
      <c r="C50" s="16">
        <v>1049577</v>
      </c>
      <c r="D50" s="16">
        <v>1044623</v>
      </c>
      <c r="E50" s="16">
        <v>1038219</v>
      </c>
      <c r="F50" s="16">
        <v>1024225</v>
      </c>
      <c r="G50" s="16">
        <v>1034168</v>
      </c>
      <c r="H50" s="16">
        <v>1034731</v>
      </c>
      <c r="I50" s="16">
        <v>1030892</v>
      </c>
      <c r="J50" s="16">
        <v>1034074</v>
      </c>
      <c r="K50" s="16">
        <v>1028001</v>
      </c>
      <c r="L50" s="16">
        <v>1034799</v>
      </c>
      <c r="M50" s="51">
        <v>1029915</v>
      </c>
      <c r="N50" s="18">
        <f t="shared" si="1"/>
        <v>1036219.8333333334</v>
      </c>
    </row>
    <row r="51" spans="1:14" ht="12" customHeight="1">
      <c r="A51" s="10" t="str">
        <f>'Pregnant Women Participating'!A51</f>
        <v>Acoma, Canoncito &amp; Laguna, NM</v>
      </c>
      <c r="B51" s="18">
        <v>581</v>
      </c>
      <c r="C51" s="16">
        <v>571</v>
      </c>
      <c r="D51" s="16">
        <v>572</v>
      </c>
      <c r="E51" s="16">
        <v>570</v>
      </c>
      <c r="F51" s="16">
        <v>560</v>
      </c>
      <c r="G51" s="16">
        <v>599</v>
      </c>
      <c r="H51" s="16">
        <v>572</v>
      </c>
      <c r="I51" s="16">
        <v>562</v>
      </c>
      <c r="J51" s="16">
        <v>583</v>
      </c>
      <c r="K51" s="16">
        <v>590</v>
      </c>
      <c r="L51" s="16">
        <v>600</v>
      </c>
      <c r="M51" s="51">
        <v>564</v>
      </c>
      <c r="N51" s="18">
        <f t="shared" si="1"/>
        <v>577</v>
      </c>
    </row>
    <row r="52" spans="1:14" ht="12" customHeight="1">
      <c r="A52" s="10" t="str">
        <f>'Pregnant Women Participating'!A52</f>
        <v>Eight Northern Pueblos, NM</v>
      </c>
      <c r="B52" s="18">
        <v>325</v>
      </c>
      <c r="C52" s="16">
        <v>349</v>
      </c>
      <c r="D52" s="16">
        <v>331</v>
      </c>
      <c r="E52" s="16">
        <v>336</v>
      </c>
      <c r="F52" s="16">
        <v>327</v>
      </c>
      <c r="G52" s="16">
        <v>341</v>
      </c>
      <c r="H52" s="16">
        <v>318</v>
      </c>
      <c r="I52" s="16">
        <v>341</v>
      </c>
      <c r="J52" s="16">
        <v>341</v>
      </c>
      <c r="K52" s="16">
        <v>341</v>
      </c>
      <c r="L52" s="16">
        <v>298</v>
      </c>
      <c r="M52" s="51">
        <v>251</v>
      </c>
      <c r="N52" s="18">
        <f t="shared" si="1"/>
        <v>324.9166666666667</v>
      </c>
    </row>
    <row r="53" spans="1:14" ht="12" customHeight="1">
      <c r="A53" s="10" t="str">
        <f>'Pregnant Women Participating'!A53</f>
        <v>Five Sandoval Pueblos, NM</v>
      </c>
      <c r="B53" s="18">
        <v>394</v>
      </c>
      <c r="C53" s="16">
        <v>389</v>
      </c>
      <c r="D53" s="16">
        <v>395</v>
      </c>
      <c r="E53" s="16">
        <v>401</v>
      </c>
      <c r="F53" s="16">
        <v>407</v>
      </c>
      <c r="G53" s="16">
        <v>401</v>
      </c>
      <c r="H53" s="16">
        <v>396</v>
      </c>
      <c r="I53" s="16">
        <v>395</v>
      </c>
      <c r="J53" s="16">
        <v>399</v>
      </c>
      <c r="K53" s="16">
        <v>392</v>
      </c>
      <c r="L53" s="16">
        <v>377</v>
      </c>
      <c r="M53" s="51">
        <v>388</v>
      </c>
      <c r="N53" s="18">
        <f t="shared" si="1"/>
        <v>394.5</v>
      </c>
    </row>
    <row r="54" spans="1:14" ht="12" customHeight="1">
      <c r="A54" s="10" t="str">
        <f>'Pregnant Women Participating'!A54</f>
        <v>Isleta Pueblo, NM</v>
      </c>
      <c r="B54" s="18">
        <v>955</v>
      </c>
      <c r="C54" s="16">
        <v>932</v>
      </c>
      <c r="D54" s="16">
        <v>921</v>
      </c>
      <c r="E54" s="16">
        <v>917</v>
      </c>
      <c r="F54" s="16">
        <v>903</v>
      </c>
      <c r="G54" s="16">
        <v>924</v>
      </c>
      <c r="H54" s="16">
        <v>955</v>
      </c>
      <c r="I54" s="16">
        <v>946</v>
      </c>
      <c r="J54" s="16">
        <v>921</v>
      </c>
      <c r="K54" s="16">
        <v>940</v>
      </c>
      <c r="L54" s="16">
        <v>944</v>
      </c>
      <c r="M54" s="51">
        <v>933</v>
      </c>
      <c r="N54" s="18">
        <f t="shared" si="1"/>
        <v>932.5833333333334</v>
      </c>
    </row>
    <row r="55" spans="1:14" ht="12" customHeight="1">
      <c r="A55" s="10" t="str">
        <f>'Pregnant Women Participating'!A55</f>
        <v>San Felipe Pueblo, NM</v>
      </c>
      <c r="B55" s="18">
        <v>322</v>
      </c>
      <c r="C55" s="16">
        <v>317</v>
      </c>
      <c r="D55" s="16">
        <v>338</v>
      </c>
      <c r="E55" s="16">
        <v>324</v>
      </c>
      <c r="F55" s="16">
        <v>314</v>
      </c>
      <c r="G55" s="16">
        <v>316</v>
      </c>
      <c r="H55" s="16">
        <v>296</v>
      </c>
      <c r="I55" s="16">
        <v>308</v>
      </c>
      <c r="J55" s="16">
        <v>307</v>
      </c>
      <c r="K55" s="16">
        <v>294</v>
      </c>
      <c r="L55" s="16">
        <v>293</v>
      </c>
      <c r="M55" s="51">
        <v>204</v>
      </c>
      <c r="N55" s="18">
        <f t="shared" si="1"/>
        <v>302.75</v>
      </c>
    </row>
    <row r="56" spans="1:14" ht="12" customHeight="1">
      <c r="A56" s="10" t="str">
        <f>'Pregnant Women Participating'!A56</f>
        <v>Santo Domingo Tribe, NM</v>
      </c>
      <c r="B56" s="18">
        <v>227</v>
      </c>
      <c r="C56" s="16">
        <v>238</v>
      </c>
      <c r="D56" s="16">
        <v>198</v>
      </c>
      <c r="E56" s="16">
        <v>202</v>
      </c>
      <c r="F56" s="16">
        <v>188</v>
      </c>
      <c r="G56" s="16">
        <v>219</v>
      </c>
      <c r="H56" s="16">
        <v>203</v>
      </c>
      <c r="I56" s="16">
        <v>207</v>
      </c>
      <c r="J56" s="16">
        <v>204</v>
      </c>
      <c r="K56" s="16">
        <v>181</v>
      </c>
      <c r="L56" s="16">
        <v>177</v>
      </c>
      <c r="M56" s="51">
        <v>173</v>
      </c>
      <c r="N56" s="18">
        <f t="shared" si="1"/>
        <v>201.41666666666666</v>
      </c>
    </row>
    <row r="57" spans="1:14" ht="12" customHeight="1">
      <c r="A57" s="10" t="str">
        <f>'Pregnant Women Participating'!A57</f>
        <v>Zuni Pueblo, NM</v>
      </c>
      <c r="B57" s="18">
        <v>849</v>
      </c>
      <c r="C57" s="16">
        <v>792</v>
      </c>
      <c r="D57" s="16">
        <v>822</v>
      </c>
      <c r="E57" s="16">
        <v>790</v>
      </c>
      <c r="F57" s="16">
        <v>813</v>
      </c>
      <c r="G57" s="16">
        <v>809</v>
      </c>
      <c r="H57" s="16">
        <v>821</v>
      </c>
      <c r="I57" s="16">
        <v>763</v>
      </c>
      <c r="J57" s="16">
        <v>839</v>
      </c>
      <c r="K57" s="16">
        <v>802</v>
      </c>
      <c r="L57" s="16">
        <v>838</v>
      </c>
      <c r="M57" s="51">
        <v>773</v>
      </c>
      <c r="N57" s="18">
        <f t="shared" si="1"/>
        <v>809.25</v>
      </c>
    </row>
    <row r="58" spans="1:14" ht="12" customHeight="1">
      <c r="A58" s="10" t="str">
        <f>'Pregnant Women Participating'!A58</f>
        <v>Cherokee Nation, OK</v>
      </c>
      <c r="B58" s="18">
        <v>7601</v>
      </c>
      <c r="C58" s="16">
        <v>7543</v>
      </c>
      <c r="D58" s="16">
        <v>7484</v>
      </c>
      <c r="E58" s="16">
        <v>7433</v>
      </c>
      <c r="F58" s="16">
        <v>7095</v>
      </c>
      <c r="G58" s="16">
        <v>7281</v>
      </c>
      <c r="H58" s="16">
        <v>7476</v>
      </c>
      <c r="I58" s="16">
        <v>7273</v>
      </c>
      <c r="J58" s="16">
        <v>7399</v>
      </c>
      <c r="K58" s="16">
        <v>7451</v>
      </c>
      <c r="L58" s="16">
        <v>7615</v>
      </c>
      <c r="M58" s="51">
        <v>7572</v>
      </c>
      <c r="N58" s="18">
        <f t="shared" si="1"/>
        <v>7435.25</v>
      </c>
    </row>
    <row r="59" spans="1:14" ht="12" customHeight="1">
      <c r="A59" s="10" t="str">
        <f>'Pregnant Women Participating'!A59</f>
        <v>Chickasaw Nation, OK</v>
      </c>
      <c r="B59" s="18">
        <v>3964</v>
      </c>
      <c r="C59" s="16">
        <v>3962</v>
      </c>
      <c r="D59" s="16">
        <v>3938</v>
      </c>
      <c r="E59" s="16">
        <v>3966</v>
      </c>
      <c r="F59" s="16">
        <v>3760</v>
      </c>
      <c r="G59" s="16">
        <v>3713</v>
      </c>
      <c r="H59" s="16">
        <v>3802</v>
      </c>
      <c r="I59" s="16">
        <v>3742</v>
      </c>
      <c r="J59" s="16">
        <v>3679</v>
      </c>
      <c r="K59" s="16">
        <v>3705</v>
      </c>
      <c r="L59" s="16">
        <v>3806</v>
      </c>
      <c r="M59" s="51">
        <v>3652</v>
      </c>
      <c r="N59" s="18">
        <f t="shared" si="1"/>
        <v>3807.4166666666665</v>
      </c>
    </row>
    <row r="60" spans="1:14" ht="12" customHeight="1">
      <c r="A60" s="10" t="str">
        <f>'Pregnant Women Participating'!A60</f>
        <v>Choctaw Nation, OK</v>
      </c>
      <c r="B60" s="18">
        <v>4217</v>
      </c>
      <c r="C60" s="16">
        <v>4189</v>
      </c>
      <c r="D60" s="16">
        <v>4289</v>
      </c>
      <c r="E60" s="16">
        <v>4316</v>
      </c>
      <c r="F60" s="16">
        <v>4119</v>
      </c>
      <c r="G60" s="16">
        <v>4115</v>
      </c>
      <c r="H60" s="16">
        <v>4111</v>
      </c>
      <c r="I60" s="16">
        <v>4124</v>
      </c>
      <c r="J60" s="16">
        <v>4206</v>
      </c>
      <c r="K60" s="16">
        <v>4175</v>
      </c>
      <c r="L60" s="16">
        <v>4242</v>
      </c>
      <c r="M60" s="51">
        <v>4231</v>
      </c>
      <c r="N60" s="18">
        <f t="shared" si="1"/>
        <v>4194.5</v>
      </c>
    </row>
    <row r="61" spans="1:14" ht="12" customHeight="1">
      <c r="A61" s="10" t="str">
        <f>'Pregnant Women Participating'!A61</f>
        <v>Citizen Potawatomi Nation, OK</v>
      </c>
      <c r="B61" s="18">
        <v>1272</v>
      </c>
      <c r="C61" s="16">
        <v>1399</v>
      </c>
      <c r="D61" s="16">
        <v>1257</v>
      </c>
      <c r="E61" s="16">
        <v>1414</v>
      </c>
      <c r="F61" s="16">
        <v>1272</v>
      </c>
      <c r="G61" s="16">
        <v>1215</v>
      </c>
      <c r="H61" s="16">
        <v>1322</v>
      </c>
      <c r="I61" s="16">
        <v>1267</v>
      </c>
      <c r="J61" s="16">
        <v>1228</v>
      </c>
      <c r="K61" s="16">
        <v>1207</v>
      </c>
      <c r="L61" s="16">
        <v>1222</v>
      </c>
      <c r="M61" s="51">
        <v>1229</v>
      </c>
      <c r="N61" s="18">
        <f t="shared" si="1"/>
        <v>1275.3333333333333</v>
      </c>
    </row>
    <row r="62" spans="1:14" ht="12" customHeight="1">
      <c r="A62" s="10" t="str">
        <f>'Pregnant Women Participating'!A62</f>
        <v>Inter-Tribal Council, OK</v>
      </c>
      <c r="B62" s="18">
        <v>948</v>
      </c>
      <c r="C62" s="16">
        <v>940</v>
      </c>
      <c r="D62" s="16">
        <v>942</v>
      </c>
      <c r="E62" s="16">
        <v>957</v>
      </c>
      <c r="F62" s="16">
        <v>959</v>
      </c>
      <c r="G62" s="16">
        <v>994</v>
      </c>
      <c r="H62" s="16">
        <v>996</v>
      </c>
      <c r="I62" s="16">
        <v>985</v>
      </c>
      <c r="J62" s="16">
        <v>988</v>
      </c>
      <c r="K62" s="16">
        <v>959</v>
      </c>
      <c r="L62" s="16">
        <v>880</v>
      </c>
      <c r="M62" s="51">
        <v>880</v>
      </c>
      <c r="N62" s="18">
        <f t="shared" si="1"/>
        <v>952.3333333333334</v>
      </c>
    </row>
    <row r="63" spans="1:14" ht="12" customHeight="1">
      <c r="A63" s="10" t="str">
        <f>'Pregnant Women Participating'!A63</f>
        <v>Muscogee Creek Nation, OK</v>
      </c>
      <c r="B63" s="18">
        <v>3153</v>
      </c>
      <c r="C63" s="16">
        <v>2950</v>
      </c>
      <c r="D63" s="16">
        <v>2972</v>
      </c>
      <c r="E63" s="16">
        <v>3024</v>
      </c>
      <c r="F63" s="16">
        <v>2895</v>
      </c>
      <c r="G63" s="16">
        <v>2918</v>
      </c>
      <c r="H63" s="16">
        <v>2909</v>
      </c>
      <c r="I63" s="16">
        <v>2878</v>
      </c>
      <c r="J63" s="16">
        <v>2871</v>
      </c>
      <c r="K63" s="16">
        <v>2933</v>
      </c>
      <c r="L63" s="16">
        <v>2959</v>
      </c>
      <c r="M63" s="51">
        <v>2963</v>
      </c>
      <c r="N63" s="18">
        <f t="shared" si="1"/>
        <v>2952.0833333333335</v>
      </c>
    </row>
    <row r="64" spans="1:14" ht="12" customHeight="1">
      <c r="A64" s="10" t="str">
        <f>'Pregnant Women Participating'!A64</f>
        <v>Osage Tribal Council, OK</v>
      </c>
      <c r="B64" s="18">
        <v>2732</v>
      </c>
      <c r="C64" s="16">
        <v>2551</v>
      </c>
      <c r="D64" s="16">
        <v>2765</v>
      </c>
      <c r="E64" s="16">
        <v>2765</v>
      </c>
      <c r="F64" s="16">
        <v>2503</v>
      </c>
      <c r="G64" s="16">
        <v>2495</v>
      </c>
      <c r="H64" s="16">
        <v>2480</v>
      </c>
      <c r="I64" s="16">
        <v>2468</v>
      </c>
      <c r="J64" s="16">
        <v>2570</v>
      </c>
      <c r="K64" s="16">
        <v>2742</v>
      </c>
      <c r="L64" s="16">
        <v>2817</v>
      </c>
      <c r="M64" s="51">
        <v>2753</v>
      </c>
      <c r="N64" s="18">
        <f t="shared" si="1"/>
        <v>2636.75</v>
      </c>
    </row>
    <row r="65" spans="1:14" ht="12" customHeight="1">
      <c r="A65" s="10" t="str">
        <f>'Pregnant Women Participating'!A65</f>
        <v>Otoe-Missouria Tribe, OK</v>
      </c>
      <c r="B65" s="18">
        <v>655</v>
      </c>
      <c r="C65" s="16">
        <v>624</v>
      </c>
      <c r="D65" s="16">
        <v>620</v>
      </c>
      <c r="E65" s="16">
        <v>631</v>
      </c>
      <c r="F65" s="16">
        <v>582</v>
      </c>
      <c r="G65" s="16">
        <v>586</v>
      </c>
      <c r="H65" s="16">
        <v>599</v>
      </c>
      <c r="I65" s="16">
        <v>576</v>
      </c>
      <c r="J65" s="16">
        <v>583</v>
      </c>
      <c r="K65" s="16">
        <v>582</v>
      </c>
      <c r="L65" s="16">
        <v>569</v>
      </c>
      <c r="M65" s="51">
        <v>549</v>
      </c>
      <c r="N65" s="18">
        <f t="shared" si="1"/>
        <v>596.3333333333334</v>
      </c>
    </row>
    <row r="66" spans="1:14" ht="12" customHeight="1">
      <c r="A66" s="10" t="str">
        <f>'Pregnant Women Participating'!A66</f>
        <v>Wichita, Caddo &amp; Delaware (WCD), OK</v>
      </c>
      <c r="B66" s="18">
        <v>3981</v>
      </c>
      <c r="C66" s="16">
        <v>3949</v>
      </c>
      <c r="D66" s="16">
        <v>3897</v>
      </c>
      <c r="E66" s="16">
        <v>3933</v>
      </c>
      <c r="F66" s="16">
        <v>3767</v>
      </c>
      <c r="G66" s="16">
        <v>3986</v>
      </c>
      <c r="H66" s="16">
        <v>4149</v>
      </c>
      <c r="I66" s="16">
        <v>4128</v>
      </c>
      <c r="J66" s="16">
        <v>4162</v>
      </c>
      <c r="K66" s="16">
        <v>4178</v>
      </c>
      <c r="L66" s="16">
        <v>4242</v>
      </c>
      <c r="M66" s="51">
        <v>4204</v>
      </c>
      <c r="N66" s="18">
        <f t="shared" si="1"/>
        <v>4048</v>
      </c>
    </row>
    <row r="67" spans="1:14" s="23" customFormat="1" ht="24.75" customHeight="1">
      <c r="A67" s="19" t="str">
        <f>'Pregnant Women Participating'!A67</f>
        <v>Southwest Region</v>
      </c>
      <c r="B67" s="21">
        <v>1510922</v>
      </c>
      <c r="C67" s="20">
        <v>1505315</v>
      </c>
      <c r="D67" s="20">
        <v>1500862</v>
      </c>
      <c r="E67" s="20">
        <v>1491197</v>
      </c>
      <c r="F67" s="20">
        <v>1467616</v>
      </c>
      <c r="G67" s="20">
        <v>1485356</v>
      </c>
      <c r="H67" s="20">
        <v>1487055</v>
      </c>
      <c r="I67" s="20">
        <v>1481694</v>
      </c>
      <c r="J67" s="20">
        <v>1487774</v>
      </c>
      <c r="K67" s="20">
        <v>1480467</v>
      </c>
      <c r="L67" s="20">
        <v>1490864</v>
      </c>
      <c r="M67" s="50">
        <v>1482185</v>
      </c>
      <c r="N67" s="21">
        <f t="shared" si="1"/>
        <v>1489275.5833333333</v>
      </c>
    </row>
    <row r="68" spans="1:14" ht="12" customHeight="1">
      <c r="A68" s="10" t="str">
        <f>'Pregnant Women Participating'!A68</f>
        <v>Colorado</v>
      </c>
      <c r="B68" s="18">
        <v>111496</v>
      </c>
      <c r="C68" s="16">
        <v>110275</v>
      </c>
      <c r="D68" s="16">
        <v>109498</v>
      </c>
      <c r="E68" s="16">
        <v>109534</v>
      </c>
      <c r="F68" s="16">
        <v>109464</v>
      </c>
      <c r="G68" s="16">
        <v>111814</v>
      </c>
      <c r="H68" s="16">
        <v>111320</v>
      </c>
      <c r="I68" s="16">
        <v>110023</v>
      </c>
      <c r="J68" s="16">
        <v>108569</v>
      </c>
      <c r="K68" s="16">
        <v>107223</v>
      </c>
      <c r="L68" s="16">
        <v>107193</v>
      </c>
      <c r="M68" s="51">
        <v>107099</v>
      </c>
      <c r="N68" s="18">
        <f t="shared" si="1"/>
        <v>109459</v>
      </c>
    </row>
    <row r="69" spans="1:14" ht="12" customHeight="1">
      <c r="A69" s="10" t="str">
        <f>'Pregnant Women Participating'!A69</f>
        <v>Iowa</v>
      </c>
      <c r="B69" s="18">
        <v>77041</v>
      </c>
      <c r="C69" s="16">
        <v>76711</v>
      </c>
      <c r="D69" s="16">
        <v>76779</v>
      </c>
      <c r="E69" s="16">
        <v>75388</v>
      </c>
      <c r="F69" s="16">
        <v>73591</v>
      </c>
      <c r="G69" s="16">
        <v>74190</v>
      </c>
      <c r="H69" s="16">
        <v>73848</v>
      </c>
      <c r="I69" s="16">
        <v>73438</v>
      </c>
      <c r="J69" s="16">
        <v>74119</v>
      </c>
      <c r="K69" s="16">
        <v>73770</v>
      </c>
      <c r="L69" s="16">
        <v>74193</v>
      </c>
      <c r="M69" s="51">
        <v>73153</v>
      </c>
      <c r="N69" s="18">
        <f t="shared" si="1"/>
        <v>74685.08333333333</v>
      </c>
    </row>
    <row r="70" spans="1:14" ht="12" customHeight="1">
      <c r="A70" s="10" t="str">
        <f>'Pregnant Women Participating'!A70</f>
        <v>Kansas</v>
      </c>
      <c r="B70" s="18">
        <v>79824</v>
      </c>
      <c r="C70" s="16">
        <v>77146</v>
      </c>
      <c r="D70" s="16">
        <v>77509</v>
      </c>
      <c r="E70" s="16">
        <v>77613</v>
      </c>
      <c r="F70" s="16">
        <v>76442</v>
      </c>
      <c r="G70" s="16">
        <v>77696</v>
      </c>
      <c r="H70" s="16">
        <v>77391</v>
      </c>
      <c r="I70" s="16">
        <v>76634</v>
      </c>
      <c r="J70" s="16">
        <v>76805</v>
      </c>
      <c r="K70" s="16">
        <v>76775</v>
      </c>
      <c r="L70" s="16">
        <v>77419</v>
      </c>
      <c r="M70" s="51">
        <v>77103</v>
      </c>
      <c r="N70" s="18">
        <f aca="true" t="shared" si="2" ref="N70:N101">IF(SUM(B70:M70)&gt;0,AVERAGE(B70:M70)," ")</f>
        <v>77363.08333333333</v>
      </c>
    </row>
    <row r="71" spans="1:14" ht="12" customHeight="1">
      <c r="A71" s="10" t="str">
        <f>'Pregnant Women Participating'!A71</f>
        <v>Missouri</v>
      </c>
      <c r="B71" s="18">
        <v>152776</v>
      </c>
      <c r="C71" s="16">
        <v>152335</v>
      </c>
      <c r="D71" s="16">
        <v>153134</v>
      </c>
      <c r="E71" s="16">
        <v>151896</v>
      </c>
      <c r="F71" s="16">
        <v>148224</v>
      </c>
      <c r="G71" s="16">
        <v>151351</v>
      </c>
      <c r="H71" s="16">
        <v>151289</v>
      </c>
      <c r="I71" s="16">
        <v>149111</v>
      </c>
      <c r="J71" s="16">
        <v>150003</v>
      </c>
      <c r="K71" s="16">
        <v>150279</v>
      </c>
      <c r="L71" s="16">
        <v>152628</v>
      </c>
      <c r="M71" s="51">
        <v>151657</v>
      </c>
      <c r="N71" s="18">
        <f t="shared" si="2"/>
        <v>151223.58333333334</v>
      </c>
    </row>
    <row r="72" spans="1:14" ht="12" customHeight="1">
      <c r="A72" s="10" t="str">
        <f>'Pregnant Women Participating'!A72</f>
        <v>Montana</v>
      </c>
      <c r="B72" s="18">
        <v>20901</v>
      </c>
      <c r="C72" s="16">
        <v>19882</v>
      </c>
      <c r="D72" s="16">
        <v>21596</v>
      </c>
      <c r="E72" s="16">
        <v>21350</v>
      </c>
      <c r="F72" s="16">
        <v>19781</v>
      </c>
      <c r="G72" s="16">
        <v>20678</v>
      </c>
      <c r="H72" s="16">
        <v>20840</v>
      </c>
      <c r="I72" s="16">
        <v>21033</v>
      </c>
      <c r="J72" s="16">
        <v>20748</v>
      </c>
      <c r="K72" s="16">
        <v>20753</v>
      </c>
      <c r="L72" s="16">
        <v>20860</v>
      </c>
      <c r="M72" s="51">
        <v>20484</v>
      </c>
      <c r="N72" s="18">
        <f t="shared" si="2"/>
        <v>20742.166666666668</v>
      </c>
    </row>
    <row r="73" spans="1:14" ht="12" customHeight="1">
      <c r="A73" s="10" t="str">
        <f>'Pregnant Women Participating'!A73</f>
        <v>Nebraska</v>
      </c>
      <c r="B73" s="18">
        <v>45569</v>
      </c>
      <c r="C73" s="16">
        <v>44997</v>
      </c>
      <c r="D73" s="16">
        <v>44413</v>
      </c>
      <c r="E73" s="16">
        <v>44862</v>
      </c>
      <c r="F73" s="16">
        <v>43567</v>
      </c>
      <c r="G73" s="16">
        <v>44996</v>
      </c>
      <c r="H73" s="16">
        <v>44963</v>
      </c>
      <c r="I73" s="16">
        <v>43377</v>
      </c>
      <c r="J73" s="16">
        <v>44437</v>
      </c>
      <c r="K73" s="16">
        <v>44682</v>
      </c>
      <c r="L73" s="16">
        <v>45094</v>
      </c>
      <c r="M73" s="51">
        <v>44494</v>
      </c>
      <c r="N73" s="18">
        <f t="shared" si="2"/>
        <v>44620.916666666664</v>
      </c>
    </row>
    <row r="74" spans="1:14" ht="12" customHeight="1">
      <c r="A74" s="10" t="str">
        <f>'Pregnant Women Participating'!A74</f>
        <v>North Dakota</v>
      </c>
      <c r="B74" s="18">
        <v>13398</v>
      </c>
      <c r="C74" s="16">
        <v>13564</v>
      </c>
      <c r="D74" s="16">
        <v>13585</v>
      </c>
      <c r="E74" s="16">
        <v>13641</v>
      </c>
      <c r="F74" s="16">
        <v>13203</v>
      </c>
      <c r="G74" s="16">
        <v>13603</v>
      </c>
      <c r="H74" s="16">
        <v>13712</v>
      </c>
      <c r="I74" s="16">
        <v>13129</v>
      </c>
      <c r="J74" s="16">
        <v>13528</v>
      </c>
      <c r="K74" s="16">
        <v>13408</v>
      </c>
      <c r="L74" s="16">
        <v>13507</v>
      </c>
      <c r="M74" s="51">
        <v>13560</v>
      </c>
      <c r="N74" s="18">
        <f t="shared" si="2"/>
        <v>13486.5</v>
      </c>
    </row>
    <row r="75" spans="1:14" ht="12" customHeight="1">
      <c r="A75" s="10" t="str">
        <f>'Pregnant Women Participating'!A75</f>
        <v>South Dakota</v>
      </c>
      <c r="B75" s="18">
        <v>21040</v>
      </c>
      <c r="C75" s="16">
        <v>20722</v>
      </c>
      <c r="D75" s="16">
        <v>20472</v>
      </c>
      <c r="E75" s="16">
        <v>20608</v>
      </c>
      <c r="F75" s="16">
        <v>20291</v>
      </c>
      <c r="G75" s="16">
        <v>21015</v>
      </c>
      <c r="H75" s="16">
        <v>21111</v>
      </c>
      <c r="I75" s="16">
        <v>21158</v>
      </c>
      <c r="J75" s="16">
        <v>21013</v>
      </c>
      <c r="K75" s="16">
        <v>21158</v>
      </c>
      <c r="L75" s="16">
        <v>20974</v>
      </c>
      <c r="M75" s="51">
        <v>21112</v>
      </c>
      <c r="N75" s="18">
        <f t="shared" si="2"/>
        <v>20889.5</v>
      </c>
    </row>
    <row r="76" spans="1:14" ht="12" customHeight="1">
      <c r="A76" s="10" t="str">
        <f>'Pregnant Women Participating'!A76</f>
        <v>Utah</v>
      </c>
      <c r="B76" s="18">
        <v>76357</v>
      </c>
      <c r="C76" s="16">
        <v>75913</v>
      </c>
      <c r="D76" s="16">
        <v>75432</v>
      </c>
      <c r="E76" s="16">
        <v>75067</v>
      </c>
      <c r="F76" s="16">
        <v>75030</v>
      </c>
      <c r="G76" s="16">
        <v>76038</v>
      </c>
      <c r="H76" s="16">
        <v>76260</v>
      </c>
      <c r="I76" s="16">
        <v>75549</v>
      </c>
      <c r="J76" s="16">
        <v>75097</v>
      </c>
      <c r="K76" s="16">
        <v>74231</v>
      </c>
      <c r="L76" s="16">
        <v>74869</v>
      </c>
      <c r="M76" s="51">
        <v>74826</v>
      </c>
      <c r="N76" s="18">
        <f t="shared" si="2"/>
        <v>75389.08333333333</v>
      </c>
    </row>
    <row r="77" spans="1:14" ht="12" customHeight="1">
      <c r="A77" s="10" t="str">
        <f>'Pregnant Women Participating'!A77</f>
        <v>Wyoming</v>
      </c>
      <c r="B77" s="18">
        <v>12930</v>
      </c>
      <c r="C77" s="16">
        <v>13438</v>
      </c>
      <c r="D77" s="16">
        <v>13493</v>
      </c>
      <c r="E77" s="16">
        <v>13119</v>
      </c>
      <c r="F77" s="16">
        <v>13155</v>
      </c>
      <c r="G77" s="16">
        <v>13151</v>
      </c>
      <c r="H77" s="16">
        <v>13109</v>
      </c>
      <c r="I77" s="16">
        <v>12824</v>
      </c>
      <c r="J77" s="16">
        <v>12886</v>
      </c>
      <c r="K77" s="16">
        <v>12616</v>
      </c>
      <c r="L77" s="16">
        <v>12704</v>
      </c>
      <c r="M77" s="51">
        <v>12690</v>
      </c>
      <c r="N77" s="18">
        <f t="shared" si="2"/>
        <v>13009.583333333334</v>
      </c>
    </row>
    <row r="78" spans="1:14" ht="12" customHeight="1">
      <c r="A78" s="10" t="str">
        <f>'Pregnant Women Participating'!A78</f>
        <v>Ute Mountain Ute Tribe, CO</v>
      </c>
      <c r="B78" s="18">
        <v>215</v>
      </c>
      <c r="C78" s="16">
        <v>192</v>
      </c>
      <c r="D78" s="16">
        <v>180</v>
      </c>
      <c r="E78" s="16">
        <v>180</v>
      </c>
      <c r="F78" s="16">
        <v>179</v>
      </c>
      <c r="G78" s="16">
        <v>173</v>
      </c>
      <c r="H78" s="16">
        <v>181</v>
      </c>
      <c r="I78" s="16">
        <v>170</v>
      </c>
      <c r="J78" s="16">
        <v>179</v>
      </c>
      <c r="K78" s="16">
        <v>179</v>
      </c>
      <c r="L78" s="16">
        <v>194</v>
      </c>
      <c r="M78" s="51">
        <v>191</v>
      </c>
      <c r="N78" s="18">
        <f t="shared" si="2"/>
        <v>184.41666666666666</v>
      </c>
    </row>
    <row r="79" spans="1:14" ht="12" customHeight="1">
      <c r="A79" s="10" t="str">
        <f>'Pregnant Women Participating'!A79</f>
        <v>Omaha Sioux, NE</v>
      </c>
      <c r="B79" s="18">
        <v>313</v>
      </c>
      <c r="C79" s="16">
        <v>319</v>
      </c>
      <c r="D79" s="16">
        <v>310</v>
      </c>
      <c r="E79" s="16">
        <v>272</v>
      </c>
      <c r="F79" s="16">
        <v>274</v>
      </c>
      <c r="G79" s="16">
        <v>310</v>
      </c>
      <c r="H79" s="16">
        <v>322</v>
      </c>
      <c r="I79" s="16">
        <v>342</v>
      </c>
      <c r="J79" s="16">
        <v>367</v>
      </c>
      <c r="K79" s="16">
        <v>367</v>
      </c>
      <c r="L79" s="16">
        <v>379</v>
      </c>
      <c r="M79" s="51">
        <v>372</v>
      </c>
      <c r="N79" s="18">
        <f t="shared" si="2"/>
        <v>328.9166666666667</v>
      </c>
    </row>
    <row r="80" spans="1:14" ht="12" customHeight="1">
      <c r="A80" s="10" t="str">
        <f>'Pregnant Women Participating'!A80</f>
        <v>Santee Sioux, NE</v>
      </c>
      <c r="B80" s="18">
        <v>115</v>
      </c>
      <c r="C80" s="16">
        <v>113</v>
      </c>
      <c r="D80" s="16">
        <v>104</v>
      </c>
      <c r="E80" s="16">
        <v>108</v>
      </c>
      <c r="F80" s="16">
        <v>115</v>
      </c>
      <c r="G80" s="16">
        <v>112</v>
      </c>
      <c r="H80" s="16">
        <v>115</v>
      </c>
      <c r="I80" s="16">
        <v>111</v>
      </c>
      <c r="J80" s="16">
        <v>100</v>
      </c>
      <c r="K80" s="16">
        <v>101</v>
      </c>
      <c r="L80" s="16">
        <v>122</v>
      </c>
      <c r="M80" s="51">
        <v>117</v>
      </c>
      <c r="N80" s="18">
        <f t="shared" si="2"/>
        <v>111.08333333333333</v>
      </c>
    </row>
    <row r="81" spans="1:14" ht="12" customHeight="1">
      <c r="A81" s="10" t="str">
        <f>'Pregnant Women Participating'!A81</f>
        <v>Winnebago Tribe, NE</v>
      </c>
      <c r="B81" s="18">
        <v>215</v>
      </c>
      <c r="C81" s="16">
        <v>222</v>
      </c>
      <c r="D81" s="16">
        <v>192</v>
      </c>
      <c r="E81" s="16">
        <v>187</v>
      </c>
      <c r="F81" s="16">
        <v>174</v>
      </c>
      <c r="G81" s="16">
        <v>185</v>
      </c>
      <c r="H81" s="16">
        <v>192</v>
      </c>
      <c r="I81" s="16">
        <v>199</v>
      </c>
      <c r="J81" s="16">
        <v>214</v>
      </c>
      <c r="K81" s="16">
        <v>216</v>
      </c>
      <c r="L81" s="16">
        <v>239</v>
      </c>
      <c r="M81" s="51">
        <v>237</v>
      </c>
      <c r="N81" s="18">
        <f t="shared" si="2"/>
        <v>206</v>
      </c>
    </row>
    <row r="82" spans="1:14" ht="12" customHeight="1">
      <c r="A82" s="10" t="str">
        <f>'Pregnant Women Participating'!A82</f>
        <v>Standing Rock Sioux Tribe, ND</v>
      </c>
      <c r="B82" s="18">
        <v>866</v>
      </c>
      <c r="C82" s="16">
        <v>838</v>
      </c>
      <c r="D82" s="16">
        <v>814</v>
      </c>
      <c r="E82" s="16">
        <v>750</v>
      </c>
      <c r="F82" s="16">
        <v>802</v>
      </c>
      <c r="G82" s="16">
        <v>768</v>
      </c>
      <c r="H82" s="16">
        <v>767</v>
      </c>
      <c r="I82" s="16">
        <v>791</v>
      </c>
      <c r="J82" s="16">
        <v>814</v>
      </c>
      <c r="K82" s="16">
        <v>823</v>
      </c>
      <c r="L82" s="16">
        <v>829</v>
      </c>
      <c r="M82" s="51">
        <v>820</v>
      </c>
      <c r="N82" s="18">
        <f t="shared" si="2"/>
        <v>806.8333333333334</v>
      </c>
    </row>
    <row r="83" spans="1:14" ht="12" customHeight="1">
      <c r="A83" s="10" t="str">
        <f>'Pregnant Women Participating'!A83</f>
        <v>Three Affiliated Tribes, ND</v>
      </c>
      <c r="B83" s="18">
        <v>315</v>
      </c>
      <c r="C83" s="16">
        <v>342</v>
      </c>
      <c r="D83" s="16">
        <v>333</v>
      </c>
      <c r="E83" s="16">
        <v>333</v>
      </c>
      <c r="F83" s="16">
        <v>336</v>
      </c>
      <c r="G83" s="16">
        <v>338</v>
      </c>
      <c r="H83" s="16">
        <v>324</v>
      </c>
      <c r="I83" s="16">
        <v>324</v>
      </c>
      <c r="J83" s="16">
        <v>317</v>
      </c>
      <c r="K83" s="16">
        <v>304</v>
      </c>
      <c r="L83" s="16">
        <v>330</v>
      </c>
      <c r="M83" s="51">
        <v>336</v>
      </c>
      <c r="N83" s="18">
        <f t="shared" si="2"/>
        <v>327.6666666666667</v>
      </c>
    </row>
    <row r="84" spans="1:14" ht="12" customHeight="1">
      <c r="A84" s="10" t="str">
        <f>'Pregnant Women Participating'!A84</f>
        <v>Cheyenne River Sioux, SD</v>
      </c>
      <c r="B84" s="18">
        <v>657</v>
      </c>
      <c r="C84" s="16">
        <v>634</v>
      </c>
      <c r="D84" s="16">
        <v>638</v>
      </c>
      <c r="E84" s="16">
        <v>627</v>
      </c>
      <c r="F84" s="16">
        <v>610</v>
      </c>
      <c r="G84" s="16">
        <v>625</v>
      </c>
      <c r="H84" s="16">
        <v>638</v>
      </c>
      <c r="I84" s="16">
        <v>634</v>
      </c>
      <c r="J84" s="16">
        <v>689</v>
      </c>
      <c r="K84" s="16">
        <v>685</v>
      </c>
      <c r="L84" s="16">
        <v>692</v>
      </c>
      <c r="M84" s="51">
        <v>711</v>
      </c>
      <c r="N84" s="18">
        <f t="shared" si="2"/>
        <v>653.3333333333334</v>
      </c>
    </row>
    <row r="85" spans="1:14" ht="12" customHeight="1">
      <c r="A85" s="10" t="str">
        <f>'Pregnant Women Participating'!A85</f>
        <v>Rosebud Sioux, SD</v>
      </c>
      <c r="B85" s="18">
        <v>1253</v>
      </c>
      <c r="C85" s="16">
        <v>1269</v>
      </c>
      <c r="D85" s="16">
        <v>1252</v>
      </c>
      <c r="E85" s="16">
        <v>1224</v>
      </c>
      <c r="F85" s="16">
        <v>1168</v>
      </c>
      <c r="G85" s="16">
        <v>1212</v>
      </c>
      <c r="H85" s="16">
        <v>1226</v>
      </c>
      <c r="I85" s="16">
        <v>1204</v>
      </c>
      <c r="J85" s="16">
        <v>1249</v>
      </c>
      <c r="K85" s="16">
        <v>1228</v>
      </c>
      <c r="L85" s="16">
        <v>1249</v>
      </c>
      <c r="M85" s="51">
        <v>1291</v>
      </c>
      <c r="N85" s="18">
        <f t="shared" si="2"/>
        <v>1235.4166666666667</v>
      </c>
    </row>
    <row r="86" spans="1:14" ht="12" customHeight="1">
      <c r="A86" s="10" t="str">
        <f>'Pregnant Women Participating'!A86</f>
        <v>Northern Arapahoe, WY</v>
      </c>
      <c r="B86" s="18">
        <v>494</v>
      </c>
      <c r="C86" s="16">
        <v>511</v>
      </c>
      <c r="D86" s="16">
        <v>495</v>
      </c>
      <c r="E86" s="16">
        <v>471</v>
      </c>
      <c r="F86" s="16">
        <v>443</v>
      </c>
      <c r="G86" s="16">
        <v>438</v>
      </c>
      <c r="H86" s="16">
        <v>482</v>
      </c>
      <c r="I86" s="16">
        <v>485</v>
      </c>
      <c r="J86" s="16">
        <v>496</v>
      </c>
      <c r="K86" s="16">
        <v>538</v>
      </c>
      <c r="L86" s="16">
        <v>552</v>
      </c>
      <c r="M86" s="51">
        <v>552</v>
      </c>
      <c r="N86" s="18">
        <f t="shared" si="2"/>
        <v>496.4166666666667</v>
      </c>
    </row>
    <row r="87" spans="1:14" ht="12" customHeight="1">
      <c r="A87" s="10" t="str">
        <f>'Pregnant Women Participating'!A87</f>
        <v>Shoshone Tribe, WY</v>
      </c>
      <c r="B87" s="18">
        <v>184</v>
      </c>
      <c r="C87" s="16">
        <v>189</v>
      </c>
      <c r="D87" s="16">
        <v>182</v>
      </c>
      <c r="E87" s="16">
        <v>176</v>
      </c>
      <c r="F87" s="16">
        <v>191</v>
      </c>
      <c r="G87" s="16">
        <v>158</v>
      </c>
      <c r="H87" s="16">
        <v>182</v>
      </c>
      <c r="I87" s="16">
        <v>186</v>
      </c>
      <c r="J87" s="16">
        <v>194</v>
      </c>
      <c r="K87" s="16">
        <v>176</v>
      </c>
      <c r="L87" s="16">
        <v>177</v>
      </c>
      <c r="M87" s="51">
        <v>180</v>
      </c>
      <c r="N87" s="18">
        <f t="shared" si="2"/>
        <v>181.25</v>
      </c>
    </row>
    <row r="88" spans="1:14" s="23" customFormat="1" ht="24.75" customHeight="1">
      <c r="A88" s="19" t="str">
        <f>'Pregnant Women Participating'!A88</f>
        <v>Mountain Plains</v>
      </c>
      <c r="B88" s="21">
        <v>615959</v>
      </c>
      <c r="C88" s="20">
        <v>609612</v>
      </c>
      <c r="D88" s="20">
        <v>610411</v>
      </c>
      <c r="E88" s="20">
        <v>607406</v>
      </c>
      <c r="F88" s="20">
        <v>597040</v>
      </c>
      <c r="G88" s="20">
        <v>608851</v>
      </c>
      <c r="H88" s="20">
        <v>608272</v>
      </c>
      <c r="I88" s="20">
        <v>600722</v>
      </c>
      <c r="J88" s="20">
        <v>601824</v>
      </c>
      <c r="K88" s="20">
        <v>599512</v>
      </c>
      <c r="L88" s="20">
        <v>604204</v>
      </c>
      <c r="M88" s="50">
        <v>600985</v>
      </c>
      <c r="N88" s="21">
        <f t="shared" si="2"/>
        <v>605399.8333333334</v>
      </c>
    </row>
    <row r="89" spans="1:14" ht="12" customHeight="1">
      <c r="A89" s="11" t="str">
        <f>'Pregnant Women Participating'!A89</f>
        <v>Alaska</v>
      </c>
      <c r="B89" s="18">
        <v>25874</v>
      </c>
      <c r="C89" s="16">
        <v>26969</v>
      </c>
      <c r="D89" s="16">
        <v>26749</v>
      </c>
      <c r="E89" s="16">
        <v>26612</v>
      </c>
      <c r="F89" s="16">
        <v>26933</v>
      </c>
      <c r="G89" s="16">
        <v>27332</v>
      </c>
      <c r="H89" s="16">
        <v>27166</v>
      </c>
      <c r="I89" s="16">
        <v>27122</v>
      </c>
      <c r="J89" s="16">
        <v>27469</v>
      </c>
      <c r="K89" s="16">
        <v>27454</v>
      </c>
      <c r="L89" s="16">
        <v>27291</v>
      </c>
      <c r="M89" s="51">
        <v>27273</v>
      </c>
      <c r="N89" s="18">
        <f t="shared" si="2"/>
        <v>27020.333333333332</v>
      </c>
    </row>
    <row r="90" spans="1:14" ht="12" customHeight="1">
      <c r="A90" s="11" t="str">
        <f>'Pregnant Women Participating'!A90</f>
        <v>American Samoa</v>
      </c>
      <c r="B90" s="18">
        <v>7056</v>
      </c>
      <c r="C90" s="16">
        <v>6911</v>
      </c>
      <c r="D90" s="16">
        <v>6826</v>
      </c>
      <c r="E90" s="16">
        <v>6717</v>
      </c>
      <c r="F90" s="16">
        <v>6603</v>
      </c>
      <c r="G90" s="16">
        <v>6816</v>
      </c>
      <c r="H90" s="16">
        <v>6736</v>
      </c>
      <c r="I90" s="16">
        <v>6767</v>
      </c>
      <c r="J90" s="16">
        <v>6737</v>
      </c>
      <c r="K90" s="16">
        <v>6712</v>
      </c>
      <c r="L90" s="16">
        <v>6796</v>
      </c>
      <c r="M90" s="51">
        <v>6796</v>
      </c>
      <c r="N90" s="18">
        <f t="shared" si="2"/>
        <v>6789.416666666667</v>
      </c>
    </row>
    <row r="91" spans="1:14" ht="12" customHeight="1">
      <c r="A91" s="11" t="str">
        <f>'Pregnant Women Participating'!A91</f>
        <v>Arizona</v>
      </c>
      <c r="B91" s="18">
        <v>190753</v>
      </c>
      <c r="C91" s="16">
        <v>188180</v>
      </c>
      <c r="D91" s="16">
        <v>185568</v>
      </c>
      <c r="E91" s="16">
        <v>181282</v>
      </c>
      <c r="F91" s="16">
        <v>178795</v>
      </c>
      <c r="G91" s="16">
        <v>182783</v>
      </c>
      <c r="H91" s="16">
        <v>183408</v>
      </c>
      <c r="I91" s="16">
        <v>181469</v>
      </c>
      <c r="J91" s="16">
        <v>182476</v>
      </c>
      <c r="K91" s="16">
        <v>181106</v>
      </c>
      <c r="L91" s="16">
        <v>184243</v>
      </c>
      <c r="M91" s="51">
        <v>182862</v>
      </c>
      <c r="N91" s="18">
        <f t="shared" si="2"/>
        <v>183577.08333333334</v>
      </c>
    </row>
    <row r="92" spans="1:14" ht="12" customHeight="1">
      <c r="A92" s="11" t="str">
        <f>'Pregnant Women Participating'!A92</f>
        <v>California</v>
      </c>
      <c r="B92" s="18">
        <v>1437419</v>
      </c>
      <c r="C92" s="16">
        <v>1436534</v>
      </c>
      <c r="D92" s="16">
        <v>1449683</v>
      </c>
      <c r="E92" s="16">
        <v>1457657</v>
      </c>
      <c r="F92" s="16">
        <v>1433902</v>
      </c>
      <c r="G92" s="16">
        <v>1473262</v>
      </c>
      <c r="H92" s="16">
        <v>1475689</v>
      </c>
      <c r="I92" s="16">
        <v>1453908</v>
      </c>
      <c r="J92" s="16">
        <v>1470346</v>
      </c>
      <c r="K92" s="16">
        <v>1471789</v>
      </c>
      <c r="L92" s="16">
        <v>1475212</v>
      </c>
      <c r="M92" s="51">
        <v>1478115</v>
      </c>
      <c r="N92" s="18">
        <f t="shared" si="2"/>
        <v>1459459.6666666667</v>
      </c>
    </row>
    <row r="93" spans="1:14" ht="12" customHeight="1">
      <c r="A93" s="11" t="str">
        <f>'Pregnant Women Participating'!A93</f>
        <v>Guam</v>
      </c>
      <c r="B93" s="18">
        <v>7668</v>
      </c>
      <c r="C93" s="16">
        <v>7793</v>
      </c>
      <c r="D93" s="16">
        <v>7903</v>
      </c>
      <c r="E93" s="16">
        <v>8012</v>
      </c>
      <c r="F93" s="16">
        <v>8154</v>
      </c>
      <c r="G93" s="16">
        <v>8473</v>
      </c>
      <c r="H93" s="16">
        <v>8431</v>
      </c>
      <c r="I93" s="16">
        <v>8376</v>
      </c>
      <c r="J93" s="16">
        <v>8165</v>
      </c>
      <c r="K93" s="16">
        <v>7938</v>
      </c>
      <c r="L93" s="16">
        <v>7885</v>
      </c>
      <c r="M93" s="51">
        <v>7897</v>
      </c>
      <c r="N93" s="18">
        <f t="shared" si="2"/>
        <v>8057.916666666667</v>
      </c>
    </row>
    <row r="94" spans="1:14" ht="12" customHeight="1">
      <c r="A94" s="11" t="str">
        <f>'Pregnant Women Participating'!A94</f>
        <v>Hawaii</v>
      </c>
      <c r="B94" s="18">
        <v>37926</v>
      </c>
      <c r="C94" s="16">
        <v>37318</v>
      </c>
      <c r="D94" s="16">
        <v>36997</v>
      </c>
      <c r="E94" s="16">
        <v>36484</v>
      </c>
      <c r="F94" s="16">
        <v>35838</v>
      </c>
      <c r="G94" s="16">
        <v>36853</v>
      </c>
      <c r="H94" s="16">
        <v>36832</v>
      </c>
      <c r="I94" s="16">
        <v>36596</v>
      </c>
      <c r="J94" s="16">
        <v>37150</v>
      </c>
      <c r="K94" s="16">
        <v>37209</v>
      </c>
      <c r="L94" s="16">
        <v>37625</v>
      </c>
      <c r="M94" s="51">
        <v>37515</v>
      </c>
      <c r="N94" s="18">
        <f t="shared" si="2"/>
        <v>37028.583333333336</v>
      </c>
    </row>
    <row r="95" spans="1:14" ht="12" customHeight="1">
      <c r="A95" s="11" t="str">
        <f>'Pregnant Women Participating'!A95</f>
        <v>Idaho</v>
      </c>
      <c r="B95" s="18">
        <v>47302</v>
      </c>
      <c r="C95" s="16">
        <v>47620</v>
      </c>
      <c r="D95" s="16">
        <v>48304</v>
      </c>
      <c r="E95" s="16">
        <v>48170</v>
      </c>
      <c r="F95" s="16">
        <v>46713</v>
      </c>
      <c r="G95" s="16">
        <v>47926</v>
      </c>
      <c r="H95" s="16">
        <v>47736</v>
      </c>
      <c r="I95" s="16">
        <v>46598</v>
      </c>
      <c r="J95" s="16">
        <v>46443</v>
      </c>
      <c r="K95" s="16">
        <v>46049</v>
      </c>
      <c r="L95" s="16">
        <v>45836</v>
      </c>
      <c r="M95" s="51">
        <v>45850</v>
      </c>
      <c r="N95" s="18">
        <f t="shared" si="2"/>
        <v>47045.583333333336</v>
      </c>
    </row>
    <row r="96" spans="1:14" ht="12" customHeight="1">
      <c r="A96" s="11" t="str">
        <f>'Pregnant Women Participating'!A96</f>
        <v>Nevada</v>
      </c>
      <c r="B96" s="18">
        <v>70614</v>
      </c>
      <c r="C96" s="16">
        <v>70882</v>
      </c>
      <c r="D96" s="16">
        <v>70899</v>
      </c>
      <c r="E96" s="16">
        <v>71588</v>
      </c>
      <c r="F96" s="16">
        <v>72002</v>
      </c>
      <c r="G96" s="16">
        <v>73279</v>
      </c>
      <c r="H96" s="16">
        <v>73297</v>
      </c>
      <c r="I96" s="16">
        <v>73451</v>
      </c>
      <c r="J96" s="16">
        <v>73428</v>
      </c>
      <c r="K96" s="16">
        <v>73304</v>
      </c>
      <c r="L96" s="16">
        <v>73816</v>
      </c>
      <c r="M96" s="51">
        <v>73838</v>
      </c>
      <c r="N96" s="18">
        <f t="shared" si="2"/>
        <v>72533.16666666667</v>
      </c>
    </row>
    <row r="97" spans="1:14" ht="12" customHeight="1">
      <c r="A97" s="11" t="str">
        <f>'Pregnant Women Participating'!A97</f>
        <v>Oregon</v>
      </c>
      <c r="B97" s="18">
        <v>116039</v>
      </c>
      <c r="C97" s="16">
        <v>115092</v>
      </c>
      <c r="D97" s="16">
        <v>114619</v>
      </c>
      <c r="E97" s="16">
        <v>114153</v>
      </c>
      <c r="F97" s="16">
        <v>113598</v>
      </c>
      <c r="G97" s="16">
        <v>114449</v>
      </c>
      <c r="H97" s="16">
        <v>114770</v>
      </c>
      <c r="I97" s="16">
        <v>114059</v>
      </c>
      <c r="J97" s="16">
        <v>114141</v>
      </c>
      <c r="K97" s="16">
        <v>112950</v>
      </c>
      <c r="L97" s="16">
        <v>113236</v>
      </c>
      <c r="M97" s="51">
        <v>112568</v>
      </c>
      <c r="N97" s="18">
        <f t="shared" si="2"/>
        <v>114139.5</v>
      </c>
    </row>
    <row r="98" spans="1:14" ht="12" customHeight="1">
      <c r="A98" s="11" t="str">
        <f>'Pregnant Women Participating'!A98</f>
        <v>Washington</v>
      </c>
      <c r="B98" s="18">
        <v>189095</v>
      </c>
      <c r="C98" s="16">
        <v>189194</v>
      </c>
      <c r="D98" s="16">
        <v>196434</v>
      </c>
      <c r="E98" s="16">
        <v>195688</v>
      </c>
      <c r="F98" s="16">
        <v>192031</v>
      </c>
      <c r="G98" s="16">
        <v>195428</v>
      </c>
      <c r="H98" s="16">
        <v>196156</v>
      </c>
      <c r="I98" s="16">
        <v>192008</v>
      </c>
      <c r="J98" s="16">
        <v>191856</v>
      </c>
      <c r="K98" s="16">
        <v>190609</v>
      </c>
      <c r="L98" s="16">
        <v>191696</v>
      </c>
      <c r="M98" s="51">
        <v>191442</v>
      </c>
      <c r="N98" s="18">
        <f t="shared" si="2"/>
        <v>192636.41666666666</v>
      </c>
    </row>
    <row r="99" spans="1:14" ht="12" customHeight="1">
      <c r="A99" s="11" t="str">
        <f>'Pregnant Women Participating'!A99</f>
        <v>Northern Marianas</v>
      </c>
      <c r="B99" s="18">
        <v>4733</v>
      </c>
      <c r="C99" s="16">
        <v>4677</v>
      </c>
      <c r="D99" s="16">
        <v>4750</v>
      </c>
      <c r="E99" s="16">
        <v>4707</v>
      </c>
      <c r="F99" s="16">
        <v>4654</v>
      </c>
      <c r="G99" s="16">
        <v>4843</v>
      </c>
      <c r="H99" s="16">
        <v>4841</v>
      </c>
      <c r="I99" s="16">
        <v>4848</v>
      </c>
      <c r="J99" s="16">
        <v>4825</v>
      </c>
      <c r="K99" s="16">
        <v>4811</v>
      </c>
      <c r="L99" s="16">
        <v>4864</v>
      </c>
      <c r="M99" s="51">
        <v>4814</v>
      </c>
      <c r="N99" s="18">
        <f t="shared" si="2"/>
        <v>4780.583333333333</v>
      </c>
    </row>
    <row r="100" spans="1:14" ht="12" customHeight="1">
      <c r="A100" s="11" t="str">
        <f>'Pregnant Women Participating'!A100</f>
        <v>Inter-Tribal Council, AZ</v>
      </c>
      <c r="B100" s="18">
        <v>10989</v>
      </c>
      <c r="C100" s="16">
        <v>11152</v>
      </c>
      <c r="D100" s="16">
        <v>11574</v>
      </c>
      <c r="E100" s="16">
        <v>11174</v>
      </c>
      <c r="F100" s="16">
        <v>10739</v>
      </c>
      <c r="G100" s="16">
        <v>11162</v>
      </c>
      <c r="H100" s="16">
        <v>11277</v>
      </c>
      <c r="I100" s="16">
        <v>11149</v>
      </c>
      <c r="J100" s="16">
        <v>11350</v>
      </c>
      <c r="K100" s="16">
        <v>11331</v>
      </c>
      <c r="L100" s="16">
        <v>11516</v>
      </c>
      <c r="M100" s="51">
        <v>10988</v>
      </c>
      <c r="N100" s="18">
        <f t="shared" si="2"/>
        <v>11200.083333333334</v>
      </c>
    </row>
    <row r="101" spans="1:14" ht="12" customHeight="1">
      <c r="A101" s="11" t="str">
        <f>'Pregnant Women Participating'!A101</f>
        <v>Navajo Nation, AZ</v>
      </c>
      <c r="B101" s="18">
        <v>12447</v>
      </c>
      <c r="C101" s="16">
        <v>12286</v>
      </c>
      <c r="D101" s="16">
        <v>11992</v>
      </c>
      <c r="E101" s="16">
        <v>11860</v>
      </c>
      <c r="F101" s="16">
        <v>11243</v>
      </c>
      <c r="G101" s="16">
        <v>11562</v>
      </c>
      <c r="H101" s="16">
        <v>11766</v>
      </c>
      <c r="I101" s="16">
        <v>11787</v>
      </c>
      <c r="J101" s="16">
        <v>12041</v>
      </c>
      <c r="K101" s="16">
        <v>12156</v>
      </c>
      <c r="L101" s="16">
        <v>12456</v>
      </c>
      <c r="M101" s="51">
        <v>12255</v>
      </c>
      <c r="N101" s="18">
        <f t="shared" si="2"/>
        <v>11987.583333333334</v>
      </c>
    </row>
    <row r="102" spans="1:14" ht="12" customHeight="1">
      <c r="A102" s="11" t="str">
        <f>'Pregnant Women Participating'!A102</f>
        <v>Inter-Tribal Council, NV</v>
      </c>
      <c r="B102" s="18">
        <v>1741</v>
      </c>
      <c r="C102" s="16">
        <v>1810</v>
      </c>
      <c r="D102" s="16">
        <v>1796</v>
      </c>
      <c r="E102" s="16">
        <v>1815</v>
      </c>
      <c r="F102" s="16">
        <v>1869</v>
      </c>
      <c r="G102" s="16">
        <v>1918</v>
      </c>
      <c r="H102" s="16">
        <v>1921</v>
      </c>
      <c r="I102" s="16">
        <v>1924</v>
      </c>
      <c r="J102" s="16">
        <v>1884</v>
      </c>
      <c r="K102" s="16">
        <v>1826</v>
      </c>
      <c r="L102" s="16">
        <v>1753</v>
      </c>
      <c r="M102" s="51">
        <v>1729</v>
      </c>
      <c r="N102" s="18">
        <f>IF(SUM(B102:M102)&gt;0,AVERAGE(B102:M102)," ")</f>
        <v>1832.1666666666667</v>
      </c>
    </row>
    <row r="103" spans="1:14" s="23" customFormat="1" ht="24.75" customHeight="1">
      <c r="A103" s="19" t="str">
        <f>'Pregnant Women Participating'!A103</f>
        <v>Western Region</v>
      </c>
      <c r="B103" s="21">
        <v>2159656</v>
      </c>
      <c r="C103" s="20">
        <v>2156418</v>
      </c>
      <c r="D103" s="20">
        <v>2174094</v>
      </c>
      <c r="E103" s="20">
        <v>2175919</v>
      </c>
      <c r="F103" s="20">
        <v>2143074</v>
      </c>
      <c r="G103" s="20">
        <v>2196086</v>
      </c>
      <c r="H103" s="20">
        <v>2200026</v>
      </c>
      <c r="I103" s="20">
        <v>2170062</v>
      </c>
      <c r="J103" s="20">
        <v>2188311</v>
      </c>
      <c r="K103" s="20">
        <v>2185244</v>
      </c>
      <c r="L103" s="20">
        <v>2194225</v>
      </c>
      <c r="M103" s="50">
        <v>2193942</v>
      </c>
      <c r="N103" s="21">
        <f>IF(SUM(B103:M103)&gt;0,AVERAGE(B103:M103)," ")</f>
        <v>2178088.0833333335</v>
      </c>
    </row>
    <row r="104" spans="1:14" s="31" customFormat="1" ht="16.5" customHeight="1" thickBot="1">
      <c r="A104" s="28" t="str">
        <f>'Pregnant Women Participating'!A104</f>
        <v>TOTAL</v>
      </c>
      <c r="B104" s="29">
        <v>9303375</v>
      </c>
      <c r="C104" s="30">
        <v>9247848</v>
      </c>
      <c r="D104" s="30">
        <v>9222243</v>
      </c>
      <c r="E104" s="30">
        <v>9164915</v>
      </c>
      <c r="F104" s="30">
        <v>9024450</v>
      </c>
      <c r="G104" s="30">
        <v>9183490</v>
      </c>
      <c r="H104" s="30">
        <v>9186853</v>
      </c>
      <c r="I104" s="30">
        <v>9125114</v>
      </c>
      <c r="J104" s="30">
        <v>9156230</v>
      </c>
      <c r="K104" s="30">
        <v>9126029</v>
      </c>
      <c r="L104" s="30">
        <v>9198374</v>
      </c>
      <c r="M104" s="52">
        <v>9161585</v>
      </c>
      <c r="N104" s="29">
        <f>IF(SUM(B104:M104)&gt;0,AVERAGE(B104:M104)," ")</f>
        <v>9175042.166666666</v>
      </c>
    </row>
    <row r="105" s="7" customFormat="1" ht="12.75" customHeight="1" thickTop="1">
      <c r="A105" s="12"/>
    </row>
    <row r="106" ht="12">
      <c r="A106" s="12"/>
    </row>
    <row r="107" s="33" customFormat="1" ht="12.75">
      <c r="A107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8" customWidth="1"/>
    <col min="14" max="14" width="13.7109375" style="8" customWidth="1"/>
    <col min="15" max="16384" width="9.140625" style="3" customWidth="1"/>
  </cols>
  <sheetData>
    <row r="1" spans="1:13" ht="12" customHeight="1">
      <c r="A1" s="14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" customHeight="1">
      <c r="A2" s="14" t="str">
        <f>'Pregnant Women Participating'!A2</f>
        <v>FISCAL YEAR 2010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" customHeight="1">
      <c r="A3" s="1" t="str">
        <f>'Pregnant Women Participating'!A3</f>
        <v>Data as of December 11, 2015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" customHeight="1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s="5" customFormat="1" ht="24" customHeight="1">
      <c r="A5" s="9" t="s">
        <v>0</v>
      </c>
      <c r="B5" s="24">
        <f>DATE(RIGHT(A2,4)-1,10,1)</f>
        <v>40087</v>
      </c>
      <c r="C5" s="25">
        <f>DATE(RIGHT(A2,4)-1,11,1)</f>
        <v>40118</v>
      </c>
      <c r="D5" s="25">
        <f>DATE(RIGHT(A2,4)-1,12,1)</f>
        <v>40148</v>
      </c>
      <c r="E5" s="25">
        <f>DATE(RIGHT(A2,4),1,1)</f>
        <v>40179</v>
      </c>
      <c r="F5" s="25">
        <f>DATE(RIGHT(A2,4),2,1)</f>
        <v>40210</v>
      </c>
      <c r="G5" s="25">
        <f>DATE(RIGHT(A2,4),3,1)</f>
        <v>40238</v>
      </c>
      <c r="H5" s="25">
        <f>DATE(RIGHT(A2,4),4,1)</f>
        <v>40269</v>
      </c>
      <c r="I5" s="25">
        <f>DATE(RIGHT(A2,4),5,1)</f>
        <v>40299</v>
      </c>
      <c r="J5" s="25">
        <f>DATE(RIGHT(A2,4),6,1)</f>
        <v>40330</v>
      </c>
      <c r="K5" s="25">
        <f>DATE(RIGHT(A2,4),7,1)</f>
        <v>40360</v>
      </c>
      <c r="L5" s="25">
        <f>DATE(RIGHT(A2,4),8,1)</f>
        <v>40391</v>
      </c>
      <c r="M5" s="25">
        <f>DATE(RIGHT(A2,4),9,1)</f>
        <v>40422</v>
      </c>
      <c r="N5" s="41" t="s">
        <v>23</v>
      </c>
    </row>
    <row r="6" spans="1:15" s="7" customFormat="1" ht="12" customHeight="1">
      <c r="A6" s="10" t="str">
        <f>'Pregnant Women Participating'!A6</f>
        <v>Connecticut</v>
      </c>
      <c r="B6" s="42">
        <v>45.2603</v>
      </c>
      <c r="C6" s="43">
        <v>43.252</v>
      </c>
      <c r="D6" s="43">
        <v>43.272</v>
      </c>
      <c r="E6" s="43">
        <v>43.8286</v>
      </c>
      <c r="F6" s="43">
        <v>42.5222</v>
      </c>
      <c r="G6" s="43">
        <v>44.6137</v>
      </c>
      <c r="H6" s="43">
        <v>43.972</v>
      </c>
      <c r="I6" s="43">
        <v>43.9323</v>
      </c>
      <c r="J6" s="43">
        <v>44.2911</v>
      </c>
      <c r="K6" s="43">
        <v>45.0735</v>
      </c>
      <c r="L6" s="43">
        <v>44.8098</v>
      </c>
      <c r="M6" s="55">
        <v>44.7812</v>
      </c>
      <c r="N6" s="61">
        <f>IF(SUM('Total Number of Participants'!B6:M6)&gt;0,'Food Costs'!N6/SUM('Total Number of Participants'!B6:M6)," ")</f>
        <v>44.14000037287158</v>
      </c>
      <c r="O6" s="48"/>
    </row>
    <row r="7" spans="1:15" s="7" customFormat="1" ht="12" customHeight="1">
      <c r="A7" s="10" t="str">
        <f>'Pregnant Women Participating'!A7</f>
        <v>Maine</v>
      </c>
      <c r="B7" s="42">
        <v>39.3421</v>
      </c>
      <c r="C7" s="43">
        <v>40.3219</v>
      </c>
      <c r="D7" s="43">
        <v>40.5573</v>
      </c>
      <c r="E7" s="43">
        <v>40.3501</v>
      </c>
      <c r="F7" s="43">
        <v>39.2</v>
      </c>
      <c r="G7" s="43">
        <v>39.3303</v>
      </c>
      <c r="H7" s="43">
        <v>39.9255</v>
      </c>
      <c r="I7" s="43">
        <v>37.8997</v>
      </c>
      <c r="J7" s="43">
        <v>37.7184</v>
      </c>
      <c r="K7" s="43">
        <v>37.2682</v>
      </c>
      <c r="L7" s="43">
        <v>37.6346</v>
      </c>
      <c r="M7" s="55">
        <v>43.209</v>
      </c>
      <c r="N7" s="61">
        <f>IF(SUM('Total Number of Participants'!B7:M7)&gt;0,'Food Costs'!N7/SUM('Total Number of Participants'!B7:M7)," ")</f>
        <v>39.39459399339465</v>
      </c>
      <c r="O7" s="48"/>
    </row>
    <row r="8" spans="1:15" s="7" customFormat="1" ht="12" customHeight="1">
      <c r="A8" s="10" t="str">
        <f>'Pregnant Women Participating'!A8</f>
        <v>Massachusetts</v>
      </c>
      <c r="B8" s="42">
        <v>39.1871</v>
      </c>
      <c r="C8" s="43">
        <v>38.4358</v>
      </c>
      <c r="D8" s="43">
        <v>38.7664</v>
      </c>
      <c r="E8" s="43">
        <v>39.1416</v>
      </c>
      <c r="F8" s="43">
        <v>38.2678</v>
      </c>
      <c r="G8" s="43">
        <v>39.3013</v>
      </c>
      <c r="H8" s="43">
        <v>39.0345</v>
      </c>
      <c r="I8" s="43">
        <v>39.1459</v>
      </c>
      <c r="J8" s="43">
        <v>38.8986</v>
      </c>
      <c r="K8" s="43">
        <v>39.8133</v>
      </c>
      <c r="L8" s="43">
        <v>40.0462</v>
      </c>
      <c r="M8" s="55">
        <v>39.1352</v>
      </c>
      <c r="N8" s="61">
        <f>IF(SUM('Total Number of Participants'!B8:M8)&gt;0,'Food Costs'!N8/SUM('Total Number of Participants'!B8:M8)," ")</f>
        <v>39.09812436324659</v>
      </c>
      <c r="O8" s="48"/>
    </row>
    <row r="9" spans="1:15" s="7" customFormat="1" ht="12" customHeight="1">
      <c r="A9" s="10" t="str">
        <f>'Pregnant Women Participating'!A9</f>
        <v>New Hampshire</v>
      </c>
      <c r="B9" s="42">
        <v>35.1475</v>
      </c>
      <c r="C9" s="43">
        <v>33.5317</v>
      </c>
      <c r="D9" s="43">
        <v>33.1509</v>
      </c>
      <c r="E9" s="43">
        <v>33.1916</v>
      </c>
      <c r="F9" s="43">
        <v>32.4652</v>
      </c>
      <c r="G9" s="43">
        <v>32.5694</v>
      </c>
      <c r="H9" s="43">
        <v>32.5174</v>
      </c>
      <c r="I9" s="43">
        <v>32.3353</v>
      </c>
      <c r="J9" s="43">
        <v>31.9502</v>
      </c>
      <c r="K9" s="43">
        <v>32.8925</v>
      </c>
      <c r="L9" s="43">
        <v>32.9466</v>
      </c>
      <c r="M9" s="55">
        <v>37.4702</v>
      </c>
      <c r="N9" s="61">
        <f>IF(SUM('Total Number of Participants'!B9:M9)&gt;0,'Food Costs'!N9/SUM('Total Number of Participants'!B9:M9)," ")</f>
        <v>33.353794933879676</v>
      </c>
      <c r="O9" s="48"/>
    </row>
    <row r="10" spans="1:15" s="7" customFormat="1" ht="12" customHeight="1">
      <c r="A10" s="10" t="str">
        <f>'Pregnant Women Participating'!A10</f>
        <v>New York</v>
      </c>
      <c r="B10" s="42">
        <v>50.55</v>
      </c>
      <c r="C10" s="43">
        <v>50.6309</v>
      </c>
      <c r="D10" s="43">
        <v>50.7646</v>
      </c>
      <c r="E10" s="43">
        <v>51.1785</v>
      </c>
      <c r="F10" s="43">
        <v>51.1541</v>
      </c>
      <c r="G10" s="43">
        <v>50.9276</v>
      </c>
      <c r="H10" s="43">
        <v>51.6181</v>
      </c>
      <c r="I10" s="43">
        <v>51.3623</v>
      </c>
      <c r="J10" s="43">
        <v>51.9708</v>
      </c>
      <c r="K10" s="43">
        <v>51.8756</v>
      </c>
      <c r="L10" s="43">
        <v>52.0092</v>
      </c>
      <c r="M10" s="55">
        <v>53.086</v>
      </c>
      <c r="N10" s="61">
        <f>IF(SUM('Total Number of Participants'!B10:M10)&gt;0,'Food Costs'!N10/SUM('Total Number of Participants'!B10:M10)," ")</f>
        <v>51.42783589399</v>
      </c>
      <c r="O10" s="48"/>
    </row>
    <row r="11" spans="1:15" s="7" customFormat="1" ht="12" customHeight="1">
      <c r="A11" s="10" t="str">
        <f>'Pregnant Women Participating'!A11</f>
        <v>Rhode Island</v>
      </c>
      <c r="B11" s="42">
        <v>44.391</v>
      </c>
      <c r="C11" s="43">
        <v>44.1819</v>
      </c>
      <c r="D11" s="43">
        <v>44.9298</v>
      </c>
      <c r="E11" s="43">
        <v>44.9559</v>
      </c>
      <c r="F11" s="43">
        <v>43.914</v>
      </c>
      <c r="G11" s="43">
        <v>44.9747</v>
      </c>
      <c r="H11" s="43">
        <v>45.0552</v>
      </c>
      <c r="I11" s="43">
        <v>45.0888</v>
      </c>
      <c r="J11" s="43">
        <v>44.7764</v>
      </c>
      <c r="K11" s="43">
        <v>45.2028</v>
      </c>
      <c r="L11" s="43">
        <v>45.5138</v>
      </c>
      <c r="M11" s="55">
        <v>44.9625</v>
      </c>
      <c r="N11" s="61">
        <f>IF(SUM('Total Number of Participants'!B11:M11)&gt;0,'Food Costs'!N11/SUM('Total Number of Participants'!B11:M11)," ")</f>
        <v>44.830439140328366</v>
      </c>
      <c r="O11" s="48"/>
    </row>
    <row r="12" spans="1:15" s="7" customFormat="1" ht="12" customHeight="1">
      <c r="A12" s="10" t="str">
        <f>'Pregnant Women Participating'!A12</f>
        <v>Vermont</v>
      </c>
      <c r="B12" s="42">
        <v>42.9801</v>
      </c>
      <c r="C12" s="43">
        <v>44.0667</v>
      </c>
      <c r="D12" s="43">
        <v>45.7289</v>
      </c>
      <c r="E12" s="43">
        <v>44.2742</v>
      </c>
      <c r="F12" s="43">
        <v>42.134</v>
      </c>
      <c r="G12" s="43">
        <v>44.7227</v>
      </c>
      <c r="H12" s="43">
        <v>44.4529</v>
      </c>
      <c r="I12" s="43">
        <v>44.7886</v>
      </c>
      <c r="J12" s="43">
        <v>44.2966</v>
      </c>
      <c r="K12" s="43">
        <v>44.6093</v>
      </c>
      <c r="L12" s="43">
        <v>44.8566</v>
      </c>
      <c r="M12" s="55">
        <v>47.6221</v>
      </c>
      <c r="N12" s="61">
        <f>IF(SUM('Total Number of Participants'!B12:M12)&gt;0,'Food Costs'!N12/SUM('Total Number of Participants'!B12:M12)," ")</f>
        <v>44.532564009739694</v>
      </c>
      <c r="O12" s="48"/>
    </row>
    <row r="13" spans="1:15" s="7" customFormat="1" ht="12" customHeight="1">
      <c r="A13" s="10" t="str">
        <f>'Pregnant Women Participating'!A13</f>
        <v>Indian Township, ME</v>
      </c>
      <c r="B13" s="42">
        <v>68.7011</v>
      </c>
      <c r="C13" s="43">
        <v>70.5978</v>
      </c>
      <c r="D13" s="43">
        <v>47.4565</v>
      </c>
      <c r="E13" s="43">
        <v>57.1667</v>
      </c>
      <c r="F13" s="43">
        <v>53.7111</v>
      </c>
      <c r="G13" s="43">
        <v>53.4624</v>
      </c>
      <c r="H13" s="43">
        <v>52.2581</v>
      </c>
      <c r="I13" s="43">
        <v>55.0833</v>
      </c>
      <c r="J13" s="43">
        <v>54.4713</v>
      </c>
      <c r="K13" s="43">
        <v>50.3956</v>
      </c>
      <c r="L13" s="43">
        <v>55.5909</v>
      </c>
      <c r="M13" s="55">
        <v>50.1648</v>
      </c>
      <c r="N13" s="61">
        <f>IF(SUM('Total Number of Participants'!B13:M13)&gt;0,'Food Costs'!N13/SUM('Total Number of Participants'!B13:M13)," ")</f>
        <v>55.71243042671614</v>
      </c>
      <c r="O13" s="48"/>
    </row>
    <row r="14" spans="1:15" s="7" customFormat="1" ht="12" customHeight="1">
      <c r="A14" s="10" t="str">
        <f>'Pregnant Women Participating'!A14</f>
        <v>Pleasant Point, ME</v>
      </c>
      <c r="B14" s="42">
        <v>45.7143</v>
      </c>
      <c r="C14" s="43">
        <v>79.4023</v>
      </c>
      <c r="D14" s="43">
        <v>58.3516</v>
      </c>
      <c r="E14" s="43">
        <v>59.1546</v>
      </c>
      <c r="F14" s="43">
        <v>53.42</v>
      </c>
      <c r="G14" s="43">
        <v>47.88</v>
      </c>
      <c r="H14" s="43">
        <v>44.9794</v>
      </c>
      <c r="I14" s="43">
        <v>61.6875</v>
      </c>
      <c r="J14" s="43">
        <v>71.8667</v>
      </c>
      <c r="K14" s="43">
        <v>54.1379</v>
      </c>
      <c r="L14" s="43">
        <v>46.6824</v>
      </c>
      <c r="M14" s="55">
        <v>53.7037</v>
      </c>
      <c r="N14" s="61">
        <f>IF(SUM('Total Number of Participants'!B14:M14)&gt;0,'Food Costs'!N14/SUM('Total Number of Participants'!B14:M14)," ")</f>
        <v>56.137962962962966</v>
      </c>
      <c r="O14" s="48"/>
    </row>
    <row r="15" spans="1:15" s="7" customFormat="1" ht="12" customHeight="1">
      <c r="A15" s="10" t="str">
        <f>'Pregnant Women Participating'!A15</f>
        <v>Seneca Nation, NY</v>
      </c>
      <c r="B15" s="42">
        <v>42.1935</v>
      </c>
      <c r="C15" s="43">
        <v>35.4667</v>
      </c>
      <c r="D15" s="43">
        <v>36.1228</v>
      </c>
      <c r="E15" s="43">
        <v>40.9832</v>
      </c>
      <c r="F15" s="43">
        <v>37.693</v>
      </c>
      <c r="G15" s="43">
        <v>34.7436</v>
      </c>
      <c r="H15" s="43">
        <v>43.4907</v>
      </c>
      <c r="I15" s="43">
        <v>41.7872</v>
      </c>
      <c r="J15" s="43">
        <v>40.1771</v>
      </c>
      <c r="K15" s="43">
        <v>34.9375</v>
      </c>
      <c r="L15" s="43">
        <v>52.7216</v>
      </c>
      <c r="M15" s="55">
        <v>44.3736</v>
      </c>
      <c r="N15" s="61">
        <f>IF(SUM('Total Number of Participants'!B15:M15)&gt;0,'Food Costs'!N15/SUM('Total Number of Participants'!B15:M15)," ")</f>
        <v>40.19084561675717</v>
      </c>
      <c r="O15" s="48"/>
    </row>
    <row r="16" spans="1:15" s="22" customFormat="1" ht="24.75" customHeight="1">
      <c r="A16" s="19" t="str">
        <f>'Pregnant Women Participating'!A16</f>
        <v>Northeast Region</v>
      </c>
      <c r="B16" s="44">
        <v>47.2025</v>
      </c>
      <c r="C16" s="45">
        <v>47.0078</v>
      </c>
      <c r="D16" s="45">
        <v>47.1904</v>
      </c>
      <c r="E16" s="45">
        <v>47.5318</v>
      </c>
      <c r="F16" s="45">
        <v>47.1577</v>
      </c>
      <c r="G16" s="45">
        <v>47.4058</v>
      </c>
      <c r="H16" s="45">
        <v>47.8248</v>
      </c>
      <c r="I16" s="45">
        <v>47.6253</v>
      </c>
      <c r="J16" s="45">
        <v>48.0042</v>
      </c>
      <c r="K16" s="45">
        <v>48.1296</v>
      </c>
      <c r="L16" s="45">
        <v>48.2874</v>
      </c>
      <c r="M16" s="54">
        <v>49.3042</v>
      </c>
      <c r="N16" s="62">
        <f>IF(SUM('Total Number of Participants'!B16:M16)&gt;0,'Food Costs'!N16/SUM('Total Number of Participants'!B16:M16)," ")</f>
        <v>47.720592757754005</v>
      </c>
      <c r="O16" s="48"/>
    </row>
    <row r="17" spans="1:15" ht="12" customHeight="1">
      <c r="A17" s="10" t="str">
        <f>'Pregnant Women Participating'!A17</f>
        <v>Delaware</v>
      </c>
      <c r="B17" s="42">
        <v>36.7583</v>
      </c>
      <c r="C17" s="43">
        <v>36.6664</v>
      </c>
      <c r="D17" s="43">
        <v>36.0335</v>
      </c>
      <c r="E17" s="43">
        <v>37.5804</v>
      </c>
      <c r="F17" s="43">
        <v>37.3104</v>
      </c>
      <c r="G17" s="43">
        <v>37.1812</v>
      </c>
      <c r="H17" s="43">
        <v>38.4268</v>
      </c>
      <c r="I17" s="43">
        <v>38.9443</v>
      </c>
      <c r="J17" s="43">
        <v>40.4003</v>
      </c>
      <c r="K17" s="43">
        <v>40.6507</v>
      </c>
      <c r="L17" s="43">
        <v>40.3772</v>
      </c>
      <c r="M17" s="55">
        <v>41.0865</v>
      </c>
      <c r="N17" s="61">
        <f>IF(SUM('Total Number of Participants'!B17:M17)&gt;0,'Food Costs'!N17/SUM('Total Number of Participants'!B17:M17)," ")</f>
        <v>38.41727953496083</v>
      </c>
      <c r="O17" s="48"/>
    </row>
    <row r="18" spans="1:15" ht="12" customHeight="1">
      <c r="A18" s="10" t="str">
        <f>'Pregnant Women Participating'!A18</f>
        <v>District of Columbia</v>
      </c>
      <c r="B18" s="42">
        <v>40.5878</v>
      </c>
      <c r="C18" s="43">
        <v>39.4497</v>
      </c>
      <c r="D18" s="43">
        <v>39.4875</v>
      </c>
      <c r="E18" s="43">
        <v>38.4043</v>
      </c>
      <c r="F18" s="43">
        <v>38.6371</v>
      </c>
      <c r="G18" s="43">
        <v>41.0396</v>
      </c>
      <c r="H18" s="43">
        <v>40.7401</v>
      </c>
      <c r="I18" s="43">
        <v>41.3446</v>
      </c>
      <c r="J18" s="43">
        <v>41.5198</v>
      </c>
      <c r="K18" s="43">
        <v>41.4987</v>
      </c>
      <c r="L18" s="43">
        <v>40.944</v>
      </c>
      <c r="M18" s="55">
        <v>44.5083</v>
      </c>
      <c r="N18" s="61">
        <f>IF(SUM('Total Number of Participants'!B18:M18)&gt;0,'Food Costs'!N18/SUM('Total Number of Participants'!B18:M18)," ")</f>
        <v>40.684926184926184</v>
      </c>
      <c r="O18" s="48"/>
    </row>
    <row r="19" spans="1:15" ht="12" customHeight="1">
      <c r="A19" s="10" t="str">
        <f>'Pregnant Women Participating'!A19</f>
        <v>Maryland</v>
      </c>
      <c r="B19" s="42">
        <v>39.1153</v>
      </c>
      <c r="C19" s="43">
        <v>39.1736</v>
      </c>
      <c r="D19" s="43">
        <v>38.8077</v>
      </c>
      <c r="E19" s="43">
        <v>39.2222</v>
      </c>
      <c r="F19" s="43">
        <v>38.449</v>
      </c>
      <c r="G19" s="43">
        <v>38.6535</v>
      </c>
      <c r="H19" s="43">
        <v>39.7168</v>
      </c>
      <c r="I19" s="43">
        <v>39.6852</v>
      </c>
      <c r="J19" s="43">
        <v>39.8155</v>
      </c>
      <c r="K19" s="43">
        <v>40.0438</v>
      </c>
      <c r="L19" s="43">
        <v>40.733</v>
      </c>
      <c r="M19" s="55">
        <v>40.663</v>
      </c>
      <c r="N19" s="61">
        <f>IF(SUM('Total Number of Participants'!B19:M19)&gt;0,'Food Costs'!N19/SUM('Total Number of Participants'!B19:M19)," ")</f>
        <v>39.50702691612679</v>
      </c>
      <c r="O19" s="48"/>
    </row>
    <row r="20" spans="1:15" ht="12" customHeight="1">
      <c r="A20" s="10" t="str">
        <f>'Pregnant Women Participating'!A20</f>
        <v>New Jersey</v>
      </c>
      <c r="B20" s="42">
        <v>46.1273</v>
      </c>
      <c r="C20" s="43">
        <v>46.1745</v>
      </c>
      <c r="D20" s="43">
        <v>47.2623</v>
      </c>
      <c r="E20" s="43">
        <v>47.661</v>
      </c>
      <c r="F20" s="43">
        <v>47.2237</v>
      </c>
      <c r="G20" s="43">
        <v>48.2087</v>
      </c>
      <c r="H20" s="43">
        <v>48.284</v>
      </c>
      <c r="I20" s="43">
        <v>48.3886</v>
      </c>
      <c r="J20" s="43">
        <v>48.342</v>
      </c>
      <c r="K20" s="43">
        <v>48.6924</v>
      </c>
      <c r="L20" s="43">
        <v>48.7669</v>
      </c>
      <c r="M20" s="55">
        <v>48.6475</v>
      </c>
      <c r="N20" s="61">
        <f>IF(SUM('Total Number of Participants'!B20:M20)&gt;0,'Food Costs'!N20/SUM('Total Number of Participants'!B20:M20)," ")</f>
        <v>47.81738792813253</v>
      </c>
      <c r="O20" s="48"/>
    </row>
    <row r="21" spans="1:15" ht="12" customHeight="1">
      <c r="A21" s="10" t="str">
        <f>'Pregnant Women Participating'!A21</f>
        <v>Pennsylvania</v>
      </c>
      <c r="B21" s="42">
        <v>41.6357</v>
      </c>
      <c r="C21" s="43">
        <v>42.1383</v>
      </c>
      <c r="D21" s="43">
        <v>42.8227</v>
      </c>
      <c r="E21" s="43">
        <v>43.0979</v>
      </c>
      <c r="F21" s="43">
        <v>42.7479</v>
      </c>
      <c r="G21" s="43">
        <v>42.1103</v>
      </c>
      <c r="H21" s="43">
        <v>42.8268</v>
      </c>
      <c r="I21" s="43">
        <v>42.4903</v>
      </c>
      <c r="J21" s="43">
        <v>43.5896</v>
      </c>
      <c r="K21" s="43">
        <v>43.7142</v>
      </c>
      <c r="L21" s="43">
        <v>43.9943</v>
      </c>
      <c r="M21" s="55">
        <v>42.2144</v>
      </c>
      <c r="N21" s="61">
        <f>IF(SUM('Total Number of Participants'!B21:M21)&gt;0,'Food Costs'!N21/SUM('Total Number of Participants'!B21:M21)," ")</f>
        <v>42.779039098178686</v>
      </c>
      <c r="O21" s="48"/>
    </row>
    <row r="22" spans="1:15" ht="12" customHeight="1">
      <c r="A22" s="10" t="str">
        <f>'Pregnant Women Participating'!A22</f>
        <v>Puerto Rico</v>
      </c>
      <c r="B22" s="42">
        <v>75.4698</v>
      </c>
      <c r="C22" s="43">
        <v>78.6256</v>
      </c>
      <c r="D22" s="43">
        <v>79.3473</v>
      </c>
      <c r="E22" s="43">
        <v>80.1296</v>
      </c>
      <c r="F22" s="43">
        <v>80.2003</v>
      </c>
      <c r="G22" s="43">
        <v>80.6427</v>
      </c>
      <c r="H22" s="43">
        <v>81.176</v>
      </c>
      <c r="I22" s="43">
        <v>81.3052</v>
      </c>
      <c r="J22" s="43">
        <v>81.0419</v>
      </c>
      <c r="K22" s="43">
        <v>81.5362</v>
      </c>
      <c r="L22" s="43">
        <v>82.1687</v>
      </c>
      <c r="M22" s="55">
        <v>81.7447</v>
      </c>
      <c r="N22" s="61">
        <f>IF(SUM('Total Number of Participants'!B22:M22)&gt;0,'Food Costs'!N22/SUM('Total Number of Participants'!B22:M22)," ")</f>
        <v>80.29891106763094</v>
      </c>
      <c r="O22" s="48"/>
    </row>
    <row r="23" spans="1:15" ht="12" customHeight="1">
      <c r="A23" s="10" t="str">
        <f>'Pregnant Women Participating'!A23</f>
        <v>Virginia</v>
      </c>
      <c r="B23" s="42">
        <v>32.9814</v>
      </c>
      <c r="C23" s="43">
        <v>32.1388</v>
      </c>
      <c r="D23" s="43">
        <v>32.8486</v>
      </c>
      <c r="E23" s="43">
        <v>32.5652</v>
      </c>
      <c r="F23" s="43">
        <v>32.1137</v>
      </c>
      <c r="G23" s="43">
        <v>31.5028</v>
      </c>
      <c r="H23" s="43">
        <v>32.0347</v>
      </c>
      <c r="I23" s="43">
        <v>32.5433</v>
      </c>
      <c r="J23" s="43">
        <v>32.4236</v>
      </c>
      <c r="K23" s="43">
        <v>32.2502</v>
      </c>
      <c r="L23" s="43">
        <v>32.7474</v>
      </c>
      <c r="M23" s="55">
        <v>31.899</v>
      </c>
      <c r="N23" s="61">
        <f>IF(SUM('Total Number of Participants'!B23:M23)&gt;0,'Food Costs'!N23/SUM('Total Number of Participants'!B23:M23)," ")</f>
        <v>32.33808447630923</v>
      </c>
      <c r="O23" s="48"/>
    </row>
    <row r="24" spans="1:15" ht="12" customHeight="1">
      <c r="A24" s="10" t="str">
        <f>'Pregnant Women Participating'!A24</f>
        <v>Virgin Islands</v>
      </c>
      <c r="B24" s="42">
        <v>77.2121</v>
      </c>
      <c r="C24" s="43">
        <v>79.1414</v>
      </c>
      <c r="D24" s="43">
        <v>81.6595</v>
      </c>
      <c r="E24" s="43">
        <v>82.6138</v>
      </c>
      <c r="F24" s="43">
        <v>82.8041</v>
      </c>
      <c r="G24" s="43">
        <v>82.6321</v>
      </c>
      <c r="H24" s="43">
        <v>83.2518</v>
      </c>
      <c r="I24" s="43">
        <v>82.244</v>
      </c>
      <c r="J24" s="43">
        <v>83.2051</v>
      </c>
      <c r="K24" s="43">
        <v>83.1352</v>
      </c>
      <c r="L24" s="43">
        <v>83.7331</v>
      </c>
      <c r="M24" s="55">
        <v>83.7974</v>
      </c>
      <c r="N24" s="61">
        <f>IF(SUM('Total Number of Participants'!B24:M24)&gt;0,'Food Costs'!N24/SUM('Total Number of Participants'!B24:M24)," ")</f>
        <v>82.06246576964637</v>
      </c>
      <c r="O24" s="48"/>
    </row>
    <row r="25" spans="1:15" ht="12" customHeight="1">
      <c r="A25" s="10" t="str">
        <f>'Pregnant Women Participating'!A25</f>
        <v>West Virginia</v>
      </c>
      <c r="B25" s="42">
        <v>42.6954</v>
      </c>
      <c r="C25" s="43">
        <v>40.8398</v>
      </c>
      <c r="D25" s="43">
        <v>40.3994</v>
      </c>
      <c r="E25" s="43">
        <v>40.4018</v>
      </c>
      <c r="F25" s="43">
        <v>39.2972</v>
      </c>
      <c r="G25" s="43">
        <v>40.6277</v>
      </c>
      <c r="H25" s="43">
        <v>40.128</v>
      </c>
      <c r="I25" s="43">
        <v>40.1841</v>
      </c>
      <c r="J25" s="43">
        <v>40.8006</v>
      </c>
      <c r="K25" s="43">
        <v>40.6517</v>
      </c>
      <c r="L25" s="43">
        <v>40.9022</v>
      </c>
      <c r="M25" s="55">
        <v>40.3268</v>
      </c>
      <c r="N25" s="61">
        <f>IF(SUM('Total Number of Participants'!B25:M25)&gt;0,'Food Costs'!N25/SUM('Total Number of Participants'!B25:M25)," ")</f>
        <v>40.614517086543614</v>
      </c>
      <c r="O25" s="48"/>
    </row>
    <row r="26" spans="1:15" s="23" customFormat="1" ht="24.75" customHeight="1">
      <c r="A26" s="19" t="str">
        <f>'Pregnant Women Participating'!A26</f>
        <v>Mid-Atlantic Region</v>
      </c>
      <c r="B26" s="44">
        <v>46.9995</v>
      </c>
      <c r="C26" s="45">
        <v>47.2794</v>
      </c>
      <c r="D26" s="45">
        <v>47.8378</v>
      </c>
      <c r="E26" s="45">
        <v>48.1726</v>
      </c>
      <c r="F26" s="45">
        <v>48.2169</v>
      </c>
      <c r="G26" s="45">
        <v>48.3271</v>
      </c>
      <c r="H26" s="45">
        <v>48.9024</v>
      </c>
      <c r="I26" s="45">
        <v>48.9068</v>
      </c>
      <c r="J26" s="45">
        <v>49.2293</v>
      </c>
      <c r="K26" s="45">
        <v>49.2664</v>
      </c>
      <c r="L26" s="45">
        <v>49.5837</v>
      </c>
      <c r="M26" s="54">
        <v>49.0547</v>
      </c>
      <c r="N26" s="62">
        <f>IF(SUM('Total Number of Participants'!B26:M26)&gt;0,'Food Costs'!N26/SUM('Total Number of Participants'!B26:M26)," ")</f>
        <v>48.479415495367945</v>
      </c>
      <c r="O26" s="48"/>
    </row>
    <row r="27" spans="1:15" ht="12" customHeight="1">
      <c r="A27" s="10" t="str">
        <f>'Pregnant Women Participating'!A27</f>
        <v>Alabama</v>
      </c>
      <c r="B27" s="42">
        <v>44.5896</v>
      </c>
      <c r="C27" s="43">
        <v>44.9799</v>
      </c>
      <c r="D27" s="43">
        <v>46.7707</v>
      </c>
      <c r="E27" s="43">
        <v>45.763</v>
      </c>
      <c r="F27" s="43">
        <v>45.1587</v>
      </c>
      <c r="G27" s="43">
        <v>45.531</v>
      </c>
      <c r="H27" s="43">
        <v>46.0154</v>
      </c>
      <c r="I27" s="43">
        <v>45.2235</v>
      </c>
      <c r="J27" s="43">
        <v>46.3367</v>
      </c>
      <c r="K27" s="43">
        <v>46.0882</v>
      </c>
      <c r="L27" s="43">
        <v>47.9847</v>
      </c>
      <c r="M27" s="55">
        <v>46.0297</v>
      </c>
      <c r="N27" s="61">
        <f>IF(SUM('Total Number of Participants'!B27:M27)&gt;0,'Food Costs'!N27/SUM('Total Number of Participants'!B27:M27)," ")</f>
        <v>45.88446777256196</v>
      </c>
      <c r="O27" s="48"/>
    </row>
    <row r="28" spans="1:15" ht="12" customHeight="1">
      <c r="A28" s="10" t="str">
        <f>'Pregnant Women Participating'!A28</f>
        <v>Florida</v>
      </c>
      <c r="B28" s="42">
        <v>41.6651</v>
      </c>
      <c r="C28" s="43">
        <v>40.4818</v>
      </c>
      <c r="D28" s="43">
        <v>39.5202</v>
      </c>
      <c r="E28" s="43">
        <v>39.6815</v>
      </c>
      <c r="F28" s="43">
        <v>39.3885</v>
      </c>
      <c r="G28" s="43">
        <v>39.6706</v>
      </c>
      <c r="H28" s="43">
        <v>40.3475</v>
      </c>
      <c r="I28" s="43">
        <v>40.0761</v>
      </c>
      <c r="J28" s="43">
        <v>40.7569</v>
      </c>
      <c r="K28" s="43">
        <v>40.9404</v>
      </c>
      <c r="L28" s="43">
        <v>41.2189</v>
      </c>
      <c r="M28" s="55">
        <v>41.5803</v>
      </c>
      <c r="N28" s="61">
        <f>IF(SUM('Total Number of Participants'!B28:M28)&gt;0,'Food Costs'!N28/SUM('Total Number of Participants'!B28:M28)," ")</f>
        <v>40.44472340449185</v>
      </c>
      <c r="O28" s="48"/>
    </row>
    <row r="29" spans="1:15" ht="12" customHeight="1">
      <c r="A29" s="10" t="str">
        <f>'Pregnant Women Participating'!A29</f>
        <v>Georgia</v>
      </c>
      <c r="B29" s="42">
        <v>48.7106</v>
      </c>
      <c r="C29" s="43">
        <v>48.9792</v>
      </c>
      <c r="D29" s="43">
        <v>49.0094</v>
      </c>
      <c r="E29" s="43">
        <v>49.7903</v>
      </c>
      <c r="F29" s="43">
        <v>49.4739</v>
      </c>
      <c r="G29" s="43">
        <v>51.5443</v>
      </c>
      <c r="H29" s="43">
        <v>52.9155</v>
      </c>
      <c r="I29" s="43">
        <v>53.7714</v>
      </c>
      <c r="J29" s="43">
        <v>53.9587</v>
      </c>
      <c r="K29" s="43">
        <v>54.43</v>
      </c>
      <c r="L29" s="43">
        <v>53.8474</v>
      </c>
      <c r="M29" s="55">
        <v>54.1652</v>
      </c>
      <c r="N29" s="61">
        <f>IF(SUM('Total Number of Participants'!B29:M29)&gt;0,'Food Costs'!N29/SUM('Total Number of Participants'!B29:M29)," ")</f>
        <v>51.705796252536445</v>
      </c>
      <c r="O29" s="48"/>
    </row>
    <row r="30" spans="1:15" ht="12" customHeight="1">
      <c r="A30" s="10" t="str">
        <f>'Pregnant Women Participating'!A30</f>
        <v>Georgia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55"/>
      <c r="N30" s="61" t="str">
        <f>IF(SUM('Total Number of Participants'!B30:M30)&gt;0,'Food Costs'!N30/SUM('Total Number of Participants'!B30:M30)," ")</f>
        <v> </v>
      </c>
      <c r="O30" s="48"/>
    </row>
    <row r="31" spans="1:15" ht="12" customHeight="1">
      <c r="A31" s="10" t="str">
        <f>'Pregnant Women Participating'!A31</f>
        <v>Kentucky</v>
      </c>
      <c r="B31" s="42">
        <v>38.5217</v>
      </c>
      <c r="C31" s="43">
        <v>40.0855</v>
      </c>
      <c r="D31" s="43">
        <v>40.3803</v>
      </c>
      <c r="E31" s="43">
        <v>40.9421</v>
      </c>
      <c r="F31" s="43">
        <v>40.134</v>
      </c>
      <c r="G31" s="43">
        <v>41.7267</v>
      </c>
      <c r="H31" s="43">
        <v>40.8376</v>
      </c>
      <c r="I31" s="43">
        <v>40.3785</v>
      </c>
      <c r="J31" s="43">
        <v>39.8028</v>
      </c>
      <c r="K31" s="43">
        <v>39.7026</v>
      </c>
      <c r="L31" s="43">
        <v>40.9614</v>
      </c>
      <c r="M31" s="55">
        <v>40.2279</v>
      </c>
      <c r="N31" s="61">
        <f>IF(SUM('Total Number of Participants'!B31:M31)&gt;0,'Food Costs'!N31/SUM('Total Number of Participants'!B31:M31)," ")</f>
        <v>40.2998596927619</v>
      </c>
      <c r="O31" s="48"/>
    </row>
    <row r="32" spans="1:15" ht="12" customHeight="1">
      <c r="A32" s="10" t="str">
        <f>'Pregnant Women Participating'!A32</f>
        <v>Mississippi</v>
      </c>
      <c r="B32" s="42">
        <v>60.3629</v>
      </c>
      <c r="C32" s="43">
        <v>46.3376</v>
      </c>
      <c r="D32" s="43">
        <v>47.3289</v>
      </c>
      <c r="E32" s="43">
        <v>49.7593</v>
      </c>
      <c r="F32" s="43">
        <v>55.7111</v>
      </c>
      <c r="G32" s="43">
        <v>52.122</v>
      </c>
      <c r="H32" s="43">
        <v>50.7242</v>
      </c>
      <c r="I32" s="43">
        <v>53.1412</v>
      </c>
      <c r="J32" s="43">
        <v>50.151</v>
      </c>
      <c r="K32" s="43">
        <v>55.1889</v>
      </c>
      <c r="L32" s="43">
        <v>52.9476</v>
      </c>
      <c r="M32" s="55">
        <v>52.7006</v>
      </c>
      <c r="N32" s="61">
        <f>IF(SUM('Total Number of Participants'!B32:M32)&gt;0,'Food Costs'!N32/SUM('Total Number of Participants'!B32:M32)," ")</f>
        <v>52.212457400349926</v>
      </c>
      <c r="O32" s="48"/>
    </row>
    <row r="33" spans="1:15" ht="12" customHeight="1">
      <c r="A33" s="10" t="str">
        <f>'Pregnant Women Participating'!A33</f>
        <v>North Carolina</v>
      </c>
      <c r="B33" s="42">
        <v>37.6002</v>
      </c>
      <c r="C33" s="43">
        <v>39.8469</v>
      </c>
      <c r="D33" s="43">
        <v>40.2303</v>
      </c>
      <c r="E33" s="43">
        <v>39.3071</v>
      </c>
      <c r="F33" s="43">
        <v>39.4976</v>
      </c>
      <c r="G33" s="43">
        <v>39.0364</v>
      </c>
      <c r="H33" s="43">
        <v>40.0362</v>
      </c>
      <c r="I33" s="43">
        <v>39.9254</v>
      </c>
      <c r="J33" s="43">
        <v>40.1561</v>
      </c>
      <c r="K33" s="43">
        <v>40.8085</v>
      </c>
      <c r="L33" s="43">
        <v>40.6225</v>
      </c>
      <c r="M33" s="55">
        <v>42.474</v>
      </c>
      <c r="N33" s="61">
        <f>IF(SUM('Total Number of Participants'!B33:M33)&gt;0,'Food Costs'!N33/SUM('Total Number of Participants'!B33:M33)," ")</f>
        <v>39.96024652227505</v>
      </c>
      <c r="O33" s="48"/>
    </row>
    <row r="34" spans="1:15" ht="12" customHeight="1">
      <c r="A34" s="10" t="str">
        <f>'Pregnant Women Participating'!A34</f>
        <v>South Carolina</v>
      </c>
      <c r="B34" s="42">
        <v>40.12</v>
      </c>
      <c r="C34" s="43">
        <v>41.078</v>
      </c>
      <c r="D34" s="43">
        <v>42.6336</v>
      </c>
      <c r="E34" s="43">
        <v>42.3798</v>
      </c>
      <c r="F34" s="43">
        <v>41.6555</v>
      </c>
      <c r="G34" s="43">
        <v>43.1649</v>
      </c>
      <c r="H34" s="43">
        <v>42.1325</v>
      </c>
      <c r="I34" s="43">
        <v>43.5279</v>
      </c>
      <c r="J34" s="43">
        <v>44.4084</v>
      </c>
      <c r="K34" s="43">
        <v>42.8191</v>
      </c>
      <c r="L34" s="43">
        <v>43.3209</v>
      </c>
      <c r="M34" s="55">
        <v>45.0769</v>
      </c>
      <c r="N34" s="61">
        <f>IF(SUM('Total Number of Participants'!B34:M34)&gt;0,'Food Costs'!N34/SUM('Total Number of Participants'!B34:M34)," ")</f>
        <v>42.687880438703196</v>
      </c>
      <c r="O34" s="48"/>
    </row>
    <row r="35" spans="1:15" ht="12" customHeight="1">
      <c r="A35" s="10" t="str">
        <f>'Pregnant Women Participating'!A35</f>
        <v>Tennessee</v>
      </c>
      <c r="B35" s="42">
        <v>37.0081</v>
      </c>
      <c r="C35" s="43">
        <v>37.0376</v>
      </c>
      <c r="D35" s="43">
        <v>37.9144</v>
      </c>
      <c r="E35" s="43">
        <v>38.9254</v>
      </c>
      <c r="F35" s="43">
        <v>38.2923</v>
      </c>
      <c r="G35" s="43">
        <v>38.9975</v>
      </c>
      <c r="H35" s="43">
        <v>38.3921</v>
      </c>
      <c r="I35" s="43">
        <v>38.7633</v>
      </c>
      <c r="J35" s="43">
        <v>38.4849</v>
      </c>
      <c r="K35" s="43">
        <v>38.5075</v>
      </c>
      <c r="L35" s="43">
        <v>38.775</v>
      </c>
      <c r="M35" s="55">
        <v>38.7143</v>
      </c>
      <c r="N35" s="61">
        <f>IF(SUM('Total Number of Participants'!B35:M35)&gt;0,'Food Costs'!N35/SUM('Total Number of Participants'!B35:M35)," ")</f>
        <v>38.31080417634929</v>
      </c>
      <c r="O35" s="48"/>
    </row>
    <row r="36" spans="1:15" ht="12" customHeight="1">
      <c r="A36" s="10" t="str">
        <f>'Pregnant Women Participating'!A36</f>
        <v>Choctaw Indians, MS</v>
      </c>
      <c r="B36" s="42">
        <v>40.4439</v>
      </c>
      <c r="C36" s="43">
        <v>38.195</v>
      </c>
      <c r="D36" s="43">
        <v>36.3536</v>
      </c>
      <c r="E36" s="43">
        <v>37.9914</v>
      </c>
      <c r="F36" s="43">
        <v>32.6711</v>
      </c>
      <c r="G36" s="43">
        <v>36.2921</v>
      </c>
      <c r="H36" s="43">
        <v>34.5648</v>
      </c>
      <c r="I36" s="43">
        <v>44.0282</v>
      </c>
      <c r="J36" s="43">
        <v>36.3624</v>
      </c>
      <c r="K36" s="43">
        <v>35.0352</v>
      </c>
      <c r="L36" s="43">
        <v>40.2248</v>
      </c>
      <c r="M36" s="55">
        <v>33.1276</v>
      </c>
      <c r="N36" s="61">
        <f>IF(SUM('Total Number of Participants'!B36:M36)&gt;0,'Food Costs'!N36/SUM('Total Number of Participants'!B36:M36)," ")</f>
        <v>37.16030534351145</v>
      </c>
      <c r="O36" s="48"/>
    </row>
    <row r="37" spans="1:15" ht="12" customHeight="1">
      <c r="A37" s="10" t="str">
        <f>'Pregnant Women Participating'!A37</f>
        <v>Eastern Cherokee, NC</v>
      </c>
      <c r="B37" s="42">
        <v>41.1422</v>
      </c>
      <c r="C37" s="43">
        <v>37.856</v>
      </c>
      <c r="D37" s="43">
        <v>35.2712</v>
      </c>
      <c r="E37" s="43">
        <v>36.9934</v>
      </c>
      <c r="F37" s="43">
        <v>35.5994</v>
      </c>
      <c r="G37" s="43">
        <v>35.7572</v>
      </c>
      <c r="H37" s="43">
        <v>36.5114</v>
      </c>
      <c r="I37" s="43">
        <v>34.947</v>
      </c>
      <c r="J37" s="43">
        <v>34.718</v>
      </c>
      <c r="K37" s="43">
        <v>36.4557</v>
      </c>
      <c r="L37" s="43">
        <v>36.7171</v>
      </c>
      <c r="M37" s="55">
        <v>38.6228</v>
      </c>
      <c r="N37" s="61">
        <f>IF(SUM('Total Number of Participants'!B37:M37)&gt;0,'Food Costs'!N37/SUM('Total Number of Participants'!B37:M37)," ")</f>
        <v>36.72311897943244</v>
      </c>
      <c r="O37" s="48"/>
    </row>
    <row r="38" spans="1:15" s="23" customFormat="1" ht="24.75" customHeight="1">
      <c r="A38" s="19" t="str">
        <f>'Pregnant Women Participating'!A38</f>
        <v>Southeast Region</v>
      </c>
      <c r="B38" s="44">
        <v>42.8062</v>
      </c>
      <c r="C38" s="45">
        <v>42.2372</v>
      </c>
      <c r="D38" s="45">
        <v>42.444</v>
      </c>
      <c r="E38" s="45">
        <v>42.6778</v>
      </c>
      <c r="F38" s="45">
        <v>42.651</v>
      </c>
      <c r="G38" s="45">
        <v>43.1943</v>
      </c>
      <c r="H38" s="45">
        <v>43.5233</v>
      </c>
      <c r="I38" s="45">
        <v>43.7623</v>
      </c>
      <c r="J38" s="45">
        <v>43.9465</v>
      </c>
      <c r="K38" s="45">
        <v>44.321</v>
      </c>
      <c r="L38" s="45">
        <v>44.4806</v>
      </c>
      <c r="M38" s="54">
        <v>44.7908</v>
      </c>
      <c r="N38" s="62">
        <f>IF(SUM('Total Number of Participants'!B38:M38)&gt;0,'Food Costs'!N38/SUM('Total Number of Participants'!B38:M38)," ")</f>
        <v>43.39839998058319</v>
      </c>
      <c r="O38" s="48"/>
    </row>
    <row r="39" spans="1:15" ht="12" customHeight="1">
      <c r="A39" s="10" t="str">
        <f>'Pregnant Women Participating'!A39</f>
        <v>Illinois</v>
      </c>
      <c r="B39" s="42">
        <v>48.3843</v>
      </c>
      <c r="C39" s="43">
        <v>42.2585</v>
      </c>
      <c r="D39" s="43">
        <v>46.5025</v>
      </c>
      <c r="E39" s="43">
        <v>47.8137</v>
      </c>
      <c r="F39" s="43">
        <v>43.9215</v>
      </c>
      <c r="G39" s="43">
        <v>45.0608</v>
      </c>
      <c r="H39" s="43">
        <v>37.1848</v>
      </c>
      <c r="I39" s="43">
        <v>48.1987</v>
      </c>
      <c r="J39" s="43">
        <v>49.6109</v>
      </c>
      <c r="K39" s="43">
        <v>34.5037</v>
      </c>
      <c r="L39" s="43">
        <v>43.7101</v>
      </c>
      <c r="M39" s="55">
        <v>54.3295</v>
      </c>
      <c r="N39" s="61">
        <f>IF(SUM('Total Number of Participants'!B39:M39)&gt;0,'Food Costs'!N39/SUM('Total Number of Participants'!B39:M39)," ")</f>
        <v>45.12654444115089</v>
      </c>
      <c r="O39" s="48"/>
    </row>
    <row r="40" spans="1:15" ht="12" customHeight="1">
      <c r="A40" s="10" t="str">
        <f>'Pregnant Women Participating'!A40</f>
        <v>Indiana</v>
      </c>
      <c r="B40" s="42">
        <v>46.4542</v>
      </c>
      <c r="C40" s="43">
        <v>41.046</v>
      </c>
      <c r="D40" s="43">
        <v>39.8519</v>
      </c>
      <c r="E40" s="43">
        <v>39.6623</v>
      </c>
      <c r="F40" s="43">
        <v>37.7089</v>
      </c>
      <c r="G40" s="43">
        <v>35.8079</v>
      </c>
      <c r="H40" s="43">
        <v>36.4193</v>
      </c>
      <c r="I40" s="43">
        <v>35.9984</v>
      </c>
      <c r="J40" s="43">
        <v>36.7101</v>
      </c>
      <c r="K40" s="43">
        <v>36.0485</v>
      </c>
      <c r="L40" s="43">
        <v>36.92</v>
      </c>
      <c r="M40" s="55">
        <v>8.7523</v>
      </c>
      <c r="N40" s="61">
        <f>IF(SUM('Total Number of Participants'!B40:M40)&gt;0,'Food Costs'!N40/SUM('Total Number of Participants'!B40:M40)," ")</f>
        <v>35.96179234085566</v>
      </c>
      <c r="O40" s="48"/>
    </row>
    <row r="41" spans="1:15" ht="12" customHeight="1">
      <c r="A41" s="10" t="str">
        <f>'Pregnant Women Participating'!A41</f>
        <v>Michigan</v>
      </c>
      <c r="B41" s="42">
        <v>37.8637</v>
      </c>
      <c r="C41" s="43">
        <v>38.6608</v>
      </c>
      <c r="D41" s="43">
        <v>38.4971</v>
      </c>
      <c r="E41" s="43">
        <v>39.5023</v>
      </c>
      <c r="F41" s="43">
        <v>37.8395</v>
      </c>
      <c r="G41" s="43">
        <v>39.8617</v>
      </c>
      <c r="H41" s="43">
        <v>38.8859</v>
      </c>
      <c r="I41" s="43">
        <v>39.9297</v>
      </c>
      <c r="J41" s="43">
        <v>38.687</v>
      </c>
      <c r="K41" s="43">
        <v>39.5179</v>
      </c>
      <c r="L41" s="43">
        <v>38.6726</v>
      </c>
      <c r="M41" s="55">
        <v>39.4472</v>
      </c>
      <c r="N41" s="61">
        <f>IF(SUM('Total Number of Participants'!B41:M41)&gt;0,'Food Costs'!N41/SUM('Total Number of Participants'!B41:M41)," ")</f>
        <v>38.9447577778267</v>
      </c>
      <c r="O41" s="48"/>
    </row>
    <row r="42" spans="1:15" ht="12" customHeight="1">
      <c r="A42" s="10" t="str">
        <f>'Pregnant Women Participating'!A42</f>
        <v>Minnesota</v>
      </c>
      <c r="B42" s="42">
        <v>40.183</v>
      </c>
      <c r="C42" s="43">
        <v>39.9699</v>
      </c>
      <c r="D42" s="43">
        <v>41.2409</v>
      </c>
      <c r="E42" s="43">
        <v>40.6341</v>
      </c>
      <c r="F42" s="43">
        <v>40.1497</v>
      </c>
      <c r="G42" s="43">
        <v>41.0095</v>
      </c>
      <c r="H42" s="43">
        <v>40.6283</v>
      </c>
      <c r="I42" s="43">
        <v>40.2911</v>
      </c>
      <c r="J42" s="43">
        <v>40.8542</v>
      </c>
      <c r="K42" s="43">
        <v>40.9392</v>
      </c>
      <c r="L42" s="43">
        <v>40.7869</v>
      </c>
      <c r="M42" s="55">
        <v>40.854</v>
      </c>
      <c r="N42" s="61">
        <f>IF(SUM('Total Number of Participants'!B42:M42)&gt;0,'Food Costs'!N42/SUM('Total Number of Participants'!B42:M42)," ")</f>
        <v>40.627167725658474</v>
      </c>
      <c r="O42" s="48"/>
    </row>
    <row r="43" spans="1:15" ht="12" customHeight="1">
      <c r="A43" s="10" t="str">
        <f>'Pregnant Women Participating'!A43</f>
        <v>Ohio</v>
      </c>
      <c r="B43" s="42">
        <v>34.3814</v>
      </c>
      <c r="C43" s="43">
        <v>34.3582</v>
      </c>
      <c r="D43" s="43">
        <v>33.2305</v>
      </c>
      <c r="E43" s="43">
        <v>33.7382</v>
      </c>
      <c r="F43" s="43">
        <v>32.7151</v>
      </c>
      <c r="G43" s="43">
        <v>33.6563</v>
      </c>
      <c r="H43" s="43">
        <v>32.8718</v>
      </c>
      <c r="I43" s="43">
        <v>33.3273</v>
      </c>
      <c r="J43" s="43">
        <v>33.354</v>
      </c>
      <c r="K43" s="43">
        <v>33.5205</v>
      </c>
      <c r="L43" s="43">
        <v>33.6104</v>
      </c>
      <c r="M43" s="55">
        <v>33.4447</v>
      </c>
      <c r="N43" s="61">
        <f>IF(SUM('Total Number of Participants'!B43:M43)&gt;0,'Food Costs'!N43/SUM('Total Number of Participants'!B43:M43)," ")</f>
        <v>33.522251001101885</v>
      </c>
      <c r="O43" s="48"/>
    </row>
    <row r="44" spans="1:15" ht="12" customHeight="1">
      <c r="A44" s="10" t="str">
        <f>'Pregnant Women Participating'!A44</f>
        <v>Wisconsin</v>
      </c>
      <c r="B44" s="42">
        <v>37.5786</v>
      </c>
      <c r="C44" s="43">
        <v>38.6964</v>
      </c>
      <c r="D44" s="43">
        <v>39.0381</v>
      </c>
      <c r="E44" s="43">
        <v>39.28</v>
      </c>
      <c r="F44" s="43">
        <v>39.2623</v>
      </c>
      <c r="G44" s="43">
        <v>38.7673</v>
      </c>
      <c r="H44" s="43">
        <v>39.0721</v>
      </c>
      <c r="I44" s="43">
        <v>38.9255</v>
      </c>
      <c r="J44" s="43">
        <v>39.1843</v>
      </c>
      <c r="K44" s="43">
        <v>38.4569</v>
      </c>
      <c r="L44" s="43">
        <v>38.8896</v>
      </c>
      <c r="M44" s="55">
        <v>38.5767</v>
      </c>
      <c r="N44" s="61">
        <f>IF(SUM('Total Number of Participants'!B44:M44)&gt;0,'Food Costs'!N44/SUM('Total Number of Participants'!B44:M44)," ")</f>
        <v>38.806482268728196</v>
      </c>
      <c r="O44" s="48"/>
    </row>
    <row r="45" spans="1:15" s="23" customFormat="1" ht="24.75" customHeight="1">
      <c r="A45" s="19" t="str">
        <f>'Pregnant Women Participating'!A45</f>
        <v>Midwest Region</v>
      </c>
      <c r="B45" s="44">
        <v>40.8919</v>
      </c>
      <c r="C45" s="45">
        <v>38.972</v>
      </c>
      <c r="D45" s="45">
        <v>39.6802</v>
      </c>
      <c r="E45" s="45">
        <v>40.2431</v>
      </c>
      <c r="F45" s="45">
        <v>38.4644</v>
      </c>
      <c r="G45" s="45">
        <v>39.148</v>
      </c>
      <c r="H45" s="45">
        <v>36.9836</v>
      </c>
      <c r="I45" s="45">
        <v>39.803</v>
      </c>
      <c r="J45" s="45">
        <v>40.0711</v>
      </c>
      <c r="K45" s="45">
        <v>36.5535</v>
      </c>
      <c r="L45" s="45">
        <v>38.7272</v>
      </c>
      <c r="M45" s="54">
        <v>37.5434</v>
      </c>
      <c r="N45" s="62">
        <f>IF(SUM('Total Number of Participants'!B45:M45)&gt;0,'Food Costs'!N45/SUM('Total Number of Participants'!B45:M45)," ")</f>
        <v>38.93064441394101</v>
      </c>
      <c r="O45" s="48"/>
    </row>
    <row r="46" spans="1:15" ht="12" customHeight="1">
      <c r="A46" s="10" t="str">
        <f>'Pregnant Women Participating'!A46</f>
        <v>Arkansas</v>
      </c>
      <c r="B46" s="42">
        <v>28.1991</v>
      </c>
      <c r="C46" s="43">
        <v>38.9749</v>
      </c>
      <c r="D46" s="43">
        <v>42.3649</v>
      </c>
      <c r="E46" s="43">
        <v>41.2621</v>
      </c>
      <c r="F46" s="43">
        <v>39.6821</v>
      </c>
      <c r="G46" s="43">
        <v>40.3647</v>
      </c>
      <c r="H46" s="43">
        <v>40.909</v>
      </c>
      <c r="I46" s="43">
        <v>41.2324</v>
      </c>
      <c r="J46" s="43">
        <v>42.9962</v>
      </c>
      <c r="K46" s="43">
        <v>41.8328</v>
      </c>
      <c r="L46" s="43">
        <v>41.349</v>
      </c>
      <c r="M46" s="55">
        <v>45.7562</v>
      </c>
      <c r="N46" s="61">
        <f>IF(SUM('Total Number of Participants'!B46:M46)&gt;0,'Food Costs'!N46/SUM('Total Number of Participants'!B46:M46)," ")</f>
        <v>40.39871904664466</v>
      </c>
      <c r="O46" s="48"/>
    </row>
    <row r="47" spans="1:15" ht="12" customHeight="1">
      <c r="A47" s="10" t="str">
        <f>'Pregnant Women Participating'!A47</f>
        <v>Louisiana</v>
      </c>
      <c r="B47" s="42">
        <v>53.877</v>
      </c>
      <c r="C47" s="43">
        <v>48.4635</v>
      </c>
      <c r="D47" s="43">
        <v>47.1027</v>
      </c>
      <c r="E47" s="43">
        <v>47.8196</v>
      </c>
      <c r="F47" s="43">
        <v>45.7202</v>
      </c>
      <c r="G47" s="43">
        <v>47.2317</v>
      </c>
      <c r="H47" s="43">
        <v>46.6344</v>
      </c>
      <c r="I47" s="43">
        <v>47.6276</v>
      </c>
      <c r="J47" s="43">
        <v>48.8647</v>
      </c>
      <c r="K47" s="43">
        <v>47.386</v>
      </c>
      <c r="L47" s="43">
        <v>48.2517</v>
      </c>
      <c r="M47" s="55">
        <v>46.9776</v>
      </c>
      <c r="N47" s="61">
        <f>IF(SUM('Total Number of Participants'!B47:M47)&gt;0,'Food Costs'!N47/SUM('Total Number of Participants'!B47:M47)," ")</f>
        <v>48.00206379559535</v>
      </c>
      <c r="O47" s="48"/>
    </row>
    <row r="48" spans="1:15" ht="12" customHeight="1">
      <c r="A48" s="10" t="str">
        <f>'Pregnant Women Participating'!A48</f>
        <v>New Mexico</v>
      </c>
      <c r="B48" s="42">
        <v>32.6828</v>
      </c>
      <c r="C48" s="43">
        <v>31.8548</v>
      </c>
      <c r="D48" s="43">
        <v>32.1749</v>
      </c>
      <c r="E48" s="43">
        <v>32.6392</v>
      </c>
      <c r="F48" s="43">
        <v>31.6376</v>
      </c>
      <c r="G48" s="43">
        <v>32.2116</v>
      </c>
      <c r="H48" s="43">
        <v>32.6409</v>
      </c>
      <c r="I48" s="43">
        <v>34.1548</v>
      </c>
      <c r="J48" s="43">
        <v>32.4879</v>
      </c>
      <c r="K48" s="43">
        <v>33.538</v>
      </c>
      <c r="L48" s="43">
        <v>32.9972</v>
      </c>
      <c r="M48" s="55">
        <v>34.3611</v>
      </c>
      <c r="N48" s="61">
        <f>IF(SUM('Total Number of Participants'!B48:M48)&gt;0,'Food Costs'!N48/SUM('Total Number of Participants'!B48:M48)," ")</f>
        <v>32.776466551392375</v>
      </c>
      <c r="O48" s="48"/>
    </row>
    <row r="49" spans="1:15" ht="12" customHeight="1">
      <c r="A49" s="10" t="str">
        <f>'Pregnant Women Participating'!A49</f>
        <v>Oklahoma</v>
      </c>
      <c r="B49" s="42">
        <v>35.5214</v>
      </c>
      <c r="C49" s="43">
        <v>35.2543</v>
      </c>
      <c r="D49" s="43">
        <v>36.158</v>
      </c>
      <c r="E49" s="43">
        <v>36.2469</v>
      </c>
      <c r="F49" s="43">
        <v>35.6531</v>
      </c>
      <c r="G49" s="43">
        <v>36.511</v>
      </c>
      <c r="H49" s="43">
        <v>36.458</v>
      </c>
      <c r="I49" s="43">
        <v>36.4695</v>
      </c>
      <c r="J49" s="43">
        <v>36.4022</v>
      </c>
      <c r="K49" s="43">
        <v>36.8549</v>
      </c>
      <c r="L49" s="43">
        <v>36.9607</v>
      </c>
      <c r="M49" s="55">
        <v>39.7846</v>
      </c>
      <c r="N49" s="61">
        <f>IF(SUM('Total Number of Participants'!B49:M49)&gt;0,'Food Costs'!N49/SUM('Total Number of Participants'!B49:M49)," ")</f>
        <v>36.52268516059158</v>
      </c>
      <c r="O49" s="48"/>
    </row>
    <row r="50" spans="1:15" ht="12" customHeight="1">
      <c r="A50" s="10" t="str">
        <f>'Pregnant Women Participating'!A50</f>
        <v>Texas</v>
      </c>
      <c r="B50" s="42">
        <v>26.3468</v>
      </c>
      <c r="C50" s="43">
        <v>27.1684</v>
      </c>
      <c r="D50" s="43">
        <v>26.2417</v>
      </c>
      <c r="E50" s="43">
        <v>27.3581</v>
      </c>
      <c r="F50" s="43">
        <v>25.9151</v>
      </c>
      <c r="G50" s="43">
        <v>26.8904</v>
      </c>
      <c r="H50" s="43">
        <v>27.2887</v>
      </c>
      <c r="I50" s="43">
        <v>26.8161</v>
      </c>
      <c r="J50" s="43">
        <v>26.1881</v>
      </c>
      <c r="K50" s="43">
        <v>26.93</v>
      </c>
      <c r="L50" s="43">
        <v>27.0172</v>
      </c>
      <c r="M50" s="55">
        <v>26.4577</v>
      </c>
      <c r="N50" s="61">
        <f>IF(SUM('Total Number of Participants'!B50:M50)&gt;0,'Food Costs'!N50/SUM('Total Number of Participants'!B50:M50)," ")</f>
        <v>26.718679385760968</v>
      </c>
      <c r="O50" s="48"/>
    </row>
    <row r="51" spans="1:15" ht="12" customHeight="1">
      <c r="A51" s="10" t="str">
        <f>'Pregnant Women Participating'!A51</f>
        <v>Acoma, Canoncito &amp; Laguna, NM</v>
      </c>
      <c r="B51" s="42">
        <v>41.2496</v>
      </c>
      <c r="C51" s="43">
        <v>44.0578</v>
      </c>
      <c r="D51" s="43">
        <v>40.6801</v>
      </c>
      <c r="E51" s="43">
        <v>37.4211</v>
      </c>
      <c r="F51" s="43">
        <v>36.5857</v>
      </c>
      <c r="G51" s="43">
        <v>48.7813</v>
      </c>
      <c r="H51" s="43">
        <v>37.1923</v>
      </c>
      <c r="I51" s="43">
        <v>50.1726</v>
      </c>
      <c r="J51" s="43">
        <v>37.3654</v>
      </c>
      <c r="K51" s="43">
        <v>32.5034</v>
      </c>
      <c r="L51" s="43">
        <v>34.4667</v>
      </c>
      <c r="M51" s="55">
        <v>61.9858</v>
      </c>
      <c r="N51" s="61">
        <f>IF(SUM('Total Number of Participants'!B51:M51)&gt;0,'Food Costs'!N51/SUM('Total Number of Participants'!B51:M51)," ")</f>
        <v>41.811380704794914</v>
      </c>
      <c r="O51" s="48"/>
    </row>
    <row r="52" spans="1:15" ht="12" customHeight="1">
      <c r="A52" s="10" t="str">
        <f>'Pregnant Women Participating'!A52</f>
        <v>Eight Northern Pueblos, NM</v>
      </c>
      <c r="B52" s="42">
        <v>36.4892</v>
      </c>
      <c r="C52" s="43">
        <v>35.7822</v>
      </c>
      <c r="D52" s="43">
        <v>39.2175</v>
      </c>
      <c r="E52" s="43">
        <v>36.5</v>
      </c>
      <c r="F52" s="43">
        <v>36.1896</v>
      </c>
      <c r="G52" s="43">
        <v>33.7009</v>
      </c>
      <c r="H52" s="43">
        <v>38.9497</v>
      </c>
      <c r="I52" s="43">
        <v>35.7419</v>
      </c>
      <c r="J52" s="43">
        <v>36.8328</v>
      </c>
      <c r="K52" s="43">
        <v>32.0117</v>
      </c>
      <c r="L52" s="43">
        <v>39.1544</v>
      </c>
      <c r="M52" s="55">
        <v>41.8247</v>
      </c>
      <c r="N52" s="61">
        <f>IF(SUM('Total Number of Participants'!B52:M52)&gt;0,'Food Costs'!N52/SUM('Total Number of Participants'!B52:M52)," ")</f>
        <v>36.71043857399333</v>
      </c>
      <c r="O52" s="48"/>
    </row>
    <row r="53" spans="1:15" ht="12" customHeight="1">
      <c r="A53" s="10" t="str">
        <f>'Pregnant Women Participating'!A53</f>
        <v>Five Sandoval Pueblos, NM</v>
      </c>
      <c r="B53" s="42">
        <v>29.7005</v>
      </c>
      <c r="C53" s="43">
        <v>33.7301</v>
      </c>
      <c r="D53" s="43">
        <v>34.7772</v>
      </c>
      <c r="E53" s="43">
        <v>34.0673</v>
      </c>
      <c r="F53" s="43">
        <v>37.0713</v>
      </c>
      <c r="G53" s="43">
        <v>34.4913</v>
      </c>
      <c r="H53" s="43">
        <v>35.6869</v>
      </c>
      <c r="I53" s="43">
        <v>35.9722</v>
      </c>
      <c r="J53" s="43">
        <v>34.4762</v>
      </c>
      <c r="K53" s="43">
        <v>33.9362</v>
      </c>
      <c r="L53" s="43">
        <v>35.4907</v>
      </c>
      <c r="M53" s="55">
        <v>63.7345</v>
      </c>
      <c r="N53" s="61">
        <f>IF(SUM('Total Number of Participants'!B53:M53)&gt;0,'Food Costs'!N53/SUM('Total Number of Participants'!B53:M53)," ")</f>
        <v>36.89247993240389</v>
      </c>
      <c r="O53" s="48"/>
    </row>
    <row r="54" spans="1:15" ht="12" customHeight="1">
      <c r="A54" s="10" t="str">
        <f>'Pregnant Women Participating'!A54</f>
        <v>Isleta Pueblo, NM</v>
      </c>
      <c r="B54" s="42">
        <v>36.3403</v>
      </c>
      <c r="C54" s="43">
        <v>33.9828</v>
      </c>
      <c r="D54" s="43">
        <v>35.9566</v>
      </c>
      <c r="E54" s="43">
        <v>34.386</v>
      </c>
      <c r="F54" s="43">
        <v>35.0886</v>
      </c>
      <c r="G54" s="43">
        <v>35.5043</v>
      </c>
      <c r="H54" s="43">
        <v>35.2419</v>
      </c>
      <c r="I54" s="43">
        <v>36.2706</v>
      </c>
      <c r="J54" s="43">
        <v>36.6526</v>
      </c>
      <c r="K54" s="43">
        <v>37.2766</v>
      </c>
      <c r="L54" s="43">
        <v>52.661</v>
      </c>
      <c r="M54" s="55">
        <v>38.6367</v>
      </c>
      <c r="N54" s="61">
        <f>IF(SUM('Total Number of Participants'!B54:M54)&gt;0,'Food Costs'!N54/SUM('Total Number of Participants'!B54:M54)," ")</f>
        <v>37.35510678223572</v>
      </c>
      <c r="O54" s="48"/>
    </row>
    <row r="55" spans="1:15" ht="12" customHeight="1">
      <c r="A55" s="10" t="str">
        <f>'Pregnant Women Participating'!A55</f>
        <v>San Felipe Pueblo, NM</v>
      </c>
      <c r="B55" s="42">
        <v>46.2174</v>
      </c>
      <c r="C55" s="43">
        <v>45.1514</v>
      </c>
      <c r="D55" s="43">
        <v>45.5503</v>
      </c>
      <c r="E55" s="43">
        <v>49.0154</v>
      </c>
      <c r="F55" s="43">
        <v>45.5096</v>
      </c>
      <c r="G55" s="43">
        <v>53.6646</v>
      </c>
      <c r="H55" s="43">
        <v>46.1926</v>
      </c>
      <c r="I55" s="43">
        <v>49.4058</v>
      </c>
      <c r="J55" s="43">
        <v>101.1368</v>
      </c>
      <c r="K55" s="43">
        <v>46.4014</v>
      </c>
      <c r="L55" s="43">
        <v>49.9932</v>
      </c>
      <c r="M55" s="55">
        <v>167.2451</v>
      </c>
      <c r="N55" s="61">
        <f>IF(SUM('Total Number of Participants'!B55:M55)&gt;0,'Food Costs'!N55/SUM('Total Number of Participants'!B55:M55)," ")</f>
        <v>58.922928709055874</v>
      </c>
      <c r="O55" s="48"/>
    </row>
    <row r="56" spans="1:15" ht="12" customHeight="1">
      <c r="A56" s="10" t="str">
        <f>'Pregnant Women Participating'!A56</f>
        <v>Santo Domingo Tribe, NM</v>
      </c>
      <c r="B56" s="42">
        <v>69.7621</v>
      </c>
      <c r="C56" s="43">
        <v>62.0294</v>
      </c>
      <c r="D56" s="43">
        <v>74.3939</v>
      </c>
      <c r="E56" s="43">
        <v>76.7277</v>
      </c>
      <c r="F56" s="43">
        <v>73.0319</v>
      </c>
      <c r="G56" s="43">
        <v>69.4018</v>
      </c>
      <c r="H56" s="43">
        <v>68.8916</v>
      </c>
      <c r="I56" s="43">
        <v>55.0821</v>
      </c>
      <c r="J56" s="43">
        <v>58.0784</v>
      </c>
      <c r="K56" s="43">
        <v>68.7901</v>
      </c>
      <c r="L56" s="43">
        <v>100.4237</v>
      </c>
      <c r="M56" s="55">
        <v>137.8497</v>
      </c>
      <c r="N56" s="61">
        <f>IF(SUM('Total Number of Participants'!B56:M56)&gt;0,'Food Costs'!N56/SUM('Total Number of Participants'!B56:M56)," ")</f>
        <v>74.91352916839057</v>
      </c>
      <c r="O56" s="48"/>
    </row>
    <row r="57" spans="1:15" ht="12" customHeight="1">
      <c r="A57" s="10" t="str">
        <f>'Pregnant Women Participating'!A57</f>
        <v>Zuni Pueblo, NM</v>
      </c>
      <c r="B57" s="42">
        <v>52.331</v>
      </c>
      <c r="C57" s="43">
        <v>51.7487</v>
      </c>
      <c r="D57" s="43">
        <v>54.1861</v>
      </c>
      <c r="E57" s="43">
        <v>51.0899</v>
      </c>
      <c r="F57" s="43">
        <v>50.1107</v>
      </c>
      <c r="G57" s="43">
        <v>49.7689</v>
      </c>
      <c r="H57" s="43">
        <v>51.9963</v>
      </c>
      <c r="I57" s="43">
        <v>62.0537</v>
      </c>
      <c r="J57" s="43">
        <v>47.4934</v>
      </c>
      <c r="K57" s="43">
        <v>46.9451</v>
      </c>
      <c r="L57" s="43">
        <v>51.0895</v>
      </c>
      <c r="M57" s="55">
        <v>49.6003</v>
      </c>
      <c r="N57" s="61">
        <f>IF(SUM('Total Number of Participants'!B57:M57)&gt;0,'Food Costs'!N57/SUM('Total Number of Participants'!B57:M57)," ")</f>
        <v>51.48862115127175</v>
      </c>
      <c r="O57" s="48"/>
    </row>
    <row r="58" spans="1:15" ht="12" customHeight="1">
      <c r="A58" s="10" t="str">
        <f>'Pregnant Women Participating'!A58</f>
        <v>Cherokee Nation, OK</v>
      </c>
      <c r="B58" s="42">
        <v>40.3039</v>
      </c>
      <c r="C58" s="43">
        <v>51.3835</v>
      </c>
      <c r="D58" s="43">
        <v>50.8601</v>
      </c>
      <c r="E58" s="43">
        <v>46.5807</v>
      </c>
      <c r="F58" s="43">
        <v>41.3697</v>
      </c>
      <c r="G58" s="43">
        <v>39.2215</v>
      </c>
      <c r="H58" s="43">
        <v>42.868</v>
      </c>
      <c r="I58" s="43">
        <v>33.3375</v>
      </c>
      <c r="J58" s="43">
        <v>37.6555</v>
      </c>
      <c r="K58" s="43">
        <v>42.856</v>
      </c>
      <c r="L58" s="43">
        <v>47.0324</v>
      </c>
      <c r="M58" s="55">
        <v>44.1992</v>
      </c>
      <c r="N58" s="61">
        <f>IF(SUM('Total Number of Participants'!B58:M58)&gt;0,'Food Costs'!N58/SUM('Total Number of Participants'!B58:M58)," ")</f>
        <v>43.1906907411766</v>
      </c>
      <c r="O58" s="48"/>
    </row>
    <row r="59" spans="1:15" ht="12" customHeight="1">
      <c r="A59" s="10" t="str">
        <f>'Pregnant Women Participating'!A59</f>
        <v>Chickasaw Nation, OK</v>
      </c>
      <c r="B59" s="42">
        <v>36.087</v>
      </c>
      <c r="C59" s="43">
        <v>35.9667</v>
      </c>
      <c r="D59" s="43">
        <v>37.4952</v>
      </c>
      <c r="E59" s="43">
        <v>37.9945</v>
      </c>
      <c r="F59" s="43">
        <v>36.8537</v>
      </c>
      <c r="G59" s="43">
        <v>36.6038</v>
      </c>
      <c r="H59" s="43">
        <v>45.2609</v>
      </c>
      <c r="I59" s="43">
        <v>38.1766</v>
      </c>
      <c r="J59" s="43">
        <v>38.4091</v>
      </c>
      <c r="K59" s="43">
        <v>38.091</v>
      </c>
      <c r="L59" s="43">
        <v>38.1537</v>
      </c>
      <c r="M59" s="55">
        <v>36.9031</v>
      </c>
      <c r="N59" s="61">
        <f>IF(SUM('Total Number of Participants'!B59:M59)&gt;0,'Food Costs'!N59/SUM('Total Number of Participants'!B59:M59)," ")</f>
        <v>37.99004136663092</v>
      </c>
      <c r="O59" s="48"/>
    </row>
    <row r="60" spans="1:15" ht="12" customHeight="1">
      <c r="A60" s="10" t="str">
        <f>'Pregnant Women Participating'!A60</f>
        <v>Choctaw Nation, OK</v>
      </c>
      <c r="B60" s="42">
        <v>34.5117</v>
      </c>
      <c r="C60" s="43">
        <v>33.8785</v>
      </c>
      <c r="D60" s="43">
        <v>36.3246</v>
      </c>
      <c r="E60" s="43">
        <v>34.7945</v>
      </c>
      <c r="F60" s="43">
        <v>34.2226</v>
      </c>
      <c r="G60" s="43">
        <v>35.645</v>
      </c>
      <c r="H60" s="43">
        <v>36.7867</v>
      </c>
      <c r="I60" s="43">
        <v>35.0703</v>
      </c>
      <c r="J60" s="43">
        <v>35.7689</v>
      </c>
      <c r="K60" s="43">
        <v>36.6395</v>
      </c>
      <c r="L60" s="43">
        <v>37.7025</v>
      </c>
      <c r="M60" s="55">
        <v>38.1799</v>
      </c>
      <c r="N60" s="61">
        <f>IF(SUM('Total Number of Participants'!B60:M60)&gt;0,'Food Costs'!N60/SUM('Total Number of Participants'!B60:M60)," ")</f>
        <v>35.7970954027099</v>
      </c>
      <c r="O60" s="48"/>
    </row>
    <row r="61" spans="1:15" ht="12" customHeight="1">
      <c r="A61" s="10" t="str">
        <f>'Pregnant Women Participating'!A61</f>
        <v>Citizen Potawatomi Nation, OK</v>
      </c>
      <c r="B61" s="42">
        <v>38.5024</v>
      </c>
      <c r="C61" s="43">
        <v>37.1237</v>
      </c>
      <c r="D61" s="43">
        <v>38.1758</v>
      </c>
      <c r="E61" s="43">
        <v>37.2482</v>
      </c>
      <c r="F61" s="43">
        <v>39.1439</v>
      </c>
      <c r="G61" s="43">
        <v>39.4856</v>
      </c>
      <c r="H61" s="43">
        <v>38.4887</v>
      </c>
      <c r="I61" s="43">
        <v>38.6377</v>
      </c>
      <c r="J61" s="43">
        <v>43.3233</v>
      </c>
      <c r="K61" s="43">
        <v>42.831</v>
      </c>
      <c r="L61" s="43">
        <v>38.527</v>
      </c>
      <c r="M61" s="55">
        <v>34.0578</v>
      </c>
      <c r="N61" s="61">
        <f>IF(SUM('Total Number of Participants'!B61:M61)&gt;0,'Food Costs'!N61/SUM('Total Number of Participants'!B61:M61)," ")</f>
        <v>38.74830109775222</v>
      </c>
      <c r="O61" s="48"/>
    </row>
    <row r="62" spans="1:15" ht="12" customHeight="1">
      <c r="A62" s="10" t="str">
        <f>'Pregnant Women Participating'!A62</f>
        <v>Inter-Tribal Council, OK</v>
      </c>
      <c r="B62" s="42">
        <v>49.8323</v>
      </c>
      <c r="C62" s="43">
        <v>46.8691</v>
      </c>
      <c r="D62" s="43">
        <v>49.2197</v>
      </c>
      <c r="E62" s="43">
        <v>47.8025</v>
      </c>
      <c r="F62" s="43">
        <v>46.6517</v>
      </c>
      <c r="G62" s="43">
        <v>48.7706</v>
      </c>
      <c r="H62" s="43">
        <v>50.8163</v>
      </c>
      <c r="I62" s="43">
        <v>45.9523</v>
      </c>
      <c r="J62" s="43">
        <v>47.6093</v>
      </c>
      <c r="K62" s="43">
        <v>47.0594</v>
      </c>
      <c r="L62" s="43">
        <v>49.0023</v>
      </c>
      <c r="M62" s="55">
        <v>49.0011</v>
      </c>
      <c r="N62" s="61">
        <f>IF(SUM('Total Number of Participants'!B62:M62)&gt;0,'Food Costs'!N62/SUM('Total Number of Participants'!B62:M62)," ")</f>
        <v>48.207385369268465</v>
      </c>
      <c r="O62" s="48"/>
    </row>
    <row r="63" spans="1:15" ht="12" customHeight="1">
      <c r="A63" s="10" t="str">
        <f>'Pregnant Women Participating'!A63</f>
        <v>Muscogee Creek Nation, OK</v>
      </c>
      <c r="B63" s="42">
        <v>37.1142</v>
      </c>
      <c r="C63" s="43">
        <v>37.1139</v>
      </c>
      <c r="D63" s="43">
        <v>38.4751</v>
      </c>
      <c r="E63" s="43">
        <v>37.4782</v>
      </c>
      <c r="F63" s="43">
        <v>36.772</v>
      </c>
      <c r="G63" s="43">
        <v>39.6511</v>
      </c>
      <c r="H63" s="43">
        <v>40.0567</v>
      </c>
      <c r="I63" s="43">
        <v>39.86</v>
      </c>
      <c r="J63" s="43">
        <v>39.7214</v>
      </c>
      <c r="K63" s="43">
        <v>39.7808</v>
      </c>
      <c r="L63" s="43">
        <v>40.1473</v>
      </c>
      <c r="M63" s="55">
        <v>38.5589</v>
      </c>
      <c r="N63" s="61">
        <f>IF(SUM('Total Number of Participants'!B63:M63)&gt;0,'Food Costs'!N63/SUM('Total Number of Participants'!B63:M63)," ")</f>
        <v>38.711390261115035</v>
      </c>
      <c r="O63" s="48"/>
    </row>
    <row r="64" spans="1:15" ht="12" customHeight="1">
      <c r="A64" s="10" t="str">
        <f>'Pregnant Women Participating'!A64</f>
        <v>Osage Tribal Council, OK</v>
      </c>
      <c r="B64" s="42">
        <v>26.813</v>
      </c>
      <c r="C64" s="43">
        <v>46.9639</v>
      </c>
      <c r="D64" s="43">
        <v>33.4242</v>
      </c>
      <c r="E64" s="43">
        <v>37.1779</v>
      </c>
      <c r="F64" s="43">
        <v>51.8358</v>
      </c>
      <c r="G64" s="43">
        <v>63.9283</v>
      </c>
      <c r="H64" s="43">
        <v>29.2153</v>
      </c>
      <c r="I64" s="43">
        <v>46.613</v>
      </c>
      <c r="J64" s="43">
        <v>52.7514</v>
      </c>
      <c r="K64" s="43">
        <v>62.8497</v>
      </c>
      <c r="L64" s="43">
        <v>38.3085</v>
      </c>
      <c r="M64" s="55">
        <v>43.4827</v>
      </c>
      <c r="N64" s="61">
        <f>IF(SUM('Total Number of Participants'!B64:M64)&gt;0,'Food Costs'!N64/SUM('Total Number of Participants'!B64:M64)," ")</f>
        <v>44.263518852122246</v>
      </c>
      <c r="O64" s="48"/>
    </row>
    <row r="65" spans="1:15" ht="12" customHeight="1">
      <c r="A65" s="10" t="str">
        <f>'Pregnant Women Participating'!A65</f>
        <v>Otoe-Missouria Tribe, OK</v>
      </c>
      <c r="B65" s="42">
        <v>40.2977</v>
      </c>
      <c r="C65" s="43">
        <v>39.9824</v>
      </c>
      <c r="D65" s="43">
        <v>41.4403</v>
      </c>
      <c r="E65" s="43">
        <v>40.5452</v>
      </c>
      <c r="F65" s="43">
        <v>39.8711</v>
      </c>
      <c r="G65" s="43">
        <v>39.3328</v>
      </c>
      <c r="H65" s="43">
        <v>40.3907</v>
      </c>
      <c r="I65" s="43">
        <v>39.2587</v>
      </c>
      <c r="J65" s="43">
        <v>40.8388</v>
      </c>
      <c r="K65" s="43">
        <v>37.7629</v>
      </c>
      <c r="L65" s="43">
        <v>38.4112</v>
      </c>
      <c r="M65" s="55">
        <v>39.1111</v>
      </c>
      <c r="N65" s="61">
        <f>IF(SUM('Total Number of Participants'!B65:M65)&gt;0,'Food Costs'!N65/SUM('Total Number of Participants'!B65:M65)," ")</f>
        <v>39.79835103409726</v>
      </c>
      <c r="O65" s="48"/>
    </row>
    <row r="66" spans="1:15" ht="12" customHeight="1">
      <c r="A66" s="10" t="str">
        <f>'Pregnant Women Participating'!A66</f>
        <v>Wichita, Caddo &amp; Delaware (WCD), OK</v>
      </c>
      <c r="B66" s="42">
        <v>34.5687</v>
      </c>
      <c r="C66" s="43">
        <v>33.7379</v>
      </c>
      <c r="D66" s="43">
        <v>34.9071</v>
      </c>
      <c r="E66" s="43">
        <v>33.6123</v>
      </c>
      <c r="F66" s="43">
        <v>33.0512</v>
      </c>
      <c r="G66" s="43">
        <v>36.0848</v>
      </c>
      <c r="H66" s="43">
        <v>34.6069</v>
      </c>
      <c r="I66" s="43">
        <v>34.7992</v>
      </c>
      <c r="J66" s="43">
        <v>34.4923</v>
      </c>
      <c r="K66" s="43">
        <v>34.4009</v>
      </c>
      <c r="L66" s="43">
        <v>35.5271</v>
      </c>
      <c r="M66" s="55">
        <v>37.8171</v>
      </c>
      <c r="N66" s="61">
        <f>IF(SUM('Total Number of Participants'!B66:M66)&gt;0,'Food Costs'!N66/SUM('Total Number of Participants'!B66:M66)," ")</f>
        <v>34.8242959486166</v>
      </c>
      <c r="O66" s="48"/>
    </row>
    <row r="67" spans="1:15" s="23" customFormat="1" ht="24.75" customHeight="1">
      <c r="A67" s="19" t="str">
        <f>'Pregnant Women Participating'!A67</f>
        <v>Southwest Region</v>
      </c>
      <c r="B67" s="44">
        <v>30.4767</v>
      </c>
      <c r="C67" s="45">
        <v>31.2138</v>
      </c>
      <c r="D67" s="45">
        <v>30.7482</v>
      </c>
      <c r="E67" s="45">
        <v>31.5196</v>
      </c>
      <c r="F67" s="45">
        <v>30.082</v>
      </c>
      <c r="G67" s="45">
        <v>31.0966</v>
      </c>
      <c r="H67" s="45">
        <v>31.3515</v>
      </c>
      <c r="I67" s="45">
        <v>31.1809</v>
      </c>
      <c r="J67" s="45">
        <v>30.969</v>
      </c>
      <c r="K67" s="45">
        <v>31.3709</v>
      </c>
      <c r="L67" s="45">
        <v>31.4716</v>
      </c>
      <c r="M67" s="54">
        <v>31.5043</v>
      </c>
      <c r="N67" s="62">
        <f>IF(SUM('Total Number of Participants'!B67:M67)&gt;0,'Food Costs'!N67/SUM('Total Number of Participants'!B67:M67)," ")</f>
        <v>31.082179887570618</v>
      </c>
      <c r="O67" s="48"/>
    </row>
    <row r="68" spans="1:15" ht="12" customHeight="1">
      <c r="A68" s="10" t="str">
        <f>'Pregnant Women Participating'!A68</f>
        <v>Colorado</v>
      </c>
      <c r="B68" s="42">
        <v>34.2452</v>
      </c>
      <c r="C68" s="43">
        <v>34.6439</v>
      </c>
      <c r="D68" s="43">
        <v>35.1722</v>
      </c>
      <c r="E68" s="43">
        <v>36.4608</v>
      </c>
      <c r="F68" s="43">
        <v>35.3375</v>
      </c>
      <c r="G68" s="43">
        <v>35.4419</v>
      </c>
      <c r="H68" s="43">
        <v>35.4562</v>
      </c>
      <c r="I68" s="43">
        <v>35.4838</v>
      </c>
      <c r="J68" s="43">
        <v>35.7258</v>
      </c>
      <c r="K68" s="43">
        <v>35.7245</v>
      </c>
      <c r="L68" s="43">
        <v>36.5902</v>
      </c>
      <c r="M68" s="55">
        <v>36.3719</v>
      </c>
      <c r="N68" s="61">
        <f>IF(SUM('Total Number of Participants'!B68:M68)&gt;0,'Food Costs'!N68/SUM('Total Number of Participants'!B68:M68)," ")</f>
        <v>35.547899974724174</v>
      </c>
      <c r="O68" s="48"/>
    </row>
    <row r="69" spans="1:15" ht="12" customHeight="1">
      <c r="A69" s="10" t="str">
        <f>'Pregnant Women Participating'!A69</f>
        <v>Iowa</v>
      </c>
      <c r="B69" s="42">
        <v>36.6566</v>
      </c>
      <c r="C69" s="43">
        <v>35.1437</v>
      </c>
      <c r="D69" s="43">
        <v>34.3462</v>
      </c>
      <c r="E69" s="43">
        <v>35.3319</v>
      </c>
      <c r="F69" s="43">
        <v>34.5811</v>
      </c>
      <c r="G69" s="43">
        <v>33.9849</v>
      </c>
      <c r="H69" s="43">
        <v>35.6423</v>
      </c>
      <c r="I69" s="43">
        <v>34.9526</v>
      </c>
      <c r="J69" s="43">
        <v>34.8497</v>
      </c>
      <c r="K69" s="43">
        <v>36.4978</v>
      </c>
      <c r="L69" s="43">
        <v>35.0525</v>
      </c>
      <c r="M69" s="55">
        <v>34.8739</v>
      </c>
      <c r="N69" s="61">
        <f>IF(SUM('Total Number of Participants'!B69:M69)&gt;0,'Food Costs'!N69/SUM('Total Number of Participants'!B69:M69)," ")</f>
        <v>35.162130769084854</v>
      </c>
      <c r="O69" s="48"/>
    </row>
    <row r="70" spans="1:15" ht="12" customHeight="1">
      <c r="A70" s="10" t="str">
        <f>'Pregnant Women Participating'!A70</f>
        <v>Kansas</v>
      </c>
      <c r="B70" s="42">
        <v>34.7058</v>
      </c>
      <c r="C70" s="43">
        <v>35.2405</v>
      </c>
      <c r="D70" s="43">
        <v>36.0951</v>
      </c>
      <c r="E70" s="43">
        <v>35.9533</v>
      </c>
      <c r="F70" s="43">
        <v>35.2312</v>
      </c>
      <c r="G70" s="43">
        <v>35.2538</v>
      </c>
      <c r="H70" s="43">
        <v>35.3461</v>
      </c>
      <c r="I70" s="43">
        <v>35.4317</v>
      </c>
      <c r="J70" s="43">
        <v>35.5494</v>
      </c>
      <c r="K70" s="43">
        <v>35.5861</v>
      </c>
      <c r="L70" s="43">
        <v>36.0632</v>
      </c>
      <c r="M70" s="55">
        <v>34.57</v>
      </c>
      <c r="N70" s="61">
        <f>IF(SUM('Total Number of Participants'!B70:M70)&gt;0,'Food Costs'!N70/SUM('Total Number of Participants'!B70:M70)," ")</f>
        <v>35.41744932175876</v>
      </c>
      <c r="O70" s="48"/>
    </row>
    <row r="71" spans="1:15" ht="12" customHeight="1">
      <c r="A71" s="10" t="str">
        <f>'Pregnant Women Participating'!A71</f>
        <v>Missouri</v>
      </c>
      <c r="B71" s="42">
        <v>33.3787</v>
      </c>
      <c r="C71" s="43">
        <v>32.2954</v>
      </c>
      <c r="D71" s="43">
        <v>33.5992</v>
      </c>
      <c r="E71" s="43">
        <v>32.3143</v>
      </c>
      <c r="F71" s="43">
        <v>30.3028</v>
      </c>
      <c r="G71" s="43">
        <v>36.7469</v>
      </c>
      <c r="H71" s="43">
        <v>32.8803</v>
      </c>
      <c r="I71" s="43">
        <v>32.5293</v>
      </c>
      <c r="J71" s="43">
        <v>33.0343</v>
      </c>
      <c r="K71" s="43">
        <v>36.0975</v>
      </c>
      <c r="L71" s="43">
        <v>34.343</v>
      </c>
      <c r="M71" s="55">
        <v>34.2072</v>
      </c>
      <c r="N71" s="61">
        <f>IF(SUM('Total Number of Participants'!B71:M71)&gt;0,'Food Costs'!N71/SUM('Total Number of Participants'!B71:M71)," ")</f>
        <v>33.4826424229466</v>
      </c>
      <c r="O71" s="48"/>
    </row>
    <row r="72" spans="1:15" ht="12" customHeight="1">
      <c r="A72" s="10" t="str">
        <f>'Pregnant Women Participating'!A72</f>
        <v>Montana</v>
      </c>
      <c r="B72" s="42">
        <v>34.8355</v>
      </c>
      <c r="C72" s="43">
        <v>34.3075</v>
      </c>
      <c r="D72" s="43">
        <v>35.7081</v>
      </c>
      <c r="E72" s="43">
        <v>35.2709</v>
      </c>
      <c r="F72" s="43">
        <v>35.5625</v>
      </c>
      <c r="G72" s="43">
        <v>36.7082</v>
      </c>
      <c r="H72" s="43">
        <v>36.3351</v>
      </c>
      <c r="I72" s="43">
        <v>37.5711</v>
      </c>
      <c r="J72" s="43">
        <v>35.9837</v>
      </c>
      <c r="K72" s="43">
        <v>36.6928</v>
      </c>
      <c r="L72" s="43">
        <v>37.5062</v>
      </c>
      <c r="M72" s="55">
        <v>38.9757</v>
      </c>
      <c r="N72" s="61">
        <f>IF(SUM('Total Number of Participants'!B72:M72)&gt;0,'Food Costs'!N72/SUM('Total Number of Participants'!B72:M72)," ")</f>
        <v>36.2915598659735</v>
      </c>
      <c r="O72" s="48"/>
    </row>
    <row r="73" spans="1:15" ht="12" customHeight="1">
      <c r="A73" s="10" t="str">
        <f>'Pregnant Women Participating'!A73</f>
        <v>Nebraska</v>
      </c>
      <c r="B73" s="42">
        <v>37.4042</v>
      </c>
      <c r="C73" s="43">
        <v>37.8501</v>
      </c>
      <c r="D73" s="43">
        <v>37.9741</v>
      </c>
      <c r="E73" s="43">
        <v>38.3094</v>
      </c>
      <c r="F73" s="43">
        <v>38.2686</v>
      </c>
      <c r="G73" s="43">
        <v>37.9735</v>
      </c>
      <c r="H73" s="43">
        <v>38.3753</v>
      </c>
      <c r="I73" s="43">
        <v>38.3283</v>
      </c>
      <c r="J73" s="43">
        <v>38.787</v>
      </c>
      <c r="K73" s="43">
        <v>38.4891</v>
      </c>
      <c r="L73" s="43">
        <v>38.4042</v>
      </c>
      <c r="M73" s="55">
        <v>40.8558</v>
      </c>
      <c r="N73" s="61">
        <f>IF(SUM('Total Number of Participants'!B73:M73)&gt;0,'Food Costs'!N73/SUM('Total Number of Participants'!B73:M73)," ")</f>
        <v>38.41569443329082</v>
      </c>
      <c r="O73" s="48"/>
    </row>
    <row r="74" spans="1:15" ht="12" customHeight="1">
      <c r="A74" s="10" t="str">
        <f>'Pregnant Women Participating'!A74</f>
        <v>North Dakota</v>
      </c>
      <c r="B74" s="42">
        <v>39.6318</v>
      </c>
      <c r="C74" s="43">
        <v>41.6484</v>
      </c>
      <c r="D74" s="43">
        <v>41.7033</v>
      </c>
      <c r="E74" s="43">
        <v>41.9602</v>
      </c>
      <c r="F74" s="43">
        <v>42.2294</v>
      </c>
      <c r="G74" s="43">
        <v>39.4532</v>
      </c>
      <c r="H74" s="43">
        <v>41.4155</v>
      </c>
      <c r="I74" s="43">
        <v>39.8947</v>
      </c>
      <c r="J74" s="43">
        <v>46.3706</v>
      </c>
      <c r="K74" s="43">
        <v>41.3851</v>
      </c>
      <c r="L74" s="43">
        <v>43.8496</v>
      </c>
      <c r="M74" s="55">
        <v>44.565</v>
      </c>
      <c r="N74" s="61">
        <f>IF(SUM('Total Number of Participants'!B74:M74)&gt;0,'Food Costs'!N74/SUM('Total Number of Participants'!B74:M74)," ")</f>
        <v>42.01423027966238</v>
      </c>
      <c r="O74" s="48"/>
    </row>
    <row r="75" spans="1:15" ht="12" customHeight="1">
      <c r="A75" s="10" t="str">
        <f>'Pregnant Women Participating'!A75</f>
        <v>South Dakota</v>
      </c>
      <c r="B75" s="42">
        <v>39.5258</v>
      </c>
      <c r="C75" s="43">
        <v>37.6791</v>
      </c>
      <c r="D75" s="43">
        <v>42.8823</v>
      </c>
      <c r="E75" s="43">
        <v>38.3364</v>
      </c>
      <c r="F75" s="43">
        <v>37.7347</v>
      </c>
      <c r="G75" s="43">
        <v>45.9534</v>
      </c>
      <c r="H75" s="43">
        <v>40.6771</v>
      </c>
      <c r="I75" s="43">
        <v>36.9603</v>
      </c>
      <c r="J75" s="43">
        <v>44.9168</v>
      </c>
      <c r="K75" s="43">
        <v>40.0257</v>
      </c>
      <c r="L75" s="43">
        <v>43.1253</v>
      </c>
      <c r="M75" s="55">
        <v>54.9446</v>
      </c>
      <c r="N75" s="61">
        <f>IF(SUM('Total Number of Participants'!B75:M75)&gt;0,'Food Costs'!N75/SUM('Total Number of Participants'!B75:M75)," ")</f>
        <v>41.91760214461811</v>
      </c>
      <c r="O75" s="48"/>
    </row>
    <row r="76" spans="1:15" ht="12" customHeight="1">
      <c r="A76" s="10" t="str">
        <f>'Pregnant Women Participating'!A76</f>
        <v>Utah</v>
      </c>
      <c r="B76" s="42">
        <v>32.2194</v>
      </c>
      <c r="C76" s="43">
        <v>33.0836</v>
      </c>
      <c r="D76" s="43">
        <v>33.0817</v>
      </c>
      <c r="E76" s="43">
        <v>34.4426</v>
      </c>
      <c r="F76" s="43">
        <v>33.7538</v>
      </c>
      <c r="G76" s="43">
        <v>34.0699</v>
      </c>
      <c r="H76" s="43">
        <v>33.9125</v>
      </c>
      <c r="I76" s="43">
        <v>33.8839</v>
      </c>
      <c r="J76" s="43">
        <v>33.6064</v>
      </c>
      <c r="K76" s="43">
        <v>33.5467</v>
      </c>
      <c r="L76" s="43">
        <v>33.775</v>
      </c>
      <c r="M76" s="55">
        <v>34.2262</v>
      </c>
      <c r="N76" s="61">
        <f>IF(SUM('Total Number of Participants'!B76:M76)&gt;0,'Food Costs'!N76/SUM('Total Number of Participants'!B76:M76)," ")</f>
        <v>33.63157685297053</v>
      </c>
      <c r="O76" s="48"/>
    </row>
    <row r="77" spans="1:15" ht="12" customHeight="1">
      <c r="A77" s="10" t="str">
        <f>'Pregnant Women Participating'!A77</f>
        <v>Wyoming</v>
      </c>
      <c r="B77" s="42">
        <v>24.5933</v>
      </c>
      <c r="C77" s="43">
        <v>25.8748</v>
      </c>
      <c r="D77" s="43">
        <v>26.5535</v>
      </c>
      <c r="E77" s="43">
        <v>29.402</v>
      </c>
      <c r="F77" s="43">
        <v>25.1547</v>
      </c>
      <c r="G77" s="43">
        <v>30.2701</v>
      </c>
      <c r="H77" s="43">
        <v>28.5198</v>
      </c>
      <c r="I77" s="43">
        <v>27.5469</v>
      </c>
      <c r="J77" s="43">
        <v>26.9898</v>
      </c>
      <c r="K77" s="43">
        <v>28.1369</v>
      </c>
      <c r="L77" s="43">
        <v>27.9816</v>
      </c>
      <c r="M77" s="55">
        <v>28.8998</v>
      </c>
      <c r="N77" s="61">
        <f>IF(SUM('Total Number of Participants'!B77:M77)&gt;0,'Food Costs'!N77/SUM('Total Number of Participants'!B77:M77)," ")</f>
        <v>27.484937385901418</v>
      </c>
      <c r="O77" s="48"/>
    </row>
    <row r="78" spans="1:15" ht="12" customHeight="1">
      <c r="A78" s="10" t="str">
        <f>'Pregnant Women Participating'!A78</f>
        <v>Ute Mountain Ute Tribe, CO</v>
      </c>
      <c r="B78" s="42">
        <v>35.5488</v>
      </c>
      <c r="C78" s="43">
        <v>40.7396</v>
      </c>
      <c r="D78" s="43">
        <v>42.1</v>
      </c>
      <c r="E78" s="43">
        <v>40.4</v>
      </c>
      <c r="F78" s="43">
        <v>37.2514</v>
      </c>
      <c r="G78" s="43">
        <v>36.9827</v>
      </c>
      <c r="H78" s="43">
        <v>39.3425</v>
      </c>
      <c r="I78" s="43">
        <v>40.3294</v>
      </c>
      <c r="J78" s="43">
        <v>41.8939</v>
      </c>
      <c r="K78" s="43">
        <v>42.905</v>
      </c>
      <c r="L78" s="43">
        <v>41.9072</v>
      </c>
      <c r="M78" s="55">
        <v>43.9215</v>
      </c>
      <c r="N78" s="61">
        <f>IF(SUM('Total Number of Participants'!B78:M78)&gt;0,'Food Costs'!N78/SUM('Total Number of Participants'!B78:M78)," ")</f>
        <v>40.24220515137822</v>
      </c>
      <c r="O78" s="48"/>
    </row>
    <row r="79" spans="1:15" ht="12" customHeight="1">
      <c r="A79" s="10" t="str">
        <f>'Pregnant Women Participating'!A79</f>
        <v>Omaha Sioux, NE</v>
      </c>
      <c r="B79" s="42">
        <v>62.2204</v>
      </c>
      <c r="C79" s="43">
        <v>63.5893</v>
      </c>
      <c r="D79" s="43">
        <v>63.3839</v>
      </c>
      <c r="E79" s="43">
        <v>67.0478</v>
      </c>
      <c r="F79" s="43">
        <v>65.6387</v>
      </c>
      <c r="G79" s="43">
        <v>62.7871</v>
      </c>
      <c r="H79" s="43">
        <v>62.6304</v>
      </c>
      <c r="I79" s="43">
        <v>61.4737</v>
      </c>
      <c r="J79" s="43">
        <v>60.3379</v>
      </c>
      <c r="K79" s="43">
        <v>59.7847</v>
      </c>
      <c r="L79" s="43">
        <v>60.7098</v>
      </c>
      <c r="M79" s="55">
        <v>61.2473</v>
      </c>
      <c r="N79" s="61">
        <f>IF(SUM('Total Number of Participants'!B79:M79)&gt;0,'Food Costs'!N79/SUM('Total Number of Participants'!B79:M79)," ")</f>
        <v>62.36736762097796</v>
      </c>
      <c r="O79" s="48"/>
    </row>
    <row r="80" spans="1:15" ht="12" customHeight="1">
      <c r="A80" s="10" t="str">
        <f>'Pregnant Women Participating'!A80</f>
        <v>Santee Sioux, NE</v>
      </c>
      <c r="B80" s="42">
        <v>56.7565</v>
      </c>
      <c r="C80" s="43">
        <v>56.292</v>
      </c>
      <c r="D80" s="43">
        <v>54.3654</v>
      </c>
      <c r="E80" s="43">
        <v>56.713</v>
      </c>
      <c r="F80" s="43">
        <v>52.8348</v>
      </c>
      <c r="G80" s="43">
        <v>59.3482</v>
      </c>
      <c r="H80" s="43">
        <v>59.1304</v>
      </c>
      <c r="I80" s="43">
        <v>58.8108</v>
      </c>
      <c r="J80" s="43">
        <v>57.48</v>
      </c>
      <c r="K80" s="43">
        <v>59.4257</v>
      </c>
      <c r="L80" s="43">
        <v>55.8852</v>
      </c>
      <c r="M80" s="55">
        <v>57.7863</v>
      </c>
      <c r="N80" s="61">
        <f>IF(SUM('Total Number of Participants'!B80:M80)&gt;0,'Food Costs'!N80/SUM('Total Number of Participants'!B80:M80)," ")</f>
        <v>57.049512378094526</v>
      </c>
      <c r="O80" s="48"/>
    </row>
    <row r="81" spans="1:15" ht="12" customHeight="1">
      <c r="A81" s="10" t="str">
        <f>'Pregnant Women Participating'!A81</f>
        <v>Winnebago Tribe, NE</v>
      </c>
      <c r="B81" s="42">
        <v>58.2837</v>
      </c>
      <c r="C81" s="43">
        <v>53.6441</v>
      </c>
      <c r="D81" s="43">
        <v>60.7396</v>
      </c>
      <c r="E81" s="43">
        <v>60.6845</v>
      </c>
      <c r="F81" s="43">
        <v>59.569</v>
      </c>
      <c r="G81" s="43">
        <v>65.4162</v>
      </c>
      <c r="H81" s="43">
        <v>64.5938</v>
      </c>
      <c r="I81" s="43">
        <v>60.9648</v>
      </c>
      <c r="J81" s="43">
        <v>59.7336</v>
      </c>
      <c r="K81" s="43">
        <v>62.8241</v>
      </c>
      <c r="L81" s="43">
        <v>58.8368</v>
      </c>
      <c r="M81" s="55">
        <v>51.1561</v>
      </c>
      <c r="N81" s="61">
        <f>IF(SUM('Total Number of Participants'!B81:M81)&gt;0,'Food Costs'!N81/SUM('Total Number of Participants'!B81:M81)," ")</f>
        <v>59.461974110032365</v>
      </c>
      <c r="O81" s="48"/>
    </row>
    <row r="82" spans="1:15" ht="12" customHeight="1">
      <c r="A82" s="10" t="str">
        <f>'Pregnant Women Participating'!A82</f>
        <v>Standing Rock Sioux Tribe, ND</v>
      </c>
      <c r="B82" s="42">
        <v>42.2275</v>
      </c>
      <c r="C82" s="43">
        <v>44.6277</v>
      </c>
      <c r="D82" s="43">
        <v>45.4177</v>
      </c>
      <c r="E82" s="43">
        <v>47.9813</v>
      </c>
      <c r="F82" s="43">
        <v>42.985</v>
      </c>
      <c r="G82" s="43">
        <v>45.6849</v>
      </c>
      <c r="H82" s="43">
        <v>47.6258</v>
      </c>
      <c r="I82" s="43">
        <v>49.488</v>
      </c>
      <c r="J82" s="43">
        <v>48.6536</v>
      </c>
      <c r="K82" s="43">
        <v>48.9733</v>
      </c>
      <c r="L82" s="43">
        <v>41.4584</v>
      </c>
      <c r="M82" s="55">
        <v>44.8963</v>
      </c>
      <c r="N82" s="61">
        <f>IF(SUM('Total Number of Participants'!B82:M82)&gt;0,'Food Costs'!N82/SUM('Total Number of Participants'!B82:M82)," ")</f>
        <v>45.780830406940716</v>
      </c>
      <c r="O82" s="48"/>
    </row>
    <row r="83" spans="1:15" ht="12" customHeight="1">
      <c r="A83" s="10" t="str">
        <f>'Pregnant Women Participating'!A83</f>
        <v>Three Affiliated Tribes, ND</v>
      </c>
      <c r="B83" s="42">
        <v>68.5079</v>
      </c>
      <c r="C83" s="43">
        <v>65.7895</v>
      </c>
      <c r="D83" s="43">
        <v>68.7928</v>
      </c>
      <c r="E83" s="43">
        <v>68.7988</v>
      </c>
      <c r="F83" s="43">
        <v>68.4077</v>
      </c>
      <c r="G83" s="43">
        <v>71.2574</v>
      </c>
      <c r="H83" s="43">
        <v>70.8981</v>
      </c>
      <c r="I83" s="43">
        <v>72.7099</v>
      </c>
      <c r="J83" s="43">
        <v>68.53</v>
      </c>
      <c r="K83" s="43">
        <v>69.9836</v>
      </c>
      <c r="L83" s="43">
        <v>68.0939</v>
      </c>
      <c r="M83" s="55">
        <v>65.6131</v>
      </c>
      <c r="N83" s="61">
        <f>IF(SUM('Total Number of Participants'!B83:M83)&gt;0,'Food Costs'!N83/SUM('Total Number of Participants'!B83:M83)," ")</f>
        <v>68.92497456765005</v>
      </c>
      <c r="O83" s="48"/>
    </row>
    <row r="84" spans="1:15" ht="12" customHeight="1">
      <c r="A84" s="10" t="str">
        <f>'Pregnant Women Participating'!A84</f>
        <v>Cheyenne River Sioux, SD</v>
      </c>
      <c r="B84" s="42">
        <v>53.6423</v>
      </c>
      <c r="C84" s="43">
        <v>55.3927</v>
      </c>
      <c r="D84" s="43">
        <v>54.7759</v>
      </c>
      <c r="E84" s="43">
        <v>49.252</v>
      </c>
      <c r="F84" s="43">
        <v>51.7164</v>
      </c>
      <c r="G84" s="43">
        <v>52.8768</v>
      </c>
      <c r="H84" s="43">
        <v>53.2712</v>
      </c>
      <c r="I84" s="43">
        <v>52.3281</v>
      </c>
      <c r="J84" s="43">
        <v>52.6197</v>
      </c>
      <c r="K84" s="43">
        <v>53.946</v>
      </c>
      <c r="L84" s="43">
        <v>53.8006</v>
      </c>
      <c r="M84" s="55">
        <v>53.8833</v>
      </c>
      <c r="N84" s="61">
        <f>IF(SUM('Total Number of Participants'!B84:M84)&gt;0,'Food Costs'!N84/SUM('Total Number of Participants'!B84:M84)," ")</f>
        <v>53.15012755102041</v>
      </c>
      <c r="O84" s="48"/>
    </row>
    <row r="85" spans="1:15" ht="12" customHeight="1">
      <c r="A85" s="10" t="str">
        <f>'Pregnant Women Participating'!A85</f>
        <v>Rosebud Sioux, SD</v>
      </c>
      <c r="B85" s="42">
        <v>49.4389</v>
      </c>
      <c r="C85" s="43">
        <v>48.026</v>
      </c>
      <c r="D85" s="43">
        <v>45.2963</v>
      </c>
      <c r="E85" s="43">
        <v>44.1814</v>
      </c>
      <c r="F85" s="43">
        <v>45.9709</v>
      </c>
      <c r="G85" s="43">
        <v>46.8127</v>
      </c>
      <c r="H85" s="43">
        <v>46.8263</v>
      </c>
      <c r="I85" s="43">
        <v>48.9875</v>
      </c>
      <c r="J85" s="43">
        <v>47.2202</v>
      </c>
      <c r="K85" s="43">
        <v>48.3469</v>
      </c>
      <c r="L85" s="43">
        <v>52.2762</v>
      </c>
      <c r="M85" s="55">
        <v>54.0527</v>
      </c>
      <c r="N85" s="61">
        <f>IF(SUM('Total Number of Participants'!B85:M85)&gt;0,'Food Costs'!N85/SUM('Total Number of Participants'!B85:M85)," ")</f>
        <v>48.156829679595276</v>
      </c>
      <c r="O85" s="48"/>
    </row>
    <row r="86" spans="1:15" ht="12" customHeight="1">
      <c r="A86" s="10" t="str">
        <f>'Pregnant Women Participating'!A86</f>
        <v>Northern Arapahoe, WY</v>
      </c>
      <c r="B86" s="42">
        <v>48.834</v>
      </c>
      <c r="C86" s="43">
        <v>48.91</v>
      </c>
      <c r="D86" s="43">
        <v>44.0909</v>
      </c>
      <c r="E86" s="43">
        <v>44.2272</v>
      </c>
      <c r="F86" s="43">
        <v>37.3499</v>
      </c>
      <c r="G86" s="43">
        <v>54.1644</v>
      </c>
      <c r="H86" s="43">
        <v>48.1929</v>
      </c>
      <c r="I86" s="43">
        <v>46.2</v>
      </c>
      <c r="J86" s="43">
        <v>54.4798</v>
      </c>
      <c r="K86" s="43">
        <v>43.1803</v>
      </c>
      <c r="L86" s="43">
        <v>49.4257</v>
      </c>
      <c r="M86" s="55">
        <v>44.1812</v>
      </c>
      <c r="N86" s="61">
        <f>IF(SUM('Total Number of Participants'!B86:M86)&gt;0,'Food Costs'!N86/SUM('Total Number of Participants'!B86:M86)," ")</f>
        <v>46.93688098035924</v>
      </c>
      <c r="O86" s="48"/>
    </row>
    <row r="87" spans="1:15" ht="12" customHeight="1">
      <c r="A87" s="10" t="str">
        <f>'Pregnant Women Participating'!A87</f>
        <v>Shoshone Tribe, WY</v>
      </c>
      <c r="B87" s="42">
        <v>42.6196</v>
      </c>
      <c r="C87" s="43">
        <v>44.1958</v>
      </c>
      <c r="D87" s="43">
        <v>41.9725</v>
      </c>
      <c r="E87" s="43">
        <v>51.6023</v>
      </c>
      <c r="F87" s="43">
        <v>50.0366</v>
      </c>
      <c r="G87" s="43">
        <v>59.3734</v>
      </c>
      <c r="H87" s="43">
        <v>55.0769</v>
      </c>
      <c r="I87" s="43">
        <v>53.9785</v>
      </c>
      <c r="J87" s="43">
        <v>53.5309</v>
      </c>
      <c r="K87" s="43">
        <v>89.4034</v>
      </c>
      <c r="L87" s="43">
        <v>84.6102</v>
      </c>
      <c r="M87" s="55">
        <v>80.6833</v>
      </c>
      <c r="N87" s="61">
        <f>IF(SUM('Total Number of Participants'!B87:M87)&gt;0,'Food Costs'!N87/SUM('Total Number of Participants'!B87:M87)," ")</f>
        <v>58.63770114942529</v>
      </c>
      <c r="O87" s="48"/>
    </row>
    <row r="88" spans="1:15" s="23" customFormat="1" ht="24.75" customHeight="1">
      <c r="A88" s="19" t="str">
        <f>'Pregnant Women Participating'!A88</f>
        <v>Mountain Plains</v>
      </c>
      <c r="B88" s="44">
        <v>34.6109</v>
      </c>
      <c r="C88" s="45">
        <v>34.4161</v>
      </c>
      <c r="D88" s="45">
        <v>35.079</v>
      </c>
      <c r="E88" s="45">
        <v>35.1959</v>
      </c>
      <c r="F88" s="45">
        <v>34.1101</v>
      </c>
      <c r="G88" s="45">
        <v>36.0851</v>
      </c>
      <c r="H88" s="45">
        <v>35.1635</v>
      </c>
      <c r="I88" s="45">
        <v>34.8617</v>
      </c>
      <c r="J88" s="45">
        <v>35.3963</v>
      </c>
      <c r="K88" s="45">
        <v>36.1194</v>
      </c>
      <c r="L88" s="45">
        <v>35.9238</v>
      </c>
      <c r="M88" s="54">
        <v>36.3801</v>
      </c>
      <c r="N88" s="62">
        <f>IF(SUM('Total Number of Participants'!B88:M88)&gt;0,'Food Costs'!N88/SUM('Total Number of Participants'!B88:M88)," ")</f>
        <v>35.27730695333855</v>
      </c>
      <c r="O88" s="48"/>
    </row>
    <row r="89" spans="1:15" ht="12" customHeight="1">
      <c r="A89" s="11" t="str">
        <f>'Pregnant Women Participating'!A89</f>
        <v>Alaska</v>
      </c>
      <c r="B89" s="42">
        <v>50.1738</v>
      </c>
      <c r="C89" s="43">
        <v>48.3014</v>
      </c>
      <c r="D89" s="43">
        <v>44.2806</v>
      </c>
      <c r="E89" s="43">
        <v>47.329</v>
      </c>
      <c r="F89" s="43">
        <v>45.4763</v>
      </c>
      <c r="G89" s="43">
        <v>53.0427</v>
      </c>
      <c r="H89" s="43">
        <v>45.2208</v>
      </c>
      <c r="I89" s="43">
        <v>52.0652</v>
      </c>
      <c r="J89" s="43">
        <v>46.679</v>
      </c>
      <c r="K89" s="43">
        <v>52.3051</v>
      </c>
      <c r="L89" s="43">
        <v>47.8256</v>
      </c>
      <c r="M89" s="55">
        <v>41.1874</v>
      </c>
      <c r="N89" s="61">
        <f>IF(SUM('Total Number of Participants'!B89:M89)&gt;0,'Food Costs'!N89/SUM('Total Number of Participants'!B89:M89)," ")</f>
        <v>47.82414786395431</v>
      </c>
      <c r="O89" s="48"/>
    </row>
    <row r="90" spans="1:15" ht="12" customHeight="1">
      <c r="A90" s="11" t="str">
        <f>'Pregnant Women Participating'!A90</f>
        <v>American Samoa</v>
      </c>
      <c r="B90" s="42">
        <v>61.1562</v>
      </c>
      <c r="C90" s="43">
        <v>63.4636</v>
      </c>
      <c r="D90" s="43">
        <v>64.1658</v>
      </c>
      <c r="E90" s="43">
        <v>65.4694</v>
      </c>
      <c r="F90" s="43">
        <v>65.3763</v>
      </c>
      <c r="G90" s="43">
        <v>65.3631</v>
      </c>
      <c r="H90" s="43">
        <v>65.298</v>
      </c>
      <c r="I90" s="43">
        <v>64.6906</v>
      </c>
      <c r="J90" s="43">
        <v>64.6896</v>
      </c>
      <c r="K90" s="43">
        <v>64.656</v>
      </c>
      <c r="L90" s="43">
        <v>65.3517</v>
      </c>
      <c r="M90" s="55">
        <v>65.2554</v>
      </c>
      <c r="N90" s="61">
        <f>IF(SUM('Total Number of Participants'!B90:M90)&gt;0,'Food Costs'!N90/SUM('Total Number of Participants'!B90:M90)," ")</f>
        <v>64.5620389576915</v>
      </c>
      <c r="O90" s="48"/>
    </row>
    <row r="91" spans="1:15" ht="12" customHeight="1">
      <c r="A91" s="11" t="str">
        <f>'Pregnant Women Participating'!A91</f>
        <v>Arizona</v>
      </c>
      <c r="B91" s="42">
        <v>36.9381</v>
      </c>
      <c r="C91" s="43">
        <v>36.8426</v>
      </c>
      <c r="D91" s="43">
        <v>37.3615</v>
      </c>
      <c r="E91" s="43">
        <v>37.3783</v>
      </c>
      <c r="F91" s="43">
        <v>37.269</v>
      </c>
      <c r="G91" s="43">
        <v>37.7714</v>
      </c>
      <c r="H91" s="43">
        <v>37.54</v>
      </c>
      <c r="I91" s="43">
        <v>37.3964</v>
      </c>
      <c r="J91" s="43">
        <v>40.3631</v>
      </c>
      <c r="K91" s="43">
        <v>37.7325</v>
      </c>
      <c r="L91" s="43">
        <v>37.7478</v>
      </c>
      <c r="M91" s="55">
        <v>37.9182</v>
      </c>
      <c r="N91" s="61">
        <f>IF(SUM('Total Number of Participants'!B91:M91)&gt;0,'Food Costs'!N91/SUM('Total Number of Participants'!B91:M91)," ")</f>
        <v>37.68378859924873</v>
      </c>
      <c r="O91" s="48"/>
    </row>
    <row r="92" spans="1:15" ht="12" customHeight="1">
      <c r="A92" s="11" t="str">
        <f>'Pregnant Women Participating'!A92</f>
        <v>California</v>
      </c>
      <c r="B92" s="42">
        <v>46.0772</v>
      </c>
      <c r="C92" s="43">
        <v>46.7409</v>
      </c>
      <c r="D92" s="43">
        <v>46.9755</v>
      </c>
      <c r="E92" s="43">
        <v>47.3461</v>
      </c>
      <c r="F92" s="43">
        <v>47.3817</v>
      </c>
      <c r="G92" s="43">
        <v>47.3179</v>
      </c>
      <c r="H92" s="43">
        <v>47.653</v>
      </c>
      <c r="I92" s="43">
        <v>47.4212</v>
      </c>
      <c r="J92" s="43">
        <v>47.5775</v>
      </c>
      <c r="K92" s="43">
        <v>47.395</v>
      </c>
      <c r="L92" s="43">
        <v>47.3326</v>
      </c>
      <c r="M92" s="55">
        <v>47.627</v>
      </c>
      <c r="N92" s="61">
        <f>IF(SUM('Total Number of Participants'!B92:M92)&gt;0,'Food Costs'!N92/SUM('Total Number of Participants'!B92:M92)," ")</f>
        <v>47.24038514025396</v>
      </c>
      <c r="O92" s="48"/>
    </row>
    <row r="93" spans="1:15" ht="12" customHeight="1">
      <c r="A93" s="11" t="str">
        <f>'Pregnant Women Participating'!A93</f>
        <v>Guam</v>
      </c>
      <c r="B93" s="42">
        <v>68.1064</v>
      </c>
      <c r="C93" s="43">
        <v>64.7135</v>
      </c>
      <c r="D93" s="43">
        <v>63.2416</v>
      </c>
      <c r="E93" s="43">
        <v>62.8077</v>
      </c>
      <c r="F93" s="43">
        <v>62.8997</v>
      </c>
      <c r="G93" s="43">
        <v>62.7998</v>
      </c>
      <c r="H93" s="43">
        <v>63.3239</v>
      </c>
      <c r="I93" s="43">
        <v>62.9484</v>
      </c>
      <c r="J93" s="43">
        <v>63.2776</v>
      </c>
      <c r="K93" s="43">
        <v>63.4693</v>
      </c>
      <c r="L93" s="43">
        <v>65.0199</v>
      </c>
      <c r="M93" s="55">
        <v>64.4832</v>
      </c>
      <c r="N93" s="61">
        <f>IF(SUM('Total Number of Participants'!B93:M93)&gt;0,'Food Costs'!N93/SUM('Total Number of Participants'!B93:M93)," ")</f>
        <v>63.892434975955325</v>
      </c>
      <c r="O93" s="48"/>
    </row>
    <row r="94" spans="1:15" ht="12" customHeight="1">
      <c r="A94" s="11" t="str">
        <f>'Pregnant Women Participating'!A94</f>
        <v>Hawaii</v>
      </c>
      <c r="B94" s="42">
        <v>49.5486</v>
      </c>
      <c r="C94" s="43">
        <v>48.8182</v>
      </c>
      <c r="D94" s="43">
        <v>49.5009</v>
      </c>
      <c r="E94" s="43">
        <v>50.2139</v>
      </c>
      <c r="F94" s="43">
        <v>50.3468</v>
      </c>
      <c r="G94" s="43">
        <v>49.5162</v>
      </c>
      <c r="H94" s="43">
        <v>50.7521</v>
      </c>
      <c r="I94" s="43">
        <v>49.7401</v>
      </c>
      <c r="J94" s="43">
        <v>52.3189</v>
      </c>
      <c r="K94" s="43">
        <v>49.9304</v>
      </c>
      <c r="L94" s="43">
        <v>50.4487</v>
      </c>
      <c r="M94" s="55">
        <v>49.6787</v>
      </c>
      <c r="N94" s="61">
        <f>IF(SUM('Total Number of Participants'!B94:M94)&gt;0,'Food Costs'!N94/SUM('Total Number of Participants'!B94:M94)," ")</f>
        <v>50.06592654773452</v>
      </c>
      <c r="O94" s="48"/>
    </row>
    <row r="95" spans="1:15" ht="12" customHeight="1">
      <c r="A95" s="11" t="str">
        <f>'Pregnant Women Participating'!A95</f>
        <v>Idaho</v>
      </c>
      <c r="B95" s="42">
        <v>34.9483</v>
      </c>
      <c r="C95" s="43">
        <v>34.398</v>
      </c>
      <c r="D95" s="43">
        <v>35.0427</v>
      </c>
      <c r="E95" s="43">
        <v>35.0024</v>
      </c>
      <c r="F95" s="43">
        <v>34.2743</v>
      </c>
      <c r="G95" s="43">
        <v>35.1539</v>
      </c>
      <c r="H95" s="43">
        <v>34.7787</v>
      </c>
      <c r="I95" s="43">
        <v>34.212</v>
      </c>
      <c r="J95" s="43">
        <v>34.1769</v>
      </c>
      <c r="K95" s="43">
        <v>34.2678</v>
      </c>
      <c r="L95" s="43">
        <v>34.6165</v>
      </c>
      <c r="M95" s="55">
        <v>34.1504</v>
      </c>
      <c r="N95" s="61">
        <f>IF(SUM('Total Number of Participants'!B95:M95)&gt;0,'Food Costs'!N95/SUM('Total Number of Participants'!B95:M95)," ")</f>
        <v>34.59044508251749</v>
      </c>
      <c r="O95" s="48"/>
    </row>
    <row r="96" spans="1:15" ht="12" customHeight="1">
      <c r="A96" s="11" t="str">
        <f>'Pregnant Women Participating'!A96</f>
        <v>Nevada</v>
      </c>
      <c r="B96" s="42">
        <v>30.4031</v>
      </c>
      <c r="C96" s="43">
        <v>32.004</v>
      </c>
      <c r="D96" s="43">
        <v>32.3426</v>
      </c>
      <c r="E96" s="43">
        <v>33.0826</v>
      </c>
      <c r="F96" s="43">
        <v>33.2242</v>
      </c>
      <c r="G96" s="43">
        <v>33.9525</v>
      </c>
      <c r="H96" s="43">
        <v>34.1052</v>
      </c>
      <c r="I96" s="43">
        <v>33.7904</v>
      </c>
      <c r="J96" s="43">
        <v>33.8153</v>
      </c>
      <c r="K96" s="43">
        <v>34.3388</v>
      </c>
      <c r="L96" s="43">
        <v>34.3048</v>
      </c>
      <c r="M96" s="55">
        <v>34.384</v>
      </c>
      <c r="N96" s="61">
        <f>IF(SUM('Total Number of Participants'!B96:M96)&gt;0,'Food Costs'!N96/SUM('Total Number of Participants'!B96:M96)," ")</f>
        <v>33.329553836290984</v>
      </c>
      <c r="O96" s="48"/>
    </row>
    <row r="97" spans="1:15" ht="12" customHeight="1">
      <c r="A97" s="11" t="str">
        <f>'Pregnant Women Participating'!A97</f>
        <v>Oregon</v>
      </c>
      <c r="B97" s="42">
        <v>34.7892</v>
      </c>
      <c r="C97" s="43">
        <v>35.4567</v>
      </c>
      <c r="D97" s="43">
        <v>35.3324</v>
      </c>
      <c r="E97" s="43">
        <v>36.5117</v>
      </c>
      <c r="F97" s="43">
        <v>35.8555</v>
      </c>
      <c r="G97" s="43">
        <v>36.7452</v>
      </c>
      <c r="H97" s="43">
        <v>36.1617</v>
      </c>
      <c r="I97" s="43">
        <v>37.0302</v>
      </c>
      <c r="J97" s="43">
        <v>36.4221</v>
      </c>
      <c r="K97" s="43">
        <v>36.0839</v>
      </c>
      <c r="L97" s="43">
        <v>35.3761</v>
      </c>
      <c r="M97" s="55">
        <v>35.4492</v>
      </c>
      <c r="N97" s="61">
        <f>IF(SUM('Total Number of Participants'!B97:M97)&gt;0,'Food Costs'!N97/SUM('Total Number of Participants'!B97:M97)," ")</f>
        <v>35.93342357378471</v>
      </c>
      <c r="O97" s="48"/>
    </row>
    <row r="98" spans="1:15" ht="12" customHeight="1">
      <c r="A98" s="11" t="str">
        <f>'Pregnant Women Participating'!A98</f>
        <v>Washington</v>
      </c>
      <c r="B98" s="42">
        <v>41.5786</v>
      </c>
      <c r="C98" s="43">
        <v>40.0757</v>
      </c>
      <c r="D98" s="43">
        <v>38.8707</v>
      </c>
      <c r="E98" s="43">
        <v>38.8574</v>
      </c>
      <c r="F98" s="43">
        <v>38.5947</v>
      </c>
      <c r="G98" s="43">
        <v>39.0606</v>
      </c>
      <c r="H98" s="43">
        <v>38.7565</v>
      </c>
      <c r="I98" s="43">
        <v>39.1655</v>
      </c>
      <c r="J98" s="43">
        <v>38.8697</v>
      </c>
      <c r="K98" s="43">
        <v>39.1468</v>
      </c>
      <c r="L98" s="43">
        <v>39.3383</v>
      </c>
      <c r="M98" s="55">
        <v>41.1246</v>
      </c>
      <c r="N98" s="61">
        <f>IF(SUM('Total Number of Participants'!B98:M98)&gt;0,'Food Costs'!N98/SUM('Total Number of Participants'!B98:M98)," ")</f>
        <v>39.445753377368504</v>
      </c>
      <c r="O98" s="48"/>
    </row>
    <row r="99" spans="1:15" ht="12" customHeight="1">
      <c r="A99" s="11" t="str">
        <f>'Pregnant Women Participating'!A99</f>
        <v>Northern Marianas</v>
      </c>
      <c r="B99" s="42">
        <v>57.5829</v>
      </c>
      <c r="C99" s="43">
        <v>57.495</v>
      </c>
      <c r="D99" s="43">
        <v>57.6819</v>
      </c>
      <c r="E99" s="43">
        <v>58.058</v>
      </c>
      <c r="F99" s="43">
        <v>58.7611</v>
      </c>
      <c r="G99" s="43">
        <v>58.1658</v>
      </c>
      <c r="H99" s="43">
        <v>58.4794</v>
      </c>
      <c r="I99" s="43">
        <v>58.8102</v>
      </c>
      <c r="J99" s="43">
        <v>61.0267</v>
      </c>
      <c r="K99" s="43">
        <v>62.5968</v>
      </c>
      <c r="L99" s="43">
        <v>62.6523</v>
      </c>
      <c r="M99" s="55">
        <v>63.4352</v>
      </c>
      <c r="N99" s="61">
        <f>IF(SUM('Total Number of Participants'!B99:M99)&gt;0,'Food Costs'!N99/SUM('Total Number of Participants'!B99:M99)," ")</f>
        <v>59.578137256610944</v>
      </c>
      <c r="O99" s="48"/>
    </row>
    <row r="100" spans="1:15" ht="12" customHeight="1">
      <c r="A100" s="11" t="str">
        <f>'Pregnant Women Participating'!A100</f>
        <v>Inter-Tribal Council, AZ</v>
      </c>
      <c r="B100" s="42">
        <v>34.527</v>
      </c>
      <c r="C100" s="43">
        <v>34.5247</v>
      </c>
      <c r="D100" s="43">
        <v>34.4422</v>
      </c>
      <c r="E100" s="43">
        <v>33.7697</v>
      </c>
      <c r="F100" s="43">
        <v>32.6515</v>
      </c>
      <c r="G100" s="43">
        <v>34.0518</v>
      </c>
      <c r="H100" s="43">
        <v>34.4378</v>
      </c>
      <c r="I100" s="43">
        <v>35.0545</v>
      </c>
      <c r="J100" s="43">
        <v>35.5505</v>
      </c>
      <c r="K100" s="43">
        <v>35.6179</v>
      </c>
      <c r="L100" s="43">
        <v>35.0006</v>
      </c>
      <c r="M100" s="55">
        <v>36.0109</v>
      </c>
      <c r="N100" s="61">
        <f>IF(SUM('Total Number of Participants'!B100:M100)&gt;0,'Food Costs'!N100/SUM('Total Number of Participants'!B100:M100)," ")</f>
        <v>34.6437972931749</v>
      </c>
      <c r="O100" s="48"/>
    </row>
    <row r="101" spans="1:15" ht="12" customHeight="1">
      <c r="A101" s="11" t="str">
        <f>'Pregnant Women Participating'!A101</f>
        <v>Navajo Nation, AZ</v>
      </c>
      <c r="B101" s="42">
        <v>41.7875</v>
      </c>
      <c r="C101" s="43">
        <v>41.5666</v>
      </c>
      <c r="D101" s="43">
        <v>42.429</v>
      </c>
      <c r="E101" s="43">
        <v>41.5936</v>
      </c>
      <c r="F101" s="43">
        <v>40.5442</v>
      </c>
      <c r="G101" s="43">
        <v>43.509</v>
      </c>
      <c r="H101" s="43">
        <v>42.4251</v>
      </c>
      <c r="I101" s="43">
        <v>41.5039</v>
      </c>
      <c r="J101" s="43">
        <v>41.5544</v>
      </c>
      <c r="K101" s="43">
        <v>42.1041</v>
      </c>
      <c r="L101" s="43">
        <v>40.9348</v>
      </c>
      <c r="M101" s="55">
        <v>40.2216</v>
      </c>
      <c r="N101" s="61">
        <f>IF(SUM('Total Number of Participants'!B101:M101)&gt;0,'Food Costs'!N101/SUM('Total Number of Participants'!B101:M101)," ")</f>
        <v>41.67623443702164</v>
      </c>
      <c r="O101" s="48"/>
    </row>
    <row r="102" spans="1:15" ht="12" customHeight="1">
      <c r="A102" s="11" t="str">
        <f>'Pregnant Women Participating'!A102</f>
        <v>Inter-Tribal Council, NV</v>
      </c>
      <c r="B102" s="42">
        <v>30.7122</v>
      </c>
      <c r="C102" s="43">
        <v>33.0464</v>
      </c>
      <c r="D102" s="43">
        <v>31.554</v>
      </c>
      <c r="E102" s="43">
        <v>32.5873</v>
      </c>
      <c r="F102" s="43">
        <v>34.6875</v>
      </c>
      <c r="G102" s="43">
        <v>32.3274</v>
      </c>
      <c r="H102" s="43">
        <v>31.9552</v>
      </c>
      <c r="I102" s="43">
        <v>30.9267</v>
      </c>
      <c r="J102" s="43">
        <v>31.1916</v>
      </c>
      <c r="K102" s="43">
        <v>32.2809</v>
      </c>
      <c r="L102" s="43">
        <v>32.8426</v>
      </c>
      <c r="M102" s="55">
        <v>36.9514</v>
      </c>
      <c r="N102" s="61">
        <f>IF(SUM('Total Number of Participants'!B102:M102)&gt;0,'Food Costs'!N102/SUM('Total Number of Participants'!B102:M102)," ")</f>
        <v>32.56604202674429</v>
      </c>
      <c r="O102" s="48"/>
    </row>
    <row r="103" spans="1:15" s="23" customFormat="1" ht="24.75" customHeight="1">
      <c r="A103" s="19" t="str">
        <f>'Pregnant Women Participating'!A103</f>
        <v>Western Region</v>
      </c>
      <c r="B103" s="44">
        <v>43.6802</v>
      </c>
      <c r="C103" s="45">
        <v>44.0263</v>
      </c>
      <c r="D103" s="45">
        <v>44.1082</v>
      </c>
      <c r="E103" s="45">
        <v>44.5119</v>
      </c>
      <c r="F103" s="45">
        <v>44.4224</v>
      </c>
      <c r="G103" s="45">
        <v>44.6733</v>
      </c>
      <c r="H103" s="45">
        <v>44.7369</v>
      </c>
      <c r="I103" s="45">
        <v>44.6874</v>
      </c>
      <c r="J103" s="45">
        <v>44.9849</v>
      </c>
      <c r="K103" s="45">
        <v>44.7221</v>
      </c>
      <c r="L103" s="45">
        <v>44.6087</v>
      </c>
      <c r="M103" s="54">
        <v>44.8953</v>
      </c>
      <c r="N103" s="62">
        <f>IF(SUM('Total Number of Participants'!B103:M103)&gt;0,'Food Costs'!N103/SUM('Total Number of Participants'!B103:M103)," ")</f>
        <v>44.50675043483281</v>
      </c>
      <c r="O103" s="48"/>
    </row>
    <row r="104" spans="1:15" s="38" customFormat="1" ht="16.5" customHeight="1" thickBot="1">
      <c r="A104" s="35" t="str">
        <f>'Pregnant Women Participating'!A104</f>
        <v>TOTAL</v>
      </c>
      <c r="B104" s="46">
        <v>41.0384</v>
      </c>
      <c r="C104" s="47">
        <v>40.8538</v>
      </c>
      <c r="D104" s="47">
        <v>41.0626</v>
      </c>
      <c r="E104" s="47">
        <v>41.4835</v>
      </c>
      <c r="F104" s="47">
        <v>40.8732</v>
      </c>
      <c r="G104" s="47">
        <v>41.4848</v>
      </c>
      <c r="H104" s="47">
        <v>41.3357</v>
      </c>
      <c r="I104" s="47">
        <v>41.7053</v>
      </c>
      <c r="J104" s="47">
        <v>41.9183</v>
      </c>
      <c r="K104" s="47">
        <v>41.562</v>
      </c>
      <c r="L104" s="47">
        <v>41.9301</v>
      </c>
      <c r="M104" s="56">
        <v>41.9568</v>
      </c>
      <c r="N104" s="63">
        <f>IF(SUM('Total Number of Participants'!B104:M104)&gt;0,'Food Costs'!N104/SUM('Total Number of Participants'!B104:M104)," ")</f>
        <v>41.433216910011296</v>
      </c>
      <c r="O104" s="48"/>
    </row>
    <row r="105" spans="1:14" s="7" customFormat="1" ht="12.75" customHeight="1" thickTop="1">
      <c r="A105" s="12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</row>
    <row r="106" ht="12">
      <c r="A106" s="12"/>
    </row>
    <row r="107" spans="1:14" s="34" customFormat="1" ht="12.75">
      <c r="A107" s="14" t="s">
        <v>1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11,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40087</v>
      </c>
      <c r="C5" s="25">
        <f>DATE(RIGHT(A2,4)-1,11,1)</f>
        <v>40118</v>
      </c>
      <c r="D5" s="25">
        <f>DATE(RIGHT(A2,4)-1,12,1)</f>
        <v>40148</v>
      </c>
      <c r="E5" s="25">
        <f>DATE(RIGHT(A2,4),1,1)</f>
        <v>40179</v>
      </c>
      <c r="F5" s="25">
        <f>DATE(RIGHT(A2,4),2,1)</f>
        <v>40210</v>
      </c>
      <c r="G5" s="25">
        <f>DATE(RIGHT(A2,4),3,1)</f>
        <v>40238</v>
      </c>
      <c r="H5" s="25">
        <f>DATE(RIGHT(A2,4),4,1)</f>
        <v>40269</v>
      </c>
      <c r="I5" s="25">
        <f>DATE(RIGHT(A2,4),5,1)</f>
        <v>40299</v>
      </c>
      <c r="J5" s="25">
        <f>DATE(RIGHT(A2,4),6,1)</f>
        <v>40330</v>
      </c>
      <c r="K5" s="25">
        <f>DATE(RIGHT(A2,4),7,1)</f>
        <v>40360</v>
      </c>
      <c r="L5" s="25">
        <f>DATE(RIGHT(A2,4),8,1)</f>
        <v>40391</v>
      </c>
      <c r="M5" s="25">
        <f>DATE(RIGHT(A2,4),9,1)</f>
        <v>40422</v>
      </c>
      <c r="N5" s="17" t="s">
        <v>24</v>
      </c>
    </row>
    <row r="6" spans="1:14" s="7" customFormat="1" ht="12" customHeight="1">
      <c r="A6" s="10" t="str">
        <f>'Pregnant Women Participating'!A6</f>
        <v>Connecticut</v>
      </c>
      <c r="B6" s="18">
        <v>2722676</v>
      </c>
      <c r="C6" s="16">
        <v>2510694</v>
      </c>
      <c r="D6" s="16">
        <v>2555126</v>
      </c>
      <c r="E6" s="16">
        <v>2551525</v>
      </c>
      <c r="F6" s="16">
        <v>2390723</v>
      </c>
      <c r="G6" s="16">
        <v>2617711</v>
      </c>
      <c r="H6" s="16">
        <v>2559258</v>
      </c>
      <c r="I6" s="16">
        <v>2537706</v>
      </c>
      <c r="J6" s="16">
        <v>2539739</v>
      </c>
      <c r="K6" s="16">
        <v>2593663</v>
      </c>
      <c r="L6" s="16">
        <v>2610935</v>
      </c>
      <c r="M6" s="51">
        <v>2588669</v>
      </c>
      <c r="N6" s="18">
        <f aca="true" t="shared" si="0" ref="N6:N37">IF(SUM(B6:M6)&gt;0,SUM(B6:M6)," ")</f>
        <v>30778425</v>
      </c>
    </row>
    <row r="7" spans="1:14" s="7" customFormat="1" ht="12" customHeight="1">
      <c r="A7" s="10" t="str">
        <f>'Pregnant Women Participating'!A7</f>
        <v>Maine</v>
      </c>
      <c r="B7" s="18">
        <v>1057397</v>
      </c>
      <c r="C7" s="16">
        <v>1089941</v>
      </c>
      <c r="D7" s="16">
        <v>1098009</v>
      </c>
      <c r="E7" s="16">
        <v>1097321</v>
      </c>
      <c r="F7" s="16">
        <v>1063850</v>
      </c>
      <c r="G7" s="16">
        <v>1078830</v>
      </c>
      <c r="H7" s="16">
        <v>1086213</v>
      </c>
      <c r="I7" s="16">
        <v>1018404</v>
      </c>
      <c r="J7" s="16">
        <v>1018736</v>
      </c>
      <c r="K7" s="16">
        <v>999422</v>
      </c>
      <c r="L7" s="16">
        <v>1001419</v>
      </c>
      <c r="M7" s="51">
        <v>1141582</v>
      </c>
      <c r="N7" s="18">
        <f t="shared" si="0"/>
        <v>12751124</v>
      </c>
    </row>
    <row r="8" spans="1:14" s="7" customFormat="1" ht="12" customHeight="1">
      <c r="A8" s="10" t="str">
        <f>'Pregnant Women Participating'!A8</f>
        <v>Massachusetts</v>
      </c>
      <c r="B8" s="18">
        <v>5112973</v>
      </c>
      <c r="C8" s="16">
        <v>4959481</v>
      </c>
      <c r="D8" s="16">
        <v>4957408</v>
      </c>
      <c r="E8" s="16">
        <v>4984564</v>
      </c>
      <c r="F8" s="16">
        <v>4751444</v>
      </c>
      <c r="G8" s="16">
        <v>4964616</v>
      </c>
      <c r="H8" s="16">
        <v>4874663</v>
      </c>
      <c r="I8" s="16">
        <v>4883486</v>
      </c>
      <c r="J8" s="16">
        <v>4810200</v>
      </c>
      <c r="K8" s="16">
        <v>5036099</v>
      </c>
      <c r="L8" s="16">
        <v>5072457</v>
      </c>
      <c r="M8" s="51">
        <v>4538818</v>
      </c>
      <c r="N8" s="18">
        <f t="shared" si="0"/>
        <v>58946209</v>
      </c>
    </row>
    <row r="9" spans="1:14" s="7" customFormat="1" ht="12" customHeight="1">
      <c r="A9" s="10" t="str">
        <f>'Pregnant Women Participating'!A9</f>
        <v>New Hampshire</v>
      </c>
      <c r="B9" s="18">
        <v>657329</v>
      </c>
      <c r="C9" s="16">
        <v>614971</v>
      </c>
      <c r="D9" s="16">
        <v>612861</v>
      </c>
      <c r="E9" s="16">
        <v>603922</v>
      </c>
      <c r="F9" s="16">
        <v>555642</v>
      </c>
      <c r="G9" s="16">
        <v>596867</v>
      </c>
      <c r="H9" s="16">
        <v>580826</v>
      </c>
      <c r="I9" s="16">
        <v>570071</v>
      </c>
      <c r="J9" s="16">
        <v>556253</v>
      </c>
      <c r="K9" s="16">
        <v>574994</v>
      </c>
      <c r="L9" s="16">
        <v>583221</v>
      </c>
      <c r="M9" s="51">
        <v>656104</v>
      </c>
      <c r="N9" s="18">
        <f t="shared" si="0"/>
        <v>7163061</v>
      </c>
    </row>
    <row r="10" spans="1:14" s="7" customFormat="1" ht="12" customHeight="1">
      <c r="A10" s="10" t="str">
        <f>'Pregnant Women Participating'!A10</f>
        <v>New York</v>
      </c>
      <c r="B10" s="18">
        <v>26309405</v>
      </c>
      <c r="C10" s="16">
        <v>26147200</v>
      </c>
      <c r="D10" s="16">
        <v>26009020</v>
      </c>
      <c r="E10" s="16">
        <v>26107187</v>
      </c>
      <c r="F10" s="16">
        <v>25580943</v>
      </c>
      <c r="G10" s="16">
        <v>25885085</v>
      </c>
      <c r="H10" s="16">
        <v>26377550</v>
      </c>
      <c r="I10" s="16">
        <v>26286368</v>
      </c>
      <c r="J10" s="16">
        <v>26719895</v>
      </c>
      <c r="K10" s="16">
        <v>26564309</v>
      </c>
      <c r="L10" s="16">
        <v>26937352</v>
      </c>
      <c r="M10" s="51">
        <v>27319283</v>
      </c>
      <c r="N10" s="18">
        <f t="shared" si="0"/>
        <v>316243597</v>
      </c>
    </row>
    <row r="11" spans="1:14" s="7" customFormat="1" ht="12" customHeight="1">
      <c r="A11" s="10" t="str">
        <f>'Pregnant Women Participating'!A11</f>
        <v>Rhode Island</v>
      </c>
      <c r="B11" s="18">
        <v>1120650</v>
      </c>
      <c r="C11" s="16">
        <v>1123501</v>
      </c>
      <c r="D11" s="16">
        <v>1156672</v>
      </c>
      <c r="E11" s="16">
        <v>1153929</v>
      </c>
      <c r="F11" s="16">
        <v>1108785</v>
      </c>
      <c r="G11" s="16">
        <v>1165474</v>
      </c>
      <c r="H11" s="16">
        <v>1156387</v>
      </c>
      <c r="I11" s="16">
        <v>1151343</v>
      </c>
      <c r="J11" s="16">
        <v>1150394</v>
      </c>
      <c r="K11" s="16">
        <v>1148196</v>
      </c>
      <c r="L11" s="16">
        <v>1161649</v>
      </c>
      <c r="M11" s="51">
        <v>1134718</v>
      </c>
      <c r="N11" s="18">
        <f t="shared" si="0"/>
        <v>13731698</v>
      </c>
    </row>
    <row r="12" spans="1:14" s="7" customFormat="1" ht="12" customHeight="1">
      <c r="A12" s="10" t="str">
        <f>'Pregnant Women Participating'!A12</f>
        <v>Vermont</v>
      </c>
      <c r="B12" s="18">
        <v>743684</v>
      </c>
      <c r="C12" s="16">
        <v>758432</v>
      </c>
      <c r="D12" s="16">
        <v>782193</v>
      </c>
      <c r="E12" s="16">
        <v>748190</v>
      </c>
      <c r="F12" s="16">
        <v>712191</v>
      </c>
      <c r="G12" s="16">
        <v>753130</v>
      </c>
      <c r="H12" s="16">
        <v>746854</v>
      </c>
      <c r="I12" s="16">
        <v>745058</v>
      </c>
      <c r="J12" s="16">
        <v>738602</v>
      </c>
      <c r="K12" s="16">
        <v>736544</v>
      </c>
      <c r="L12" s="16">
        <v>735828</v>
      </c>
      <c r="M12" s="51">
        <v>779241</v>
      </c>
      <c r="N12" s="18">
        <f t="shared" si="0"/>
        <v>8979947</v>
      </c>
    </row>
    <row r="13" spans="1:14" s="7" customFormat="1" ht="12" customHeight="1">
      <c r="A13" s="10" t="str">
        <f>'Pregnant Women Participating'!A13</f>
        <v>Indian Township, ME</v>
      </c>
      <c r="B13" s="18">
        <v>5977</v>
      </c>
      <c r="C13" s="16">
        <v>6495</v>
      </c>
      <c r="D13" s="16">
        <v>4366</v>
      </c>
      <c r="E13" s="16">
        <v>5145</v>
      </c>
      <c r="F13" s="16">
        <v>4834</v>
      </c>
      <c r="G13" s="16">
        <v>4972</v>
      </c>
      <c r="H13" s="16">
        <v>4860</v>
      </c>
      <c r="I13" s="16">
        <v>4627</v>
      </c>
      <c r="J13" s="16">
        <v>4739</v>
      </c>
      <c r="K13" s="16">
        <v>4586</v>
      </c>
      <c r="L13" s="16">
        <v>4892</v>
      </c>
      <c r="M13" s="51">
        <v>4565</v>
      </c>
      <c r="N13" s="18">
        <f t="shared" si="0"/>
        <v>60058</v>
      </c>
    </row>
    <row r="14" spans="1:14" s="7" customFormat="1" ht="12" customHeight="1">
      <c r="A14" s="10" t="str">
        <f>'Pregnant Women Participating'!A14</f>
        <v>Pleasant Point, ME</v>
      </c>
      <c r="B14" s="18">
        <v>3840</v>
      </c>
      <c r="C14" s="16">
        <v>6908</v>
      </c>
      <c r="D14" s="16">
        <v>5310</v>
      </c>
      <c r="E14" s="16">
        <v>5738</v>
      </c>
      <c r="F14" s="16">
        <v>5342</v>
      </c>
      <c r="G14" s="16">
        <v>4788</v>
      </c>
      <c r="H14" s="16">
        <v>4363</v>
      </c>
      <c r="I14" s="16">
        <v>5922</v>
      </c>
      <c r="J14" s="16">
        <v>5390</v>
      </c>
      <c r="K14" s="16">
        <v>4710</v>
      </c>
      <c r="L14" s="16">
        <v>3968</v>
      </c>
      <c r="M14" s="51">
        <v>4350</v>
      </c>
      <c r="N14" s="18">
        <f t="shared" si="0"/>
        <v>60629</v>
      </c>
    </row>
    <row r="15" spans="1:14" s="7" customFormat="1" ht="12" customHeight="1">
      <c r="A15" s="10" t="str">
        <f>'Pregnant Women Participating'!A15</f>
        <v>Seneca Nation, NY</v>
      </c>
      <c r="B15" s="18">
        <v>5232</v>
      </c>
      <c r="C15" s="16">
        <v>4788</v>
      </c>
      <c r="D15" s="16">
        <v>4118</v>
      </c>
      <c r="E15" s="16">
        <v>4877</v>
      </c>
      <c r="F15" s="16">
        <v>4297</v>
      </c>
      <c r="G15" s="16">
        <v>4065</v>
      </c>
      <c r="H15" s="16">
        <v>4697</v>
      </c>
      <c r="I15" s="16">
        <v>3928</v>
      </c>
      <c r="J15" s="16">
        <v>3857</v>
      </c>
      <c r="K15" s="16">
        <v>2795</v>
      </c>
      <c r="L15" s="16">
        <v>5114</v>
      </c>
      <c r="M15" s="51">
        <v>4038</v>
      </c>
      <c r="N15" s="18">
        <f t="shared" si="0"/>
        <v>51806</v>
      </c>
    </row>
    <row r="16" spans="1:14" s="22" customFormat="1" ht="24.75" customHeight="1">
      <c r="A16" s="19" t="str">
        <f>'Pregnant Women Participating'!A16</f>
        <v>Northeast Region</v>
      </c>
      <c r="B16" s="21">
        <v>37739163</v>
      </c>
      <c r="C16" s="20">
        <v>37222411</v>
      </c>
      <c r="D16" s="20">
        <v>37185083</v>
      </c>
      <c r="E16" s="20">
        <v>37262398</v>
      </c>
      <c r="F16" s="20">
        <v>36178051</v>
      </c>
      <c r="G16" s="20">
        <v>37075538</v>
      </c>
      <c r="H16" s="20">
        <v>37395671</v>
      </c>
      <c r="I16" s="20">
        <v>37206913</v>
      </c>
      <c r="J16" s="20">
        <v>37547805</v>
      </c>
      <c r="K16" s="20">
        <v>37665318</v>
      </c>
      <c r="L16" s="20">
        <v>38116835</v>
      </c>
      <c r="M16" s="50">
        <v>38171368</v>
      </c>
      <c r="N16" s="21">
        <f t="shared" si="0"/>
        <v>448766554</v>
      </c>
    </row>
    <row r="17" spans="1:14" ht="12" customHeight="1">
      <c r="A17" s="10" t="str">
        <f>'Pregnant Women Participating'!A17</f>
        <v>Delaware</v>
      </c>
      <c r="B17" s="18">
        <v>907784</v>
      </c>
      <c r="C17" s="16">
        <v>901627</v>
      </c>
      <c r="D17" s="16">
        <v>869453</v>
      </c>
      <c r="E17" s="16">
        <v>906327</v>
      </c>
      <c r="F17" s="16">
        <v>884071</v>
      </c>
      <c r="G17" s="16">
        <v>869520</v>
      </c>
      <c r="H17" s="16">
        <v>886276</v>
      </c>
      <c r="I17" s="16">
        <v>912737</v>
      </c>
      <c r="J17" s="16">
        <v>939752</v>
      </c>
      <c r="K17" s="16">
        <v>931308</v>
      </c>
      <c r="L17" s="16">
        <v>932351</v>
      </c>
      <c r="M17" s="51">
        <v>950208</v>
      </c>
      <c r="N17" s="18">
        <f t="shared" si="0"/>
        <v>10891414</v>
      </c>
    </row>
    <row r="18" spans="1:14" ht="12" customHeight="1">
      <c r="A18" s="10" t="str">
        <f>'Pregnant Women Participating'!A18</f>
        <v>District of Columbia</v>
      </c>
      <c r="B18" s="18">
        <v>720109</v>
      </c>
      <c r="C18" s="16">
        <v>687017</v>
      </c>
      <c r="D18" s="16">
        <v>683016</v>
      </c>
      <c r="E18" s="16">
        <v>647957</v>
      </c>
      <c r="F18" s="16">
        <v>620589</v>
      </c>
      <c r="G18" s="16">
        <v>683432</v>
      </c>
      <c r="H18" s="16">
        <v>677589</v>
      </c>
      <c r="I18" s="16">
        <v>689214</v>
      </c>
      <c r="J18" s="16">
        <v>698238</v>
      </c>
      <c r="K18" s="16">
        <v>702448</v>
      </c>
      <c r="L18" s="16">
        <v>704196</v>
      </c>
      <c r="M18" s="51">
        <v>759312</v>
      </c>
      <c r="N18" s="18">
        <f t="shared" si="0"/>
        <v>8273117</v>
      </c>
    </row>
    <row r="19" spans="1:14" ht="12" customHeight="1">
      <c r="A19" s="10" t="str">
        <f>'Pregnant Women Participating'!A19</f>
        <v>Maryland</v>
      </c>
      <c r="B19" s="18">
        <v>5909894</v>
      </c>
      <c r="C19" s="16">
        <v>5856531</v>
      </c>
      <c r="D19" s="16">
        <v>5755295</v>
      </c>
      <c r="E19" s="16">
        <v>5785935</v>
      </c>
      <c r="F19" s="16">
        <v>5543159</v>
      </c>
      <c r="G19" s="16">
        <v>5727747</v>
      </c>
      <c r="H19" s="16">
        <v>5870616</v>
      </c>
      <c r="I19" s="16">
        <v>5869881</v>
      </c>
      <c r="J19" s="16">
        <v>5859614</v>
      </c>
      <c r="K19" s="16">
        <v>5878151</v>
      </c>
      <c r="L19" s="16">
        <v>6027594</v>
      </c>
      <c r="M19" s="51">
        <v>6008081</v>
      </c>
      <c r="N19" s="18">
        <f t="shared" si="0"/>
        <v>70092498</v>
      </c>
    </row>
    <row r="20" spans="1:14" ht="12" customHeight="1">
      <c r="A20" s="10" t="str">
        <f>'Pregnant Women Participating'!A20</f>
        <v>New Jersey</v>
      </c>
      <c r="B20" s="18">
        <v>7960744</v>
      </c>
      <c r="C20" s="16">
        <v>7908586</v>
      </c>
      <c r="D20" s="16">
        <v>8098493</v>
      </c>
      <c r="E20" s="16">
        <v>8084298</v>
      </c>
      <c r="F20" s="16">
        <v>7767304</v>
      </c>
      <c r="G20" s="16">
        <v>8274350</v>
      </c>
      <c r="H20" s="16">
        <v>8300349</v>
      </c>
      <c r="I20" s="16">
        <v>8347284</v>
      </c>
      <c r="J20" s="16">
        <v>8314726</v>
      </c>
      <c r="K20" s="16">
        <v>8288818</v>
      </c>
      <c r="L20" s="16">
        <v>8477200</v>
      </c>
      <c r="M20" s="51">
        <v>8333700</v>
      </c>
      <c r="N20" s="18">
        <f t="shared" si="0"/>
        <v>98155852</v>
      </c>
    </row>
    <row r="21" spans="1:14" ht="12" customHeight="1">
      <c r="A21" s="10" t="str">
        <f>'Pregnant Women Participating'!A21</f>
        <v>Pennsylvania</v>
      </c>
      <c r="B21" s="18">
        <v>11084459</v>
      </c>
      <c r="C21" s="16">
        <v>11263604</v>
      </c>
      <c r="D21" s="16">
        <v>11367340</v>
      </c>
      <c r="E21" s="16">
        <v>11348500</v>
      </c>
      <c r="F21" s="16">
        <v>10919956</v>
      </c>
      <c r="G21" s="16">
        <v>11016445</v>
      </c>
      <c r="H21" s="16">
        <v>11140139</v>
      </c>
      <c r="I21" s="16">
        <v>11058136</v>
      </c>
      <c r="J21" s="16">
        <v>11329943</v>
      </c>
      <c r="K21" s="16">
        <v>11370641</v>
      </c>
      <c r="L21" s="16">
        <v>11607150</v>
      </c>
      <c r="M21" s="51">
        <v>11129205</v>
      </c>
      <c r="N21" s="18">
        <f t="shared" si="0"/>
        <v>134635518</v>
      </c>
    </row>
    <row r="22" spans="1:14" ht="12" customHeight="1">
      <c r="A22" s="10" t="str">
        <f>'Pregnant Women Participating'!A22</f>
        <v>Puerto Rico</v>
      </c>
      <c r="B22" s="18">
        <v>14451258</v>
      </c>
      <c r="C22" s="16">
        <v>14651247</v>
      </c>
      <c r="D22" s="16">
        <v>14705913</v>
      </c>
      <c r="E22" s="16">
        <v>14685673</v>
      </c>
      <c r="F22" s="16">
        <v>15479220</v>
      </c>
      <c r="G22" s="16">
        <v>15857249</v>
      </c>
      <c r="H22" s="16">
        <v>15995568</v>
      </c>
      <c r="I22" s="16">
        <v>15921747</v>
      </c>
      <c r="J22" s="16">
        <v>15919788</v>
      </c>
      <c r="K22" s="16">
        <v>15624213</v>
      </c>
      <c r="L22" s="16">
        <v>15786008</v>
      </c>
      <c r="M22" s="51">
        <v>16011909</v>
      </c>
      <c r="N22" s="18">
        <f t="shared" si="0"/>
        <v>185089793</v>
      </c>
    </row>
    <row r="23" spans="1:14" ht="12" customHeight="1">
      <c r="A23" s="10" t="str">
        <f>'Pregnant Women Participating'!A23</f>
        <v>Virginia</v>
      </c>
      <c r="B23" s="18">
        <v>5325178</v>
      </c>
      <c r="C23" s="16">
        <v>5335940</v>
      </c>
      <c r="D23" s="16">
        <v>5347092</v>
      </c>
      <c r="E23" s="16">
        <v>5193013</v>
      </c>
      <c r="F23" s="16">
        <v>5072035</v>
      </c>
      <c r="G23" s="16">
        <v>5042589</v>
      </c>
      <c r="H23" s="16">
        <v>5083616</v>
      </c>
      <c r="I23" s="16">
        <v>5161075</v>
      </c>
      <c r="J23" s="16">
        <v>5154145</v>
      </c>
      <c r="K23" s="16">
        <v>5130461</v>
      </c>
      <c r="L23" s="16">
        <v>5260975</v>
      </c>
      <c r="M23" s="51">
        <v>5138226</v>
      </c>
      <c r="N23" s="18">
        <f t="shared" si="0"/>
        <v>62244345</v>
      </c>
    </row>
    <row r="24" spans="1:14" ht="12" customHeight="1">
      <c r="A24" s="10" t="str">
        <f>'Pregnant Women Participating'!A24</f>
        <v>Virgin Islands</v>
      </c>
      <c r="B24" s="18">
        <v>457636</v>
      </c>
      <c r="C24" s="16">
        <v>472949</v>
      </c>
      <c r="D24" s="16">
        <v>463826</v>
      </c>
      <c r="E24" s="16">
        <v>478582</v>
      </c>
      <c r="F24" s="16">
        <v>473474</v>
      </c>
      <c r="G24" s="16">
        <v>480423</v>
      </c>
      <c r="H24" s="16">
        <v>470456</v>
      </c>
      <c r="I24" s="16">
        <v>454398</v>
      </c>
      <c r="J24" s="16">
        <v>460041</v>
      </c>
      <c r="K24" s="16">
        <v>454251</v>
      </c>
      <c r="L24" s="16">
        <v>441441</v>
      </c>
      <c r="M24" s="51">
        <v>436417</v>
      </c>
      <c r="N24" s="18">
        <f t="shared" si="0"/>
        <v>5543894</v>
      </c>
    </row>
    <row r="25" spans="1:14" ht="12" customHeight="1">
      <c r="A25" s="10" t="str">
        <f>'Pregnant Women Participating'!A25</f>
        <v>West Virginia</v>
      </c>
      <c r="B25" s="18">
        <v>2290821</v>
      </c>
      <c r="C25" s="16">
        <v>2188482</v>
      </c>
      <c r="D25" s="16">
        <v>2138502</v>
      </c>
      <c r="E25" s="16">
        <v>2100128</v>
      </c>
      <c r="F25" s="16">
        <v>1967021</v>
      </c>
      <c r="G25" s="16">
        <v>2103580</v>
      </c>
      <c r="H25" s="16">
        <v>2080718</v>
      </c>
      <c r="I25" s="16">
        <v>2076674</v>
      </c>
      <c r="J25" s="16">
        <v>2065203</v>
      </c>
      <c r="K25" s="16">
        <v>2063035</v>
      </c>
      <c r="L25" s="16">
        <v>2110065</v>
      </c>
      <c r="M25" s="51">
        <v>2060577</v>
      </c>
      <c r="N25" s="18">
        <f t="shared" si="0"/>
        <v>25244806</v>
      </c>
    </row>
    <row r="26" spans="1:14" s="23" customFormat="1" ht="24.75" customHeight="1">
      <c r="A26" s="19" t="str">
        <f>'Pregnant Women Participating'!A26</f>
        <v>Mid-Atlantic Region</v>
      </c>
      <c r="B26" s="21">
        <v>49107883</v>
      </c>
      <c r="C26" s="20">
        <v>49265983</v>
      </c>
      <c r="D26" s="20">
        <v>49428930</v>
      </c>
      <c r="E26" s="20">
        <v>49230413</v>
      </c>
      <c r="F26" s="20">
        <v>48726829</v>
      </c>
      <c r="G26" s="20">
        <v>50055335</v>
      </c>
      <c r="H26" s="20">
        <v>50505327</v>
      </c>
      <c r="I26" s="20">
        <v>50491146</v>
      </c>
      <c r="J26" s="20">
        <v>50741450</v>
      </c>
      <c r="K26" s="20">
        <v>50443326</v>
      </c>
      <c r="L26" s="20">
        <v>51346980</v>
      </c>
      <c r="M26" s="50">
        <v>50827635</v>
      </c>
      <c r="N26" s="21">
        <f t="shared" si="0"/>
        <v>600171237</v>
      </c>
    </row>
    <row r="27" spans="1:14" ht="12" customHeight="1">
      <c r="A27" s="10" t="str">
        <f>'Pregnant Women Participating'!A27</f>
        <v>Alabama</v>
      </c>
      <c r="B27" s="18">
        <v>6434897</v>
      </c>
      <c r="C27" s="16">
        <v>6415079</v>
      </c>
      <c r="D27" s="16">
        <v>6723937</v>
      </c>
      <c r="E27" s="16">
        <v>6503889</v>
      </c>
      <c r="F27" s="16">
        <v>6271183</v>
      </c>
      <c r="G27" s="16">
        <v>6515903</v>
      </c>
      <c r="H27" s="16">
        <v>6668234</v>
      </c>
      <c r="I27" s="16">
        <v>6579025</v>
      </c>
      <c r="J27" s="16">
        <v>6808803</v>
      </c>
      <c r="K27" s="16">
        <v>6802155</v>
      </c>
      <c r="L27" s="16">
        <v>7220022</v>
      </c>
      <c r="M27" s="51">
        <v>6896214</v>
      </c>
      <c r="N27" s="18">
        <f t="shared" si="0"/>
        <v>79839341</v>
      </c>
    </row>
    <row r="28" spans="1:14" ht="12" customHeight="1">
      <c r="A28" s="10" t="str">
        <f>'Pregnant Women Participating'!A28</f>
        <v>Florida</v>
      </c>
      <c r="B28" s="18">
        <v>22139910</v>
      </c>
      <c r="C28" s="16">
        <v>21333935</v>
      </c>
      <c r="D28" s="16">
        <v>20705598</v>
      </c>
      <c r="E28" s="16">
        <v>20314209</v>
      </c>
      <c r="F28" s="16">
        <v>19958494</v>
      </c>
      <c r="G28" s="16">
        <v>19952681</v>
      </c>
      <c r="H28" s="16">
        <v>20413347</v>
      </c>
      <c r="I28" s="16">
        <v>20016191</v>
      </c>
      <c r="J28" s="16">
        <v>20506584</v>
      </c>
      <c r="K28" s="16">
        <v>20422932</v>
      </c>
      <c r="L28" s="16">
        <v>20657857</v>
      </c>
      <c r="M28" s="51">
        <v>20969171</v>
      </c>
      <c r="N28" s="18">
        <f t="shared" si="0"/>
        <v>247390909</v>
      </c>
    </row>
    <row r="29" spans="1:14" ht="12" customHeight="1">
      <c r="A29" s="10" t="str">
        <f>'Pregnant Women Participating'!A29</f>
        <v>Georgia</v>
      </c>
      <c r="B29" s="18">
        <v>15488372</v>
      </c>
      <c r="C29" s="16">
        <v>15467181</v>
      </c>
      <c r="D29" s="16">
        <v>15394826</v>
      </c>
      <c r="E29" s="16">
        <v>15523577</v>
      </c>
      <c r="F29" s="16">
        <v>15206899</v>
      </c>
      <c r="G29" s="16">
        <v>16085943</v>
      </c>
      <c r="H29" s="16">
        <v>16449518</v>
      </c>
      <c r="I29" s="16">
        <v>16679826</v>
      </c>
      <c r="J29" s="16">
        <v>16751002</v>
      </c>
      <c r="K29" s="16">
        <v>16857856</v>
      </c>
      <c r="L29" s="16">
        <v>16869694</v>
      </c>
      <c r="M29" s="51">
        <v>16807619</v>
      </c>
      <c r="N29" s="18">
        <f t="shared" si="0"/>
        <v>193582313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1"/>
      <c r="N30" s="18" t="str">
        <f t="shared" si="0"/>
        <v> </v>
      </c>
    </row>
    <row r="31" spans="1:14" ht="12" customHeight="1">
      <c r="A31" s="10" t="str">
        <f>'Pregnant Women Participating'!A31</f>
        <v>Kentucky</v>
      </c>
      <c r="B31" s="18">
        <v>5650292</v>
      </c>
      <c r="C31" s="16">
        <v>5674016</v>
      </c>
      <c r="D31" s="16">
        <v>5600835</v>
      </c>
      <c r="E31" s="16">
        <v>5652793</v>
      </c>
      <c r="F31" s="16">
        <v>5430337</v>
      </c>
      <c r="G31" s="16">
        <v>5767595</v>
      </c>
      <c r="H31" s="16">
        <v>5615456</v>
      </c>
      <c r="I31" s="16">
        <v>5561007</v>
      </c>
      <c r="J31" s="16">
        <v>5490564</v>
      </c>
      <c r="K31" s="16">
        <v>5471773</v>
      </c>
      <c r="L31" s="16">
        <v>5738245</v>
      </c>
      <c r="M31" s="51">
        <v>5615371</v>
      </c>
      <c r="N31" s="18">
        <f t="shared" si="0"/>
        <v>67268284</v>
      </c>
    </row>
    <row r="32" spans="1:14" ht="12" customHeight="1">
      <c r="A32" s="10" t="str">
        <f>'Pregnant Women Participating'!A32</f>
        <v>Mississippi</v>
      </c>
      <c r="B32" s="18">
        <v>6596033</v>
      </c>
      <c r="C32" s="16">
        <v>4909705</v>
      </c>
      <c r="D32" s="16">
        <v>4898590</v>
      </c>
      <c r="E32" s="16">
        <v>5033649</v>
      </c>
      <c r="F32" s="16">
        <v>5413618</v>
      </c>
      <c r="G32" s="16">
        <v>5247750</v>
      </c>
      <c r="H32" s="16">
        <v>5059693</v>
      </c>
      <c r="I32" s="16">
        <v>5188285</v>
      </c>
      <c r="J32" s="16">
        <v>4989823</v>
      </c>
      <c r="K32" s="16">
        <v>5444327</v>
      </c>
      <c r="L32" s="16">
        <v>5367671</v>
      </c>
      <c r="M32" s="51">
        <v>5324444</v>
      </c>
      <c r="N32" s="18">
        <f t="shared" si="0"/>
        <v>63473588</v>
      </c>
    </row>
    <row r="33" spans="1:14" ht="12" customHeight="1">
      <c r="A33" s="10" t="str">
        <f>'Pregnant Women Participating'!A33</f>
        <v>North Carolina</v>
      </c>
      <c r="B33" s="18">
        <v>10311699</v>
      </c>
      <c r="C33" s="16">
        <v>10934039</v>
      </c>
      <c r="D33" s="16">
        <v>11002419</v>
      </c>
      <c r="E33" s="16">
        <v>10678917</v>
      </c>
      <c r="F33" s="16">
        <v>10617377</v>
      </c>
      <c r="G33" s="16">
        <v>10646795</v>
      </c>
      <c r="H33" s="16">
        <v>10900732</v>
      </c>
      <c r="I33" s="16">
        <v>10832679</v>
      </c>
      <c r="J33" s="16">
        <v>10876711</v>
      </c>
      <c r="K33" s="16">
        <v>11036792</v>
      </c>
      <c r="L33" s="16">
        <v>11097088</v>
      </c>
      <c r="M33" s="51">
        <v>11551940</v>
      </c>
      <c r="N33" s="18">
        <f t="shared" si="0"/>
        <v>130487188</v>
      </c>
    </row>
    <row r="34" spans="1:14" ht="12" customHeight="1">
      <c r="A34" s="10" t="str">
        <f>'Pregnant Women Participating'!A34</f>
        <v>South Carolina</v>
      </c>
      <c r="B34" s="18">
        <v>5501418</v>
      </c>
      <c r="C34" s="16">
        <v>5596592</v>
      </c>
      <c r="D34" s="16">
        <v>5700158</v>
      </c>
      <c r="E34" s="16">
        <v>5645923</v>
      </c>
      <c r="F34" s="16">
        <v>5487525</v>
      </c>
      <c r="G34" s="16">
        <v>5769552</v>
      </c>
      <c r="H34" s="16">
        <v>5625156</v>
      </c>
      <c r="I34" s="16">
        <v>5797258</v>
      </c>
      <c r="J34" s="16">
        <v>5935761</v>
      </c>
      <c r="K34" s="16">
        <v>5683160</v>
      </c>
      <c r="L34" s="16">
        <v>5830555</v>
      </c>
      <c r="M34" s="51">
        <v>6069566</v>
      </c>
      <c r="N34" s="18">
        <f t="shared" si="0"/>
        <v>68642624</v>
      </c>
    </row>
    <row r="35" spans="1:14" ht="12" customHeight="1">
      <c r="A35" s="10" t="str">
        <f>'Pregnant Women Participating'!A35</f>
        <v>Tennessee</v>
      </c>
      <c r="B35" s="18">
        <v>6503610</v>
      </c>
      <c r="C35" s="16">
        <v>6442503</v>
      </c>
      <c r="D35" s="16">
        <v>6544830</v>
      </c>
      <c r="E35" s="16">
        <v>6593850</v>
      </c>
      <c r="F35" s="16">
        <v>6407184</v>
      </c>
      <c r="G35" s="16">
        <v>6647352</v>
      </c>
      <c r="H35" s="16">
        <v>6547624</v>
      </c>
      <c r="I35" s="16">
        <v>6577011</v>
      </c>
      <c r="J35" s="16">
        <v>6497823</v>
      </c>
      <c r="K35" s="16">
        <v>6481617</v>
      </c>
      <c r="L35" s="16">
        <v>6614081</v>
      </c>
      <c r="M35" s="51">
        <v>6566685</v>
      </c>
      <c r="N35" s="18">
        <f t="shared" si="0"/>
        <v>78424170</v>
      </c>
    </row>
    <row r="36" spans="1:14" ht="12" customHeight="1">
      <c r="A36" s="10" t="str">
        <f>'Pregnant Women Participating'!A36</f>
        <v>Choctaw Indians, MS</v>
      </c>
      <c r="B36" s="18">
        <v>40363</v>
      </c>
      <c r="C36" s="16">
        <v>36438</v>
      </c>
      <c r="D36" s="16">
        <v>33518</v>
      </c>
      <c r="E36" s="16">
        <v>35294</v>
      </c>
      <c r="F36" s="16">
        <v>27019</v>
      </c>
      <c r="G36" s="16">
        <v>29941</v>
      </c>
      <c r="H36" s="16">
        <v>32007</v>
      </c>
      <c r="I36" s="16">
        <v>39009</v>
      </c>
      <c r="J36" s="16">
        <v>34617</v>
      </c>
      <c r="K36" s="16">
        <v>29850</v>
      </c>
      <c r="L36" s="16">
        <v>38656</v>
      </c>
      <c r="M36" s="51">
        <v>32200</v>
      </c>
      <c r="N36" s="18">
        <f t="shared" si="0"/>
        <v>408912</v>
      </c>
    </row>
    <row r="37" spans="1:14" ht="12" customHeight="1">
      <c r="A37" s="10" t="str">
        <f>'Pregnant Women Participating'!A37</f>
        <v>Eastern Cherokee, NC</v>
      </c>
      <c r="B37" s="18">
        <v>26619</v>
      </c>
      <c r="C37" s="16">
        <v>24455</v>
      </c>
      <c r="D37" s="16">
        <v>21198</v>
      </c>
      <c r="E37" s="16">
        <v>22566</v>
      </c>
      <c r="F37" s="16">
        <v>22214</v>
      </c>
      <c r="G37" s="16">
        <v>23564</v>
      </c>
      <c r="H37" s="16">
        <v>23988</v>
      </c>
      <c r="I37" s="16">
        <v>22436</v>
      </c>
      <c r="J37" s="16">
        <v>22532</v>
      </c>
      <c r="K37" s="16">
        <v>23842</v>
      </c>
      <c r="L37" s="16">
        <v>24013</v>
      </c>
      <c r="M37" s="51">
        <v>24680</v>
      </c>
      <c r="N37" s="18">
        <f t="shared" si="0"/>
        <v>282107</v>
      </c>
    </row>
    <row r="38" spans="1:14" s="23" customFormat="1" ht="24.75" customHeight="1">
      <c r="A38" s="19" t="str">
        <f>'Pregnant Women Participating'!A38</f>
        <v>Southeast Region</v>
      </c>
      <c r="B38" s="21">
        <v>78693213</v>
      </c>
      <c r="C38" s="20">
        <v>76833943</v>
      </c>
      <c r="D38" s="20">
        <v>76625909</v>
      </c>
      <c r="E38" s="20">
        <v>76004667</v>
      </c>
      <c r="F38" s="20">
        <v>74841850</v>
      </c>
      <c r="G38" s="20">
        <v>76687076</v>
      </c>
      <c r="H38" s="20">
        <v>77335755</v>
      </c>
      <c r="I38" s="20">
        <v>77292727</v>
      </c>
      <c r="J38" s="20">
        <v>77914220</v>
      </c>
      <c r="K38" s="20">
        <v>78254304</v>
      </c>
      <c r="L38" s="20">
        <v>79457882</v>
      </c>
      <c r="M38" s="50">
        <v>79857890</v>
      </c>
      <c r="N38" s="21">
        <f aca="true" t="shared" si="1" ref="N38:N69">IF(SUM(B38:M38)&gt;0,SUM(B38:M38)," ")</f>
        <v>929799436</v>
      </c>
    </row>
    <row r="39" spans="1:14" ht="12" customHeight="1">
      <c r="A39" s="10" t="str">
        <f>'Pregnant Women Participating'!A39</f>
        <v>Illinois</v>
      </c>
      <c r="B39" s="18">
        <v>15267570</v>
      </c>
      <c r="C39" s="16">
        <v>13141289</v>
      </c>
      <c r="D39" s="16">
        <v>14285760</v>
      </c>
      <c r="E39" s="16">
        <v>14631286</v>
      </c>
      <c r="F39" s="16">
        <v>13287134</v>
      </c>
      <c r="G39" s="16">
        <v>13856344</v>
      </c>
      <c r="H39" s="16">
        <v>11430446</v>
      </c>
      <c r="I39" s="16">
        <v>14780509</v>
      </c>
      <c r="J39" s="16">
        <v>15178072</v>
      </c>
      <c r="K39" s="16">
        <v>10527875</v>
      </c>
      <c r="L39" s="16">
        <v>13436137</v>
      </c>
      <c r="M39" s="51">
        <v>16574355</v>
      </c>
      <c r="N39" s="18">
        <f t="shared" si="1"/>
        <v>166396777</v>
      </c>
    </row>
    <row r="40" spans="1:14" ht="12" customHeight="1">
      <c r="A40" s="10" t="str">
        <f>'Pregnant Women Participating'!A40</f>
        <v>Indiana</v>
      </c>
      <c r="B40" s="18">
        <v>8099803</v>
      </c>
      <c r="C40" s="16">
        <v>7230415</v>
      </c>
      <c r="D40" s="16">
        <v>7016250</v>
      </c>
      <c r="E40" s="16">
        <v>6879791</v>
      </c>
      <c r="F40" s="16">
        <v>6442571</v>
      </c>
      <c r="G40" s="16">
        <v>6269780</v>
      </c>
      <c r="H40" s="16">
        <v>6363575</v>
      </c>
      <c r="I40" s="16">
        <v>6235708</v>
      </c>
      <c r="J40" s="16">
        <v>6365527</v>
      </c>
      <c r="K40" s="16">
        <v>6243925</v>
      </c>
      <c r="L40" s="16">
        <v>6473044</v>
      </c>
      <c r="M40" s="51">
        <v>1519043</v>
      </c>
      <c r="N40" s="18">
        <f t="shared" si="1"/>
        <v>75139432</v>
      </c>
    </row>
    <row r="41" spans="1:14" ht="12" customHeight="1">
      <c r="A41" s="10" t="str">
        <f>'Pregnant Women Participating'!A41</f>
        <v>Michigan</v>
      </c>
      <c r="B41" s="18">
        <v>10018443</v>
      </c>
      <c r="C41" s="16">
        <v>10102099</v>
      </c>
      <c r="D41" s="16">
        <v>9894668</v>
      </c>
      <c r="E41" s="16">
        <v>10142812</v>
      </c>
      <c r="F41" s="16">
        <v>9597980</v>
      </c>
      <c r="G41" s="16">
        <v>10214808</v>
      </c>
      <c r="H41" s="16">
        <v>9930824</v>
      </c>
      <c r="I41" s="16">
        <v>10224399</v>
      </c>
      <c r="J41" s="16">
        <v>9901157</v>
      </c>
      <c r="K41" s="16">
        <v>10138879</v>
      </c>
      <c r="L41" s="16">
        <v>9962299</v>
      </c>
      <c r="M41" s="51">
        <v>10158436</v>
      </c>
      <c r="N41" s="18">
        <f t="shared" si="1"/>
        <v>120286804</v>
      </c>
    </row>
    <row r="42" spans="1:14" ht="12" customHeight="1">
      <c r="A42" s="10" t="str">
        <f>'Pregnant Women Participating'!A42</f>
        <v>Minnesota</v>
      </c>
      <c r="B42" s="18">
        <v>5686060</v>
      </c>
      <c r="C42" s="16">
        <v>5590744</v>
      </c>
      <c r="D42" s="16">
        <v>5734788</v>
      </c>
      <c r="E42" s="16">
        <v>5654723</v>
      </c>
      <c r="F42" s="16">
        <v>5516091</v>
      </c>
      <c r="G42" s="16">
        <v>5695404</v>
      </c>
      <c r="H42" s="16">
        <v>5665653</v>
      </c>
      <c r="I42" s="16">
        <v>5551949</v>
      </c>
      <c r="J42" s="16">
        <v>5622275</v>
      </c>
      <c r="K42" s="16">
        <v>5606671</v>
      </c>
      <c r="L42" s="16">
        <v>5619946</v>
      </c>
      <c r="M42" s="51">
        <v>5608316</v>
      </c>
      <c r="N42" s="18">
        <f t="shared" si="1"/>
        <v>67552620</v>
      </c>
    </row>
    <row r="43" spans="1:14" ht="12" customHeight="1">
      <c r="A43" s="10" t="str">
        <f>'Pregnant Women Participating'!A43</f>
        <v>Ohio</v>
      </c>
      <c r="B43" s="18">
        <v>10549342</v>
      </c>
      <c r="C43" s="16">
        <v>10499154</v>
      </c>
      <c r="D43" s="16">
        <v>10083485</v>
      </c>
      <c r="E43" s="16">
        <v>10153373</v>
      </c>
      <c r="F43" s="16">
        <v>9642994</v>
      </c>
      <c r="G43" s="16">
        <v>9970550</v>
      </c>
      <c r="H43" s="16">
        <v>9758562</v>
      </c>
      <c r="I43" s="16">
        <v>9808192</v>
      </c>
      <c r="J43" s="16">
        <v>9824248</v>
      </c>
      <c r="K43" s="16">
        <v>9789829</v>
      </c>
      <c r="L43" s="16">
        <v>9885785</v>
      </c>
      <c r="M43" s="51">
        <v>9778112</v>
      </c>
      <c r="N43" s="18">
        <f t="shared" si="1"/>
        <v>119743626</v>
      </c>
    </row>
    <row r="44" spans="1:14" ht="12" customHeight="1">
      <c r="A44" s="10" t="str">
        <f>'Pregnant Women Participating'!A44</f>
        <v>Wisconsin</v>
      </c>
      <c r="B44" s="18">
        <v>4932682</v>
      </c>
      <c r="C44" s="16">
        <v>5017571</v>
      </c>
      <c r="D44" s="16">
        <v>4977713</v>
      </c>
      <c r="E44" s="16">
        <v>4998534</v>
      </c>
      <c r="F44" s="16">
        <v>4910070</v>
      </c>
      <c r="G44" s="16">
        <v>4883554</v>
      </c>
      <c r="H44" s="16">
        <v>4926209</v>
      </c>
      <c r="I44" s="16">
        <v>4856701</v>
      </c>
      <c r="J44" s="16">
        <v>4900344</v>
      </c>
      <c r="K44" s="16">
        <v>4799735</v>
      </c>
      <c r="L44" s="16">
        <v>4882783</v>
      </c>
      <c r="M44" s="51">
        <v>4838604</v>
      </c>
      <c r="N44" s="18">
        <f t="shared" si="1"/>
        <v>58924500</v>
      </c>
    </row>
    <row r="45" spans="1:14" s="23" customFormat="1" ht="24.75" customHeight="1">
      <c r="A45" s="19" t="str">
        <f>'Pregnant Women Participating'!A45</f>
        <v>Midwest Region</v>
      </c>
      <c r="B45" s="21">
        <v>54553900</v>
      </c>
      <c r="C45" s="20">
        <v>51581272</v>
      </c>
      <c r="D45" s="20">
        <v>51992664</v>
      </c>
      <c r="E45" s="20">
        <v>52460519</v>
      </c>
      <c r="F45" s="20">
        <v>49396840</v>
      </c>
      <c r="G45" s="20">
        <v>50890440</v>
      </c>
      <c r="H45" s="20">
        <v>48075269</v>
      </c>
      <c r="I45" s="20">
        <v>51457458</v>
      </c>
      <c r="J45" s="20">
        <v>51791623</v>
      </c>
      <c r="K45" s="20">
        <v>47106914</v>
      </c>
      <c r="L45" s="20">
        <v>50259994</v>
      </c>
      <c r="M45" s="50">
        <v>48476866</v>
      </c>
      <c r="N45" s="21">
        <f t="shared" si="1"/>
        <v>608043759</v>
      </c>
    </row>
    <row r="46" spans="1:14" ht="12" customHeight="1">
      <c r="A46" s="10" t="str">
        <f>'Pregnant Women Participating'!A46</f>
        <v>Arkansas</v>
      </c>
      <c r="B46" s="18">
        <v>2809589</v>
      </c>
      <c r="C46" s="16">
        <v>3836420</v>
      </c>
      <c r="D46" s="16">
        <v>4212177</v>
      </c>
      <c r="E46" s="16">
        <v>4067739</v>
      </c>
      <c r="F46" s="16">
        <v>3829444</v>
      </c>
      <c r="G46" s="16">
        <v>4013300</v>
      </c>
      <c r="H46" s="16">
        <v>4098061</v>
      </c>
      <c r="I46" s="16">
        <v>4105261</v>
      </c>
      <c r="J46" s="16">
        <v>4310800</v>
      </c>
      <c r="K46" s="16">
        <v>4191270</v>
      </c>
      <c r="L46" s="16">
        <v>4102691</v>
      </c>
      <c r="M46" s="51">
        <v>4398868</v>
      </c>
      <c r="N46" s="18">
        <f t="shared" si="1"/>
        <v>47975620</v>
      </c>
    </row>
    <row r="47" spans="1:14" ht="12" customHeight="1">
      <c r="A47" s="10" t="str">
        <f>'Pregnant Women Participating'!A47</f>
        <v>Louisiana</v>
      </c>
      <c r="B47" s="18">
        <v>8426409</v>
      </c>
      <c r="C47" s="16">
        <v>7559343</v>
      </c>
      <c r="D47" s="16">
        <v>7381179</v>
      </c>
      <c r="E47" s="16">
        <v>7433180</v>
      </c>
      <c r="F47" s="16">
        <v>7009413</v>
      </c>
      <c r="G47" s="16">
        <v>7302593</v>
      </c>
      <c r="H47" s="16">
        <v>7221288</v>
      </c>
      <c r="I47" s="16">
        <v>7377423</v>
      </c>
      <c r="J47" s="16">
        <v>7627287</v>
      </c>
      <c r="K47" s="16">
        <v>7370038</v>
      </c>
      <c r="L47" s="16">
        <v>7560852</v>
      </c>
      <c r="M47" s="51">
        <v>7371633</v>
      </c>
      <c r="N47" s="18">
        <f t="shared" si="1"/>
        <v>89640638</v>
      </c>
    </row>
    <row r="48" spans="1:14" ht="12" customHeight="1">
      <c r="A48" s="10" t="str">
        <f>'Pregnant Women Participating'!A48</f>
        <v>New Mexico</v>
      </c>
      <c r="B48" s="18">
        <v>2037969</v>
      </c>
      <c r="C48" s="16">
        <v>1992837</v>
      </c>
      <c r="D48" s="16">
        <v>2017817</v>
      </c>
      <c r="E48" s="16">
        <v>2034600</v>
      </c>
      <c r="F48" s="16">
        <v>1951816</v>
      </c>
      <c r="G48" s="16">
        <v>2033871</v>
      </c>
      <c r="H48" s="16">
        <v>2021711</v>
      </c>
      <c r="I48" s="16">
        <v>2078800</v>
      </c>
      <c r="J48" s="16">
        <v>2000769</v>
      </c>
      <c r="K48" s="16">
        <v>2022108</v>
      </c>
      <c r="L48" s="16">
        <v>2030018</v>
      </c>
      <c r="M48" s="51">
        <v>2135679</v>
      </c>
      <c r="N48" s="18">
        <f t="shared" si="1"/>
        <v>24357995</v>
      </c>
    </row>
    <row r="49" spans="1:14" ht="12" customHeight="1">
      <c r="A49" s="10" t="str">
        <f>'Pregnant Women Participating'!A49</f>
        <v>Oklahoma</v>
      </c>
      <c r="B49" s="18">
        <v>3869734</v>
      </c>
      <c r="C49" s="16">
        <v>3774680</v>
      </c>
      <c r="D49" s="16">
        <v>3820241</v>
      </c>
      <c r="E49" s="16">
        <v>3792804</v>
      </c>
      <c r="F49" s="16">
        <v>3615937</v>
      </c>
      <c r="G49" s="16">
        <v>3764175</v>
      </c>
      <c r="H49" s="16">
        <v>3790062</v>
      </c>
      <c r="I49" s="16">
        <v>3811534</v>
      </c>
      <c r="J49" s="16">
        <v>3803481</v>
      </c>
      <c r="K49" s="16">
        <v>3868951</v>
      </c>
      <c r="L49" s="16">
        <v>3945478</v>
      </c>
      <c r="M49" s="51">
        <v>4206904</v>
      </c>
      <c r="N49" s="18">
        <f t="shared" si="1"/>
        <v>46063981</v>
      </c>
    </row>
    <row r="50" spans="1:14" ht="12" customHeight="1">
      <c r="A50" s="10" t="str">
        <f>'Pregnant Women Participating'!A50</f>
        <v>Texas</v>
      </c>
      <c r="B50" s="18">
        <v>27701377</v>
      </c>
      <c r="C50" s="16">
        <v>28515314</v>
      </c>
      <c r="D50" s="16">
        <v>27412726</v>
      </c>
      <c r="E50" s="16">
        <v>28403675</v>
      </c>
      <c r="F50" s="16">
        <v>26542877</v>
      </c>
      <c r="G50" s="16">
        <v>27809150</v>
      </c>
      <c r="H50" s="16">
        <v>28236478</v>
      </c>
      <c r="I50" s="16">
        <v>27644473</v>
      </c>
      <c r="J50" s="16">
        <v>27080384</v>
      </c>
      <c r="K50" s="16">
        <v>27684024</v>
      </c>
      <c r="L50" s="16">
        <v>27957419</v>
      </c>
      <c r="M50" s="51">
        <v>27249209</v>
      </c>
      <c r="N50" s="18">
        <f t="shared" si="1"/>
        <v>332237106</v>
      </c>
    </row>
    <row r="51" spans="1:14" ht="12" customHeight="1">
      <c r="A51" s="10" t="str">
        <f>'Pregnant Women Participating'!A51</f>
        <v>Acoma, Canoncito &amp; Laguna, NM</v>
      </c>
      <c r="B51" s="18">
        <v>23966</v>
      </c>
      <c r="C51" s="16">
        <v>25157</v>
      </c>
      <c r="D51" s="16">
        <v>23269</v>
      </c>
      <c r="E51" s="16">
        <v>21330</v>
      </c>
      <c r="F51" s="16">
        <v>20488</v>
      </c>
      <c r="G51" s="16">
        <v>29220</v>
      </c>
      <c r="H51" s="16">
        <v>21274</v>
      </c>
      <c r="I51" s="16">
        <v>28197</v>
      </c>
      <c r="J51" s="16">
        <v>21784</v>
      </c>
      <c r="K51" s="16">
        <v>19177</v>
      </c>
      <c r="L51" s="16">
        <v>20680</v>
      </c>
      <c r="M51" s="51">
        <v>34960</v>
      </c>
      <c r="N51" s="18">
        <f t="shared" si="1"/>
        <v>289502</v>
      </c>
    </row>
    <row r="52" spans="1:14" ht="12" customHeight="1">
      <c r="A52" s="10" t="str">
        <f>'Pregnant Women Participating'!A52</f>
        <v>Eight Northern Pueblos, NM</v>
      </c>
      <c r="B52" s="18">
        <v>11859</v>
      </c>
      <c r="C52" s="16">
        <v>12488</v>
      </c>
      <c r="D52" s="16">
        <v>12981</v>
      </c>
      <c r="E52" s="16">
        <v>12264</v>
      </c>
      <c r="F52" s="16">
        <v>11834</v>
      </c>
      <c r="G52" s="16">
        <v>11492</v>
      </c>
      <c r="H52" s="16">
        <v>12386</v>
      </c>
      <c r="I52" s="16">
        <v>12188</v>
      </c>
      <c r="J52" s="16">
        <v>12560</v>
      </c>
      <c r="K52" s="16">
        <v>10916</v>
      </c>
      <c r="L52" s="16">
        <v>11668</v>
      </c>
      <c r="M52" s="51">
        <v>10498</v>
      </c>
      <c r="N52" s="18">
        <f t="shared" si="1"/>
        <v>143134</v>
      </c>
    </row>
    <row r="53" spans="1:14" ht="12" customHeight="1">
      <c r="A53" s="10" t="str">
        <f>'Pregnant Women Participating'!A53</f>
        <v>Five Sandoval Pueblos, NM</v>
      </c>
      <c r="B53" s="18">
        <v>11702</v>
      </c>
      <c r="C53" s="16">
        <v>13121</v>
      </c>
      <c r="D53" s="16">
        <v>13737</v>
      </c>
      <c r="E53" s="16">
        <v>13661</v>
      </c>
      <c r="F53" s="16">
        <v>15088</v>
      </c>
      <c r="G53" s="16">
        <v>13831</v>
      </c>
      <c r="H53" s="16">
        <v>14132</v>
      </c>
      <c r="I53" s="16">
        <v>14209</v>
      </c>
      <c r="J53" s="16">
        <v>13756</v>
      </c>
      <c r="K53" s="16">
        <v>13303</v>
      </c>
      <c r="L53" s="16">
        <v>13380</v>
      </c>
      <c r="M53" s="51">
        <v>24729</v>
      </c>
      <c r="N53" s="18">
        <f t="shared" si="1"/>
        <v>174649</v>
      </c>
    </row>
    <row r="54" spans="1:14" ht="12" customHeight="1">
      <c r="A54" s="10" t="str">
        <f>'Pregnant Women Participating'!A54</f>
        <v>Isleta Pueblo, NM</v>
      </c>
      <c r="B54" s="18">
        <v>34705</v>
      </c>
      <c r="C54" s="16">
        <v>31672</v>
      </c>
      <c r="D54" s="16">
        <v>33116</v>
      </c>
      <c r="E54" s="16">
        <v>31532</v>
      </c>
      <c r="F54" s="16">
        <v>31685</v>
      </c>
      <c r="G54" s="16">
        <v>32806</v>
      </c>
      <c r="H54" s="16">
        <v>33656</v>
      </c>
      <c r="I54" s="16">
        <v>34312</v>
      </c>
      <c r="J54" s="16">
        <v>33757</v>
      </c>
      <c r="K54" s="16">
        <v>35040</v>
      </c>
      <c r="L54" s="16">
        <v>49712</v>
      </c>
      <c r="M54" s="51">
        <v>36048</v>
      </c>
      <c r="N54" s="18">
        <f t="shared" si="1"/>
        <v>418041</v>
      </c>
    </row>
    <row r="55" spans="1:14" ht="12" customHeight="1">
      <c r="A55" s="10" t="str">
        <f>'Pregnant Women Participating'!A55</f>
        <v>San Felipe Pueblo, NM</v>
      </c>
      <c r="B55" s="18">
        <v>14882</v>
      </c>
      <c r="C55" s="16">
        <v>14313</v>
      </c>
      <c r="D55" s="16">
        <v>15396</v>
      </c>
      <c r="E55" s="16">
        <v>15881</v>
      </c>
      <c r="F55" s="16">
        <v>14290</v>
      </c>
      <c r="G55" s="16">
        <v>16958</v>
      </c>
      <c r="H55" s="16">
        <v>13673</v>
      </c>
      <c r="I55" s="16">
        <v>15217</v>
      </c>
      <c r="J55" s="16">
        <v>31049</v>
      </c>
      <c r="K55" s="16">
        <v>13642</v>
      </c>
      <c r="L55" s="16">
        <v>14648</v>
      </c>
      <c r="M55" s="51">
        <v>34118</v>
      </c>
      <c r="N55" s="18">
        <f t="shared" si="1"/>
        <v>214067</v>
      </c>
    </row>
    <row r="56" spans="1:14" ht="12" customHeight="1">
      <c r="A56" s="10" t="str">
        <f>'Pregnant Women Participating'!A56</f>
        <v>Santo Domingo Tribe, NM</v>
      </c>
      <c r="B56" s="18">
        <v>15836</v>
      </c>
      <c r="C56" s="16">
        <v>14763</v>
      </c>
      <c r="D56" s="16">
        <v>14730</v>
      </c>
      <c r="E56" s="16">
        <v>15499</v>
      </c>
      <c r="F56" s="16">
        <v>13730</v>
      </c>
      <c r="G56" s="16">
        <v>15199</v>
      </c>
      <c r="H56" s="16">
        <v>13985</v>
      </c>
      <c r="I56" s="16">
        <v>11402</v>
      </c>
      <c r="J56" s="16">
        <v>11848</v>
      </c>
      <c r="K56" s="16">
        <v>12451</v>
      </c>
      <c r="L56" s="16">
        <v>17775</v>
      </c>
      <c r="M56" s="51">
        <v>23848</v>
      </c>
      <c r="N56" s="18">
        <f t="shared" si="1"/>
        <v>181066</v>
      </c>
    </row>
    <row r="57" spans="1:14" ht="12" customHeight="1">
      <c r="A57" s="10" t="str">
        <f>'Pregnant Women Participating'!A57</f>
        <v>Zuni Pueblo, NM</v>
      </c>
      <c r="B57" s="18">
        <v>44429</v>
      </c>
      <c r="C57" s="16">
        <v>40985</v>
      </c>
      <c r="D57" s="16">
        <v>44541</v>
      </c>
      <c r="E57" s="16">
        <v>40361</v>
      </c>
      <c r="F57" s="16">
        <v>40740</v>
      </c>
      <c r="G57" s="16">
        <v>40263</v>
      </c>
      <c r="H57" s="16">
        <v>42689</v>
      </c>
      <c r="I57" s="16">
        <v>47347</v>
      </c>
      <c r="J57" s="16">
        <v>39847</v>
      </c>
      <c r="K57" s="16">
        <v>37650</v>
      </c>
      <c r="L57" s="16">
        <v>42813</v>
      </c>
      <c r="M57" s="51">
        <v>38341</v>
      </c>
      <c r="N57" s="18">
        <f t="shared" si="1"/>
        <v>500006</v>
      </c>
    </row>
    <row r="58" spans="1:14" ht="12" customHeight="1">
      <c r="A58" s="10" t="str">
        <f>'Pregnant Women Participating'!A58</f>
        <v>Cherokee Nation, OK</v>
      </c>
      <c r="B58" s="18">
        <v>306350</v>
      </c>
      <c r="C58" s="16">
        <v>387586</v>
      </c>
      <c r="D58" s="16">
        <v>380637</v>
      </c>
      <c r="E58" s="16">
        <v>346234</v>
      </c>
      <c r="F58" s="16">
        <v>293518</v>
      </c>
      <c r="G58" s="16">
        <v>285572</v>
      </c>
      <c r="H58" s="16">
        <v>320481</v>
      </c>
      <c r="I58" s="16">
        <v>242464</v>
      </c>
      <c r="J58" s="16">
        <v>278613</v>
      </c>
      <c r="K58" s="16">
        <v>319320</v>
      </c>
      <c r="L58" s="16">
        <v>358152</v>
      </c>
      <c r="M58" s="51">
        <v>334676</v>
      </c>
      <c r="N58" s="18">
        <f t="shared" si="1"/>
        <v>3853603</v>
      </c>
    </row>
    <row r="59" spans="1:14" ht="12" customHeight="1">
      <c r="A59" s="10" t="str">
        <f>'Pregnant Women Participating'!A59</f>
        <v>Chickasaw Nation, OK</v>
      </c>
      <c r="B59" s="18">
        <v>143049</v>
      </c>
      <c r="C59" s="16">
        <v>142500</v>
      </c>
      <c r="D59" s="16">
        <v>147656</v>
      </c>
      <c r="E59" s="16">
        <v>150686</v>
      </c>
      <c r="F59" s="16">
        <v>138570</v>
      </c>
      <c r="G59" s="16">
        <v>135910</v>
      </c>
      <c r="H59" s="16">
        <v>172082</v>
      </c>
      <c r="I59" s="16">
        <v>142857</v>
      </c>
      <c r="J59" s="16">
        <v>141307</v>
      </c>
      <c r="K59" s="16">
        <v>141127</v>
      </c>
      <c r="L59" s="16">
        <v>145213</v>
      </c>
      <c r="M59" s="51">
        <v>134770</v>
      </c>
      <c r="N59" s="18">
        <f t="shared" si="1"/>
        <v>1735727</v>
      </c>
    </row>
    <row r="60" spans="1:14" ht="12" customHeight="1">
      <c r="A60" s="10" t="str">
        <f>'Pregnant Women Participating'!A60</f>
        <v>Choctaw Nation, OK</v>
      </c>
      <c r="B60" s="18">
        <v>145536</v>
      </c>
      <c r="C60" s="16">
        <v>141917</v>
      </c>
      <c r="D60" s="16">
        <v>155796</v>
      </c>
      <c r="E60" s="16">
        <v>150173</v>
      </c>
      <c r="F60" s="16">
        <v>140963</v>
      </c>
      <c r="G60" s="16">
        <v>146679</v>
      </c>
      <c r="H60" s="16">
        <v>151230</v>
      </c>
      <c r="I60" s="16">
        <v>144630</v>
      </c>
      <c r="J60" s="16">
        <v>150444</v>
      </c>
      <c r="K60" s="16">
        <v>152970</v>
      </c>
      <c r="L60" s="16">
        <v>159934</v>
      </c>
      <c r="M60" s="51">
        <v>161539</v>
      </c>
      <c r="N60" s="18">
        <f t="shared" si="1"/>
        <v>1801811</v>
      </c>
    </row>
    <row r="61" spans="1:14" ht="12" customHeight="1">
      <c r="A61" s="10" t="str">
        <f>'Pregnant Women Participating'!A61</f>
        <v>Citizen Potawatomi Nation, OK</v>
      </c>
      <c r="B61" s="18">
        <v>48975</v>
      </c>
      <c r="C61" s="16">
        <v>51936</v>
      </c>
      <c r="D61" s="16">
        <v>47987</v>
      </c>
      <c r="E61" s="16">
        <v>52669</v>
      </c>
      <c r="F61" s="16">
        <v>49791</v>
      </c>
      <c r="G61" s="16">
        <v>47975</v>
      </c>
      <c r="H61" s="16">
        <v>50882</v>
      </c>
      <c r="I61" s="16">
        <v>48954</v>
      </c>
      <c r="J61" s="16">
        <v>53201</v>
      </c>
      <c r="K61" s="16">
        <v>51697</v>
      </c>
      <c r="L61" s="16">
        <v>47080</v>
      </c>
      <c r="M61" s="51">
        <v>41857</v>
      </c>
      <c r="N61" s="18">
        <f t="shared" si="1"/>
        <v>593004</v>
      </c>
    </row>
    <row r="62" spans="1:14" ht="12" customHeight="1">
      <c r="A62" s="10" t="str">
        <f>'Pregnant Women Participating'!A62</f>
        <v>Inter-Tribal Council, OK</v>
      </c>
      <c r="B62" s="18">
        <v>47241</v>
      </c>
      <c r="C62" s="16">
        <v>44057</v>
      </c>
      <c r="D62" s="16">
        <v>46365</v>
      </c>
      <c r="E62" s="16">
        <v>45747</v>
      </c>
      <c r="F62" s="16">
        <v>44739</v>
      </c>
      <c r="G62" s="16">
        <v>48478</v>
      </c>
      <c r="H62" s="16">
        <v>50613</v>
      </c>
      <c r="I62" s="16">
        <v>45263</v>
      </c>
      <c r="J62" s="16">
        <v>47038</v>
      </c>
      <c r="K62" s="16">
        <v>45130</v>
      </c>
      <c r="L62" s="16">
        <v>43122</v>
      </c>
      <c r="M62" s="51">
        <v>43121</v>
      </c>
      <c r="N62" s="18">
        <f t="shared" si="1"/>
        <v>550914</v>
      </c>
    </row>
    <row r="63" spans="1:14" ht="12" customHeight="1">
      <c r="A63" s="10" t="str">
        <f>'Pregnant Women Participating'!A63</f>
        <v>Muscogee Creek Nation, OK</v>
      </c>
      <c r="B63" s="18">
        <v>117021</v>
      </c>
      <c r="C63" s="16">
        <v>109486</v>
      </c>
      <c r="D63" s="16">
        <v>114348</v>
      </c>
      <c r="E63" s="16">
        <v>113334</v>
      </c>
      <c r="F63" s="16">
        <v>106455</v>
      </c>
      <c r="G63" s="16">
        <v>115702</v>
      </c>
      <c r="H63" s="16">
        <v>116525</v>
      </c>
      <c r="I63" s="16">
        <v>114717</v>
      </c>
      <c r="J63" s="16">
        <v>114040</v>
      </c>
      <c r="K63" s="16">
        <v>116677</v>
      </c>
      <c r="L63" s="16">
        <v>118796</v>
      </c>
      <c r="M63" s="51">
        <v>114250</v>
      </c>
      <c r="N63" s="18">
        <f t="shared" si="1"/>
        <v>1371351</v>
      </c>
    </row>
    <row r="64" spans="1:14" ht="12" customHeight="1">
      <c r="A64" s="10" t="str">
        <f>'Pregnant Women Participating'!A64</f>
        <v>Osage Tribal Council, OK</v>
      </c>
      <c r="B64" s="18">
        <v>73253</v>
      </c>
      <c r="C64" s="16">
        <v>119805</v>
      </c>
      <c r="D64" s="16">
        <v>92418</v>
      </c>
      <c r="E64" s="16">
        <v>102797</v>
      </c>
      <c r="F64" s="16">
        <v>129745</v>
      </c>
      <c r="G64" s="16">
        <v>159501</v>
      </c>
      <c r="H64" s="16">
        <v>72454</v>
      </c>
      <c r="I64" s="16">
        <v>115041</v>
      </c>
      <c r="J64" s="16">
        <v>135571</v>
      </c>
      <c r="K64" s="16">
        <v>172334</v>
      </c>
      <c r="L64" s="16">
        <v>107915</v>
      </c>
      <c r="M64" s="51">
        <v>119708</v>
      </c>
      <c r="N64" s="18">
        <f t="shared" si="1"/>
        <v>1400542</v>
      </c>
    </row>
    <row r="65" spans="1:14" ht="12" customHeight="1">
      <c r="A65" s="10" t="str">
        <f>'Pregnant Women Participating'!A65</f>
        <v>Otoe-Missouria Tribe, OK</v>
      </c>
      <c r="B65" s="18">
        <v>26395</v>
      </c>
      <c r="C65" s="16">
        <v>24949</v>
      </c>
      <c r="D65" s="16">
        <v>25693</v>
      </c>
      <c r="E65" s="16">
        <v>25584</v>
      </c>
      <c r="F65" s="16">
        <v>23205</v>
      </c>
      <c r="G65" s="16">
        <v>23049</v>
      </c>
      <c r="H65" s="16">
        <v>24194</v>
      </c>
      <c r="I65" s="16">
        <v>22613</v>
      </c>
      <c r="J65" s="16">
        <v>23809</v>
      </c>
      <c r="K65" s="16">
        <v>21978</v>
      </c>
      <c r="L65" s="16">
        <v>21856</v>
      </c>
      <c r="M65" s="51">
        <v>21472</v>
      </c>
      <c r="N65" s="18">
        <f t="shared" si="1"/>
        <v>284797</v>
      </c>
    </row>
    <row r="66" spans="1:14" ht="12" customHeight="1">
      <c r="A66" s="10" t="str">
        <f>'Pregnant Women Participating'!A66</f>
        <v>Wichita, Caddo &amp; Delaware (WCD), OK</v>
      </c>
      <c r="B66" s="18">
        <v>137618</v>
      </c>
      <c r="C66" s="16">
        <v>133231</v>
      </c>
      <c r="D66" s="16">
        <v>136033</v>
      </c>
      <c r="E66" s="16">
        <v>132197</v>
      </c>
      <c r="F66" s="16">
        <v>124504</v>
      </c>
      <c r="G66" s="16">
        <v>143834</v>
      </c>
      <c r="H66" s="16">
        <v>143584</v>
      </c>
      <c r="I66" s="16">
        <v>143651</v>
      </c>
      <c r="J66" s="16">
        <v>143557</v>
      </c>
      <c r="K66" s="16">
        <v>143727</v>
      </c>
      <c r="L66" s="16">
        <v>150706</v>
      </c>
      <c r="M66" s="51">
        <v>158983</v>
      </c>
      <c r="N66" s="18">
        <f t="shared" si="1"/>
        <v>1691625</v>
      </c>
    </row>
    <row r="67" spans="1:14" s="23" customFormat="1" ht="24.75" customHeight="1">
      <c r="A67" s="19" t="str">
        <f>'Pregnant Women Participating'!A67</f>
        <v>Southwest Region</v>
      </c>
      <c r="B67" s="21">
        <v>46047895</v>
      </c>
      <c r="C67" s="20">
        <v>46986560</v>
      </c>
      <c r="D67" s="20">
        <v>46148843</v>
      </c>
      <c r="E67" s="20">
        <v>47001947</v>
      </c>
      <c r="F67" s="20">
        <v>44148832</v>
      </c>
      <c r="G67" s="20">
        <v>46189558</v>
      </c>
      <c r="H67" s="20">
        <v>46621440</v>
      </c>
      <c r="I67" s="20">
        <v>46200553</v>
      </c>
      <c r="J67" s="20">
        <v>46074902</v>
      </c>
      <c r="K67" s="20">
        <v>46443530</v>
      </c>
      <c r="L67" s="20">
        <v>46919908</v>
      </c>
      <c r="M67" s="50">
        <v>46695211</v>
      </c>
      <c r="N67" s="21">
        <f t="shared" si="1"/>
        <v>555479179</v>
      </c>
    </row>
    <row r="68" spans="1:14" ht="12" customHeight="1">
      <c r="A68" s="10" t="str">
        <f>'Pregnant Women Participating'!A68</f>
        <v>Colorado</v>
      </c>
      <c r="B68" s="18">
        <v>3818202</v>
      </c>
      <c r="C68" s="16">
        <v>3820357</v>
      </c>
      <c r="D68" s="16">
        <v>3851289</v>
      </c>
      <c r="E68" s="16">
        <v>3993697</v>
      </c>
      <c r="F68" s="16">
        <v>3868186</v>
      </c>
      <c r="G68" s="16">
        <v>3962896</v>
      </c>
      <c r="H68" s="16">
        <v>3946979</v>
      </c>
      <c r="I68" s="16">
        <v>3904039</v>
      </c>
      <c r="J68" s="16">
        <v>3878709</v>
      </c>
      <c r="K68" s="16">
        <v>3830490</v>
      </c>
      <c r="L68" s="16">
        <v>3922213</v>
      </c>
      <c r="M68" s="51">
        <v>3895394</v>
      </c>
      <c r="N68" s="18">
        <f t="shared" si="1"/>
        <v>46692451</v>
      </c>
    </row>
    <row r="69" spans="1:14" ht="12" customHeight="1">
      <c r="A69" s="10" t="str">
        <f>'Pregnant Women Participating'!A69</f>
        <v>Iowa</v>
      </c>
      <c r="B69" s="18">
        <v>2824059</v>
      </c>
      <c r="C69" s="16">
        <v>2695907</v>
      </c>
      <c r="D69" s="16">
        <v>2637067</v>
      </c>
      <c r="E69" s="16">
        <v>2663601</v>
      </c>
      <c r="F69" s="16">
        <v>2544855</v>
      </c>
      <c r="G69" s="16">
        <v>2521341</v>
      </c>
      <c r="H69" s="16">
        <v>2632116</v>
      </c>
      <c r="I69" s="16">
        <v>2566850</v>
      </c>
      <c r="J69" s="16">
        <v>2583027</v>
      </c>
      <c r="K69" s="16">
        <v>2692441</v>
      </c>
      <c r="L69" s="16">
        <v>2600649</v>
      </c>
      <c r="M69" s="51">
        <v>2551127</v>
      </c>
      <c r="N69" s="18">
        <f t="shared" si="1"/>
        <v>31513040</v>
      </c>
    </row>
    <row r="70" spans="1:14" ht="12" customHeight="1">
      <c r="A70" s="10" t="str">
        <f>'Pregnant Women Participating'!A70</f>
        <v>Kansas</v>
      </c>
      <c r="B70" s="18">
        <v>2770353</v>
      </c>
      <c r="C70" s="16">
        <v>2718662</v>
      </c>
      <c r="D70" s="16">
        <v>2797693</v>
      </c>
      <c r="E70" s="16">
        <v>2790447</v>
      </c>
      <c r="F70" s="16">
        <v>2693141</v>
      </c>
      <c r="G70" s="16">
        <v>2739076</v>
      </c>
      <c r="H70" s="16">
        <v>2735472</v>
      </c>
      <c r="I70" s="16">
        <v>2715272</v>
      </c>
      <c r="J70" s="16">
        <v>2730370</v>
      </c>
      <c r="K70" s="16">
        <v>2732125</v>
      </c>
      <c r="L70" s="16">
        <v>2791974</v>
      </c>
      <c r="M70" s="51">
        <v>2665452</v>
      </c>
      <c r="N70" s="18">
        <f aca="true" t="shared" si="2" ref="N70:N101">IF(SUM(B70:M70)&gt;0,SUM(B70:M70)," ")</f>
        <v>32880037</v>
      </c>
    </row>
    <row r="71" spans="1:14" ht="12" customHeight="1">
      <c r="A71" s="10" t="str">
        <f>'Pregnant Women Participating'!A71</f>
        <v>Missouri</v>
      </c>
      <c r="B71" s="18">
        <v>5099470</v>
      </c>
      <c r="C71" s="16">
        <v>4919719</v>
      </c>
      <c r="D71" s="16">
        <v>5145179</v>
      </c>
      <c r="E71" s="16">
        <v>4908414</v>
      </c>
      <c r="F71" s="16">
        <v>4491602</v>
      </c>
      <c r="G71" s="16">
        <v>5561680</v>
      </c>
      <c r="H71" s="16">
        <v>4974424</v>
      </c>
      <c r="I71" s="16">
        <v>4850474</v>
      </c>
      <c r="J71" s="16">
        <v>4955245</v>
      </c>
      <c r="K71" s="16">
        <v>5424700</v>
      </c>
      <c r="L71" s="16">
        <v>5241708</v>
      </c>
      <c r="M71" s="51">
        <v>5187767</v>
      </c>
      <c r="N71" s="18">
        <f t="shared" si="2"/>
        <v>60760382</v>
      </c>
    </row>
    <row r="72" spans="1:14" ht="12" customHeight="1">
      <c r="A72" s="10" t="str">
        <f>'Pregnant Women Participating'!A72</f>
        <v>Montana</v>
      </c>
      <c r="B72" s="18">
        <v>728096</v>
      </c>
      <c r="C72" s="16">
        <v>682102</v>
      </c>
      <c r="D72" s="16">
        <v>771153</v>
      </c>
      <c r="E72" s="16">
        <v>753033</v>
      </c>
      <c r="F72" s="16">
        <v>703462</v>
      </c>
      <c r="G72" s="16">
        <v>759052</v>
      </c>
      <c r="H72" s="16">
        <v>757223</v>
      </c>
      <c r="I72" s="16">
        <v>790232</v>
      </c>
      <c r="J72" s="16">
        <v>746589</v>
      </c>
      <c r="K72" s="16">
        <v>761486</v>
      </c>
      <c r="L72" s="16">
        <v>782380</v>
      </c>
      <c r="M72" s="51">
        <v>798379</v>
      </c>
      <c r="N72" s="18">
        <f t="shared" si="2"/>
        <v>9033187</v>
      </c>
    </row>
    <row r="73" spans="1:14" ht="12" customHeight="1">
      <c r="A73" s="10" t="str">
        <f>'Pregnant Women Participating'!A73</f>
        <v>Nebraska</v>
      </c>
      <c r="B73" s="18">
        <v>1704474</v>
      </c>
      <c r="C73" s="16">
        <v>1703141</v>
      </c>
      <c r="D73" s="16">
        <v>1686542</v>
      </c>
      <c r="E73" s="16">
        <v>1718638</v>
      </c>
      <c r="F73" s="16">
        <v>1667250</v>
      </c>
      <c r="G73" s="16">
        <v>1708657</v>
      </c>
      <c r="H73" s="16">
        <v>1725470</v>
      </c>
      <c r="I73" s="16">
        <v>1662566</v>
      </c>
      <c r="J73" s="16">
        <v>1723577</v>
      </c>
      <c r="K73" s="16">
        <v>1719769</v>
      </c>
      <c r="L73" s="16">
        <v>1731798</v>
      </c>
      <c r="M73" s="51">
        <v>1817840</v>
      </c>
      <c r="N73" s="18">
        <f t="shared" si="2"/>
        <v>20569722</v>
      </c>
    </row>
    <row r="74" spans="1:14" ht="12" customHeight="1">
      <c r="A74" s="10" t="str">
        <f>'Pregnant Women Participating'!A74</f>
        <v>North Dakota</v>
      </c>
      <c r="B74" s="18">
        <v>530987</v>
      </c>
      <c r="C74" s="16">
        <v>564919</v>
      </c>
      <c r="D74" s="16">
        <v>566539</v>
      </c>
      <c r="E74" s="16">
        <v>572379</v>
      </c>
      <c r="F74" s="16">
        <v>557555</v>
      </c>
      <c r="G74" s="16">
        <v>536682</v>
      </c>
      <c r="H74" s="16">
        <v>567890</v>
      </c>
      <c r="I74" s="16">
        <v>523777</v>
      </c>
      <c r="J74" s="16">
        <v>627302</v>
      </c>
      <c r="K74" s="16">
        <v>554891</v>
      </c>
      <c r="L74" s="16">
        <v>592277</v>
      </c>
      <c r="M74" s="51">
        <v>604301</v>
      </c>
      <c r="N74" s="18">
        <f t="shared" si="2"/>
        <v>6799499</v>
      </c>
    </row>
    <row r="75" spans="1:14" ht="12" customHeight="1">
      <c r="A75" s="10" t="str">
        <f>'Pregnant Women Participating'!A75</f>
        <v>South Dakota</v>
      </c>
      <c r="B75" s="18">
        <v>831622</v>
      </c>
      <c r="C75" s="16">
        <v>780787</v>
      </c>
      <c r="D75" s="16">
        <v>877886</v>
      </c>
      <c r="E75" s="16">
        <v>790036</v>
      </c>
      <c r="F75" s="16">
        <v>765674</v>
      </c>
      <c r="G75" s="16">
        <v>965710</v>
      </c>
      <c r="H75" s="16">
        <v>858734</v>
      </c>
      <c r="I75" s="16">
        <v>782005</v>
      </c>
      <c r="J75" s="16">
        <v>943837</v>
      </c>
      <c r="K75" s="16">
        <v>846863</v>
      </c>
      <c r="L75" s="16">
        <v>904509</v>
      </c>
      <c r="M75" s="51">
        <v>1159990</v>
      </c>
      <c r="N75" s="18">
        <f t="shared" si="2"/>
        <v>10507653</v>
      </c>
    </row>
    <row r="76" spans="1:14" ht="12" customHeight="1">
      <c r="A76" s="10" t="str">
        <f>'Pregnant Women Participating'!A76</f>
        <v>Utah</v>
      </c>
      <c r="B76" s="18">
        <v>2460180</v>
      </c>
      <c r="C76" s="16">
        <v>2511473</v>
      </c>
      <c r="D76" s="16">
        <v>2495422</v>
      </c>
      <c r="E76" s="16">
        <v>2585506</v>
      </c>
      <c r="F76" s="16">
        <v>2532547</v>
      </c>
      <c r="G76" s="16">
        <v>2590605</v>
      </c>
      <c r="H76" s="16">
        <v>2586168</v>
      </c>
      <c r="I76" s="16">
        <v>2559891</v>
      </c>
      <c r="J76" s="16">
        <v>2523739</v>
      </c>
      <c r="K76" s="16">
        <v>2490205</v>
      </c>
      <c r="L76" s="16">
        <v>2528697</v>
      </c>
      <c r="M76" s="51">
        <v>2561012</v>
      </c>
      <c r="N76" s="18">
        <f t="shared" si="2"/>
        <v>30425445</v>
      </c>
    </row>
    <row r="77" spans="1:14" ht="12" customHeight="1">
      <c r="A77" s="10" t="str">
        <f>'Pregnant Women Participating'!A77</f>
        <v>Wyoming</v>
      </c>
      <c r="B77" s="18">
        <v>317991</v>
      </c>
      <c r="C77" s="16">
        <v>347706</v>
      </c>
      <c r="D77" s="16">
        <v>358287</v>
      </c>
      <c r="E77" s="16">
        <v>385725</v>
      </c>
      <c r="F77" s="16">
        <v>330910</v>
      </c>
      <c r="G77" s="16">
        <v>398082</v>
      </c>
      <c r="H77" s="16">
        <v>373866</v>
      </c>
      <c r="I77" s="16">
        <v>353261</v>
      </c>
      <c r="J77" s="16">
        <v>347791</v>
      </c>
      <c r="K77" s="16">
        <v>354975</v>
      </c>
      <c r="L77" s="16">
        <v>355478</v>
      </c>
      <c r="M77" s="51">
        <v>366739</v>
      </c>
      <c r="N77" s="18">
        <f t="shared" si="2"/>
        <v>4290811</v>
      </c>
    </row>
    <row r="78" spans="1:14" ht="12" customHeight="1">
      <c r="A78" s="10" t="str">
        <f>'Pregnant Women Participating'!A78</f>
        <v>Ute Mountain Ute Tribe, CO</v>
      </c>
      <c r="B78" s="18">
        <v>7643</v>
      </c>
      <c r="C78" s="16">
        <v>7822</v>
      </c>
      <c r="D78" s="16">
        <v>7578</v>
      </c>
      <c r="E78" s="16">
        <v>7272</v>
      </c>
      <c r="F78" s="16">
        <v>6668</v>
      </c>
      <c r="G78" s="16">
        <v>6398</v>
      </c>
      <c r="H78" s="16">
        <v>7121</v>
      </c>
      <c r="I78" s="16">
        <v>6856</v>
      </c>
      <c r="J78" s="16">
        <v>7499</v>
      </c>
      <c r="K78" s="16">
        <v>7680</v>
      </c>
      <c r="L78" s="16">
        <v>8130</v>
      </c>
      <c r="M78" s="51">
        <v>8389</v>
      </c>
      <c r="N78" s="18">
        <f t="shared" si="2"/>
        <v>89056</v>
      </c>
    </row>
    <row r="79" spans="1:14" ht="12" customHeight="1">
      <c r="A79" s="10" t="str">
        <f>'Pregnant Women Participating'!A79</f>
        <v>Omaha Sioux, NE</v>
      </c>
      <c r="B79" s="18">
        <v>19475</v>
      </c>
      <c r="C79" s="16">
        <v>20285</v>
      </c>
      <c r="D79" s="16">
        <v>19649</v>
      </c>
      <c r="E79" s="16">
        <v>18237</v>
      </c>
      <c r="F79" s="16">
        <v>17985</v>
      </c>
      <c r="G79" s="16">
        <v>19464</v>
      </c>
      <c r="H79" s="16">
        <v>20167</v>
      </c>
      <c r="I79" s="16">
        <v>21024</v>
      </c>
      <c r="J79" s="16">
        <v>22144</v>
      </c>
      <c r="K79" s="16">
        <v>21941</v>
      </c>
      <c r="L79" s="16">
        <v>23009</v>
      </c>
      <c r="M79" s="51">
        <v>22784</v>
      </c>
      <c r="N79" s="18">
        <f t="shared" si="2"/>
        <v>246164</v>
      </c>
    </row>
    <row r="80" spans="1:14" ht="12" customHeight="1">
      <c r="A80" s="10" t="str">
        <f>'Pregnant Women Participating'!A80</f>
        <v>Santee Sioux, NE</v>
      </c>
      <c r="B80" s="18">
        <v>6527</v>
      </c>
      <c r="C80" s="16">
        <v>6361</v>
      </c>
      <c r="D80" s="16">
        <v>5654</v>
      </c>
      <c r="E80" s="16">
        <v>6125</v>
      </c>
      <c r="F80" s="16">
        <v>6076</v>
      </c>
      <c r="G80" s="16">
        <v>6647</v>
      </c>
      <c r="H80" s="16">
        <v>6800</v>
      </c>
      <c r="I80" s="16">
        <v>6528</v>
      </c>
      <c r="J80" s="16">
        <v>5748</v>
      </c>
      <c r="K80" s="16">
        <v>6002</v>
      </c>
      <c r="L80" s="16">
        <v>6818</v>
      </c>
      <c r="M80" s="51">
        <v>6761</v>
      </c>
      <c r="N80" s="18">
        <f t="shared" si="2"/>
        <v>76047</v>
      </c>
    </row>
    <row r="81" spans="1:14" ht="12" customHeight="1">
      <c r="A81" s="10" t="str">
        <f>'Pregnant Women Participating'!A81</f>
        <v>Winnebago Tribe, NE</v>
      </c>
      <c r="B81" s="18">
        <v>12531</v>
      </c>
      <c r="C81" s="16">
        <v>11909</v>
      </c>
      <c r="D81" s="16">
        <v>11662</v>
      </c>
      <c r="E81" s="16">
        <v>11348</v>
      </c>
      <c r="F81" s="16">
        <v>10365</v>
      </c>
      <c r="G81" s="16">
        <v>12102</v>
      </c>
      <c r="H81" s="16">
        <v>12402</v>
      </c>
      <c r="I81" s="16">
        <v>12132</v>
      </c>
      <c r="J81" s="16">
        <v>12783</v>
      </c>
      <c r="K81" s="16">
        <v>13570</v>
      </c>
      <c r="L81" s="16">
        <v>14062</v>
      </c>
      <c r="M81" s="51">
        <v>12124</v>
      </c>
      <c r="N81" s="18">
        <f t="shared" si="2"/>
        <v>146990</v>
      </c>
    </row>
    <row r="82" spans="1:14" ht="12" customHeight="1">
      <c r="A82" s="10" t="str">
        <f>'Pregnant Women Participating'!A82</f>
        <v>Standing Rock Sioux Tribe, ND</v>
      </c>
      <c r="B82" s="18">
        <v>36569</v>
      </c>
      <c r="C82" s="16">
        <v>37398</v>
      </c>
      <c r="D82" s="16">
        <v>36970</v>
      </c>
      <c r="E82" s="16">
        <v>35986</v>
      </c>
      <c r="F82" s="16">
        <v>34474</v>
      </c>
      <c r="G82" s="16">
        <v>35086</v>
      </c>
      <c r="H82" s="16">
        <v>36529</v>
      </c>
      <c r="I82" s="16">
        <v>39145</v>
      </c>
      <c r="J82" s="16">
        <v>39604</v>
      </c>
      <c r="K82" s="16">
        <v>40305</v>
      </c>
      <c r="L82" s="16">
        <v>34369</v>
      </c>
      <c r="M82" s="51">
        <v>36815</v>
      </c>
      <c r="N82" s="18">
        <f t="shared" si="2"/>
        <v>443250</v>
      </c>
    </row>
    <row r="83" spans="1:14" ht="12" customHeight="1">
      <c r="A83" s="10" t="str">
        <f>'Pregnant Women Participating'!A83</f>
        <v>Three Affiliated Tribes, ND</v>
      </c>
      <c r="B83" s="18">
        <v>21580</v>
      </c>
      <c r="C83" s="16">
        <v>22500</v>
      </c>
      <c r="D83" s="16">
        <v>22908</v>
      </c>
      <c r="E83" s="16">
        <v>22910</v>
      </c>
      <c r="F83" s="16">
        <v>22985</v>
      </c>
      <c r="G83" s="16">
        <v>24085</v>
      </c>
      <c r="H83" s="16">
        <v>22971</v>
      </c>
      <c r="I83" s="16">
        <v>23558</v>
      </c>
      <c r="J83" s="16">
        <v>21724</v>
      </c>
      <c r="K83" s="16">
        <v>21275</v>
      </c>
      <c r="L83" s="16">
        <v>22471</v>
      </c>
      <c r="M83" s="51">
        <v>22046</v>
      </c>
      <c r="N83" s="18">
        <f t="shared" si="2"/>
        <v>271013</v>
      </c>
    </row>
    <row r="84" spans="1:14" ht="12" customHeight="1">
      <c r="A84" s="10" t="str">
        <f>'Pregnant Women Participating'!A84</f>
        <v>Cheyenne River Sioux, SD</v>
      </c>
      <c r="B84" s="18">
        <v>35243</v>
      </c>
      <c r="C84" s="16">
        <v>35119</v>
      </c>
      <c r="D84" s="16">
        <v>34947</v>
      </c>
      <c r="E84" s="16">
        <v>30881</v>
      </c>
      <c r="F84" s="16">
        <v>31547</v>
      </c>
      <c r="G84" s="16">
        <v>33048</v>
      </c>
      <c r="H84" s="16">
        <v>33987</v>
      </c>
      <c r="I84" s="16">
        <v>33176</v>
      </c>
      <c r="J84" s="16">
        <v>36255</v>
      </c>
      <c r="K84" s="16">
        <v>36953</v>
      </c>
      <c r="L84" s="16">
        <v>37230</v>
      </c>
      <c r="M84" s="51">
        <v>38311</v>
      </c>
      <c r="N84" s="18">
        <f t="shared" si="2"/>
        <v>416697</v>
      </c>
    </row>
    <row r="85" spans="1:14" ht="12" customHeight="1">
      <c r="A85" s="10" t="str">
        <f>'Pregnant Women Participating'!A85</f>
        <v>Rosebud Sioux, SD</v>
      </c>
      <c r="B85" s="18">
        <v>61947</v>
      </c>
      <c r="C85" s="16">
        <v>60945</v>
      </c>
      <c r="D85" s="16">
        <v>56711</v>
      </c>
      <c r="E85" s="16">
        <v>54078</v>
      </c>
      <c r="F85" s="16">
        <v>53694</v>
      </c>
      <c r="G85" s="16">
        <v>56737</v>
      </c>
      <c r="H85" s="16">
        <v>57409</v>
      </c>
      <c r="I85" s="16">
        <v>58981</v>
      </c>
      <c r="J85" s="16">
        <v>58978</v>
      </c>
      <c r="K85" s="16">
        <v>59370</v>
      </c>
      <c r="L85" s="16">
        <v>65293</v>
      </c>
      <c r="M85" s="51">
        <v>69782</v>
      </c>
      <c r="N85" s="18">
        <f t="shared" si="2"/>
        <v>713925</v>
      </c>
    </row>
    <row r="86" spans="1:14" ht="12" customHeight="1">
      <c r="A86" s="10" t="str">
        <f>'Pregnant Women Participating'!A86</f>
        <v>Northern Arapahoe, WY</v>
      </c>
      <c r="B86" s="18">
        <v>24124</v>
      </c>
      <c r="C86" s="16">
        <v>24993</v>
      </c>
      <c r="D86" s="16">
        <v>21825</v>
      </c>
      <c r="E86" s="16">
        <v>20831</v>
      </c>
      <c r="F86" s="16">
        <v>16546</v>
      </c>
      <c r="G86" s="16">
        <v>23724</v>
      </c>
      <c r="H86" s="16">
        <v>23229</v>
      </c>
      <c r="I86" s="16">
        <v>22407</v>
      </c>
      <c r="J86" s="16">
        <v>27022</v>
      </c>
      <c r="K86" s="16">
        <v>23231</v>
      </c>
      <c r="L86" s="16">
        <v>27283</v>
      </c>
      <c r="M86" s="51">
        <v>24388</v>
      </c>
      <c r="N86" s="18">
        <f t="shared" si="2"/>
        <v>279603</v>
      </c>
    </row>
    <row r="87" spans="1:14" ht="12" customHeight="1">
      <c r="A87" s="10" t="str">
        <f>'Pregnant Women Participating'!A87</f>
        <v>Shoshone Tribe, WY</v>
      </c>
      <c r="B87" s="18">
        <v>7842</v>
      </c>
      <c r="C87" s="16">
        <v>8353</v>
      </c>
      <c r="D87" s="16">
        <v>7639</v>
      </c>
      <c r="E87" s="16">
        <v>9082</v>
      </c>
      <c r="F87" s="16">
        <v>9557</v>
      </c>
      <c r="G87" s="16">
        <v>9381</v>
      </c>
      <c r="H87" s="16">
        <v>10024</v>
      </c>
      <c r="I87" s="16">
        <v>10040</v>
      </c>
      <c r="J87" s="16">
        <v>10385</v>
      </c>
      <c r="K87" s="16">
        <v>15735</v>
      </c>
      <c r="L87" s="16">
        <v>14976</v>
      </c>
      <c r="M87" s="51">
        <v>14523</v>
      </c>
      <c r="N87" s="18">
        <f t="shared" si="2"/>
        <v>127537</v>
      </c>
    </row>
    <row r="88" spans="1:14" s="23" customFormat="1" ht="24.75" customHeight="1">
      <c r="A88" s="19" t="str">
        <f>'Pregnant Women Participating'!A88</f>
        <v>Mountain Plains</v>
      </c>
      <c r="B88" s="21">
        <v>21318915</v>
      </c>
      <c r="C88" s="20">
        <v>20980458</v>
      </c>
      <c r="D88" s="20">
        <v>21412600</v>
      </c>
      <c r="E88" s="20">
        <v>21378226</v>
      </c>
      <c r="F88" s="20">
        <v>20365079</v>
      </c>
      <c r="G88" s="20">
        <v>21970453</v>
      </c>
      <c r="H88" s="20">
        <v>21388981</v>
      </c>
      <c r="I88" s="20">
        <v>20942214</v>
      </c>
      <c r="J88" s="20">
        <v>21302328</v>
      </c>
      <c r="K88" s="20">
        <v>21654007</v>
      </c>
      <c r="L88" s="20">
        <v>21705324</v>
      </c>
      <c r="M88" s="50">
        <v>21863924</v>
      </c>
      <c r="N88" s="21">
        <f t="shared" si="2"/>
        <v>256282509</v>
      </c>
    </row>
    <row r="89" spans="1:14" ht="12" customHeight="1">
      <c r="A89" s="11" t="str">
        <f>'Pregnant Women Participating'!A89</f>
        <v>Alaska</v>
      </c>
      <c r="B89" s="18">
        <v>1298197</v>
      </c>
      <c r="C89" s="16">
        <v>1302641</v>
      </c>
      <c r="D89" s="16">
        <v>1184461</v>
      </c>
      <c r="E89" s="16">
        <v>1259519</v>
      </c>
      <c r="F89" s="16">
        <v>1224812</v>
      </c>
      <c r="G89" s="16">
        <v>1449762</v>
      </c>
      <c r="H89" s="16">
        <v>1228469</v>
      </c>
      <c r="I89" s="16">
        <v>1412112</v>
      </c>
      <c r="J89" s="16">
        <v>1282225</v>
      </c>
      <c r="K89" s="16">
        <v>1435984</v>
      </c>
      <c r="L89" s="16">
        <v>1305208</v>
      </c>
      <c r="M89" s="51">
        <v>1123303</v>
      </c>
      <c r="N89" s="18">
        <f t="shared" si="2"/>
        <v>15506693</v>
      </c>
    </row>
    <row r="90" spans="1:14" ht="12" customHeight="1">
      <c r="A90" s="11" t="str">
        <f>'Pregnant Women Participating'!A90</f>
        <v>American Samoa</v>
      </c>
      <c r="B90" s="18">
        <v>431518</v>
      </c>
      <c r="C90" s="16">
        <v>438597</v>
      </c>
      <c r="D90" s="16">
        <v>437996</v>
      </c>
      <c r="E90" s="16">
        <v>439758</v>
      </c>
      <c r="F90" s="16">
        <v>431680</v>
      </c>
      <c r="G90" s="16">
        <v>445515</v>
      </c>
      <c r="H90" s="16">
        <v>439847</v>
      </c>
      <c r="I90" s="16">
        <v>437761</v>
      </c>
      <c r="J90" s="16">
        <v>435814</v>
      </c>
      <c r="K90" s="16">
        <v>433971</v>
      </c>
      <c r="L90" s="16">
        <v>444130</v>
      </c>
      <c r="M90" s="51">
        <v>443476</v>
      </c>
      <c r="N90" s="18">
        <f t="shared" si="2"/>
        <v>5260063</v>
      </c>
    </row>
    <row r="91" spans="1:14" ht="12" customHeight="1">
      <c r="A91" s="11" t="str">
        <f>'Pregnant Women Participating'!A91</f>
        <v>Arizona</v>
      </c>
      <c r="B91" s="18">
        <v>7046054</v>
      </c>
      <c r="C91" s="16">
        <v>6933044</v>
      </c>
      <c r="D91" s="16">
        <v>6933093</v>
      </c>
      <c r="E91" s="16">
        <v>6776012</v>
      </c>
      <c r="F91" s="16">
        <v>6663512</v>
      </c>
      <c r="G91" s="16">
        <v>6903978</v>
      </c>
      <c r="H91" s="16">
        <v>6885128</v>
      </c>
      <c r="I91" s="16">
        <v>6786294</v>
      </c>
      <c r="J91" s="16">
        <v>7365297</v>
      </c>
      <c r="K91" s="16">
        <v>6833575</v>
      </c>
      <c r="L91" s="16">
        <v>6954773</v>
      </c>
      <c r="M91" s="51">
        <v>6933800</v>
      </c>
      <c r="N91" s="18">
        <f t="shared" si="2"/>
        <v>83014560</v>
      </c>
    </row>
    <row r="92" spans="1:14" ht="12" customHeight="1">
      <c r="A92" s="11" t="str">
        <f>'Pregnant Women Participating'!A92</f>
        <v>California</v>
      </c>
      <c r="B92" s="18">
        <v>66232287</v>
      </c>
      <c r="C92" s="16">
        <v>67144894</v>
      </c>
      <c r="D92" s="16">
        <v>68099577</v>
      </c>
      <c r="E92" s="16">
        <v>69014411</v>
      </c>
      <c r="F92" s="16">
        <v>67940707</v>
      </c>
      <c r="G92" s="16">
        <v>69711594</v>
      </c>
      <c r="H92" s="16">
        <v>70320984</v>
      </c>
      <c r="I92" s="16">
        <v>68946123</v>
      </c>
      <c r="J92" s="16">
        <v>69955367</v>
      </c>
      <c r="K92" s="16">
        <v>69755490</v>
      </c>
      <c r="L92" s="16">
        <v>69825556</v>
      </c>
      <c r="M92" s="51">
        <v>70398251</v>
      </c>
      <c r="N92" s="18">
        <f t="shared" si="2"/>
        <v>827345241</v>
      </c>
    </row>
    <row r="93" spans="1:14" ht="12" customHeight="1">
      <c r="A93" s="11" t="str">
        <f>'Pregnant Women Participating'!A93</f>
        <v>Guam</v>
      </c>
      <c r="B93" s="18">
        <v>522240</v>
      </c>
      <c r="C93" s="16">
        <v>504312</v>
      </c>
      <c r="D93" s="16">
        <v>499798</v>
      </c>
      <c r="E93" s="16">
        <v>503215</v>
      </c>
      <c r="F93" s="16">
        <v>512884</v>
      </c>
      <c r="G93" s="16">
        <v>532103</v>
      </c>
      <c r="H93" s="16">
        <v>533884</v>
      </c>
      <c r="I93" s="16">
        <v>527256</v>
      </c>
      <c r="J93" s="16">
        <v>516662</v>
      </c>
      <c r="K93" s="16">
        <v>503819</v>
      </c>
      <c r="L93" s="16">
        <v>512682</v>
      </c>
      <c r="M93" s="51">
        <v>509224</v>
      </c>
      <c r="N93" s="18">
        <f t="shared" si="2"/>
        <v>6178079</v>
      </c>
    </row>
    <row r="94" spans="1:14" ht="12" customHeight="1">
      <c r="A94" s="11" t="str">
        <f>'Pregnant Women Participating'!A94</f>
        <v>Hawaii</v>
      </c>
      <c r="B94" s="18">
        <v>1879181</v>
      </c>
      <c r="C94" s="16">
        <v>1821799</v>
      </c>
      <c r="D94" s="16">
        <v>1831383</v>
      </c>
      <c r="E94" s="16">
        <v>1832003</v>
      </c>
      <c r="F94" s="16">
        <v>1804330</v>
      </c>
      <c r="G94" s="16">
        <v>1824821</v>
      </c>
      <c r="H94" s="16">
        <v>1869303</v>
      </c>
      <c r="I94" s="16">
        <v>1820289</v>
      </c>
      <c r="J94" s="16">
        <v>1943646</v>
      </c>
      <c r="K94" s="16">
        <v>1857859</v>
      </c>
      <c r="L94" s="16">
        <v>1898133</v>
      </c>
      <c r="M94" s="51">
        <v>1863697</v>
      </c>
      <c r="N94" s="18">
        <f t="shared" si="2"/>
        <v>22246444</v>
      </c>
    </row>
    <row r="95" spans="1:14" ht="12" customHeight="1">
      <c r="A95" s="11" t="str">
        <f>'Pregnant Women Participating'!A95</f>
        <v>Idaho</v>
      </c>
      <c r="B95" s="18">
        <v>1653125</v>
      </c>
      <c r="C95" s="16">
        <v>1638033</v>
      </c>
      <c r="D95" s="16">
        <v>1692703</v>
      </c>
      <c r="E95" s="16">
        <v>1686065</v>
      </c>
      <c r="F95" s="16">
        <v>1601057</v>
      </c>
      <c r="G95" s="16">
        <v>1684788</v>
      </c>
      <c r="H95" s="16">
        <v>1660194</v>
      </c>
      <c r="I95" s="16">
        <v>1594212</v>
      </c>
      <c r="J95" s="16">
        <v>1587278</v>
      </c>
      <c r="K95" s="16">
        <v>1577996</v>
      </c>
      <c r="L95" s="16">
        <v>1586683</v>
      </c>
      <c r="M95" s="51">
        <v>1565798</v>
      </c>
      <c r="N95" s="18">
        <f t="shared" si="2"/>
        <v>19527932</v>
      </c>
    </row>
    <row r="96" spans="1:14" ht="12" customHeight="1">
      <c r="A96" s="11" t="str">
        <f>'Pregnant Women Participating'!A96</f>
        <v>Nevada</v>
      </c>
      <c r="B96" s="18">
        <v>2146881</v>
      </c>
      <c r="C96" s="16">
        <v>2268504</v>
      </c>
      <c r="D96" s="16">
        <v>2293058</v>
      </c>
      <c r="E96" s="16">
        <v>2368320</v>
      </c>
      <c r="F96" s="16">
        <v>2392208</v>
      </c>
      <c r="G96" s="16">
        <v>2488004</v>
      </c>
      <c r="H96" s="16">
        <v>2499811</v>
      </c>
      <c r="I96" s="16">
        <v>2481941</v>
      </c>
      <c r="J96" s="16">
        <v>2482993</v>
      </c>
      <c r="K96" s="16">
        <v>2517171</v>
      </c>
      <c r="L96" s="16">
        <v>2532241</v>
      </c>
      <c r="M96" s="51">
        <v>2538845</v>
      </c>
      <c r="N96" s="18">
        <f t="shared" si="2"/>
        <v>29009977</v>
      </c>
    </row>
    <row r="97" spans="1:14" ht="12" customHeight="1">
      <c r="A97" s="11" t="str">
        <f>'Pregnant Women Participating'!A97</f>
        <v>Oregon</v>
      </c>
      <c r="B97" s="18">
        <v>4036904</v>
      </c>
      <c r="C97" s="16">
        <v>4080784</v>
      </c>
      <c r="D97" s="16">
        <v>4049760</v>
      </c>
      <c r="E97" s="16">
        <v>4167920</v>
      </c>
      <c r="F97" s="16">
        <v>4073115</v>
      </c>
      <c r="G97" s="16">
        <v>4205453</v>
      </c>
      <c r="H97" s="16">
        <v>4150283</v>
      </c>
      <c r="I97" s="16">
        <v>4223624</v>
      </c>
      <c r="J97" s="16">
        <v>4157253</v>
      </c>
      <c r="K97" s="16">
        <v>4075681</v>
      </c>
      <c r="L97" s="16">
        <v>4005848</v>
      </c>
      <c r="M97" s="51">
        <v>3990451</v>
      </c>
      <c r="N97" s="18">
        <f t="shared" si="2"/>
        <v>49217076</v>
      </c>
    </row>
    <row r="98" spans="1:14" ht="12" customHeight="1">
      <c r="A98" s="11" t="str">
        <f>'Pregnant Women Participating'!A98</f>
        <v>Washington</v>
      </c>
      <c r="B98" s="18">
        <v>7862301</v>
      </c>
      <c r="C98" s="16">
        <v>7582073</v>
      </c>
      <c r="D98" s="16">
        <v>7635522</v>
      </c>
      <c r="E98" s="16">
        <v>7603926</v>
      </c>
      <c r="F98" s="16">
        <v>7411384</v>
      </c>
      <c r="G98" s="16">
        <v>7633537</v>
      </c>
      <c r="H98" s="16">
        <v>7602320</v>
      </c>
      <c r="I98" s="16">
        <v>7520097</v>
      </c>
      <c r="J98" s="16">
        <v>7457394</v>
      </c>
      <c r="K98" s="16">
        <v>7461728</v>
      </c>
      <c r="L98" s="16">
        <v>7541002</v>
      </c>
      <c r="M98" s="51">
        <v>7872979</v>
      </c>
      <c r="N98" s="18">
        <f t="shared" si="2"/>
        <v>91184263</v>
      </c>
    </row>
    <row r="99" spans="1:14" ht="12" customHeight="1">
      <c r="A99" s="11" t="str">
        <f>'Pregnant Women Participating'!A99</f>
        <v>Northern Marianas</v>
      </c>
      <c r="B99" s="18">
        <v>272540</v>
      </c>
      <c r="C99" s="16">
        <v>268904</v>
      </c>
      <c r="D99" s="16">
        <v>273989</v>
      </c>
      <c r="E99" s="16">
        <v>273279</v>
      </c>
      <c r="F99" s="16">
        <v>273474</v>
      </c>
      <c r="G99" s="16">
        <v>281697</v>
      </c>
      <c r="H99" s="16">
        <v>283099</v>
      </c>
      <c r="I99" s="16">
        <v>285112</v>
      </c>
      <c r="J99" s="16">
        <v>294454</v>
      </c>
      <c r="K99" s="16">
        <v>301153</v>
      </c>
      <c r="L99" s="16">
        <v>304741</v>
      </c>
      <c r="M99" s="51">
        <v>305377</v>
      </c>
      <c r="N99" s="18">
        <f t="shared" si="2"/>
        <v>3417819</v>
      </c>
    </row>
    <row r="100" spans="1:14" ht="12" customHeight="1">
      <c r="A100" s="11" t="str">
        <f>'Pregnant Women Participating'!A100</f>
        <v>Inter-Tribal Council, AZ</v>
      </c>
      <c r="B100" s="18">
        <v>379417</v>
      </c>
      <c r="C100" s="16">
        <v>385020</v>
      </c>
      <c r="D100" s="16">
        <v>398634</v>
      </c>
      <c r="E100" s="16">
        <v>377343</v>
      </c>
      <c r="F100" s="16">
        <v>350644</v>
      </c>
      <c r="G100" s="16">
        <v>380086</v>
      </c>
      <c r="H100" s="16">
        <v>388355</v>
      </c>
      <c r="I100" s="16">
        <v>390823</v>
      </c>
      <c r="J100" s="16">
        <v>403498</v>
      </c>
      <c r="K100" s="16">
        <v>403586</v>
      </c>
      <c r="L100" s="16">
        <v>403067</v>
      </c>
      <c r="M100" s="51">
        <v>395688</v>
      </c>
      <c r="N100" s="18">
        <f t="shared" si="2"/>
        <v>4656161</v>
      </c>
    </row>
    <row r="101" spans="1:14" ht="12" customHeight="1">
      <c r="A101" s="11" t="str">
        <f>'Pregnant Women Participating'!A101</f>
        <v>Navajo Nation, AZ</v>
      </c>
      <c r="B101" s="18">
        <v>520129</v>
      </c>
      <c r="C101" s="16">
        <v>510687</v>
      </c>
      <c r="D101" s="16">
        <v>508808</v>
      </c>
      <c r="E101" s="16">
        <v>493300</v>
      </c>
      <c r="F101" s="16">
        <v>455839</v>
      </c>
      <c r="G101" s="16">
        <v>503051</v>
      </c>
      <c r="H101" s="16">
        <v>499174</v>
      </c>
      <c r="I101" s="16">
        <v>489206</v>
      </c>
      <c r="J101" s="16">
        <v>500356</v>
      </c>
      <c r="K101" s="16">
        <v>511818</v>
      </c>
      <c r="L101" s="16">
        <v>509884</v>
      </c>
      <c r="M101" s="51">
        <v>492916</v>
      </c>
      <c r="N101" s="18">
        <f t="shared" si="2"/>
        <v>5995168</v>
      </c>
    </row>
    <row r="102" spans="1:14" ht="12" customHeight="1">
      <c r="A102" s="11" t="str">
        <f>'Pregnant Women Participating'!A102</f>
        <v>Inter-Tribal Council, NV</v>
      </c>
      <c r="B102" s="18">
        <v>53470</v>
      </c>
      <c r="C102" s="16">
        <v>59814</v>
      </c>
      <c r="D102" s="16">
        <v>56671</v>
      </c>
      <c r="E102" s="16">
        <v>59146</v>
      </c>
      <c r="F102" s="16">
        <v>64831</v>
      </c>
      <c r="G102" s="16">
        <v>62004</v>
      </c>
      <c r="H102" s="16">
        <v>61386</v>
      </c>
      <c r="I102" s="16">
        <v>59503</v>
      </c>
      <c r="J102" s="16">
        <v>58765</v>
      </c>
      <c r="K102" s="16">
        <v>58945</v>
      </c>
      <c r="L102" s="16">
        <v>57573</v>
      </c>
      <c r="M102" s="51">
        <v>63889</v>
      </c>
      <c r="N102" s="18">
        <f>IF(SUM(B102:M102)&gt;0,SUM(B102:M102)," ")</f>
        <v>715997</v>
      </c>
    </row>
    <row r="103" spans="1:14" s="23" customFormat="1" ht="24.75" customHeight="1">
      <c r="A103" s="19" t="str">
        <f>'Pregnant Women Participating'!A103</f>
        <v>Western Region</v>
      </c>
      <c r="B103" s="21">
        <v>94334244</v>
      </c>
      <c r="C103" s="20">
        <v>94939106</v>
      </c>
      <c r="D103" s="20">
        <v>95895453</v>
      </c>
      <c r="E103" s="20">
        <v>96854217</v>
      </c>
      <c r="F103" s="20">
        <v>95200477</v>
      </c>
      <c r="G103" s="20">
        <v>98106393</v>
      </c>
      <c r="H103" s="20">
        <v>98422237</v>
      </c>
      <c r="I103" s="20">
        <v>96974353</v>
      </c>
      <c r="J103" s="20">
        <v>98441002</v>
      </c>
      <c r="K103" s="20">
        <v>97728776</v>
      </c>
      <c r="L103" s="20">
        <v>97881521</v>
      </c>
      <c r="M103" s="50">
        <v>98497694</v>
      </c>
      <c r="N103" s="21">
        <f>IF(SUM(B103:M103)&gt;0,SUM(B103:M103)," ")</f>
        <v>1163275473</v>
      </c>
    </row>
    <row r="104" spans="1:14" s="38" customFormat="1" ht="16.5" customHeight="1" thickBot="1">
      <c r="A104" s="35" t="str">
        <f>'Pregnant Women Participating'!A104</f>
        <v>TOTAL</v>
      </c>
      <c r="B104" s="36">
        <v>381795213</v>
      </c>
      <c r="C104" s="37">
        <v>377809733</v>
      </c>
      <c r="D104" s="37">
        <v>378689482</v>
      </c>
      <c r="E104" s="37">
        <v>380192387</v>
      </c>
      <c r="F104" s="37">
        <v>368857958</v>
      </c>
      <c r="G104" s="37">
        <v>380974793</v>
      </c>
      <c r="H104" s="37">
        <v>379744680</v>
      </c>
      <c r="I104" s="37">
        <v>380565364</v>
      </c>
      <c r="J104" s="37">
        <v>383813330</v>
      </c>
      <c r="K104" s="37">
        <v>379296175</v>
      </c>
      <c r="L104" s="37">
        <v>385688444</v>
      </c>
      <c r="M104" s="53">
        <v>384390588</v>
      </c>
      <c r="N104" s="36">
        <f>IF(SUM(B104:M104)&gt;0,SUM(B104:M104)," ")</f>
        <v>4561818147</v>
      </c>
    </row>
    <row r="105" s="7" customFormat="1" ht="12.75" customHeight="1" thickTop="1">
      <c r="A105" s="12"/>
    </row>
    <row r="106" ht="12">
      <c r="A106" s="12"/>
    </row>
    <row r="107" s="34" customFormat="1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0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11,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40087</v>
      </c>
      <c r="C5" s="25">
        <f>DATE(RIGHT(A2,4)-1,11,1)</f>
        <v>40118</v>
      </c>
      <c r="D5" s="25">
        <f>DATE(RIGHT(A2,4)-1,12,1)</f>
        <v>40148</v>
      </c>
      <c r="E5" s="25">
        <f>DATE(RIGHT(A2,4),1,1)</f>
        <v>40179</v>
      </c>
      <c r="F5" s="25">
        <f>DATE(RIGHT(A2,4),2,1)</f>
        <v>40210</v>
      </c>
      <c r="G5" s="25">
        <f>DATE(RIGHT(A2,4),3,1)</f>
        <v>40238</v>
      </c>
      <c r="H5" s="25">
        <f>DATE(RIGHT(A2,4),4,1)</f>
        <v>40269</v>
      </c>
      <c r="I5" s="25">
        <f>DATE(RIGHT(A2,4),5,1)</f>
        <v>40299</v>
      </c>
      <c r="J5" s="25">
        <f>DATE(RIGHT(A2,4),6,1)</f>
        <v>40330</v>
      </c>
      <c r="K5" s="25">
        <f>DATE(RIGHT(A2,4),7,1)</f>
        <v>40360</v>
      </c>
      <c r="L5" s="25">
        <f>DATE(RIGHT(A2,4),8,1)</f>
        <v>40391</v>
      </c>
      <c r="M5" s="25">
        <f>DATE(RIGHT(A2,4),9,1)</f>
        <v>40422</v>
      </c>
      <c r="N5" s="17" t="s">
        <v>24</v>
      </c>
    </row>
    <row r="6" spans="1:14" s="7" customFormat="1" ht="12" customHeight="1">
      <c r="A6" s="10" t="str">
        <f>'Pregnant Women Participating'!A6</f>
        <v>Connecticut</v>
      </c>
      <c r="B6" s="18">
        <v>1039381</v>
      </c>
      <c r="C6" s="16">
        <v>996538</v>
      </c>
      <c r="D6" s="16">
        <v>985869</v>
      </c>
      <c r="E6" s="16">
        <v>982583</v>
      </c>
      <c r="F6" s="16">
        <v>935638</v>
      </c>
      <c r="G6" s="16">
        <v>972577</v>
      </c>
      <c r="H6" s="16">
        <v>962968</v>
      </c>
      <c r="I6" s="16">
        <v>939600</v>
      </c>
      <c r="J6" s="16">
        <v>928964</v>
      </c>
      <c r="K6" s="16">
        <v>939155</v>
      </c>
      <c r="L6" s="16">
        <v>926492</v>
      </c>
      <c r="M6" s="51">
        <v>921308</v>
      </c>
      <c r="N6" s="18">
        <f aca="true" t="shared" si="0" ref="N6:N37">IF(SUM(B6:M6)&gt;0,SUM(B6:M6)," ")</f>
        <v>11531073</v>
      </c>
    </row>
    <row r="7" spans="1:14" s="7" customFormat="1" ht="12" customHeight="1">
      <c r="A7" s="10" t="str">
        <f>'Pregnant Women Participating'!A7</f>
        <v>Maine</v>
      </c>
      <c r="B7" s="18">
        <v>360541</v>
      </c>
      <c r="C7" s="16">
        <v>343686</v>
      </c>
      <c r="D7" s="16">
        <v>342575</v>
      </c>
      <c r="E7" s="16">
        <v>351327</v>
      </c>
      <c r="F7" s="16">
        <v>348530</v>
      </c>
      <c r="G7" s="16">
        <v>344130</v>
      </c>
      <c r="H7" s="16">
        <v>311537</v>
      </c>
      <c r="I7" s="16">
        <v>339666</v>
      </c>
      <c r="J7" s="16">
        <v>342726</v>
      </c>
      <c r="K7" s="16">
        <v>343363</v>
      </c>
      <c r="L7" s="16">
        <v>345393</v>
      </c>
      <c r="M7" s="51">
        <v>346765</v>
      </c>
      <c r="N7" s="18">
        <f t="shared" si="0"/>
        <v>4120239</v>
      </c>
    </row>
    <row r="8" spans="1:14" s="7" customFormat="1" ht="12" customHeight="1">
      <c r="A8" s="10" t="str">
        <f>'Pregnant Women Participating'!A8</f>
        <v>Massachusetts</v>
      </c>
      <c r="B8" s="18">
        <v>1965343</v>
      </c>
      <c r="C8" s="16">
        <v>1925718</v>
      </c>
      <c r="D8" s="16">
        <v>1895888</v>
      </c>
      <c r="E8" s="16">
        <v>1874327</v>
      </c>
      <c r="F8" s="16">
        <v>1810571</v>
      </c>
      <c r="G8" s="16">
        <v>1858041</v>
      </c>
      <c r="H8" s="16">
        <v>1828937</v>
      </c>
      <c r="I8" s="16">
        <v>1809405</v>
      </c>
      <c r="J8" s="16">
        <v>1785832</v>
      </c>
      <c r="K8" s="16">
        <v>1779204</v>
      </c>
      <c r="L8" s="16">
        <v>1775736</v>
      </c>
      <c r="M8" s="51">
        <v>1644780</v>
      </c>
      <c r="N8" s="18">
        <f t="shared" si="0"/>
        <v>21953782</v>
      </c>
    </row>
    <row r="9" spans="1:14" s="7" customFormat="1" ht="12" customHeight="1">
      <c r="A9" s="10" t="str">
        <f>'Pregnant Women Participating'!A9</f>
        <v>New Hampshire</v>
      </c>
      <c r="B9" s="18">
        <v>277965</v>
      </c>
      <c r="C9" s="16">
        <v>268936</v>
      </c>
      <c r="D9" s="16">
        <v>272650</v>
      </c>
      <c r="E9" s="16">
        <v>270449</v>
      </c>
      <c r="F9" s="16">
        <v>247830</v>
      </c>
      <c r="G9" s="16">
        <v>263401</v>
      </c>
      <c r="H9" s="16">
        <v>260328</v>
      </c>
      <c r="I9" s="16">
        <v>258767</v>
      </c>
      <c r="J9" s="16">
        <v>253260</v>
      </c>
      <c r="K9" s="16">
        <v>259638</v>
      </c>
      <c r="L9" s="16">
        <v>252198</v>
      </c>
      <c r="M9" s="51">
        <v>244481</v>
      </c>
      <c r="N9" s="18">
        <f t="shared" si="0"/>
        <v>3129903</v>
      </c>
    </row>
    <row r="10" spans="1:14" s="7" customFormat="1" ht="12" customHeight="1">
      <c r="A10" s="10" t="str">
        <f>'Pregnant Women Participating'!A10</f>
        <v>New York</v>
      </c>
      <c r="B10" s="18">
        <v>8603811</v>
      </c>
      <c r="C10" s="16">
        <v>8591530</v>
      </c>
      <c r="D10" s="16">
        <v>8518509</v>
      </c>
      <c r="E10" s="16">
        <v>8505127</v>
      </c>
      <c r="F10" s="16">
        <v>8309646</v>
      </c>
      <c r="G10" s="16">
        <v>8299981</v>
      </c>
      <c r="H10" s="16">
        <v>8313762</v>
      </c>
      <c r="I10" s="16">
        <v>8237799</v>
      </c>
      <c r="J10" s="16">
        <v>8199500</v>
      </c>
      <c r="K10" s="16">
        <v>8296343</v>
      </c>
      <c r="L10" s="16">
        <v>8581269</v>
      </c>
      <c r="M10" s="51">
        <v>8569842</v>
      </c>
      <c r="N10" s="18">
        <f t="shared" si="0"/>
        <v>101027119</v>
      </c>
    </row>
    <row r="11" spans="1:14" s="7" customFormat="1" ht="12" customHeight="1">
      <c r="A11" s="10" t="str">
        <f>'Pregnant Women Participating'!A11</f>
        <v>Rhode Island</v>
      </c>
      <c r="B11" s="18">
        <v>390719</v>
      </c>
      <c r="C11" s="16">
        <v>375064</v>
      </c>
      <c r="D11" s="16">
        <v>384293</v>
      </c>
      <c r="E11" s="16">
        <v>388169</v>
      </c>
      <c r="F11" s="16">
        <v>380590</v>
      </c>
      <c r="G11" s="16">
        <v>382737</v>
      </c>
      <c r="H11" s="16">
        <v>376502</v>
      </c>
      <c r="I11" s="16">
        <v>376884</v>
      </c>
      <c r="J11" s="16">
        <v>378249</v>
      </c>
      <c r="K11" s="16">
        <v>373055</v>
      </c>
      <c r="L11" s="16">
        <v>380242</v>
      </c>
      <c r="M11" s="51">
        <v>378898</v>
      </c>
      <c r="N11" s="18">
        <f t="shared" si="0"/>
        <v>4565402</v>
      </c>
    </row>
    <row r="12" spans="1:14" s="7" customFormat="1" ht="12" customHeight="1">
      <c r="A12" s="10" t="str">
        <f>'Pregnant Women Participating'!A12</f>
        <v>Vermont</v>
      </c>
      <c r="B12" s="18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51">
        <v>0</v>
      </c>
      <c r="N12" s="18" t="str">
        <f t="shared" si="0"/>
        <v> </v>
      </c>
    </row>
    <row r="13" spans="1:14" s="7" customFormat="1" ht="12" customHeight="1">
      <c r="A13" s="10" t="str">
        <f>'Pregnant Women Participating'!A13</f>
        <v>Indian Township, ME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51"/>
      <c r="N13" s="18" t="str">
        <f t="shared" si="0"/>
        <v> </v>
      </c>
    </row>
    <row r="14" spans="1:14" s="7" customFormat="1" ht="12" customHeight="1">
      <c r="A14" s="10" t="str">
        <f>'Pregnant Women Participating'!A14</f>
        <v>Pleasant Point, ME</v>
      </c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51"/>
      <c r="N14" s="18" t="str">
        <f t="shared" si="0"/>
        <v> </v>
      </c>
    </row>
    <row r="15" spans="1:14" s="7" customFormat="1" ht="12" customHeight="1">
      <c r="A15" s="10" t="str">
        <f>'Pregnant Women Participating'!A15</f>
        <v>Seneca Nation, NY</v>
      </c>
      <c r="B15" s="18">
        <v>2869</v>
      </c>
      <c r="C15" s="16">
        <v>2661</v>
      </c>
      <c r="D15" s="16">
        <v>2716</v>
      </c>
      <c r="E15" s="16">
        <v>3057</v>
      </c>
      <c r="F15" s="16">
        <v>2937</v>
      </c>
      <c r="G15" s="16">
        <v>2302</v>
      </c>
      <c r="H15" s="16">
        <v>2553</v>
      </c>
      <c r="I15" s="16">
        <v>1880</v>
      </c>
      <c r="J15" s="16">
        <v>2019</v>
      </c>
      <c r="K15" s="16">
        <v>1537</v>
      </c>
      <c r="L15" s="16">
        <v>1949</v>
      </c>
      <c r="M15" s="51">
        <v>1532</v>
      </c>
      <c r="N15" s="18">
        <f t="shared" si="0"/>
        <v>28012</v>
      </c>
    </row>
    <row r="16" spans="1:14" s="22" customFormat="1" ht="24.75" customHeight="1">
      <c r="A16" s="19" t="str">
        <f>'Pregnant Women Participating'!A16</f>
        <v>Northeast Region</v>
      </c>
      <c r="B16" s="21">
        <v>12640629</v>
      </c>
      <c r="C16" s="20">
        <v>12504133</v>
      </c>
      <c r="D16" s="20">
        <v>12402500</v>
      </c>
      <c r="E16" s="20">
        <v>12375039</v>
      </c>
      <c r="F16" s="20">
        <v>12035742</v>
      </c>
      <c r="G16" s="20">
        <v>12123169</v>
      </c>
      <c r="H16" s="20">
        <v>12056587</v>
      </c>
      <c r="I16" s="20">
        <v>11964001</v>
      </c>
      <c r="J16" s="20">
        <v>11890550</v>
      </c>
      <c r="K16" s="20">
        <v>11992295</v>
      </c>
      <c r="L16" s="20">
        <v>12263279</v>
      </c>
      <c r="M16" s="50">
        <v>12107606</v>
      </c>
      <c r="N16" s="21">
        <f t="shared" si="0"/>
        <v>146355530</v>
      </c>
    </row>
    <row r="17" spans="1:14" ht="12" customHeight="1">
      <c r="A17" s="10" t="str">
        <f>'Pregnant Women Participating'!A17</f>
        <v>Delaware</v>
      </c>
      <c r="B17" s="18">
        <v>436012</v>
      </c>
      <c r="C17" s="16">
        <v>429858</v>
      </c>
      <c r="D17" s="16">
        <v>428268</v>
      </c>
      <c r="E17" s="16">
        <v>419459</v>
      </c>
      <c r="F17" s="16">
        <v>413257</v>
      </c>
      <c r="G17" s="16">
        <v>405778</v>
      </c>
      <c r="H17" s="16">
        <v>407691</v>
      </c>
      <c r="I17" s="16">
        <v>388400</v>
      </c>
      <c r="J17" s="16">
        <v>360150</v>
      </c>
      <c r="K17" s="16">
        <v>361391</v>
      </c>
      <c r="L17" s="16">
        <v>369641</v>
      </c>
      <c r="M17" s="51">
        <v>363240</v>
      </c>
      <c r="N17" s="18">
        <f t="shared" si="0"/>
        <v>4783145</v>
      </c>
    </row>
    <row r="18" spans="1:14" ht="12" customHeight="1">
      <c r="A18" s="10" t="str">
        <f>'Pregnant Women Participating'!A18</f>
        <v>District of Columbia</v>
      </c>
      <c r="B18" s="18">
        <v>427343</v>
      </c>
      <c r="C18" s="16">
        <v>400334</v>
      </c>
      <c r="D18" s="16">
        <v>383044</v>
      </c>
      <c r="E18" s="16">
        <v>374084</v>
      </c>
      <c r="F18" s="16">
        <v>361891</v>
      </c>
      <c r="G18" s="16">
        <v>377018</v>
      </c>
      <c r="H18" s="16">
        <v>373891</v>
      </c>
      <c r="I18" s="16">
        <v>367486</v>
      </c>
      <c r="J18" s="16">
        <v>365701</v>
      </c>
      <c r="K18" s="16">
        <v>371772</v>
      </c>
      <c r="L18" s="16">
        <v>377987</v>
      </c>
      <c r="M18" s="51">
        <v>372511</v>
      </c>
      <c r="N18" s="18">
        <f t="shared" si="0"/>
        <v>4553062</v>
      </c>
    </row>
    <row r="19" spans="1:14" ht="12" customHeight="1">
      <c r="A19" s="10" t="str">
        <f>'Pregnant Women Participating'!A19</f>
        <v>Maryland</v>
      </c>
      <c r="B19" s="18">
        <v>2528553</v>
      </c>
      <c r="C19" s="16">
        <v>2520921</v>
      </c>
      <c r="D19" s="16">
        <v>2491369</v>
      </c>
      <c r="E19" s="16">
        <v>2495734</v>
      </c>
      <c r="F19" s="16">
        <v>2423785</v>
      </c>
      <c r="G19" s="16">
        <v>2498100</v>
      </c>
      <c r="H19" s="16">
        <v>2497319</v>
      </c>
      <c r="I19" s="16">
        <v>2476754</v>
      </c>
      <c r="J19" s="16">
        <v>2451126</v>
      </c>
      <c r="K19" s="16">
        <v>2449464</v>
      </c>
      <c r="L19" s="16">
        <v>2474943</v>
      </c>
      <c r="M19" s="51">
        <v>2462466</v>
      </c>
      <c r="N19" s="18">
        <f t="shared" si="0"/>
        <v>29770534</v>
      </c>
    </row>
    <row r="20" spans="1:14" ht="12" customHeight="1">
      <c r="A20" s="10" t="str">
        <f>'Pregnant Women Participating'!A20</f>
        <v>New Jersey</v>
      </c>
      <c r="B20" s="18">
        <v>2781674</v>
      </c>
      <c r="C20" s="16">
        <v>2636378</v>
      </c>
      <c r="D20" s="16">
        <v>2543104</v>
      </c>
      <c r="E20" s="16">
        <v>2517129</v>
      </c>
      <c r="F20" s="16">
        <v>2413368</v>
      </c>
      <c r="G20" s="16">
        <v>2526788</v>
      </c>
      <c r="H20" s="16">
        <v>2529090</v>
      </c>
      <c r="I20" s="16">
        <v>2497001</v>
      </c>
      <c r="J20" s="16">
        <v>2493266</v>
      </c>
      <c r="K20" s="16">
        <v>2494437</v>
      </c>
      <c r="L20" s="16">
        <v>2515629</v>
      </c>
      <c r="M20" s="51">
        <v>2481555</v>
      </c>
      <c r="N20" s="18">
        <f t="shared" si="0"/>
        <v>30429419</v>
      </c>
    </row>
    <row r="21" spans="1:14" ht="12" customHeight="1">
      <c r="A21" s="10" t="str">
        <f>'Pregnant Women Participating'!A21</f>
        <v>Pennsylvania</v>
      </c>
      <c r="B21" s="18">
        <v>4597429</v>
      </c>
      <c r="C21" s="16">
        <v>4566804</v>
      </c>
      <c r="D21" s="16">
        <v>4513415</v>
      </c>
      <c r="E21" s="16">
        <v>4332595</v>
      </c>
      <c r="F21" s="16">
        <v>4284265</v>
      </c>
      <c r="G21" s="16">
        <v>4449462</v>
      </c>
      <c r="H21" s="16">
        <v>4423763</v>
      </c>
      <c r="I21" s="16">
        <v>4388258</v>
      </c>
      <c r="J21" s="16">
        <v>4371242</v>
      </c>
      <c r="K21" s="16">
        <v>4347425</v>
      </c>
      <c r="L21" s="16">
        <v>4392771</v>
      </c>
      <c r="M21" s="51">
        <v>4358147</v>
      </c>
      <c r="N21" s="18">
        <f t="shared" si="0"/>
        <v>53025576</v>
      </c>
    </row>
    <row r="22" spans="1:14" ht="12" customHeight="1">
      <c r="A22" s="10" t="str">
        <f>'Pregnant Women Participating'!A22</f>
        <v>Puerto Rico</v>
      </c>
      <c r="B22" s="18">
        <v>1338399</v>
      </c>
      <c r="C22" s="16">
        <v>1328368</v>
      </c>
      <c r="D22" s="16">
        <v>1357187</v>
      </c>
      <c r="E22" s="16">
        <v>1320675</v>
      </c>
      <c r="F22" s="16">
        <v>1400407</v>
      </c>
      <c r="G22" s="16">
        <v>1492779</v>
      </c>
      <c r="H22" s="16">
        <v>1445738</v>
      </c>
      <c r="I22" s="16">
        <v>1412417</v>
      </c>
      <c r="J22" s="16">
        <v>1505666</v>
      </c>
      <c r="K22" s="16">
        <v>1430183</v>
      </c>
      <c r="L22" s="16">
        <v>1349001</v>
      </c>
      <c r="M22" s="51">
        <v>1397230</v>
      </c>
      <c r="N22" s="18">
        <f t="shared" si="0"/>
        <v>16778050</v>
      </c>
    </row>
    <row r="23" spans="1:14" ht="12" customHeight="1">
      <c r="A23" s="10" t="str">
        <f>'Pregnant Women Participating'!A23</f>
        <v>Virginia</v>
      </c>
      <c r="B23" s="18">
        <v>2283317</v>
      </c>
      <c r="C23" s="16">
        <v>2343542</v>
      </c>
      <c r="D23" s="16">
        <v>2311040</v>
      </c>
      <c r="E23" s="16">
        <v>2275465</v>
      </c>
      <c r="F23" s="16">
        <v>2248393</v>
      </c>
      <c r="G23" s="16">
        <v>2283798</v>
      </c>
      <c r="H23" s="16">
        <v>2262675</v>
      </c>
      <c r="I23" s="16">
        <v>2269913</v>
      </c>
      <c r="J23" s="16">
        <v>2250378</v>
      </c>
      <c r="K23" s="16">
        <v>2275086</v>
      </c>
      <c r="L23" s="16">
        <v>2281433</v>
      </c>
      <c r="M23" s="51">
        <v>2272771</v>
      </c>
      <c r="N23" s="18">
        <f t="shared" si="0"/>
        <v>27357811</v>
      </c>
    </row>
    <row r="24" spans="1:14" ht="12" customHeight="1">
      <c r="A24" s="10" t="str">
        <f>'Pregnant Women Participating'!A24</f>
        <v>Virgin Islands</v>
      </c>
      <c r="B24" s="18">
        <v>72111</v>
      </c>
      <c r="C24" s="16">
        <v>72138</v>
      </c>
      <c r="D24" s="16">
        <v>75263</v>
      </c>
      <c r="E24" s="16">
        <v>79682</v>
      </c>
      <c r="F24" s="16">
        <v>81568</v>
      </c>
      <c r="G24" s="16">
        <v>83384</v>
      </c>
      <c r="H24" s="16">
        <v>82584</v>
      </c>
      <c r="I24" s="16">
        <v>81391</v>
      </c>
      <c r="J24" s="16">
        <v>81791</v>
      </c>
      <c r="K24" s="16">
        <v>82509</v>
      </c>
      <c r="L24" s="16">
        <v>80113</v>
      </c>
      <c r="M24" s="51">
        <v>79183</v>
      </c>
      <c r="N24" s="18">
        <f t="shared" si="0"/>
        <v>951717</v>
      </c>
    </row>
    <row r="25" spans="1:14" ht="12" customHeight="1">
      <c r="A25" s="10" t="str">
        <f>'Pregnant Women Participating'!A25</f>
        <v>West Virginia</v>
      </c>
      <c r="B25" s="18">
        <v>924070</v>
      </c>
      <c r="C25" s="16">
        <v>932941</v>
      </c>
      <c r="D25" s="16">
        <v>938448</v>
      </c>
      <c r="E25" s="16">
        <v>929861</v>
      </c>
      <c r="F25" s="16">
        <v>878801</v>
      </c>
      <c r="G25" s="16">
        <v>916626</v>
      </c>
      <c r="H25" s="16">
        <v>917311</v>
      </c>
      <c r="I25" s="16">
        <v>912768</v>
      </c>
      <c r="J25" s="16">
        <v>902229</v>
      </c>
      <c r="K25" s="16">
        <v>900301</v>
      </c>
      <c r="L25" s="16">
        <v>895028</v>
      </c>
      <c r="M25" s="51">
        <v>883278</v>
      </c>
      <c r="N25" s="18">
        <f t="shared" si="0"/>
        <v>10931662</v>
      </c>
    </row>
    <row r="26" spans="1:14" s="23" customFormat="1" ht="24.75" customHeight="1">
      <c r="A26" s="19" t="str">
        <f>'Pregnant Women Participating'!A26</f>
        <v>Mid-Atlantic Region</v>
      </c>
      <c r="B26" s="21">
        <v>15388908</v>
      </c>
      <c r="C26" s="20">
        <v>15231284</v>
      </c>
      <c r="D26" s="20">
        <v>15041138</v>
      </c>
      <c r="E26" s="20">
        <v>14744684</v>
      </c>
      <c r="F26" s="20">
        <v>14505735</v>
      </c>
      <c r="G26" s="20">
        <v>15033733</v>
      </c>
      <c r="H26" s="20">
        <v>14940062</v>
      </c>
      <c r="I26" s="20">
        <v>14794388</v>
      </c>
      <c r="J26" s="20">
        <v>14781549</v>
      </c>
      <c r="K26" s="20">
        <v>14712568</v>
      </c>
      <c r="L26" s="20">
        <v>14736546</v>
      </c>
      <c r="M26" s="50">
        <v>14670381</v>
      </c>
      <c r="N26" s="21">
        <f t="shared" si="0"/>
        <v>178580976</v>
      </c>
    </row>
    <row r="27" spans="1:14" ht="12" customHeight="1">
      <c r="A27" s="10" t="str">
        <f>'Pregnant Women Participating'!A27</f>
        <v>Alabama</v>
      </c>
      <c r="B27" s="18">
        <v>2405027</v>
      </c>
      <c r="C27" s="16">
        <v>2297522</v>
      </c>
      <c r="D27" s="16">
        <v>2320475</v>
      </c>
      <c r="E27" s="16">
        <v>2291247</v>
      </c>
      <c r="F27" s="16">
        <v>2194190</v>
      </c>
      <c r="G27" s="16">
        <v>2269563</v>
      </c>
      <c r="H27" s="16">
        <v>2254490</v>
      </c>
      <c r="I27" s="16">
        <v>2143485</v>
      </c>
      <c r="J27" s="16">
        <v>2191197</v>
      </c>
      <c r="K27" s="16">
        <v>2185541</v>
      </c>
      <c r="L27" s="16">
        <v>2024540</v>
      </c>
      <c r="M27" s="51">
        <v>2209365</v>
      </c>
      <c r="N27" s="18">
        <f t="shared" si="0"/>
        <v>26786642</v>
      </c>
    </row>
    <row r="28" spans="1:14" ht="12" customHeight="1">
      <c r="A28" s="10" t="str">
        <f>'Pregnant Women Participating'!A28</f>
        <v>Florida</v>
      </c>
      <c r="B28" s="18">
        <v>8744610</v>
      </c>
      <c r="C28" s="16">
        <v>8296640</v>
      </c>
      <c r="D28" s="16">
        <v>8088825</v>
      </c>
      <c r="E28" s="16">
        <v>8044530</v>
      </c>
      <c r="F28" s="16">
        <v>7889362</v>
      </c>
      <c r="G28" s="16">
        <v>7879192</v>
      </c>
      <c r="H28" s="16">
        <v>7888261</v>
      </c>
      <c r="I28" s="16">
        <v>7824628</v>
      </c>
      <c r="J28" s="16">
        <v>7784384</v>
      </c>
      <c r="K28" s="16">
        <v>7674519</v>
      </c>
      <c r="L28" s="16">
        <v>7664413</v>
      </c>
      <c r="M28" s="51">
        <v>7675446</v>
      </c>
      <c r="N28" s="18">
        <f t="shared" si="0"/>
        <v>95454810</v>
      </c>
    </row>
    <row r="29" spans="1:14" ht="12" customHeight="1">
      <c r="A29" s="10" t="str">
        <f>'Pregnant Women Participating'!A29</f>
        <v>Georgia</v>
      </c>
      <c r="B29" s="18">
        <v>5115317</v>
      </c>
      <c r="C29" s="16">
        <v>4965048</v>
      </c>
      <c r="D29" s="16">
        <v>4874087</v>
      </c>
      <c r="E29" s="16">
        <v>4887366</v>
      </c>
      <c r="F29" s="16">
        <v>4787082</v>
      </c>
      <c r="G29" s="16">
        <v>4825672</v>
      </c>
      <c r="H29" s="16">
        <v>4761136</v>
      </c>
      <c r="I29" s="16">
        <v>4715542</v>
      </c>
      <c r="J29" s="16">
        <v>4651625</v>
      </c>
      <c r="K29" s="16">
        <v>4605336</v>
      </c>
      <c r="L29" s="16">
        <v>4620568</v>
      </c>
      <c r="M29" s="51">
        <v>4354365</v>
      </c>
      <c r="N29" s="18">
        <f t="shared" si="0"/>
        <v>57163144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1"/>
      <c r="N30" s="18" t="str">
        <f t="shared" si="0"/>
        <v> </v>
      </c>
    </row>
    <row r="31" spans="1:14" ht="12" customHeight="1">
      <c r="A31" s="10" t="str">
        <f>'Pregnant Women Participating'!A31</f>
        <v>Kentucky</v>
      </c>
      <c r="B31" s="18">
        <v>2401376</v>
      </c>
      <c r="C31" s="16">
        <v>2345392</v>
      </c>
      <c r="D31" s="16">
        <v>2304909</v>
      </c>
      <c r="E31" s="16">
        <v>2273473</v>
      </c>
      <c r="F31" s="16">
        <v>2213136</v>
      </c>
      <c r="G31" s="16">
        <v>2288135</v>
      </c>
      <c r="H31" s="16">
        <v>2278811</v>
      </c>
      <c r="I31" s="16">
        <v>2261846</v>
      </c>
      <c r="J31" s="16">
        <v>2263899</v>
      </c>
      <c r="K31" s="16">
        <v>2237259</v>
      </c>
      <c r="L31" s="16">
        <v>2246236</v>
      </c>
      <c r="M31" s="51">
        <v>2226121</v>
      </c>
      <c r="N31" s="18">
        <f t="shared" si="0"/>
        <v>27340593</v>
      </c>
    </row>
    <row r="32" spans="1:14" ht="12" customHeight="1">
      <c r="A32" s="10" t="str">
        <f>'Pregnant Women Participating'!A32</f>
        <v>Mississippi</v>
      </c>
      <c r="B32" s="1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51"/>
      <c r="N32" s="18" t="str">
        <f t="shared" si="0"/>
        <v> </v>
      </c>
    </row>
    <row r="33" spans="1:14" ht="12" customHeight="1">
      <c r="A33" s="10" t="str">
        <f>'Pregnant Women Participating'!A33</f>
        <v>North Carolina</v>
      </c>
      <c r="B33" s="18">
        <v>5650598</v>
      </c>
      <c r="C33" s="16">
        <v>4684709</v>
      </c>
      <c r="D33" s="16">
        <v>4569833</v>
      </c>
      <c r="E33" s="16">
        <v>4476331</v>
      </c>
      <c r="F33" s="16">
        <v>4487619</v>
      </c>
      <c r="G33" s="16">
        <v>4430321</v>
      </c>
      <c r="H33" s="16">
        <v>4485547</v>
      </c>
      <c r="I33" s="16">
        <v>4355668</v>
      </c>
      <c r="J33" s="16">
        <v>4643882</v>
      </c>
      <c r="K33" s="16">
        <v>4573121</v>
      </c>
      <c r="L33" s="16">
        <v>4772881</v>
      </c>
      <c r="M33" s="51">
        <v>4763036</v>
      </c>
      <c r="N33" s="18">
        <f t="shared" si="0"/>
        <v>55893546</v>
      </c>
    </row>
    <row r="34" spans="1:14" ht="12" customHeight="1">
      <c r="A34" s="10" t="str">
        <f>'Pregnant Women Participating'!A34</f>
        <v>South Carolina</v>
      </c>
      <c r="B34" s="18">
        <v>2489483</v>
      </c>
      <c r="C34" s="16">
        <v>2421373</v>
      </c>
      <c r="D34" s="16">
        <v>2456789</v>
      </c>
      <c r="E34" s="16">
        <v>2471677</v>
      </c>
      <c r="F34" s="16">
        <v>2329831</v>
      </c>
      <c r="G34" s="16">
        <v>2356277</v>
      </c>
      <c r="H34" s="16">
        <v>2230855</v>
      </c>
      <c r="I34" s="16">
        <v>2211900</v>
      </c>
      <c r="J34" s="16">
        <v>2199437</v>
      </c>
      <c r="K34" s="16">
        <v>2174663</v>
      </c>
      <c r="L34" s="16">
        <v>2168470</v>
      </c>
      <c r="M34" s="51">
        <v>2152584</v>
      </c>
      <c r="N34" s="18">
        <f t="shared" si="0"/>
        <v>27663339</v>
      </c>
    </row>
    <row r="35" spans="1:14" ht="12" customHeight="1">
      <c r="A35" s="10" t="str">
        <f>'Pregnant Women Participating'!A35</f>
        <v>Tennessee</v>
      </c>
      <c r="B35" s="18">
        <v>3727859</v>
      </c>
      <c r="C35" s="16">
        <v>3776800</v>
      </c>
      <c r="D35" s="16">
        <v>3527642</v>
      </c>
      <c r="E35" s="16">
        <v>3422218</v>
      </c>
      <c r="F35" s="16">
        <v>3375885</v>
      </c>
      <c r="G35" s="16">
        <v>3398056</v>
      </c>
      <c r="H35" s="16">
        <v>3384154</v>
      </c>
      <c r="I35" s="16">
        <v>3362917</v>
      </c>
      <c r="J35" s="16">
        <v>3327659</v>
      </c>
      <c r="K35" s="16">
        <v>3305109</v>
      </c>
      <c r="L35" s="16">
        <v>3303489</v>
      </c>
      <c r="M35" s="51">
        <v>3283825</v>
      </c>
      <c r="N35" s="18">
        <f t="shared" si="0"/>
        <v>41195613</v>
      </c>
    </row>
    <row r="36" spans="1:14" ht="12" customHeight="1">
      <c r="A36" s="10" t="str">
        <f>'Pregnant Women Participating'!A36</f>
        <v>Choctaw Indians, MS</v>
      </c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51"/>
      <c r="N36" s="18" t="str">
        <f t="shared" si="0"/>
        <v> </v>
      </c>
    </row>
    <row r="37" spans="1:14" ht="12" customHeight="1">
      <c r="A37" s="10" t="str">
        <f>'Pregnant Women Participating'!A37</f>
        <v>Eastern Cherokee, NC</v>
      </c>
      <c r="B37" s="18">
        <v>7957</v>
      </c>
      <c r="C37" s="16">
        <v>7443</v>
      </c>
      <c r="D37" s="16">
        <v>6414</v>
      </c>
      <c r="E37" s="16">
        <v>7085</v>
      </c>
      <c r="F37" s="16">
        <v>7869</v>
      </c>
      <c r="G37" s="16">
        <v>8275</v>
      </c>
      <c r="H37" s="16">
        <v>8764</v>
      </c>
      <c r="I37" s="16">
        <v>8473</v>
      </c>
      <c r="J37" s="16">
        <v>9126</v>
      </c>
      <c r="K37" s="16">
        <v>9053</v>
      </c>
      <c r="L37" s="16">
        <v>9203</v>
      </c>
      <c r="M37" s="51">
        <v>9299</v>
      </c>
      <c r="N37" s="18">
        <f t="shared" si="0"/>
        <v>98961</v>
      </c>
    </row>
    <row r="38" spans="1:14" s="23" customFormat="1" ht="24.75" customHeight="1">
      <c r="A38" s="19" t="str">
        <f>'Pregnant Women Participating'!A38</f>
        <v>Southeast Region</v>
      </c>
      <c r="B38" s="21">
        <v>30542227</v>
      </c>
      <c r="C38" s="20">
        <v>28794927</v>
      </c>
      <c r="D38" s="20">
        <v>28148974</v>
      </c>
      <c r="E38" s="20">
        <v>27873927</v>
      </c>
      <c r="F38" s="20">
        <v>27284974</v>
      </c>
      <c r="G38" s="20">
        <v>27455491</v>
      </c>
      <c r="H38" s="20">
        <v>27292018</v>
      </c>
      <c r="I38" s="20">
        <v>26884459</v>
      </c>
      <c r="J38" s="20">
        <v>27071209</v>
      </c>
      <c r="K38" s="20">
        <v>26764601</v>
      </c>
      <c r="L38" s="20">
        <v>26809800</v>
      </c>
      <c r="M38" s="50">
        <v>26674041</v>
      </c>
      <c r="N38" s="21">
        <f aca="true" t="shared" si="1" ref="N38:N69">IF(SUM(B38:M38)&gt;0,SUM(B38:M38)," ")</f>
        <v>331596648</v>
      </c>
    </row>
    <row r="39" spans="1:14" ht="12" customHeight="1">
      <c r="A39" s="10" t="str">
        <f>'Pregnant Women Participating'!A39</f>
        <v>Illinois</v>
      </c>
      <c r="B39" s="18">
        <v>5412987</v>
      </c>
      <c r="C39" s="16">
        <v>5914992</v>
      </c>
      <c r="D39" s="16">
        <v>5814424</v>
      </c>
      <c r="E39" s="16">
        <v>5751827</v>
      </c>
      <c r="F39" s="16">
        <v>5969366</v>
      </c>
      <c r="G39" s="16">
        <v>5755472</v>
      </c>
      <c r="H39" s="16">
        <v>6792629</v>
      </c>
      <c r="I39" s="16">
        <v>6761683</v>
      </c>
      <c r="J39" s="16">
        <v>5963062</v>
      </c>
      <c r="K39" s="16">
        <v>5923879</v>
      </c>
      <c r="L39" s="16">
        <v>6079629</v>
      </c>
      <c r="M39" s="51">
        <v>5941617</v>
      </c>
      <c r="N39" s="18">
        <f t="shared" si="1"/>
        <v>72081567</v>
      </c>
    </row>
    <row r="40" spans="1:14" ht="12" customHeight="1">
      <c r="A40" s="10" t="str">
        <f>'Pregnant Women Participating'!A40</f>
        <v>Indiana</v>
      </c>
      <c r="B40" s="18">
        <v>1518359</v>
      </c>
      <c r="C40" s="16">
        <v>2244479</v>
      </c>
      <c r="D40" s="16">
        <v>2557911</v>
      </c>
      <c r="E40" s="16">
        <v>2436700</v>
      </c>
      <c r="F40" s="16">
        <v>2672374</v>
      </c>
      <c r="G40" s="16">
        <v>3116118</v>
      </c>
      <c r="H40" s="16">
        <v>3106002</v>
      </c>
      <c r="I40" s="16">
        <v>3074754</v>
      </c>
      <c r="J40" s="16">
        <v>3072448</v>
      </c>
      <c r="K40" s="16">
        <v>3112087</v>
      </c>
      <c r="L40" s="16">
        <v>3174264</v>
      </c>
      <c r="M40" s="51">
        <v>7924268</v>
      </c>
      <c r="N40" s="18">
        <f t="shared" si="1"/>
        <v>38009764</v>
      </c>
    </row>
    <row r="41" spans="1:14" ht="12" customHeight="1">
      <c r="A41" s="10" t="str">
        <f>'Pregnant Women Participating'!A41</f>
        <v>Michigan</v>
      </c>
      <c r="B41" s="18">
        <v>4292913</v>
      </c>
      <c r="C41" s="16">
        <v>4256230</v>
      </c>
      <c r="D41" s="16">
        <v>4201556</v>
      </c>
      <c r="E41" s="16">
        <v>4213202</v>
      </c>
      <c r="F41" s="16">
        <v>4138051</v>
      </c>
      <c r="G41" s="16">
        <v>4192822</v>
      </c>
      <c r="H41" s="16">
        <v>4162010</v>
      </c>
      <c r="I41" s="16">
        <v>4190675</v>
      </c>
      <c r="J41" s="16">
        <v>4179172</v>
      </c>
      <c r="K41" s="16">
        <v>4212396</v>
      </c>
      <c r="L41" s="16">
        <v>4331598</v>
      </c>
      <c r="M41" s="51">
        <v>4321974</v>
      </c>
      <c r="N41" s="18">
        <f t="shared" si="1"/>
        <v>50692599</v>
      </c>
    </row>
    <row r="42" spans="1:14" ht="12" customHeight="1">
      <c r="A42" s="10" t="str">
        <f>'Pregnant Women Participating'!A42</f>
        <v>Minnesota</v>
      </c>
      <c r="B42" s="18">
        <v>2191491</v>
      </c>
      <c r="C42" s="16">
        <v>2148656</v>
      </c>
      <c r="D42" s="16">
        <v>2196125</v>
      </c>
      <c r="E42" s="16">
        <v>2167348</v>
      </c>
      <c r="F42" s="16">
        <v>2137386</v>
      </c>
      <c r="G42" s="16">
        <v>2174980</v>
      </c>
      <c r="H42" s="16">
        <v>2147879</v>
      </c>
      <c r="I42" s="16">
        <v>2116123</v>
      </c>
      <c r="J42" s="16">
        <v>2144784</v>
      </c>
      <c r="K42" s="16">
        <v>2130446</v>
      </c>
      <c r="L42" s="16">
        <v>2130668</v>
      </c>
      <c r="M42" s="51">
        <v>2112802</v>
      </c>
      <c r="N42" s="18">
        <f t="shared" si="1"/>
        <v>25798688</v>
      </c>
    </row>
    <row r="43" spans="1:14" ht="12" customHeight="1">
      <c r="A43" s="10" t="str">
        <f>'Pregnant Women Participating'!A43</f>
        <v>Ohio</v>
      </c>
      <c r="B43" s="18">
        <v>5647872</v>
      </c>
      <c r="C43" s="16">
        <v>5349981</v>
      </c>
      <c r="D43" s="16">
        <v>5113670</v>
      </c>
      <c r="E43" s="16">
        <v>4801636</v>
      </c>
      <c r="F43" s="16">
        <v>4725243</v>
      </c>
      <c r="G43" s="16">
        <v>4764308</v>
      </c>
      <c r="H43" s="16">
        <v>4730430</v>
      </c>
      <c r="I43" s="16">
        <v>4759962</v>
      </c>
      <c r="J43" s="16">
        <v>4797479</v>
      </c>
      <c r="K43" s="16">
        <v>4807231</v>
      </c>
      <c r="L43" s="16">
        <v>4875788</v>
      </c>
      <c r="M43" s="51">
        <v>4837888</v>
      </c>
      <c r="N43" s="18">
        <f t="shared" si="1"/>
        <v>59211488</v>
      </c>
    </row>
    <row r="44" spans="1:14" ht="12" customHeight="1">
      <c r="A44" s="10" t="str">
        <f>'Pregnant Women Participating'!A44</f>
        <v>Wisconsin</v>
      </c>
      <c r="B44" s="18">
        <v>2080730</v>
      </c>
      <c r="C44" s="16">
        <v>2072419</v>
      </c>
      <c r="D44" s="16">
        <v>2073339</v>
      </c>
      <c r="E44" s="16">
        <v>2076520</v>
      </c>
      <c r="F44" s="16">
        <v>2044990</v>
      </c>
      <c r="G44" s="16">
        <v>2034170</v>
      </c>
      <c r="H44" s="16">
        <v>2020616</v>
      </c>
      <c r="I44" s="16">
        <v>1983439</v>
      </c>
      <c r="J44" s="16">
        <v>2025911</v>
      </c>
      <c r="K44" s="16">
        <v>2017712</v>
      </c>
      <c r="L44" s="16">
        <v>2039692</v>
      </c>
      <c r="M44" s="51">
        <v>2045948</v>
      </c>
      <c r="N44" s="18">
        <f t="shared" si="1"/>
        <v>24515486</v>
      </c>
    </row>
    <row r="45" spans="1:14" s="23" customFormat="1" ht="24.75" customHeight="1">
      <c r="A45" s="19" t="str">
        <f>'Pregnant Women Participating'!A45</f>
        <v>Midwest Region</v>
      </c>
      <c r="B45" s="21">
        <v>21144352</v>
      </c>
      <c r="C45" s="20">
        <v>21986757</v>
      </c>
      <c r="D45" s="20">
        <v>21957025</v>
      </c>
      <c r="E45" s="20">
        <v>21447233</v>
      </c>
      <c r="F45" s="20">
        <v>21687410</v>
      </c>
      <c r="G45" s="20">
        <v>22037870</v>
      </c>
      <c r="H45" s="20">
        <v>22959566</v>
      </c>
      <c r="I45" s="20">
        <v>22886636</v>
      </c>
      <c r="J45" s="20">
        <v>22182856</v>
      </c>
      <c r="K45" s="20">
        <v>22203751</v>
      </c>
      <c r="L45" s="20">
        <v>22631639</v>
      </c>
      <c r="M45" s="50">
        <v>27184497</v>
      </c>
      <c r="N45" s="21">
        <f t="shared" si="1"/>
        <v>270309592</v>
      </c>
    </row>
    <row r="46" spans="1:14" ht="12" customHeight="1">
      <c r="A46" s="10" t="str">
        <f>'Pregnant Women Participating'!A46</f>
        <v>Arkansas</v>
      </c>
      <c r="B46" s="18">
        <v>2810033</v>
      </c>
      <c r="C46" s="16">
        <v>2000258</v>
      </c>
      <c r="D46" s="16">
        <v>1997436</v>
      </c>
      <c r="E46" s="16">
        <v>1986152</v>
      </c>
      <c r="F46" s="16">
        <v>1930526</v>
      </c>
      <c r="G46" s="16">
        <v>1979623</v>
      </c>
      <c r="H46" s="16">
        <v>1977740</v>
      </c>
      <c r="I46" s="16">
        <v>1973794</v>
      </c>
      <c r="J46" s="16">
        <v>1950795</v>
      </c>
      <c r="K46" s="16">
        <v>1945647</v>
      </c>
      <c r="L46" s="16">
        <v>1987990</v>
      </c>
      <c r="M46" s="51">
        <v>1904113</v>
      </c>
      <c r="N46" s="18">
        <f t="shared" si="1"/>
        <v>24444107</v>
      </c>
    </row>
    <row r="47" spans="1:14" ht="12" customHeight="1">
      <c r="A47" s="10" t="str">
        <f>'Pregnant Women Participating'!A47</f>
        <v>Louisiana</v>
      </c>
      <c r="B47" s="18">
        <v>2353226</v>
      </c>
      <c r="C47" s="16">
        <v>3158690</v>
      </c>
      <c r="D47" s="16">
        <v>3079882</v>
      </c>
      <c r="E47" s="16">
        <v>2955271</v>
      </c>
      <c r="F47" s="16">
        <v>2934593</v>
      </c>
      <c r="G47" s="16">
        <v>2968631</v>
      </c>
      <c r="H47" s="16">
        <v>2962567</v>
      </c>
      <c r="I47" s="16">
        <v>2909170</v>
      </c>
      <c r="J47" s="16">
        <v>2929797</v>
      </c>
      <c r="K47" s="16">
        <v>2934127</v>
      </c>
      <c r="L47" s="16">
        <v>3080386</v>
      </c>
      <c r="M47" s="51">
        <v>3063413</v>
      </c>
      <c r="N47" s="18">
        <f t="shared" si="1"/>
        <v>35329753</v>
      </c>
    </row>
    <row r="48" spans="1:14" ht="12" customHeight="1">
      <c r="A48" s="10" t="str">
        <f>'Pregnant Women Participating'!A48</f>
        <v>New Mexico</v>
      </c>
      <c r="B48" s="18">
        <v>1016909</v>
      </c>
      <c r="C48" s="16">
        <v>1006956</v>
      </c>
      <c r="D48" s="16">
        <v>995757</v>
      </c>
      <c r="E48" s="16">
        <v>995816</v>
      </c>
      <c r="F48" s="16">
        <v>978007</v>
      </c>
      <c r="G48" s="16">
        <v>983479</v>
      </c>
      <c r="H48" s="16">
        <v>974866</v>
      </c>
      <c r="I48" s="16">
        <v>905717</v>
      </c>
      <c r="J48" s="16">
        <v>972004</v>
      </c>
      <c r="K48" s="16">
        <v>982117</v>
      </c>
      <c r="L48" s="16">
        <v>1014581</v>
      </c>
      <c r="M48" s="51">
        <v>997087</v>
      </c>
      <c r="N48" s="18">
        <f t="shared" si="1"/>
        <v>11823296</v>
      </c>
    </row>
    <row r="49" spans="1:14" ht="12" customHeight="1">
      <c r="A49" s="10" t="str">
        <f>'Pregnant Women Participating'!A49</f>
        <v>Oklahoma</v>
      </c>
      <c r="B49" s="18">
        <v>1809839</v>
      </c>
      <c r="C49" s="16">
        <v>1789230</v>
      </c>
      <c r="D49" s="16">
        <v>1774241</v>
      </c>
      <c r="E49" s="16">
        <v>1750368</v>
      </c>
      <c r="F49" s="16">
        <v>1676075</v>
      </c>
      <c r="G49" s="16">
        <v>1728673</v>
      </c>
      <c r="H49" s="16">
        <v>1733716</v>
      </c>
      <c r="I49" s="16">
        <v>1711225</v>
      </c>
      <c r="J49" s="16">
        <v>1693620</v>
      </c>
      <c r="K49" s="16">
        <v>1684220</v>
      </c>
      <c r="L49" s="16">
        <v>1677908</v>
      </c>
      <c r="M49" s="51">
        <v>1677309</v>
      </c>
      <c r="N49" s="18">
        <f t="shared" si="1"/>
        <v>20706424</v>
      </c>
    </row>
    <row r="50" spans="1:14" ht="12" customHeight="1">
      <c r="A50" s="10" t="str">
        <f>'Pregnant Women Participating'!A50</f>
        <v>Texas</v>
      </c>
      <c r="B50" s="18">
        <v>19722241</v>
      </c>
      <c r="C50" s="16">
        <v>18970503</v>
      </c>
      <c r="D50" s="16">
        <v>18074192</v>
      </c>
      <c r="E50" s="16">
        <v>17400025</v>
      </c>
      <c r="F50" s="16">
        <v>16988998</v>
      </c>
      <c r="G50" s="16">
        <v>17170954</v>
      </c>
      <c r="H50" s="16">
        <v>16975967</v>
      </c>
      <c r="I50" s="16">
        <v>16786793</v>
      </c>
      <c r="J50" s="16">
        <v>16895406</v>
      </c>
      <c r="K50" s="16">
        <v>16716575</v>
      </c>
      <c r="L50" s="16">
        <v>16816682</v>
      </c>
      <c r="M50" s="51">
        <v>16447318</v>
      </c>
      <c r="N50" s="18">
        <f t="shared" si="1"/>
        <v>208965654</v>
      </c>
    </row>
    <row r="51" spans="1:14" ht="12" customHeight="1">
      <c r="A51" s="10" t="str">
        <f>'Pregnant Women Participating'!A51</f>
        <v>Acoma, Canoncito &amp; Laguna, NM</v>
      </c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51"/>
      <c r="N51" s="18" t="str">
        <f t="shared" si="1"/>
        <v> </v>
      </c>
    </row>
    <row r="52" spans="1:14" ht="12" customHeight="1">
      <c r="A52" s="10" t="str">
        <f>'Pregnant Women Participating'!A52</f>
        <v>Eight Northern Pueblos, NM</v>
      </c>
      <c r="B52" s="1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51"/>
      <c r="N52" s="18" t="str">
        <f t="shared" si="1"/>
        <v> </v>
      </c>
    </row>
    <row r="53" spans="1:14" ht="12" customHeight="1">
      <c r="A53" s="10" t="str">
        <f>'Pregnant Women Participating'!A53</f>
        <v>Five Sandoval Pueblos, NM</v>
      </c>
      <c r="B53" s="18">
        <v>1189</v>
      </c>
      <c r="C53" s="16">
        <v>1245</v>
      </c>
      <c r="D53" s="16">
        <v>1125</v>
      </c>
      <c r="E53" s="16">
        <v>1146</v>
      </c>
      <c r="F53" s="16">
        <v>1240</v>
      </c>
      <c r="G53" s="16">
        <v>1589</v>
      </c>
      <c r="H53" s="16">
        <v>1266</v>
      </c>
      <c r="I53" s="16">
        <v>1143</v>
      </c>
      <c r="J53" s="16">
        <v>1595</v>
      </c>
      <c r="K53" s="16">
        <v>1322</v>
      </c>
      <c r="L53" s="16">
        <v>1241</v>
      </c>
      <c r="M53" s="51">
        <v>1173</v>
      </c>
      <c r="N53" s="18">
        <f t="shared" si="1"/>
        <v>15274</v>
      </c>
    </row>
    <row r="54" spans="1:14" ht="12" customHeight="1">
      <c r="A54" s="10" t="str">
        <f>'Pregnant Women Participating'!A54</f>
        <v>Isleta Pueblo, NM</v>
      </c>
      <c r="B54" s="18">
        <v>4596</v>
      </c>
      <c r="C54" s="16">
        <v>6195</v>
      </c>
      <c r="D54" s="16">
        <v>6052</v>
      </c>
      <c r="E54" s="16">
        <v>6112</v>
      </c>
      <c r="F54" s="16">
        <v>6592</v>
      </c>
      <c r="G54" s="16">
        <v>5980</v>
      </c>
      <c r="H54" s="16">
        <v>6329</v>
      </c>
      <c r="I54" s="16">
        <v>6429</v>
      </c>
      <c r="J54" s="16">
        <v>6517</v>
      </c>
      <c r="K54" s="16">
        <v>6437</v>
      </c>
      <c r="L54" s="16">
        <v>6406</v>
      </c>
      <c r="M54" s="51">
        <v>6687</v>
      </c>
      <c r="N54" s="18">
        <f t="shared" si="1"/>
        <v>74332</v>
      </c>
    </row>
    <row r="55" spans="1:14" ht="12" customHeight="1">
      <c r="A55" s="10" t="str">
        <f>'Pregnant Women Participating'!A55</f>
        <v>San Felipe Pueblo, NM</v>
      </c>
      <c r="B55" s="18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/>
      <c r="M55" s="51"/>
      <c r="N55" s="18" t="str">
        <f t="shared" si="1"/>
        <v> </v>
      </c>
    </row>
    <row r="56" spans="1:14" ht="12" customHeight="1">
      <c r="A56" s="10" t="str">
        <f>'Pregnant Women Participating'!A56</f>
        <v>Santo Domingo Tribe, NM</v>
      </c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51"/>
      <c r="N56" s="18" t="str">
        <f t="shared" si="1"/>
        <v> </v>
      </c>
    </row>
    <row r="57" spans="1:14" ht="12" customHeight="1">
      <c r="A57" s="10" t="str">
        <f>'Pregnant Women Participating'!A57</f>
        <v>Zuni Pueblo, NM</v>
      </c>
      <c r="B57" s="18">
        <v>3229</v>
      </c>
      <c r="C57" s="16">
        <v>3298</v>
      </c>
      <c r="D57" s="16">
        <v>3506</v>
      </c>
      <c r="E57" s="16">
        <v>3587</v>
      </c>
      <c r="F57" s="16">
        <v>3030</v>
      </c>
      <c r="G57" s="16">
        <v>3699</v>
      </c>
      <c r="H57" s="16">
        <v>3379</v>
      </c>
      <c r="I57" s="16">
        <v>3247</v>
      </c>
      <c r="J57" s="16">
        <v>3902</v>
      </c>
      <c r="K57" s="16">
        <v>3505</v>
      </c>
      <c r="L57" s="16">
        <v>3409</v>
      </c>
      <c r="M57" s="51">
        <v>3553</v>
      </c>
      <c r="N57" s="18">
        <f t="shared" si="1"/>
        <v>41344</v>
      </c>
    </row>
    <row r="58" spans="1:14" ht="12" customHeight="1">
      <c r="A58" s="10" t="str">
        <f>'Pregnant Women Participating'!A58</f>
        <v>Cherokee Nation, OK</v>
      </c>
      <c r="B58" s="18">
        <v>94964</v>
      </c>
      <c r="C58" s="16">
        <v>87321</v>
      </c>
      <c r="D58" s="16">
        <v>84305</v>
      </c>
      <c r="E58" s="16">
        <v>81293</v>
      </c>
      <c r="F58" s="16">
        <v>81284</v>
      </c>
      <c r="G58" s="16">
        <v>82617</v>
      </c>
      <c r="H58" s="16">
        <v>85002</v>
      </c>
      <c r="I58" s="16">
        <v>79775</v>
      </c>
      <c r="J58" s="16">
        <v>85157</v>
      </c>
      <c r="K58" s="16">
        <v>87190</v>
      </c>
      <c r="L58" s="16">
        <v>84853</v>
      </c>
      <c r="M58" s="51">
        <v>86605</v>
      </c>
      <c r="N58" s="18">
        <f t="shared" si="1"/>
        <v>1020366</v>
      </c>
    </row>
    <row r="59" spans="1:14" ht="12" customHeight="1">
      <c r="A59" s="10" t="str">
        <f>'Pregnant Women Participating'!A59</f>
        <v>Chickasaw Nation, OK</v>
      </c>
      <c r="B59" s="18">
        <v>57362</v>
      </c>
      <c r="C59" s="16">
        <v>56613</v>
      </c>
      <c r="D59" s="16">
        <v>57153</v>
      </c>
      <c r="E59" s="16">
        <v>54612</v>
      </c>
      <c r="F59" s="16">
        <v>51367</v>
      </c>
      <c r="G59" s="16">
        <v>51617</v>
      </c>
      <c r="H59" s="16">
        <v>50351</v>
      </c>
      <c r="I59" s="16">
        <v>49083</v>
      </c>
      <c r="J59" s="16">
        <v>50606</v>
      </c>
      <c r="K59" s="16">
        <v>49465</v>
      </c>
      <c r="L59" s="16">
        <v>50502</v>
      </c>
      <c r="M59" s="51">
        <v>48311</v>
      </c>
      <c r="N59" s="18">
        <f t="shared" si="1"/>
        <v>627042</v>
      </c>
    </row>
    <row r="60" spans="1:14" ht="12" customHeight="1">
      <c r="A60" s="10" t="str">
        <f>'Pregnant Women Participating'!A60</f>
        <v>Choctaw Nation, OK</v>
      </c>
      <c r="B60" s="18">
        <v>80860</v>
      </c>
      <c r="C60" s="16">
        <v>80769</v>
      </c>
      <c r="D60" s="16">
        <v>81070</v>
      </c>
      <c r="E60" s="16">
        <v>83153</v>
      </c>
      <c r="F60" s="16">
        <v>77798</v>
      </c>
      <c r="G60" s="16">
        <v>79927</v>
      </c>
      <c r="H60" s="16">
        <v>78215</v>
      </c>
      <c r="I60" s="16">
        <v>77785</v>
      </c>
      <c r="J60" s="16">
        <v>78070</v>
      </c>
      <c r="K60" s="16">
        <v>78825</v>
      </c>
      <c r="L60" s="16">
        <v>77835</v>
      </c>
      <c r="M60" s="51">
        <v>73559</v>
      </c>
      <c r="N60" s="18">
        <f t="shared" si="1"/>
        <v>947866</v>
      </c>
    </row>
    <row r="61" spans="1:14" ht="12" customHeight="1">
      <c r="A61" s="10" t="str">
        <f>'Pregnant Women Participating'!A61</f>
        <v>Citizen Potawatomi Nation, OK</v>
      </c>
      <c r="B61" s="18">
        <v>17426</v>
      </c>
      <c r="C61" s="16">
        <v>16955</v>
      </c>
      <c r="D61" s="16">
        <v>17604</v>
      </c>
      <c r="E61" s="16">
        <v>18947</v>
      </c>
      <c r="F61" s="16">
        <v>17911</v>
      </c>
      <c r="G61" s="16">
        <v>17286</v>
      </c>
      <c r="H61" s="16">
        <v>17996</v>
      </c>
      <c r="I61" s="16">
        <v>18283</v>
      </c>
      <c r="J61" s="16">
        <v>17519</v>
      </c>
      <c r="K61" s="16">
        <v>17636</v>
      </c>
      <c r="L61" s="16">
        <v>17160</v>
      </c>
      <c r="M61" s="51">
        <v>17269</v>
      </c>
      <c r="N61" s="18">
        <f t="shared" si="1"/>
        <v>211992</v>
      </c>
    </row>
    <row r="62" spans="1:14" ht="12" customHeight="1">
      <c r="A62" s="10" t="str">
        <f>'Pregnant Women Participating'!A62</f>
        <v>Inter-Tribal Council, OK</v>
      </c>
      <c r="B62" s="18">
        <v>6553</v>
      </c>
      <c r="C62" s="16">
        <v>6991</v>
      </c>
      <c r="D62" s="16">
        <v>6802</v>
      </c>
      <c r="E62" s="16">
        <v>7065</v>
      </c>
      <c r="F62" s="16">
        <v>7368</v>
      </c>
      <c r="G62" s="16">
        <v>7628</v>
      </c>
      <c r="H62" s="16">
        <v>7359</v>
      </c>
      <c r="I62" s="16">
        <v>7424</v>
      </c>
      <c r="J62" s="16">
        <v>7369</v>
      </c>
      <c r="K62" s="16">
        <v>7369</v>
      </c>
      <c r="L62" s="16">
        <v>7222</v>
      </c>
      <c r="M62" s="51">
        <v>7469</v>
      </c>
      <c r="N62" s="18">
        <f t="shared" si="1"/>
        <v>86619</v>
      </c>
    </row>
    <row r="63" spans="1:14" ht="12" customHeight="1">
      <c r="A63" s="10" t="str">
        <f>'Pregnant Women Participating'!A63</f>
        <v>Muscogee Creek Nation, OK</v>
      </c>
      <c r="B63" s="18">
        <v>40384</v>
      </c>
      <c r="C63" s="16">
        <v>40215</v>
      </c>
      <c r="D63" s="16">
        <v>40610</v>
      </c>
      <c r="E63" s="16">
        <v>41744</v>
      </c>
      <c r="F63" s="16">
        <v>40768</v>
      </c>
      <c r="G63" s="16">
        <v>40807</v>
      </c>
      <c r="H63" s="16">
        <v>43043</v>
      </c>
      <c r="I63" s="16">
        <v>42828</v>
      </c>
      <c r="J63" s="16">
        <v>42305</v>
      </c>
      <c r="K63" s="16">
        <v>42150</v>
      </c>
      <c r="L63" s="16">
        <v>41532</v>
      </c>
      <c r="M63" s="51">
        <v>41609</v>
      </c>
      <c r="N63" s="18">
        <f t="shared" si="1"/>
        <v>497995</v>
      </c>
    </row>
    <row r="64" spans="1:14" ht="12" customHeight="1">
      <c r="A64" s="10" t="str">
        <f>'Pregnant Women Participating'!A64</f>
        <v>Osage Tribal Council, OK</v>
      </c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51"/>
      <c r="N64" s="18" t="str">
        <f t="shared" si="1"/>
        <v> </v>
      </c>
    </row>
    <row r="65" spans="1:14" ht="12" customHeight="1">
      <c r="A65" s="10" t="str">
        <f>'Pregnant Women Participating'!A65</f>
        <v>Otoe-Missouria Tribe, OK</v>
      </c>
      <c r="B65" s="18">
        <v>8276</v>
      </c>
      <c r="C65" s="16">
        <v>7285</v>
      </c>
      <c r="D65" s="16">
        <v>7265</v>
      </c>
      <c r="E65" s="16">
        <v>7722</v>
      </c>
      <c r="F65" s="16">
        <v>6920</v>
      </c>
      <c r="G65" s="16">
        <v>6080</v>
      </c>
      <c r="H65" s="16">
        <v>6461</v>
      </c>
      <c r="I65" s="16">
        <v>6999</v>
      </c>
      <c r="J65" s="16">
        <v>7333</v>
      </c>
      <c r="K65" s="16">
        <v>7030</v>
      </c>
      <c r="L65" s="16">
        <v>7254</v>
      </c>
      <c r="M65" s="51">
        <v>7765</v>
      </c>
      <c r="N65" s="18">
        <f t="shared" si="1"/>
        <v>86390</v>
      </c>
    </row>
    <row r="66" spans="1:14" ht="12" customHeight="1">
      <c r="A66" s="10" t="str">
        <f>'Pregnant Women Participating'!A66</f>
        <v>Wichita, Caddo &amp; Delaware (WCD), OK</v>
      </c>
      <c r="B66" s="18">
        <v>58846</v>
      </c>
      <c r="C66" s="16">
        <v>58950</v>
      </c>
      <c r="D66" s="16">
        <v>58967</v>
      </c>
      <c r="E66" s="16">
        <v>60775</v>
      </c>
      <c r="F66" s="16">
        <v>59690</v>
      </c>
      <c r="G66" s="16">
        <v>63471</v>
      </c>
      <c r="H66" s="16">
        <v>66117</v>
      </c>
      <c r="I66" s="16">
        <v>63870</v>
      </c>
      <c r="J66" s="16">
        <v>62291</v>
      </c>
      <c r="K66" s="16">
        <v>63920</v>
      </c>
      <c r="L66" s="16">
        <v>63527</v>
      </c>
      <c r="M66" s="51">
        <v>63285</v>
      </c>
      <c r="N66" s="18">
        <f t="shared" si="1"/>
        <v>743709</v>
      </c>
    </row>
    <row r="67" spans="1:14" s="23" customFormat="1" ht="24.75" customHeight="1">
      <c r="A67" s="19" t="str">
        <f>'Pregnant Women Participating'!A67</f>
        <v>Southwest Region</v>
      </c>
      <c r="B67" s="21">
        <v>28085933</v>
      </c>
      <c r="C67" s="20">
        <v>27291474</v>
      </c>
      <c r="D67" s="20">
        <v>26285967</v>
      </c>
      <c r="E67" s="20">
        <v>25453788</v>
      </c>
      <c r="F67" s="20">
        <v>24862167</v>
      </c>
      <c r="G67" s="20">
        <v>25192061</v>
      </c>
      <c r="H67" s="20">
        <v>24990374</v>
      </c>
      <c r="I67" s="20">
        <v>24643565</v>
      </c>
      <c r="J67" s="20">
        <v>24804286</v>
      </c>
      <c r="K67" s="20">
        <v>24627535</v>
      </c>
      <c r="L67" s="20">
        <v>24938488</v>
      </c>
      <c r="M67" s="50">
        <v>24446525</v>
      </c>
      <c r="N67" s="21">
        <f t="shared" si="1"/>
        <v>305622163</v>
      </c>
    </row>
    <row r="68" spans="1:14" ht="12" customHeight="1">
      <c r="A68" s="10" t="str">
        <f>'Pregnant Women Participating'!A68</f>
        <v>Colorado</v>
      </c>
      <c r="B68" s="18">
        <v>1575771</v>
      </c>
      <c r="C68" s="16">
        <v>1584625</v>
      </c>
      <c r="D68" s="16">
        <v>1572448</v>
      </c>
      <c r="E68" s="16">
        <v>1581063</v>
      </c>
      <c r="F68" s="16">
        <v>1556771</v>
      </c>
      <c r="G68" s="16">
        <v>1587397</v>
      </c>
      <c r="H68" s="16">
        <v>1582557</v>
      </c>
      <c r="I68" s="16">
        <v>1567391</v>
      </c>
      <c r="J68" s="16">
        <v>1538650</v>
      </c>
      <c r="K68" s="16">
        <v>1543427</v>
      </c>
      <c r="L68" s="16">
        <v>1577490</v>
      </c>
      <c r="M68" s="51">
        <v>1572004</v>
      </c>
      <c r="N68" s="18">
        <f t="shared" si="1"/>
        <v>18839594</v>
      </c>
    </row>
    <row r="69" spans="1:14" ht="12" customHeight="1">
      <c r="A69" s="10" t="str">
        <f>'Pregnant Women Participating'!A69</f>
        <v>Iowa</v>
      </c>
      <c r="B69" s="18">
        <v>1365357</v>
      </c>
      <c r="C69" s="16">
        <v>1312983</v>
      </c>
      <c r="D69" s="16">
        <v>1283433</v>
      </c>
      <c r="E69" s="16">
        <v>1274061</v>
      </c>
      <c r="F69" s="16">
        <v>1258727</v>
      </c>
      <c r="G69" s="16">
        <v>1250846</v>
      </c>
      <c r="H69" s="16">
        <v>1260629</v>
      </c>
      <c r="I69" s="16">
        <v>1204718</v>
      </c>
      <c r="J69" s="16">
        <v>1235298</v>
      </c>
      <c r="K69" s="16">
        <v>1229584</v>
      </c>
      <c r="L69" s="16">
        <v>1237698</v>
      </c>
      <c r="M69" s="51">
        <v>1206625</v>
      </c>
      <c r="N69" s="18">
        <f t="shared" si="1"/>
        <v>15119959</v>
      </c>
    </row>
    <row r="70" spans="1:14" ht="12" customHeight="1">
      <c r="A70" s="10" t="str">
        <f>'Pregnant Women Participating'!A70</f>
        <v>Kansas</v>
      </c>
      <c r="B70" s="18">
        <v>1352431</v>
      </c>
      <c r="C70" s="16">
        <v>1332544</v>
      </c>
      <c r="D70" s="16">
        <v>1350093</v>
      </c>
      <c r="E70" s="16">
        <v>1347444</v>
      </c>
      <c r="F70" s="16">
        <v>1313167</v>
      </c>
      <c r="G70" s="16">
        <v>1342683</v>
      </c>
      <c r="H70" s="16">
        <v>1340507</v>
      </c>
      <c r="I70" s="16">
        <v>1319560</v>
      </c>
      <c r="J70" s="16">
        <v>1321977</v>
      </c>
      <c r="K70" s="16">
        <v>1322713</v>
      </c>
      <c r="L70" s="16">
        <v>1330034</v>
      </c>
      <c r="M70" s="51">
        <v>1309404</v>
      </c>
      <c r="N70" s="18">
        <f aca="true" t="shared" si="2" ref="N70:N101">IF(SUM(B70:M70)&gt;0,SUM(B70:M70)," ")</f>
        <v>15982557</v>
      </c>
    </row>
    <row r="71" spans="1:14" ht="12" customHeight="1">
      <c r="A71" s="10" t="str">
        <f>'Pregnant Women Participating'!A71</f>
        <v>Missouri</v>
      </c>
      <c r="B71" s="18">
        <v>2958570</v>
      </c>
      <c r="C71" s="16">
        <v>2759269</v>
      </c>
      <c r="D71" s="16">
        <v>2894608</v>
      </c>
      <c r="E71" s="16">
        <v>2802353</v>
      </c>
      <c r="F71" s="16">
        <v>2545499</v>
      </c>
      <c r="G71" s="16">
        <v>2769819</v>
      </c>
      <c r="H71" s="16">
        <v>2835268</v>
      </c>
      <c r="I71" s="16">
        <v>2652537</v>
      </c>
      <c r="J71" s="16">
        <v>2864969</v>
      </c>
      <c r="K71" s="16">
        <v>2741948</v>
      </c>
      <c r="L71" s="16">
        <v>2884130</v>
      </c>
      <c r="M71" s="51">
        <v>2878325</v>
      </c>
      <c r="N71" s="18">
        <f t="shared" si="2"/>
        <v>33587295</v>
      </c>
    </row>
    <row r="72" spans="1:14" ht="12" customHeight="1">
      <c r="A72" s="10" t="str">
        <f>'Pregnant Women Participating'!A72</f>
        <v>Montana</v>
      </c>
      <c r="B72" s="18">
        <v>371345</v>
      </c>
      <c r="C72" s="16">
        <v>348334</v>
      </c>
      <c r="D72" s="16">
        <v>360151</v>
      </c>
      <c r="E72" s="16">
        <v>293286</v>
      </c>
      <c r="F72" s="16">
        <v>270593</v>
      </c>
      <c r="G72" s="16">
        <v>340171</v>
      </c>
      <c r="H72" s="16">
        <v>304484</v>
      </c>
      <c r="I72" s="16">
        <v>281430</v>
      </c>
      <c r="J72" s="16">
        <v>311343</v>
      </c>
      <c r="K72" s="16">
        <v>301035</v>
      </c>
      <c r="L72" s="16">
        <v>303187</v>
      </c>
      <c r="M72" s="51">
        <v>295646</v>
      </c>
      <c r="N72" s="18">
        <f t="shared" si="2"/>
        <v>3781005</v>
      </c>
    </row>
    <row r="73" spans="1:14" ht="12" customHeight="1">
      <c r="A73" s="10" t="str">
        <f>'Pregnant Women Participating'!A73</f>
        <v>Nebraska</v>
      </c>
      <c r="B73" s="18">
        <v>748877</v>
      </c>
      <c r="C73" s="16">
        <v>717014</v>
      </c>
      <c r="D73" s="16">
        <v>711074</v>
      </c>
      <c r="E73" s="16">
        <v>715499</v>
      </c>
      <c r="F73" s="16">
        <v>695994</v>
      </c>
      <c r="G73" s="16">
        <v>712505</v>
      </c>
      <c r="H73" s="16">
        <v>711893</v>
      </c>
      <c r="I73" s="16">
        <v>696945</v>
      </c>
      <c r="J73" s="16">
        <v>713045</v>
      </c>
      <c r="K73" s="16">
        <v>716953</v>
      </c>
      <c r="L73" s="16">
        <v>729872</v>
      </c>
      <c r="M73" s="51">
        <v>730064</v>
      </c>
      <c r="N73" s="18">
        <f t="shared" si="2"/>
        <v>8599735</v>
      </c>
    </row>
    <row r="74" spans="1:14" ht="12" customHeight="1">
      <c r="A74" s="10" t="str">
        <f>'Pregnant Women Participating'!A74</f>
        <v>North Dakota</v>
      </c>
      <c r="B74" s="18">
        <v>199117</v>
      </c>
      <c r="C74" s="16">
        <v>183011</v>
      </c>
      <c r="D74" s="16">
        <v>184432</v>
      </c>
      <c r="E74" s="16">
        <v>178195</v>
      </c>
      <c r="F74" s="16">
        <v>174672</v>
      </c>
      <c r="G74" s="16">
        <v>179720</v>
      </c>
      <c r="H74" s="16">
        <v>172878</v>
      </c>
      <c r="I74" s="16">
        <v>168731</v>
      </c>
      <c r="J74" s="16">
        <v>173572</v>
      </c>
      <c r="K74" s="16">
        <v>167497</v>
      </c>
      <c r="L74" s="16">
        <v>171425</v>
      </c>
      <c r="M74" s="51">
        <v>164714</v>
      </c>
      <c r="N74" s="18">
        <f t="shared" si="2"/>
        <v>2117964</v>
      </c>
    </row>
    <row r="75" spans="1:14" ht="12" customHeight="1">
      <c r="A75" s="10" t="str">
        <f>'Pregnant Women Participating'!A75</f>
        <v>South Dakota</v>
      </c>
      <c r="B75" s="18">
        <v>288583</v>
      </c>
      <c r="C75" s="16">
        <v>291081</v>
      </c>
      <c r="D75" s="16">
        <v>300940</v>
      </c>
      <c r="E75" s="16">
        <v>306967</v>
      </c>
      <c r="F75" s="16">
        <v>305194</v>
      </c>
      <c r="G75" s="16">
        <v>313632</v>
      </c>
      <c r="H75" s="16">
        <v>299650</v>
      </c>
      <c r="I75" s="16">
        <v>311418</v>
      </c>
      <c r="J75" s="16">
        <v>313364</v>
      </c>
      <c r="K75" s="16">
        <v>311527</v>
      </c>
      <c r="L75" s="16">
        <v>294928</v>
      </c>
      <c r="M75" s="51">
        <v>310705</v>
      </c>
      <c r="N75" s="18">
        <f t="shared" si="2"/>
        <v>3647989</v>
      </c>
    </row>
    <row r="76" spans="1:14" ht="12" customHeight="1">
      <c r="A76" s="10" t="str">
        <f>'Pregnant Women Participating'!A76</f>
        <v>Utah</v>
      </c>
      <c r="B76" s="18">
        <v>834378</v>
      </c>
      <c r="C76" s="16">
        <v>819120</v>
      </c>
      <c r="D76" s="16">
        <v>820321</v>
      </c>
      <c r="E76" s="16">
        <v>785844</v>
      </c>
      <c r="F76" s="16">
        <v>768837</v>
      </c>
      <c r="G76" s="16">
        <v>805285</v>
      </c>
      <c r="H76" s="16">
        <v>787300</v>
      </c>
      <c r="I76" s="16">
        <v>758945</v>
      </c>
      <c r="J76" s="16">
        <v>775445</v>
      </c>
      <c r="K76" s="16">
        <v>753393</v>
      </c>
      <c r="L76" s="16">
        <v>757603</v>
      </c>
      <c r="M76" s="51">
        <v>740683</v>
      </c>
      <c r="N76" s="18">
        <f t="shared" si="2"/>
        <v>9407154</v>
      </c>
    </row>
    <row r="77" spans="1:14" ht="12" customHeight="1">
      <c r="A77" s="10" t="str">
        <f>'Pregnant Women Participating'!A77</f>
        <v>Wyoming</v>
      </c>
      <c r="B77" s="18">
        <v>189214</v>
      </c>
      <c r="C77" s="16">
        <v>190343</v>
      </c>
      <c r="D77" s="16">
        <v>196177</v>
      </c>
      <c r="E77" s="16">
        <v>190164</v>
      </c>
      <c r="F77" s="16">
        <v>184054</v>
      </c>
      <c r="G77" s="16">
        <v>182738</v>
      </c>
      <c r="H77" s="16">
        <v>180551</v>
      </c>
      <c r="I77" s="16">
        <v>181926</v>
      </c>
      <c r="J77" s="16">
        <v>181842</v>
      </c>
      <c r="K77" s="16">
        <v>181532</v>
      </c>
      <c r="L77" s="16">
        <v>181523</v>
      </c>
      <c r="M77" s="51">
        <v>191260</v>
      </c>
      <c r="N77" s="18">
        <f t="shared" si="2"/>
        <v>2231324</v>
      </c>
    </row>
    <row r="78" spans="1:14" ht="12" customHeight="1">
      <c r="A78" s="10" t="str">
        <f>'Pregnant Women Participating'!A78</f>
        <v>Ute Mountain Ute Tribe, CO</v>
      </c>
      <c r="B78" s="1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51"/>
      <c r="N78" s="18" t="str">
        <f t="shared" si="2"/>
        <v> </v>
      </c>
    </row>
    <row r="79" spans="1:14" ht="12" customHeight="1">
      <c r="A79" s="10" t="str">
        <f>'Pregnant Women Participating'!A79</f>
        <v>Omaha Sioux, NE</v>
      </c>
      <c r="B79" s="1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51"/>
      <c r="N79" s="18" t="str">
        <f t="shared" si="2"/>
        <v> </v>
      </c>
    </row>
    <row r="80" spans="1:14" ht="12" customHeight="1">
      <c r="A80" s="10" t="str">
        <f>'Pregnant Women Participating'!A80</f>
        <v>Santee Sioux, NE</v>
      </c>
      <c r="B80" s="18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51">
        <v>0</v>
      </c>
      <c r="N80" s="18" t="str">
        <f t="shared" si="2"/>
        <v> </v>
      </c>
    </row>
    <row r="81" spans="1:14" ht="12" customHeight="1">
      <c r="A81" s="10" t="str">
        <f>'Pregnant Women Participating'!A81</f>
        <v>Winnebago Tribe, NE</v>
      </c>
      <c r="B81" s="1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51"/>
      <c r="N81" s="18" t="str">
        <f t="shared" si="2"/>
        <v> </v>
      </c>
    </row>
    <row r="82" spans="1:14" ht="12" customHeight="1">
      <c r="A82" s="10" t="str">
        <f>'Pregnant Women Participating'!A82</f>
        <v>Standing Rock Sioux Tribe, ND</v>
      </c>
      <c r="B82" s="18">
        <v>4849</v>
      </c>
      <c r="C82" s="16">
        <v>5105</v>
      </c>
      <c r="D82" s="16">
        <v>5642</v>
      </c>
      <c r="E82" s="16">
        <v>4659</v>
      </c>
      <c r="F82" s="16">
        <v>4824</v>
      </c>
      <c r="G82" s="16">
        <v>5086</v>
      </c>
      <c r="H82" s="16">
        <v>5315</v>
      </c>
      <c r="I82" s="16">
        <v>5095</v>
      </c>
      <c r="J82" s="16">
        <v>5103</v>
      </c>
      <c r="K82" s="16">
        <v>4970</v>
      </c>
      <c r="L82" s="16">
        <v>5360</v>
      </c>
      <c r="M82" s="51">
        <v>5046</v>
      </c>
      <c r="N82" s="18">
        <f t="shared" si="2"/>
        <v>61054</v>
      </c>
    </row>
    <row r="83" spans="1:14" ht="12" customHeight="1">
      <c r="A83" s="10" t="str">
        <f>'Pregnant Women Participating'!A83</f>
        <v>Three Affiliated Tribes, ND</v>
      </c>
      <c r="B83" s="18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/>
      <c r="L83" s="16"/>
      <c r="M83" s="51"/>
      <c r="N83" s="18" t="str">
        <f t="shared" si="2"/>
        <v> </v>
      </c>
    </row>
    <row r="84" spans="1:14" ht="12" customHeight="1">
      <c r="A84" s="10" t="str">
        <f>'Pregnant Women Participating'!A84</f>
        <v>Cheyenne River Sioux, SD</v>
      </c>
      <c r="B84" s="18">
        <v>5252</v>
      </c>
      <c r="C84" s="16">
        <v>5137</v>
      </c>
      <c r="D84" s="16">
        <v>4779</v>
      </c>
      <c r="E84" s="16">
        <v>4641</v>
      </c>
      <c r="F84" s="16">
        <v>5106</v>
      </c>
      <c r="G84" s="16">
        <v>5106</v>
      </c>
      <c r="H84" s="16">
        <v>5549</v>
      </c>
      <c r="I84" s="16">
        <v>5670</v>
      </c>
      <c r="J84" s="16">
        <v>5963</v>
      </c>
      <c r="K84" s="16">
        <v>6063</v>
      </c>
      <c r="L84" s="16">
        <v>7104</v>
      </c>
      <c r="M84" s="51">
        <v>7016</v>
      </c>
      <c r="N84" s="18">
        <f t="shared" si="2"/>
        <v>67386</v>
      </c>
    </row>
    <row r="85" spans="1:14" ht="12" customHeight="1">
      <c r="A85" s="10" t="str">
        <f>'Pregnant Women Participating'!A85</f>
        <v>Rosebud Sioux, SD</v>
      </c>
      <c r="B85" s="18">
        <v>12155</v>
      </c>
      <c r="C85" s="16">
        <v>12505</v>
      </c>
      <c r="D85" s="16">
        <v>12385</v>
      </c>
      <c r="E85" s="16">
        <v>12164</v>
      </c>
      <c r="F85" s="16">
        <v>11533</v>
      </c>
      <c r="G85" s="16">
        <v>11260</v>
      </c>
      <c r="H85" s="16">
        <v>11013</v>
      </c>
      <c r="I85" s="16">
        <v>10536</v>
      </c>
      <c r="J85" s="16">
        <v>10500</v>
      </c>
      <c r="K85" s="16">
        <v>11502</v>
      </c>
      <c r="L85" s="16">
        <v>10967</v>
      </c>
      <c r="M85" s="51">
        <v>11079</v>
      </c>
      <c r="N85" s="18">
        <f t="shared" si="2"/>
        <v>137599</v>
      </c>
    </row>
    <row r="86" spans="1:14" ht="12" customHeight="1">
      <c r="A86" s="10" t="str">
        <f>'Pregnant Women Participating'!A86</f>
        <v>Northern Arapahoe, WY</v>
      </c>
      <c r="B86" s="18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51">
        <v>0</v>
      </c>
      <c r="N86" s="18" t="str">
        <f t="shared" si="2"/>
        <v> </v>
      </c>
    </row>
    <row r="87" spans="1:14" ht="12" customHeight="1">
      <c r="A87" s="10" t="str">
        <f>'Pregnant Women Participating'!A87</f>
        <v>Shoshone Tribe, WY</v>
      </c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51"/>
      <c r="N87" s="18" t="str">
        <f t="shared" si="2"/>
        <v> </v>
      </c>
    </row>
    <row r="88" spans="1:14" s="23" customFormat="1" ht="24.75" customHeight="1">
      <c r="A88" s="19" t="str">
        <f>'Pregnant Women Participating'!A88</f>
        <v>Mountain Plains</v>
      </c>
      <c r="B88" s="21">
        <v>9905899</v>
      </c>
      <c r="C88" s="20">
        <v>9561071</v>
      </c>
      <c r="D88" s="20">
        <v>9696483</v>
      </c>
      <c r="E88" s="20">
        <v>9496340</v>
      </c>
      <c r="F88" s="20">
        <v>9094971</v>
      </c>
      <c r="G88" s="20">
        <v>9506248</v>
      </c>
      <c r="H88" s="20">
        <v>9497594</v>
      </c>
      <c r="I88" s="20">
        <v>9164902</v>
      </c>
      <c r="J88" s="20">
        <v>9451071</v>
      </c>
      <c r="K88" s="20">
        <v>9292144</v>
      </c>
      <c r="L88" s="20">
        <v>9491321</v>
      </c>
      <c r="M88" s="50">
        <v>9422571</v>
      </c>
      <c r="N88" s="21">
        <f t="shared" si="2"/>
        <v>113580615</v>
      </c>
    </row>
    <row r="89" spans="1:14" ht="12" customHeight="1">
      <c r="A89" s="11" t="str">
        <f>'Pregnant Women Participating'!A89</f>
        <v>Alaska</v>
      </c>
      <c r="B89" s="18">
        <v>327538</v>
      </c>
      <c r="C89" s="16">
        <v>326555</v>
      </c>
      <c r="D89" s="16">
        <v>358733</v>
      </c>
      <c r="E89" s="16">
        <v>364677</v>
      </c>
      <c r="F89" s="16">
        <v>323881</v>
      </c>
      <c r="G89" s="16">
        <v>349113</v>
      </c>
      <c r="H89" s="16">
        <v>340552</v>
      </c>
      <c r="I89" s="16">
        <v>349709</v>
      </c>
      <c r="J89" s="16">
        <v>334493</v>
      </c>
      <c r="K89" s="16">
        <v>326755</v>
      </c>
      <c r="L89" s="16">
        <v>356260</v>
      </c>
      <c r="M89" s="51">
        <v>334274</v>
      </c>
      <c r="N89" s="18">
        <f t="shared" si="2"/>
        <v>4092540</v>
      </c>
    </row>
    <row r="90" spans="1:14" ht="12" customHeight="1">
      <c r="A90" s="11" t="str">
        <f>'Pregnant Women Participating'!A90</f>
        <v>American Samoa</v>
      </c>
      <c r="B90" s="18">
        <v>69203</v>
      </c>
      <c r="C90" s="16">
        <v>66826</v>
      </c>
      <c r="D90" s="16">
        <v>64951</v>
      </c>
      <c r="E90" s="16">
        <v>62149</v>
      </c>
      <c r="F90" s="16">
        <v>59872</v>
      </c>
      <c r="G90" s="16">
        <v>62147</v>
      </c>
      <c r="H90" s="16">
        <v>63754</v>
      </c>
      <c r="I90" s="16">
        <v>66195</v>
      </c>
      <c r="J90" s="16">
        <v>65034</v>
      </c>
      <c r="K90" s="16">
        <v>66018</v>
      </c>
      <c r="L90" s="16">
        <v>68782</v>
      </c>
      <c r="M90" s="51">
        <v>65505</v>
      </c>
      <c r="N90" s="18">
        <f t="shared" si="2"/>
        <v>780436</v>
      </c>
    </row>
    <row r="91" spans="1:14" ht="12" customHeight="1">
      <c r="A91" s="11" t="str">
        <f>'Pregnant Women Participating'!A91</f>
        <v>Arizona</v>
      </c>
      <c r="B91" s="18">
        <v>3199994</v>
      </c>
      <c r="C91" s="16">
        <v>3177205</v>
      </c>
      <c r="D91" s="16">
        <v>3192306</v>
      </c>
      <c r="E91" s="16">
        <v>3161451</v>
      </c>
      <c r="F91" s="16">
        <v>3113643</v>
      </c>
      <c r="G91" s="16">
        <v>3115045</v>
      </c>
      <c r="H91" s="16">
        <v>3117861</v>
      </c>
      <c r="I91" s="16">
        <v>3088408</v>
      </c>
      <c r="J91" s="16">
        <v>3088452</v>
      </c>
      <c r="K91" s="16">
        <v>3050246</v>
      </c>
      <c r="L91" s="16">
        <v>3035057</v>
      </c>
      <c r="M91" s="51">
        <v>3016865</v>
      </c>
      <c r="N91" s="18">
        <f t="shared" si="2"/>
        <v>37356533</v>
      </c>
    </row>
    <row r="92" spans="1:14" ht="12" customHeight="1">
      <c r="A92" s="11" t="str">
        <f>'Pregnant Women Participating'!A92</f>
        <v>California</v>
      </c>
      <c r="B92" s="18">
        <v>19975413</v>
      </c>
      <c r="C92" s="16">
        <v>19116884</v>
      </c>
      <c r="D92" s="16">
        <v>19020534</v>
      </c>
      <c r="E92" s="16">
        <v>18915605</v>
      </c>
      <c r="F92" s="16">
        <v>18264884</v>
      </c>
      <c r="G92" s="16">
        <v>18311453</v>
      </c>
      <c r="H92" s="16">
        <v>18179030</v>
      </c>
      <c r="I92" s="16">
        <v>18048115</v>
      </c>
      <c r="J92" s="16">
        <v>18176879</v>
      </c>
      <c r="K92" s="16">
        <v>18222132</v>
      </c>
      <c r="L92" s="16">
        <v>18614871</v>
      </c>
      <c r="M92" s="51">
        <v>18682251</v>
      </c>
      <c r="N92" s="18">
        <f t="shared" si="2"/>
        <v>223528051</v>
      </c>
    </row>
    <row r="93" spans="1:14" ht="12" customHeight="1">
      <c r="A93" s="11" t="str">
        <f>'Pregnant Women Participating'!A93</f>
        <v>Guam</v>
      </c>
      <c r="B93" s="18">
        <v>130354</v>
      </c>
      <c r="C93" s="16">
        <v>127515</v>
      </c>
      <c r="D93" s="16">
        <v>126129</v>
      </c>
      <c r="E93" s="16">
        <v>126824</v>
      </c>
      <c r="F93" s="16">
        <v>128696</v>
      </c>
      <c r="G93" s="16">
        <v>133000</v>
      </c>
      <c r="H93" s="16">
        <v>133966</v>
      </c>
      <c r="I93" s="16">
        <v>131739</v>
      </c>
      <c r="J93" s="16">
        <v>132704</v>
      </c>
      <c r="K93" s="16">
        <v>132580</v>
      </c>
      <c r="L93" s="16">
        <v>133031</v>
      </c>
      <c r="M93" s="51">
        <v>117858</v>
      </c>
      <c r="N93" s="18">
        <f t="shared" si="2"/>
        <v>1554396</v>
      </c>
    </row>
    <row r="94" spans="1:14" ht="12" customHeight="1">
      <c r="A94" s="11" t="str">
        <f>'Pregnant Women Participating'!A94</f>
        <v>Hawaii</v>
      </c>
      <c r="B94" s="18">
        <v>549176</v>
      </c>
      <c r="C94" s="16">
        <v>542003</v>
      </c>
      <c r="D94" s="16">
        <v>542417</v>
      </c>
      <c r="E94" s="16">
        <v>532788</v>
      </c>
      <c r="F94" s="16">
        <v>521796</v>
      </c>
      <c r="G94" s="16">
        <v>531181</v>
      </c>
      <c r="H94" s="16">
        <v>529629</v>
      </c>
      <c r="I94" s="16">
        <v>520403</v>
      </c>
      <c r="J94" s="16">
        <v>530521</v>
      </c>
      <c r="K94" s="16">
        <v>530525</v>
      </c>
      <c r="L94" s="16">
        <v>537633</v>
      </c>
      <c r="M94" s="51">
        <v>528240</v>
      </c>
      <c r="N94" s="18">
        <f t="shared" si="2"/>
        <v>6396312</v>
      </c>
    </row>
    <row r="95" spans="1:14" ht="12" customHeight="1">
      <c r="A95" s="11" t="str">
        <f>'Pregnant Women Participating'!A95</f>
        <v>Idaho</v>
      </c>
      <c r="B95" s="18">
        <v>668163</v>
      </c>
      <c r="C95" s="16">
        <v>638316</v>
      </c>
      <c r="D95" s="16">
        <v>639433</v>
      </c>
      <c r="E95" s="16">
        <v>638906</v>
      </c>
      <c r="F95" s="16">
        <v>605061</v>
      </c>
      <c r="G95" s="16">
        <v>632441</v>
      </c>
      <c r="H95" s="16">
        <v>622515</v>
      </c>
      <c r="I95" s="16">
        <v>607553</v>
      </c>
      <c r="J95" s="16">
        <v>610716</v>
      </c>
      <c r="K95" s="16">
        <v>613357</v>
      </c>
      <c r="L95" s="16">
        <v>614246</v>
      </c>
      <c r="M95" s="51">
        <v>604908</v>
      </c>
      <c r="N95" s="18">
        <f t="shared" si="2"/>
        <v>7495615</v>
      </c>
    </row>
    <row r="96" spans="1:14" ht="12" customHeight="1">
      <c r="A96" s="11" t="str">
        <f>'Pregnant Women Participating'!A96</f>
        <v>Nevada</v>
      </c>
      <c r="B96" s="18">
        <v>1302271</v>
      </c>
      <c r="C96" s="16">
        <v>1200485</v>
      </c>
      <c r="D96" s="16">
        <v>1287195</v>
      </c>
      <c r="E96" s="16">
        <v>1194288</v>
      </c>
      <c r="F96" s="16">
        <v>1189947</v>
      </c>
      <c r="G96" s="16">
        <v>1191362</v>
      </c>
      <c r="H96" s="16">
        <v>1180688</v>
      </c>
      <c r="I96" s="16">
        <v>1203892</v>
      </c>
      <c r="J96" s="16">
        <v>1198239</v>
      </c>
      <c r="K96" s="16">
        <v>1217493</v>
      </c>
      <c r="L96" s="16">
        <v>1209936</v>
      </c>
      <c r="M96" s="51">
        <v>1204427</v>
      </c>
      <c r="N96" s="18">
        <f t="shared" si="2"/>
        <v>14580223</v>
      </c>
    </row>
    <row r="97" spans="1:14" ht="12" customHeight="1">
      <c r="A97" s="11" t="str">
        <f>'Pregnant Women Participating'!A97</f>
        <v>Oregon</v>
      </c>
      <c r="B97" s="18">
        <v>1396298</v>
      </c>
      <c r="C97" s="16">
        <v>1354948</v>
      </c>
      <c r="D97" s="16">
        <v>1351761</v>
      </c>
      <c r="E97" s="16">
        <v>1331381</v>
      </c>
      <c r="F97" s="16">
        <v>1313999</v>
      </c>
      <c r="G97" s="16">
        <v>1324519</v>
      </c>
      <c r="H97" s="16">
        <v>1320999</v>
      </c>
      <c r="I97" s="16">
        <v>1308717</v>
      </c>
      <c r="J97" s="16">
        <v>1313137</v>
      </c>
      <c r="K97" s="16">
        <v>1299723</v>
      </c>
      <c r="L97" s="16">
        <v>1309164</v>
      </c>
      <c r="M97" s="51">
        <v>1298621</v>
      </c>
      <c r="N97" s="18">
        <f t="shared" si="2"/>
        <v>15923267</v>
      </c>
    </row>
    <row r="98" spans="1:14" ht="12" customHeight="1">
      <c r="A98" s="11" t="str">
        <f>'Pregnant Women Participating'!A98</f>
        <v>Washington</v>
      </c>
      <c r="B98" s="18">
        <v>2695198</v>
      </c>
      <c r="C98" s="16">
        <v>2534246</v>
      </c>
      <c r="D98" s="16">
        <v>2496137</v>
      </c>
      <c r="E98" s="16">
        <v>2485211</v>
      </c>
      <c r="F98" s="16">
        <v>2407010</v>
      </c>
      <c r="G98" s="16">
        <v>2452689</v>
      </c>
      <c r="H98" s="16">
        <v>2442892</v>
      </c>
      <c r="I98" s="16">
        <v>2342863</v>
      </c>
      <c r="J98" s="16">
        <v>2372317</v>
      </c>
      <c r="K98" s="16">
        <v>2360515</v>
      </c>
      <c r="L98" s="16">
        <v>2370539</v>
      </c>
      <c r="M98" s="51">
        <v>2355432</v>
      </c>
      <c r="N98" s="18">
        <f t="shared" si="2"/>
        <v>29315049</v>
      </c>
    </row>
    <row r="99" spans="1:14" ht="12" customHeight="1">
      <c r="A99" s="11" t="str">
        <f>'Pregnant Women Participating'!A99</f>
        <v>Northern Marianas</v>
      </c>
      <c r="B99" s="18">
        <v>58123</v>
      </c>
      <c r="C99" s="16">
        <v>58383</v>
      </c>
      <c r="D99" s="16">
        <v>59804</v>
      </c>
      <c r="E99" s="16">
        <v>59140</v>
      </c>
      <c r="F99" s="16">
        <v>57716</v>
      </c>
      <c r="G99" s="16">
        <v>58348</v>
      </c>
      <c r="H99" s="16">
        <v>57368</v>
      </c>
      <c r="I99" s="16">
        <v>57889</v>
      </c>
      <c r="J99" s="16">
        <v>58467</v>
      </c>
      <c r="K99" s="16">
        <v>57285</v>
      </c>
      <c r="L99" s="16">
        <v>55229</v>
      </c>
      <c r="M99" s="51">
        <v>54026</v>
      </c>
      <c r="N99" s="18">
        <f t="shared" si="2"/>
        <v>691778</v>
      </c>
    </row>
    <row r="100" spans="1:14" ht="12" customHeight="1">
      <c r="A100" s="11" t="str">
        <f>'Pregnant Women Participating'!A100</f>
        <v>Inter-Tribal Council, AZ</v>
      </c>
      <c r="B100" s="18">
        <v>182895</v>
      </c>
      <c r="C100" s="16">
        <v>178144</v>
      </c>
      <c r="D100" s="16">
        <v>183672</v>
      </c>
      <c r="E100" s="16">
        <v>180687</v>
      </c>
      <c r="F100" s="16">
        <v>174953</v>
      </c>
      <c r="G100" s="16">
        <v>178206</v>
      </c>
      <c r="H100" s="16">
        <v>179478</v>
      </c>
      <c r="I100" s="16">
        <v>177651</v>
      </c>
      <c r="J100" s="16">
        <v>181217</v>
      </c>
      <c r="K100" s="16">
        <v>179310</v>
      </c>
      <c r="L100" s="16">
        <v>178596</v>
      </c>
      <c r="M100" s="51">
        <v>172806</v>
      </c>
      <c r="N100" s="18">
        <f t="shared" si="2"/>
        <v>2147615</v>
      </c>
    </row>
    <row r="101" spans="1:14" ht="12" customHeight="1">
      <c r="A101" s="11" t="str">
        <f>'Pregnant Women Participating'!A101</f>
        <v>Navajo Nation, AZ</v>
      </c>
      <c r="B101" s="18">
        <v>159635</v>
      </c>
      <c r="C101" s="16">
        <v>153594</v>
      </c>
      <c r="D101" s="16">
        <v>153145</v>
      </c>
      <c r="E101" s="16">
        <v>152110</v>
      </c>
      <c r="F101" s="16">
        <v>147158</v>
      </c>
      <c r="G101" s="16">
        <v>150193</v>
      </c>
      <c r="H101" s="16">
        <v>151579</v>
      </c>
      <c r="I101" s="16">
        <v>147645</v>
      </c>
      <c r="J101" s="16">
        <v>151388</v>
      </c>
      <c r="K101" s="16">
        <v>150638</v>
      </c>
      <c r="L101" s="16">
        <v>151027</v>
      </c>
      <c r="M101" s="51">
        <v>147477</v>
      </c>
      <c r="N101" s="18">
        <f t="shared" si="2"/>
        <v>1815589</v>
      </c>
    </row>
    <row r="102" spans="1:14" ht="12" customHeight="1">
      <c r="A102" s="11" t="str">
        <f>'Pregnant Women Participating'!A102</f>
        <v>Inter-Tribal Council, NV</v>
      </c>
      <c r="B102" s="18">
        <v>26751</v>
      </c>
      <c r="C102" s="16">
        <v>25022</v>
      </c>
      <c r="D102" s="16">
        <v>28713</v>
      </c>
      <c r="E102" s="16">
        <v>26898</v>
      </c>
      <c r="F102" s="16">
        <v>24774</v>
      </c>
      <c r="G102" s="16">
        <v>28722</v>
      </c>
      <c r="H102" s="16">
        <v>27328</v>
      </c>
      <c r="I102" s="16">
        <v>26785</v>
      </c>
      <c r="J102" s="16">
        <v>26686</v>
      </c>
      <c r="K102" s="16">
        <v>27071</v>
      </c>
      <c r="L102" s="16">
        <v>25228</v>
      </c>
      <c r="M102" s="51">
        <v>22550</v>
      </c>
      <c r="N102" s="18">
        <f>IF(SUM(B102:M102)&gt;0,SUM(B102:M102)," ")</f>
        <v>316528</v>
      </c>
    </row>
    <row r="103" spans="1:14" s="23" customFormat="1" ht="24.75" customHeight="1">
      <c r="A103" s="19" t="str">
        <f>'Pregnant Women Participating'!A103</f>
        <v>Western Region</v>
      </c>
      <c r="B103" s="21">
        <v>30741012</v>
      </c>
      <c r="C103" s="20">
        <v>29500126</v>
      </c>
      <c r="D103" s="20">
        <v>29504930</v>
      </c>
      <c r="E103" s="20">
        <v>29232115</v>
      </c>
      <c r="F103" s="20">
        <v>28333390</v>
      </c>
      <c r="G103" s="20">
        <v>28518419</v>
      </c>
      <c r="H103" s="20">
        <v>28347639</v>
      </c>
      <c r="I103" s="20">
        <v>28077564</v>
      </c>
      <c r="J103" s="20">
        <v>28240250</v>
      </c>
      <c r="K103" s="20">
        <v>28233648</v>
      </c>
      <c r="L103" s="20">
        <v>28659599</v>
      </c>
      <c r="M103" s="50">
        <v>28605240</v>
      </c>
      <c r="N103" s="21">
        <f>IF(SUM(B103:M103)&gt;0,SUM(B103:M103)," ")</f>
        <v>345993932</v>
      </c>
    </row>
    <row r="104" spans="1:14" s="38" customFormat="1" ht="16.5" customHeight="1" thickBot="1">
      <c r="A104" s="35" t="str">
        <f>'Pregnant Women Participating'!A104</f>
        <v>TOTAL</v>
      </c>
      <c r="B104" s="36">
        <v>148448960</v>
      </c>
      <c r="C104" s="37">
        <v>144869772</v>
      </c>
      <c r="D104" s="37">
        <v>143037017</v>
      </c>
      <c r="E104" s="37">
        <v>140623126</v>
      </c>
      <c r="F104" s="37">
        <v>137804389</v>
      </c>
      <c r="G104" s="37">
        <v>139866991</v>
      </c>
      <c r="H104" s="37">
        <v>140083840</v>
      </c>
      <c r="I104" s="37">
        <v>138415515</v>
      </c>
      <c r="J104" s="37">
        <v>138421771</v>
      </c>
      <c r="K104" s="37">
        <v>137826542</v>
      </c>
      <c r="L104" s="37">
        <v>139530672</v>
      </c>
      <c r="M104" s="53">
        <v>143110861</v>
      </c>
      <c r="N104" s="36">
        <f>IF(SUM(B104:M104)&gt;0,SUM(B104:M104)," ")</f>
        <v>1692039456</v>
      </c>
    </row>
    <row r="105" s="7" customFormat="1" ht="12.75" customHeight="1" thickTop="1">
      <c r="A105" s="12"/>
    </row>
    <row r="106" ht="12">
      <c r="A106" s="12"/>
    </row>
    <row r="107" s="60" customFormat="1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0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9.7109375" style="3" customWidth="1"/>
    <col min="3" max="16384" width="9.140625" style="3" customWidth="1"/>
  </cols>
  <sheetData>
    <row r="1" spans="1:2" ht="12" customHeight="1">
      <c r="A1" s="14" t="s">
        <v>3</v>
      </c>
      <c r="B1" s="2"/>
    </row>
    <row r="2" spans="1:2" ht="12" customHeight="1">
      <c r="A2" s="14" t="str">
        <f>'Pregnant Women Participating'!A2</f>
        <v>FISCAL YEAR 2010</v>
      </c>
      <c r="B2" s="2"/>
    </row>
    <row r="3" spans="1:2" ht="12" customHeight="1">
      <c r="A3" s="1" t="str">
        <f>'Pregnant Women Participating'!A3</f>
        <v>Data as of December 11, 2015</v>
      </c>
      <c r="B3" s="4"/>
    </row>
    <row r="4" spans="1:2" ht="12" customHeight="1">
      <c r="A4" s="4"/>
      <c r="B4" s="27"/>
    </row>
    <row r="5" spans="1:2" s="5" customFormat="1" ht="24" customHeight="1">
      <c r="A5" s="9" t="s">
        <v>0</v>
      </c>
      <c r="B5" s="15" t="s">
        <v>142</v>
      </c>
    </row>
    <row r="6" spans="1:2" s="7" customFormat="1" ht="12" customHeight="1">
      <c r="A6" s="10" t="str">
        <f>'Pregnant Women Participating'!A6</f>
        <v>Connecticut</v>
      </c>
      <c r="B6" s="16">
        <v>12669773</v>
      </c>
    </row>
    <row r="7" spans="1:2" s="7" customFormat="1" ht="12" customHeight="1">
      <c r="A7" s="10" t="str">
        <f>'Pregnant Women Participating'!A7</f>
        <v>Maine</v>
      </c>
      <c r="B7" s="16">
        <v>5591849</v>
      </c>
    </row>
    <row r="8" spans="1:2" s="7" customFormat="1" ht="12" customHeight="1">
      <c r="A8" s="10" t="str">
        <f>'Pregnant Women Participating'!A8</f>
        <v>Massachusetts</v>
      </c>
      <c r="B8" s="16">
        <v>27578200</v>
      </c>
    </row>
    <row r="9" spans="1:2" s="7" customFormat="1" ht="12" customHeight="1">
      <c r="A9" s="10" t="str">
        <f>'Pregnant Women Participating'!A9</f>
        <v>New Hampshire</v>
      </c>
      <c r="B9" s="16">
        <v>4447768</v>
      </c>
    </row>
    <row r="10" spans="1:2" s="7" customFormat="1" ht="12" customHeight="1">
      <c r="A10" s="10" t="str">
        <f>'Pregnant Women Participating'!A10</f>
        <v>New York</v>
      </c>
      <c r="B10" s="16">
        <v>100459206</v>
      </c>
    </row>
    <row r="11" spans="1:2" s="7" customFormat="1" ht="12" customHeight="1">
      <c r="A11" s="10" t="str">
        <f>'Pregnant Women Participating'!A11</f>
        <v>Rhode Island</v>
      </c>
      <c r="B11" s="16">
        <v>5945031</v>
      </c>
    </row>
    <row r="12" spans="1:2" s="7" customFormat="1" ht="12" customHeight="1">
      <c r="A12" s="10" t="str">
        <f>'Pregnant Women Participating'!A12</f>
        <v>Vermont</v>
      </c>
      <c r="B12" s="16">
        <v>4361103</v>
      </c>
    </row>
    <row r="13" spans="1:2" s="7" customFormat="1" ht="12" customHeight="1">
      <c r="A13" s="10" t="str">
        <f>'Pregnant Women Participating'!A13</f>
        <v>Indian Township, ME</v>
      </c>
      <c r="B13" s="16">
        <v>53459</v>
      </c>
    </row>
    <row r="14" spans="1:2" s="7" customFormat="1" ht="12" customHeight="1">
      <c r="A14" s="10" t="str">
        <f>'Pregnant Women Participating'!A14</f>
        <v>Pleasant Point, ME</v>
      </c>
      <c r="B14" s="16">
        <v>37653</v>
      </c>
    </row>
    <row r="15" spans="1:2" s="7" customFormat="1" ht="12" customHeight="1">
      <c r="A15" s="10" t="str">
        <f>'Pregnant Women Participating'!A15</f>
        <v>Seneca Nation, NY</v>
      </c>
      <c r="B15" s="16">
        <v>50555</v>
      </c>
    </row>
    <row r="16" spans="1:2" s="22" customFormat="1" ht="24.75" customHeight="1">
      <c r="A16" s="19" t="str">
        <f>'Pregnant Women Participating'!A16</f>
        <v>Northeast Region</v>
      </c>
      <c r="B16" s="20">
        <v>161194597</v>
      </c>
    </row>
    <row r="17" spans="1:2" ht="12" customHeight="1">
      <c r="A17" s="10" t="str">
        <f>'Pregnant Women Participating'!A17</f>
        <v>Delaware</v>
      </c>
      <c r="B17" s="6">
        <v>4625182</v>
      </c>
    </row>
    <row r="18" spans="1:2" ht="12" customHeight="1">
      <c r="A18" s="10" t="str">
        <f>'Pregnant Women Participating'!A18</f>
        <v>District of Columbia</v>
      </c>
      <c r="B18" s="6">
        <v>6204652</v>
      </c>
    </row>
    <row r="19" spans="1:2" ht="12" customHeight="1">
      <c r="A19" s="10" t="str">
        <f>'Pregnant Women Participating'!A19</f>
        <v>Maryland</v>
      </c>
      <c r="B19" s="6">
        <v>29957586</v>
      </c>
    </row>
    <row r="20" spans="1:2" ht="12" customHeight="1">
      <c r="A20" s="10" t="str">
        <f>'Pregnant Women Participating'!A20</f>
        <v>New Jersey</v>
      </c>
      <c r="B20" s="6">
        <v>31013223</v>
      </c>
    </row>
    <row r="21" spans="1:2" ht="12" customHeight="1">
      <c r="A21" s="10" t="str">
        <f>'Pregnant Women Participating'!A21</f>
        <v>Pennsylvania</v>
      </c>
      <c r="B21" s="6">
        <v>59532194</v>
      </c>
    </row>
    <row r="22" spans="1:2" ht="12" customHeight="1">
      <c r="A22" s="10" t="str">
        <f>'Pregnant Women Participating'!A22</f>
        <v>Puerto Rico</v>
      </c>
      <c r="B22" s="6">
        <v>39149062</v>
      </c>
    </row>
    <row r="23" spans="1:2" ht="12" customHeight="1">
      <c r="A23" s="10" t="str">
        <f>'Pregnant Women Participating'!A23</f>
        <v>Virginia</v>
      </c>
      <c r="B23" s="6">
        <v>30127686</v>
      </c>
    </row>
    <row r="24" spans="1:2" ht="12" customHeight="1">
      <c r="A24" s="10" t="str">
        <f>'Pregnant Women Participating'!A24</f>
        <v>Virgin Islands</v>
      </c>
      <c r="B24" s="6">
        <v>2152116</v>
      </c>
    </row>
    <row r="25" spans="1:2" ht="12" customHeight="1">
      <c r="A25" s="10" t="str">
        <f>'Pregnant Women Participating'!A25</f>
        <v>West Virginia</v>
      </c>
      <c r="B25" s="6">
        <v>11180774</v>
      </c>
    </row>
    <row r="26" spans="1:2" s="23" customFormat="1" ht="24.75" customHeight="1">
      <c r="A26" s="19" t="str">
        <f>'Pregnant Women Participating'!A26</f>
        <v>Mid-Atlantic Region</v>
      </c>
      <c r="B26" s="20">
        <v>213942475</v>
      </c>
    </row>
    <row r="27" spans="1:2" ht="12" customHeight="1">
      <c r="A27" s="10" t="str">
        <f>'Pregnant Women Participating'!A27</f>
        <v>Alabama</v>
      </c>
      <c r="B27" s="6">
        <v>34369611</v>
      </c>
    </row>
    <row r="28" spans="1:2" ht="12" customHeight="1">
      <c r="A28" s="10" t="str">
        <f>'Pregnant Women Participating'!A28</f>
        <v>Florida</v>
      </c>
      <c r="B28" s="6">
        <v>100700889</v>
      </c>
    </row>
    <row r="29" spans="1:2" ht="12" customHeight="1">
      <c r="A29" s="10" t="str">
        <f>'Pregnant Women Participating'!A29</f>
        <v>Georgia</v>
      </c>
      <c r="B29" s="6">
        <v>66576602</v>
      </c>
    </row>
    <row r="30" spans="1:2" ht="12" customHeight="1">
      <c r="A30" s="10" t="str">
        <f>'Pregnant Women Participating'!A30</f>
        <v>Georgia</v>
      </c>
      <c r="B30" s="6"/>
    </row>
    <row r="31" spans="1:2" ht="12" customHeight="1">
      <c r="A31" s="10" t="str">
        <f>'Pregnant Women Participating'!A31</f>
        <v>Kentucky</v>
      </c>
      <c r="B31" s="6">
        <v>30209927</v>
      </c>
    </row>
    <row r="32" spans="1:2" ht="12" customHeight="1">
      <c r="A32" s="10" t="str">
        <f>'Pregnant Women Participating'!A32</f>
        <v>Mississippi</v>
      </c>
      <c r="B32" s="6">
        <v>20842095</v>
      </c>
    </row>
    <row r="33" spans="1:2" ht="12" customHeight="1">
      <c r="A33" s="10" t="str">
        <f>'Pregnant Women Participating'!A33</f>
        <v>North Carolina</v>
      </c>
      <c r="B33" s="6">
        <v>54111303</v>
      </c>
    </row>
    <row r="34" spans="1:2" ht="12" customHeight="1">
      <c r="A34" s="10" t="str">
        <f>'Pregnant Women Participating'!A34</f>
        <v>South Carolina</v>
      </c>
      <c r="B34" s="6">
        <v>25691882</v>
      </c>
    </row>
    <row r="35" spans="1:2" ht="12" customHeight="1">
      <c r="A35" s="10" t="str">
        <f>'Pregnant Women Participating'!A35</f>
        <v>Tennessee</v>
      </c>
      <c r="B35" s="6">
        <v>42394178</v>
      </c>
    </row>
    <row r="36" spans="1:2" ht="12" customHeight="1">
      <c r="A36" s="10" t="str">
        <f>'Pregnant Women Participating'!A36</f>
        <v>Choctaw Indians, MS</v>
      </c>
      <c r="B36" s="6">
        <v>306267</v>
      </c>
    </row>
    <row r="37" spans="1:2" ht="12" customHeight="1">
      <c r="A37" s="10" t="str">
        <f>'Pregnant Women Participating'!A37</f>
        <v>Eastern Cherokee, NC</v>
      </c>
      <c r="B37" s="6">
        <v>314699</v>
      </c>
    </row>
    <row r="38" spans="1:2" s="23" customFormat="1" ht="24.75" customHeight="1">
      <c r="A38" s="19" t="str">
        <f>'Pregnant Women Participating'!A38</f>
        <v>Southeast Region</v>
      </c>
      <c r="B38" s="20">
        <v>375517453</v>
      </c>
    </row>
    <row r="39" spans="1:2" ht="12" customHeight="1">
      <c r="A39" s="10" t="str">
        <f>'Pregnant Women Participating'!A39</f>
        <v>Illinois</v>
      </c>
      <c r="B39" s="6">
        <v>56361823</v>
      </c>
    </row>
    <row r="40" spans="1:2" ht="12" customHeight="1">
      <c r="A40" s="10" t="str">
        <f>'Pregnant Women Participating'!A40</f>
        <v>Indiana</v>
      </c>
      <c r="B40" s="6">
        <v>28310343</v>
      </c>
    </row>
    <row r="41" spans="1:2" ht="12" customHeight="1">
      <c r="A41" s="10" t="str">
        <f>'Pregnant Women Participating'!A41</f>
        <v>Michigan</v>
      </c>
      <c r="B41" s="6">
        <v>54894550</v>
      </c>
    </row>
    <row r="42" spans="1:2" ht="12" customHeight="1">
      <c r="A42" s="10" t="str">
        <f>'Pregnant Women Participating'!A42</f>
        <v>Minnesota</v>
      </c>
      <c r="B42" s="6">
        <v>29812119</v>
      </c>
    </row>
    <row r="43" spans="1:2" ht="12" customHeight="1">
      <c r="A43" s="10" t="str">
        <f>'Pregnant Women Participating'!A43</f>
        <v>Ohio</v>
      </c>
      <c r="B43" s="6">
        <v>58867609</v>
      </c>
    </row>
    <row r="44" spans="1:2" ht="12" customHeight="1">
      <c r="A44" s="10" t="str">
        <f>'Pregnant Women Participating'!A44</f>
        <v>Wisconsin</v>
      </c>
      <c r="B44" s="6">
        <v>28315327</v>
      </c>
    </row>
    <row r="45" spans="1:2" s="23" customFormat="1" ht="24.75" customHeight="1">
      <c r="A45" s="19" t="str">
        <f>'Pregnant Women Participating'!A45</f>
        <v>Midwest Region</v>
      </c>
      <c r="B45" s="20">
        <v>256561771</v>
      </c>
    </row>
    <row r="46" spans="1:2" ht="12" customHeight="1">
      <c r="A46" s="10" t="str">
        <f>'Pregnant Women Participating'!A46</f>
        <v>Arkansas</v>
      </c>
      <c r="B46" s="16">
        <v>19388244</v>
      </c>
    </row>
    <row r="47" spans="1:2" ht="12" customHeight="1">
      <c r="A47" s="10" t="str">
        <f>'Pregnant Women Participating'!A47</f>
        <v>Louisiana</v>
      </c>
      <c r="B47" s="16">
        <v>28573150</v>
      </c>
    </row>
    <row r="48" spans="1:2" ht="12" customHeight="1">
      <c r="A48" s="10" t="str">
        <f>'Pregnant Women Participating'!A48</f>
        <v>New Mexico</v>
      </c>
      <c r="B48" s="16">
        <v>13843563</v>
      </c>
    </row>
    <row r="49" spans="1:2" ht="12" customHeight="1">
      <c r="A49" s="10" t="str">
        <f>'Pregnant Women Participating'!A49</f>
        <v>Oklahoma</v>
      </c>
      <c r="B49" s="16">
        <v>21502468</v>
      </c>
    </row>
    <row r="50" spans="1:2" ht="12" customHeight="1">
      <c r="A50" s="10" t="str">
        <f>'Pregnant Women Participating'!A50</f>
        <v>Texas</v>
      </c>
      <c r="B50" s="16">
        <v>198579756</v>
      </c>
    </row>
    <row r="51" spans="1:2" ht="12" customHeight="1">
      <c r="A51" s="10" t="str">
        <f>'Pregnant Women Participating'!A51</f>
        <v>Acoma, Canoncito &amp; Laguna, NM</v>
      </c>
      <c r="B51" s="16">
        <v>265122</v>
      </c>
    </row>
    <row r="52" spans="1:2" ht="12" customHeight="1">
      <c r="A52" s="10" t="str">
        <f>'Pregnant Women Participating'!A52</f>
        <v>Eight Northern Pueblos, NM</v>
      </c>
      <c r="B52" s="16">
        <v>191822</v>
      </c>
    </row>
    <row r="53" spans="1:2" ht="12" customHeight="1">
      <c r="A53" s="10" t="str">
        <f>'Pregnant Women Participating'!A53</f>
        <v>Five Sandoval Pueblos, NM</v>
      </c>
      <c r="B53" s="16">
        <v>227856</v>
      </c>
    </row>
    <row r="54" spans="1:2" ht="12" customHeight="1">
      <c r="A54" s="10" t="str">
        <f>'Pregnant Women Participating'!A54</f>
        <v>Isleta Pueblo, NM</v>
      </c>
      <c r="B54" s="16">
        <v>372067</v>
      </c>
    </row>
    <row r="55" spans="1:2" ht="12" customHeight="1">
      <c r="A55" s="10" t="str">
        <f>'Pregnant Women Participating'!A55</f>
        <v>San Felipe Pueblo, NM</v>
      </c>
      <c r="B55" s="16">
        <v>226588</v>
      </c>
    </row>
    <row r="56" spans="1:2" ht="12" customHeight="1">
      <c r="A56" s="10" t="str">
        <f>'Pregnant Women Participating'!A56</f>
        <v>Santo Domingo Tribe, NM</v>
      </c>
      <c r="B56" s="16">
        <v>173261</v>
      </c>
    </row>
    <row r="57" spans="1:2" ht="12" customHeight="1">
      <c r="A57" s="10" t="str">
        <f>'Pregnant Women Participating'!A57</f>
        <v>Zuni Pueblo, NM</v>
      </c>
      <c r="B57" s="16">
        <v>427935</v>
      </c>
    </row>
    <row r="58" spans="1:2" ht="12" customHeight="1">
      <c r="A58" s="10" t="str">
        <f>'Pregnant Women Participating'!A58</f>
        <v>Cherokee Nation, OK</v>
      </c>
      <c r="B58" s="16">
        <v>2469558</v>
      </c>
    </row>
    <row r="59" spans="1:2" ht="12" customHeight="1">
      <c r="A59" s="10" t="str">
        <f>'Pregnant Women Participating'!A59</f>
        <v>Chickasaw Nation, OK</v>
      </c>
      <c r="B59" s="16">
        <v>2145315</v>
      </c>
    </row>
    <row r="60" spans="1:2" ht="12" customHeight="1">
      <c r="A60" s="10" t="str">
        <f>'Pregnant Women Participating'!A60</f>
        <v>Choctaw Nation, OK</v>
      </c>
      <c r="B60" s="16">
        <v>1193262</v>
      </c>
    </row>
    <row r="61" spans="1:2" ht="12" customHeight="1">
      <c r="A61" s="10" t="str">
        <f>'Pregnant Women Participating'!A61</f>
        <v>Citizen Potawatomi Nation, OK</v>
      </c>
      <c r="B61" s="16">
        <v>619188</v>
      </c>
    </row>
    <row r="62" spans="1:2" ht="12" customHeight="1">
      <c r="A62" s="10" t="str">
        <f>'Pregnant Women Participating'!A62</f>
        <v>Inter-Tribal Council, OK</v>
      </c>
      <c r="B62" s="16">
        <v>271783</v>
      </c>
    </row>
    <row r="63" spans="1:2" ht="12" customHeight="1">
      <c r="A63" s="10" t="str">
        <f>'Pregnant Women Participating'!A63</f>
        <v>Muscogee Creek Nation, OK</v>
      </c>
      <c r="B63" s="16">
        <v>908598</v>
      </c>
    </row>
    <row r="64" spans="1:2" ht="12" customHeight="1">
      <c r="A64" s="10" t="str">
        <f>'Pregnant Women Participating'!A64</f>
        <v>Osage Tribal Council, OK</v>
      </c>
      <c r="B64" s="16">
        <v>1025398</v>
      </c>
    </row>
    <row r="65" spans="1:2" ht="12" customHeight="1">
      <c r="A65" s="10" t="str">
        <f>'Pregnant Women Participating'!A65</f>
        <v>Otoe-Missouria Tribe, OK</v>
      </c>
      <c r="B65" s="16">
        <v>313228</v>
      </c>
    </row>
    <row r="66" spans="1:2" ht="12" customHeight="1">
      <c r="A66" s="10" t="str">
        <f>'Pregnant Women Participating'!A66</f>
        <v>Wichita, Caddo &amp; Delaware (WCD), OK</v>
      </c>
      <c r="B66" s="16">
        <v>4691060</v>
      </c>
    </row>
    <row r="67" spans="1:2" s="23" customFormat="1" ht="24.75" customHeight="1">
      <c r="A67" s="19" t="str">
        <f>'Pregnant Women Participating'!A67</f>
        <v>Southwest Region</v>
      </c>
      <c r="B67" s="20">
        <v>297409222</v>
      </c>
    </row>
    <row r="68" spans="1:2" ht="12" customHeight="1">
      <c r="A68" s="10" t="str">
        <f>'Pregnant Women Participating'!A68</f>
        <v>Colorado</v>
      </c>
      <c r="B68" s="18">
        <v>24561229</v>
      </c>
    </row>
    <row r="69" spans="1:2" ht="12" customHeight="1">
      <c r="A69" s="10" t="str">
        <f>'Pregnant Women Participating'!A69</f>
        <v>Iowa</v>
      </c>
      <c r="B69" s="18">
        <v>16911439</v>
      </c>
    </row>
    <row r="70" spans="1:2" ht="12" customHeight="1">
      <c r="A70" s="10" t="str">
        <f>'Pregnant Women Participating'!A70</f>
        <v>Kansas</v>
      </c>
      <c r="B70" s="18">
        <v>14961401</v>
      </c>
    </row>
    <row r="71" spans="1:2" ht="12" customHeight="1">
      <c r="A71" s="10" t="str">
        <f>'Pregnant Women Participating'!A71</f>
        <v>Missouri</v>
      </c>
      <c r="B71" s="18">
        <v>29624390</v>
      </c>
    </row>
    <row r="72" spans="1:2" ht="12" customHeight="1">
      <c r="A72" s="10" t="str">
        <f>'Pregnant Women Participating'!A72</f>
        <v>Montana</v>
      </c>
      <c r="B72" s="18">
        <v>6115134</v>
      </c>
    </row>
    <row r="73" spans="1:2" ht="12" customHeight="1">
      <c r="A73" s="10" t="str">
        <f>'Pregnant Women Participating'!A73</f>
        <v>Nebraska</v>
      </c>
      <c r="B73" s="18">
        <v>9854876</v>
      </c>
    </row>
    <row r="74" spans="1:2" ht="12" customHeight="1">
      <c r="A74" s="10" t="str">
        <f>'Pregnant Women Participating'!A74</f>
        <v>North Dakota</v>
      </c>
      <c r="B74" s="18">
        <v>3373577</v>
      </c>
    </row>
    <row r="75" spans="1:2" ht="12" customHeight="1">
      <c r="A75" s="10" t="str">
        <f>'Pregnant Women Participating'!A75</f>
        <v>South Dakota</v>
      </c>
      <c r="B75" s="18">
        <v>5342505</v>
      </c>
    </row>
    <row r="76" spans="1:2" ht="12" customHeight="1">
      <c r="A76" s="10" t="str">
        <f>'Pregnant Women Participating'!A76</f>
        <v>Utah</v>
      </c>
      <c r="B76" s="18">
        <v>15420694</v>
      </c>
    </row>
    <row r="77" spans="1:2" ht="12" customHeight="1">
      <c r="A77" s="10" t="str">
        <f>'Pregnant Women Participating'!A77</f>
        <v>Wyoming</v>
      </c>
      <c r="B77" s="18">
        <v>3786916</v>
      </c>
    </row>
    <row r="78" spans="1:2" ht="12" customHeight="1">
      <c r="A78" s="10" t="str">
        <f>'Pregnant Women Participating'!A78</f>
        <v>Ute Mountain Ute Tribe, CO</v>
      </c>
      <c r="B78" s="18">
        <v>212002</v>
      </c>
    </row>
    <row r="79" spans="1:2" ht="12" customHeight="1">
      <c r="A79" s="10" t="str">
        <f>'Pregnant Women Participating'!A79</f>
        <v>Omaha Sioux, NE</v>
      </c>
      <c r="B79" s="18">
        <v>293805</v>
      </c>
    </row>
    <row r="80" spans="1:2" ht="12" customHeight="1">
      <c r="A80" s="10" t="str">
        <f>'Pregnant Women Participating'!A80</f>
        <v>Santee Sioux, NE</v>
      </c>
      <c r="B80" s="18">
        <v>111908</v>
      </c>
    </row>
    <row r="81" spans="1:2" ht="12" customHeight="1">
      <c r="A81" s="10" t="str">
        <f>'Pregnant Women Participating'!A81</f>
        <v>Winnebago Tribe, NE</v>
      </c>
      <c r="B81" s="18">
        <v>140176</v>
      </c>
    </row>
    <row r="82" spans="1:2" ht="12" customHeight="1">
      <c r="A82" s="10" t="str">
        <f>'Pregnant Women Participating'!A82</f>
        <v>Standing Rock Sioux Tribe, ND</v>
      </c>
      <c r="B82" s="18">
        <v>757766</v>
      </c>
    </row>
    <row r="83" spans="1:2" ht="12" customHeight="1">
      <c r="A83" s="10" t="str">
        <f>'Pregnant Women Participating'!A83</f>
        <v>Three Affiliated Tribes, ND</v>
      </c>
      <c r="B83" s="18">
        <v>272076</v>
      </c>
    </row>
    <row r="84" spans="1:2" ht="12" customHeight="1">
      <c r="A84" s="10" t="str">
        <f>'Pregnant Women Participating'!A84</f>
        <v>Cheyenne River Sioux, SD</v>
      </c>
      <c r="B84" s="18">
        <v>314888</v>
      </c>
    </row>
    <row r="85" spans="1:2" ht="12" customHeight="1">
      <c r="A85" s="10" t="str">
        <f>'Pregnant Women Participating'!A85</f>
        <v>Rosebud Sioux, SD</v>
      </c>
      <c r="B85" s="18">
        <v>593553</v>
      </c>
    </row>
    <row r="86" spans="1:2" ht="12" customHeight="1">
      <c r="A86" s="10" t="str">
        <f>'Pregnant Women Participating'!A86</f>
        <v>Northern Arapahoe, WY</v>
      </c>
      <c r="B86" s="18">
        <v>483481</v>
      </c>
    </row>
    <row r="87" spans="1:2" ht="12" customHeight="1">
      <c r="A87" s="10" t="str">
        <f>'Pregnant Women Participating'!A87</f>
        <v>Shoshone Tribe, WY</v>
      </c>
      <c r="B87" s="18">
        <v>186734</v>
      </c>
    </row>
    <row r="88" spans="1:2" s="23" customFormat="1" ht="24.75" customHeight="1">
      <c r="A88" s="19" t="str">
        <f>'Pregnant Women Participating'!A88</f>
        <v>Mountain Plains</v>
      </c>
      <c r="B88" s="20">
        <v>133318550</v>
      </c>
    </row>
    <row r="89" spans="1:2" ht="12" customHeight="1">
      <c r="A89" s="11" t="str">
        <f>'Pregnant Women Participating'!A89</f>
        <v>Alaska</v>
      </c>
      <c r="B89" s="18">
        <v>8250559</v>
      </c>
    </row>
    <row r="90" spans="1:2" ht="12" customHeight="1">
      <c r="A90" s="11" t="str">
        <f>'Pregnant Women Participating'!A90</f>
        <v>American Samoa</v>
      </c>
      <c r="B90" s="18">
        <v>2020017</v>
      </c>
    </row>
    <row r="91" spans="1:2" ht="12" customHeight="1">
      <c r="A91" s="11" t="str">
        <f>'Pregnant Women Participating'!A91</f>
        <v>Arizona</v>
      </c>
      <c r="B91" s="18">
        <v>39582746</v>
      </c>
    </row>
    <row r="92" spans="1:2" ht="12" customHeight="1">
      <c r="A92" s="11" t="str">
        <f>'Pregnant Women Participating'!A92</f>
        <v>California</v>
      </c>
      <c r="B92" s="18">
        <v>304649248</v>
      </c>
    </row>
    <row r="93" spans="1:2" ht="12" customHeight="1">
      <c r="A93" s="11" t="str">
        <f>'Pregnant Women Participating'!A93</f>
        <v>Guam</v>
      </c>
      <c r="B93" s="18">
        <v>2657826</v>
      </c>
    </row>
    <row r="94" spans="1:2" ht="12" customHeight="1">
      <c r="A94" s="11" t="str">
        <f>'Pregnant Women Participating'!A94</f>
        <v>Hawaii</v>
      </c>
      <c r="B94" s="18">
        <v>9476519</v>
      </c>
    </row>
    <row r="95" spans="1:2" ht="12" customHeight="1">
      <c r="A95" s="11" t="str">
        <f>'Pregnant Women Participating'!A95</f>
        <v>Idaho</v>
      </c>
      <c r="B95" s="18">
        <v>9825094</v>
      </c>
    </row>
    <row r="96" spans="1:2" ht="12" customHeight="1">
      <c r="A96" s="11" t="str">
        <f>'Pregnant Women Participating'!A96</f>
        <v>Nevada</v>
      </c>
      <c r="B96" s="18">
        <v>14267374</v>
      </c>
    </row>
    <row r="97" spans="1:2" ht="12" customHeight="1">
      <c r="A97" s="11" t="str">
        <f>'Pregnant Women Participating'!A97</f>
        <v>Oregon</v>
      </c>
      <c r="B97" s="18">
        <v>23256487</v>
      </c>
    </row>
    <row r="98" spans="1:2" ht="12" customHeight="1">
      <c r="A98" s="11" t="str">
        <f>'Pregnant Women Participating'!A98</f>
        <v>Washington</v>
      </c>
      <c r="B98" s="18">
        <v>47121753</v>
      </c>
    </row>
    <row r="99" spans="1:2" ht="12" customHeight="1">
      <c r="A99" s="11" t="str">
        <f>'Pregnant Women Participating'!A99</f>
        <v>Northern Marianas</v>
      </c>
      <c r="B99" s="18">
        <v>1136308</v>
      </c>
    </row>
    <row r="100" spans="1:2" ht="12" customHeight="1">
      <c r="A100" s="11" t="str">
        <f>'Pregnant Women Participating'!A100</f>
        <v>Inter-Tribal Council, AZ</v>
      </c>
      <c r="B100" s="18">
        <v>3514330</v>
      </c>
    </row>
    <row r="101" spans="1:2" ht="12" customHeight="1">
      <c r="A101" s="11" t="str">
        <f>'Pregnant Women Participating'!A101</f>
        <v>Navajo Nation, AZ</v>
      </c>
      <c r="B101" s="18">
        <v>3505137</v>
      </c>
    </row>
    <row r="102" spans="1:2" ht="12" customHeight="1">
      <c r="A102" s="11" t="str">
        <f>'Pregnant Women Participating'!A102</f>
        <v>Inter-Tribal Council, NV</v>
      </c>
      <c r="B102" s="18">
        <v>680413</v>
      </c>
    </row>
    <row r="103" spans="1:2" s="23" customFormat="1" ht="24.75" customHeight="1">
      <c r="A103" s="19" t="str">
        <f>'Pregnant Women Participating'!A103</f>
        <v>Western Region</v>
      </c>
      <c r="B103" s="20">
        <v>469943811</v>
      </c>
    </row>
    <row r="104" spans="1:2" s="31" customFormat="1" ht="16.5" customHeight="1" thickBot="1">
      <c r="A104" s="28" t="str">
        <f>'Pregnant Women Participating'!A104</f>
        <v>TOTAL</v>
      </c>
      <c r="B104" s="29">
        <v>1907887879</v>
      </c>
    </row>
    <row r="105" s="7" customFormat="1" ht="12.75" customHeight="1" thickTop="1">
      <c r="A105" s="12"/>
    </row>
    <row r="106" ht="12">
      <c r="A106" s="12"/>
    </row>
    <row r="107" s="33" customFormat="1" ht="12.75">
      <c r="A107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4" ht="12" customHeight="1">
      <c r="A1" s="14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>
      <c r="A2" s="14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>
      <c r="A3" s="1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24" customHeight="1">
      <c r="A5" s="9" t="s">
        <v>0</v>
      </c>
      <c r="B5" s="24">
        <f>DATE(RIGHT(A2,4)-1,10,1)</f>
        <v>40087</v>
      </c>
      <c r="C5" s="25">
        <f>DATE(RIGHT(A2,4)-1,11,1)</f>
        <v>40118</v>
      </c>
      <c r="D5" s="25">
        <f>DATE(RIGHT(A2,4)-1,12,1)</f>
        <v>40148</v>
      </c>
      <c r="E5" s="25">
        <f>DATE(RIGHT(A2,4),1,1)</f>
        <v>40179</v>
      </c>
      <c r="F5" s="25">
        <f>DATE(RIGHT(A2,4),2,1)</f>
        <v>40210</v>
      </c>
      <c r="G5" s="25">
        <f>DATE(RIGHT(A2,4),3,1)</f>
        <v>40238</v>
      </c>
      <c r="H5" s="25">
        <f>DATE(RIGHT(A2,4),4,1)</f>
        <v>40269</v>
      </c>
      <c r="I5" s="25">
        <f>DATE(RIGHT(A2,4),5,1)</f>
        <v>40299</v>
      </c>
      <c r="J5" s="25">
        <f>DATE(RIGHT(A2,4),6,1)</f>
        <v>40330</v>
      </c>
      <c r="K5" s="25">
        <f>DATE(RIGHT(A2,4),7,1)</f>
        <v>40360</v>
      </c>
      <c r="L5" s="25">
        <f>DATE(RIGHT(A2,4),8,1)</f>
        <v>40391</v>
      </c>
      <c r="M5" s="25">
        <f>DATE(RIGHT(A2,4),9,1)</f>
        <v>40422</v>
      </c>
      <c r="N5" s="17" t="s">
        <v>12</v>
      </c>
    </row>
    <row r="6" spans="1:14" s="7" customFormat="1" ht="12" customHeight="1">
      <c r="A6" s="10" t="s">
        <v>44</v>
      </c>
      <c r="B6" s="18">
        <v>6484</v>
      </c>
      <c r="C6" s="16">
        <v>5985</v>
      </c>
      <c r="D6" s="16">
        <v>5902</v>
      </c>
      <c r="E6" s="16">
        <v>5905</v>
      </c>
      <c r="F6" s="16">
        <v>5712</v>
      </c>
      <c r="G6" s="16">
        <v>6204</v>
      </c>
      <c r="H6" s="16">
        <v>6283</v>
      </c>
      <c r="I6" s="16">
        <v>6281</v>
      </c>
      <c r="J6" s="16">
        <v>6502</v>
      </c>
      <c r="K6" s="16">
        <v>6611</v>
      </c>
      <c r="L6" s="16">
        <v>6771</v>
      </c>
      <c r="M6" s="16">
        <v>6622</v>
      </c>
      <c r="N6" s="18">
        <f aca="true" t="shared" si="0" ref="N6:N37">IF(SUM(B6:M6)&gt;0,AVERAGE(B6:M6)," ")</f>
        <v>6271.833333333333</v>
      </c>
    </row>
    <row r="7" spans="1:14" s="7" customFormat="1" ht="12" customHeight="1">
      <c r="A7" s="10" t="s">
        <v>45</v>
      </c>
      <c r="B7" s="18">
        <v>2388</v>
      </c>
      <c r="C7" s="16">
        <v>2413</v>
      </c>
      <c r="D7" s="16">
        <v>2439</v>
      </c>
      <c r="E7" s="16">
        <v>2492</v>
      </c>
      <c r="F7" s="16">
        <v>2536</v>
      </c>
      <c r="G7" s="16">
        <v>2608</v>
      </c>
      <c r="H7" s="16">
        <v>2584</v>
      </c>
      <c r="I7" s="16">
        <v>2439</v>
      </c>
      <c r="J7" s="16">
        <v>2474</v>
      </c>
      <c r="K7" s="16">
        <v>2403</v>
      </c>
      <c r="L7" s="16">
        <v>2386</v>
      </c>
      <c r="M7" s="16">
        <v>2363</v>
      </c>
      <c r="N7" s="18">
        <f t="shared" si="0"/>
        <v>2460.4166666666665</v>
      </c>
    </row>
    <row r="8" spans="1:14" s="7" customFormat="1" ht="12" customHeight="1">
      <c r="A8" s="10" t="s">
        <v>46</v>
      </c>
      <c r="B8" s="18">
        <v>12413</v>
      </c>
      <c r="C8" s="16">
        <v>11856</v>
      </c>
      <c r="D8" s="16">
        <v>11654</v>
      </c>
      <c r="E8" s="16">
        <v>11823</v>
      </c>
      <c r="F8" s="16">
        <v>11764</v>
      </c>
      <c r="G8" s="16">
        <v>12321</v>
      </c>
      <c r="H8" s="16">
        <v>12432</v>
      </c>
      <c r="I8" s="16">
        <v>12572</v>
      </c>
      <c r="J8" s="16">
        <v>13323</v>
      </c>
      <c r="K8" s="16">
        <v>12979</v>
      </c>
      <c r="L8" s="16">
        <v>12797</v>
      </c>
      <c r="M8" s="16">
        <v>11105</v>
      </c>
      <c r="N8" s="18">
        <f t="shared" si="0"/>
        <v>12253.25</v>
      </c>
    </row>
    <row r="9" spans="1:14" s="7" customFormat="1" ht="12" customHeight="1">
      <c r="A9" s="10" t="s">
        <v>47</v>
      </c>
      <c r="B9" s="18">
        <v>2043</v>
      </c>
      <c r="C9" s="16">
        <v>1972</v>
      </c>
      <c r="D9" s="16">
        <v>1942</v>
      </c>
      <c r="E9" s="16">
        <v>1951</v>
      </c>
      <c r="F9" s="16">
        <v>1901</v>
      </c>
      <c r="G9" s="16">
        <v>2094</v>
      </c>
      <c r="H9" s="16">
        <v>2039</v>
      </c>
      <c r="I9" s="16">
        <v>2004</v>
      </c>
      <c r="J9" s="16">
        <v>1970</v>
      </c>
      <c r="K9" s="16">
        <v>2008</v>
      </c>
      <c r="L9" s="16">
        <v>2014</v>
      </c>
      <c r="M9" s="16">
        <v>1899</v>
      </c>
      <c r="N9" s="18">
        <f t="shared" si="0"/>
        <v>1986.4166666666667</v>
      </c>
    </row>
    <row r="10" spans="1:14" s="7" customFormat="1" ht="12" customHeight="1">
      <c r="A10" s="10" t="s">
        <v>48</v>
      </c>
      <c r="B10" s="18">
        <v>50671</v>
      </c>
      <c r="C10" s="16">
        <v>49509</v>
      </c>
      <c r="D10" s="16">
        <v>48733</v>
      </c>
      <c r="E10" s="16">
        <v>48843</v>
      </c>
      <c r="F10" s="16">
        <v>48149</v>
      </c>
      <c r="G10" s="16">
        <v>50445</v>
      </c>
      <c r="H10" s="16">
        <v>51945</v>
      </c>
      <c r="I10" s="16">
        <v>52434</v>
      </c>
      <c r="J10" s="16">
        <v>52981</v>
      </c>
      <c r="K10" s="16">
        <v>51861</v>
      </c>
      <c r="L10" s="16">
        <v>52294</v>
      </c>
      <c r="M10" s="16">
        <v>51497</v>
      </c>
      <c r="N10" s="18">
        <f t="shared" si="0"/>
        <v>50780.166666666664</v>
      </c>
    </row>
    <row r="11" spans="1:14" s="7" customFormat="1" ht="12" customHeight="1">
      <c r="A11" s="10" t="s">
        <v>49</v>
      </c>
      <c r="B11" s="18">
        <v>2605</v>
      </c>
      <c r="C11" s="16">
        <v>2608</v>
      </c>
      <c r="D11" s="16">
        <v>2580</v>
      </c>
      <c r="E11" s="16">
        <v>2630</v>
      </c>
      <c r="F11" s="16">
        <v>2572</v>
      </c>
      <c r="G11" s="16">
        <v>2737</v>
      </c>
      <c r="H11" s="16">
        <v>2762</v>
      </c>
      <c r="I11" s="16">
        <v>2719</v>
      </c>
      <c r="J11" s="16">
        <v>2750</v>
      </c>
      <c r="K11" s="16">
        <v>2758</v>
      </c>
      <c r="L11" s="16">
        <v>2708</v>
      </c>
      <c r="M11" s="16">
        <v>2573</v>
      </c>
      <c r="N11" s="18">
        <f t="shared" si="0"/>
        <v>2666.8333333333335</v>
      </c>
    </row>
    <row r="12" spans="1:14" s="7" customFormat="1" ht="12" customHeight="1">
      <c r="A12" s="10" t="s">
        <v>50</v>
      </c>
      <c r="B12" s="18">
        <v>1337</v>
      </c>
      <c r="C12" s="16">
        <v>1390</v>
      </c>
      <c r="D12" s="16">
        <v>1374</v>
      </c>
      <c r="E12" s="16">
        <v>1315</v>
      </c>
      <c r="F12" s="16">
        <v>1380</v>
      </c>
      <c r="G12" s="16">
        <v>1412</v>
      </c>
      <c r="H12" s="16">
        <v>1376</v>
      </c>
      <c r="I12" s="16">
        <v>1346</v>
      </c>
      <c r="J12" s="16">
        <v>1356</v>
      </c>
      <c r="K12" s="16">
        <v>1276</v>
      </c>
      <c r="L12" s="16">
        <v>1298</v>
      </c>
      <c r="M12" s="16">
        <v>1317</v>
      </c>
      <c r="N12" s="18">
        <f t="shared" si="0"/>
        <v>1348.0833333333333</v>
      </c>
    </row>
    <row r="13" spans="1:14" s="7" customFormat="1" ht="12" customHeight="1">
      <c r="A13" s="10" t="s">
        <v>51</v>
      </c>
      <c r="B13" s="18">
        <v>6</v>
      </c>
      <c r="C13" s="16">
        <v>6</v>
      </c>
      <c r="D13" s="16">
        <v>6</v>
      </c>
      <c r="E13" s="16">
        <v>9</v>
      </c>
      <c r="F13" s="16">
        <v>8</v>
      </c>
      <c r="G13" s="16">
        <v>11</v>
      </c>
      <c r="H13" s="16">
        <v>12</v>
      </c>
      <c r="I13" s="16">
        <v>12</v>
      </c>
      <c r="J13" s="16">
        <v>8</v>
      </c>
      <c r="K13" s="16">
        <v>7</v>
      </c>
      <c r="L13" s="16">
        <v>5</v>
      </c>
      <c r="M13" s="16">
        <v>5</v>
      </c>
      <c r="N13" s="18">
        <f t="shared" si="0"/>
        <v>7.916666666666667</v>
      </c>
    </row>
    <row r="14" spans="1:14" s="7" customFormat="1" ht="12" customHeight="1">
      <c r="A14" s="10" t="s">
        <v>52</v>
      </c>
      <c r="B14" s="18">
        <v>10</v>
      </c>
      <c r="C14" s="16">
        <v>15</v>
      </c>
      <c r="D14" s="16">
        <v>10</v>
      </c>
      <c r="E14" s="16">
        <v>16</v>
      </c>
      <c r="F14" s="16">
        <v>11</v>
      </c>
      <c r="G14" s="16">
        <v>16</v>
      </c>
      <c r="H14" s="16">
        <v>11</v>
      </c>
      <c r="I14" s="16">
        <v>11</v>
      </c>
      <c r="J14" s="16">
        <v>11</v>
      </c>
      <c r="K14" s="16">
        <v>10</v>
      </c>
      <c r="L14" s="16">
        <v>9</v>
      </c>
      <c r="M14" s="16">
        <v>7</v>
      </c>
      <c r="N14" s="18">
        <f t="shared" si="0"/>
        <v>11.416666666666666</v>
      </c>
    </row>
    <row r="15" spans="1:14" s="7" customFormat="1" ht="12" customHeight="1">
      <c r="A15" s="10" t="s">
        <v>53</v>
      </c>
      <c r="B15" s="18">
        <v>20</v>
      </c>
      <c r="C15" s="16">
        <v>16</v>
      </c>
      <c r="D15" s="16">
        <v>13</v>
      </c>
      <c r="E15" s="16">
        <v>12</v>
      </c>
      <c r="F15" s="16">
        <v>16</v>
      </c>
      <c r="G15" s="16">
        <v>16</v>
      </c>
      <c r="H15" s="16">
        <v>18</v>
      </c>
      <c r="I15" s="16">
        <v>13</v>
      </c>
      <c r="J15" s="16">
        <v>18</v>
      </c>
      <c r="K15" s="16">
        <v>17</v>
      </c>
      <c r="L15" s="16">
        <v>24</v>
      </c>
      <c r="M15" s="16">
        <v>18</v>
      </c>
      <c r="N15" s="18">
        <f t="shared" si="0"/>
        <v>16.75</v>
      </c>
    </row>
    <row r="16" spans="1:14" s="22" customFormat="1" ht="24.75" customHeight="1">
      <c r="A16" s="19" t="s">
        <v>54</v>
      </c>
      <c r="B16" s="21">
        <v>77977</v>
      </c>
      <c r="C16" s="20">
        <v>75770</v>
      </c>
      <c r="D16" s="20">
        <v>74653</v>
      </c>
      <c r="E16" s="20">
        <v>74996</v>
      </c>
      <c r="F16" s="20">
        <v>74049</v>
      </c>
      <c r="G16" s="20">
        <v>77864</v>
      </c>
      <c r="H16" s="20">
        <v>79462</v>
      </c>
      <c r="I16" s="20">
        <v>79831</v>
      </c>
      <c r="J16" s="20">
        <v>81393</v>
      </c>
      <c r="K16" s="20">
        <v>79930</v>
      </c>
      <c r="L16" s="20">
        <v>80306</v>
      </c>
      <c r="M16" s="20">
        <v>77406</v>
      </c>
      <c r="N16" s="21">
        <f t="shared" si="0"/>
        <v>77803.08333333333</v>
      </c>
    </row>
    <row r="17" spans="1:14" ht="12" customHeight="1">
      <c r="A17" s="10" t="s">
        <v>55</v>
      </c>
      <c r="B17" s="18">
        <v>2585</v>
      </c>
      <c r="C17" s="16">
        <v>2495</v>
      </c>
      <c r="D17" s="16">
        <v>2363</v>
      </c>
      <c r="E17" s="16">
        <v>2399</v>
      </c>
      <c r="F17" s="16">
        <v>2366</v>
      </c>
      <c r="G17" s="16">
        <v>2296</v>
      </c>
      <c r="H17" s="16">
        <v>2347</v>
      </c>
      <c r="I17" s="16">
        <v>2452</v>
      </c>
      <c r="J17" s="16">
        <v>2418</v>
      </c>
      <c r="K17" s="16">
        <v>2301</v>
      </c>
      <c r="L17" s="16">
        <v>2337</v>
      </c>
      <c r="M17" s="16">
        <v>2324</v>
      </c>
      <c r="N17" s="18">
        <f t="shared" si="0"/>
        <v>2390.25</v>
      </c>
    </row>
    <row r="18" spans="1:14" ht="12" customHeight="1">
      <c r="A18" s="10" t="s">
        <v>56</v>
      </c>
      <c r="B18" s="18">
        <v>1689</v>
      </c>
      <c r="C18" s="16">
        <v>1645</v>
      </c>
      <c r="D18" s="16">
        <v>1614</v>
      </c>
      <c r="E18" s="16">
        <v>1493</v>
      </c>
      <c r="F18" s="16">
        <v>1370</v>
      </c>
      <c r="G18" s="16">
        <v>1434</v>
      </c>
      <c r="H18" s="16">
        <v>1475</v>
      </c>
      <c r="I18" s="16">
        <v>1511</v>
      </c>
      <c r="J18" s="16">
        <v>1554</v>
      </c>
      <c r="K18" s="16">
        <v>1619</v>
      </c>
      <c r="L18" s="16">
        <v>1696</v>
      </c>
      <c r="M18" s="16">
        <v>1696</v>
      </c>
      <c r="N18" s="18">
        <f t="shared" si="0"/>
        <v>1566.3333333333333</v>
      </c>
    </row>
    <row r="19" spans="1:14" ht="12" customHeight="1">
      <c r="A19" s="10" t="s">
        <v>57</v>
      </c>
      <c r="B19" s="18">
        <v>14926</v>
      </c>
      <c r="C19" s="16">
        <v>15244</v>
      </c>
      <c r="D19" s="16">
        <v>16389</v>
      </c>
      <c r="E19" s="16">
        <v>17238</v>
      </c>
      <c r="F19" s="16">
        <v>16712</v>
      </c>
      <c r="G19" s="16">
        <v>16147</v>
      </c>
      <c r="H19" s="16">
        <v>15030</v>
      </c>
      <c r="I19" s="16">
        <v>15354</v>
      </c>
      <c r="J19" s="16">
        <v>15835</v>
      </c>
      <c r="K19" s="16">
        <v>16593</v>
      </c>
      <c r="L19" s="16">
        <v>16683</v>
      </c>
      <c r="M19" s="16">
        <v>16273</v>
      </c>
      <c r="N19" s="18">
        <f t="shared" si="0"/>
        <v>16035.333333333334</v>
      </c>
    </row>
    <row r="20" spans="1:14" ht="12" customHeight="1">
      <c r="A20" s="10" t="s">
        <v>58</v>
      </c>
      <c r="B20" s="18">
        <v>14751</v>
      </c>
      <c r="C20" s="16">
        <v>14703</v>
      </c>
      <c r="D20" s="16">
        <v>14788</v>
      </c>
      <c r="E20" s="16">
        <v>14335</v>
      </c>
      <c r="F20" s="16">
        <v>13988</v>
      </c>
      <c r="G20" s="16">
        <v>15156</v>
      </c>
      <c r="H20" s="16">
        <v>15363</v>
      </c>
      <c r="I20" s="16">
        <v>15656</v>
      </c>
      <c r="J20" s="16">
        <v>15886</v>
      </c>
      <c r="K20" s="16">
        <v>15599</v>
      </c>
      <c r="L20" s="16">
        <v>15926</v>
      </c>
      <c r="M20" s="16">
        <v>15476</v>
      </c>
      <c r="N20" s="18">
        <f t="shared" si="0"/>
        <v>15135.583333333334</v>
      </c>
    </row>
    <row r="21" spans="1:14" ht="12" customHeight="1">
      <c r="A21" s="10" t="s">
        <v>59</v>
      </c>
      <c r="B21" s="18">
        <v>22704</v>
      </c>
      <c r="C21" s="16">
        <v>22432</v>
      </c>
      <c r="D21" s="16">
        <v>22152</v>
      </c>
      <c r="E21" s="16">
        <v>21842</v>
      </c>
      <c r="F21" s="16">
        <v>21217</v>
      </c>
      <c r="G21" s="16">
        <v>22995</v>
      </c>
      <c r="H21" s="16">
        <v>22851</v>
      </c>
      <c r="I21" s="16">
        <v>23047</v>
      </c>
      <c r="J21" s="16">
        <v>23261</v>
      </c>
      <c r="K21" s="16">
        <v>23548</v>
      </c>
      <c r="L21" s="16">
        <v>17090</v>
      </c>
      <c r="M21" s="16">
        <v>18438</v>
      </c>
      <c r="N21" s="18">
        <f t="shared" si="0"/>
        <v>21798.083333333332</v>
      </c>
    </row>
    <row r="22" spans="1:14" ht="12" customHeight="1">
      <c r="A22" s="10" t="s">
        <v>60</v>
      </c>
      <c r="B22" s="18">
        <v>20716</v>
      </c>
      <c r="C22" s="16">
        <v>19758</v>
      </c>
      <c r="D22" s="16">
        <v>19114</v>
      </c>
      <c r="E22" s="16">
        <v>18433</v>
      </c>
      <c r="F22" s="16">
        <v>19031</v>
      </c>
      <c r="G22" s="16">
        <v>19982</v>
      </c>
      <c r="H22" s="16">
        <v>20445</v>
      </c>
      <c r="I22" s="16">
        <v>20914</v>
      </c>
      <c r="J22" s="16">
        <v>21480</v>
      </c>
      <c r="K22" s="16">
        <v>21189</v>
      </c>
      <c r="L22" s="16">
        <v>21234</v>
      </c>
      <c r="M22" s="16">
        <v>21376</v>
      </c>
      <c r="N22" s="18">
        <f t="shared" si="0"/>
        <v>20306</v>
      </c>
    </row>
    <row r="23" spans="1:14" ht="12" customHeight="1">
      <c r="A23" s="10" t="s">
        <v>61</v>
      </c>
      <c r="B23" s="18">
        <v>16996</v>
      </c>
      <c r="C23" s="16">
        <v>18537</v>
      </c>
      <c r="D23" s="16">
        <v>18035</v>
      </c>
      <c r="E23" s="16">
        <v>16761</v>
      </c>
      <c r="F23" s="16">
        <v>17159</v>
      </c>
      <c r="G23" s="16">
        <v>18036</v>
      </c>
      <c r="H23" s="16">
        <v>17863</v>
      </c>
      <c r="I23" s="16">
        <v>18122</v>
      </c>
      <c r="J23" s="16">
        <v>18443</v>
      </c>
      <c r="K23" s="16">
        <v>18393</v>
      </c>
      <c r="L23" s="16">
        <v>18590</v>
      </c>
      <c r="M23" s="16">
        <v>18467</v>
      </c>
      <c r="N23" s="18">
        <f t="shared" si="0"/>
        <v>17950.166666666668</v>
      </c>
    </row>
    <row r="24" spans="1:14" ht="12" customHeight="1">
      <c r="A24" s="10" t="s">
        <v>62</v>
      </c>
      <c r="B24" s="18">
        <v>413</v>
      </c>
      <c r="C24" s="16">
        <v>446</v>
      </c>
      <c r="D24" s="16">
        <v>370</v>
      </c>
      <c r="E24" s="16">
        <v>366</v>
      </c>
      <c r="F24" s="16">
        <v>327</v>
      </c>
      <c r="G24" s="16">
        <v>359</v>
      </c>
      <c r="H24" s="16">
        <v>353</v>
      </c>
      <c r="I24" s="16">
        <v>356</v>
      </c>
      <c r="J24" s="16">
        <v>406</v>
      </c>
      <c r="K24" s="16">
        <v>418</v>
      </c>
      <c r="L24" s="16">
        <v>409</v>
      </c>
      <c r="M24" s="16">
        <v>411</v>
      </c>
      <c r="N24" s="18">
        <f t="shared" si="0"/>
        <v>386.1666666666667</v>
      </c>
    </row>
    <row r="25" spans="1:14" ht="12" customHeight="1">
      <c r="A25" s="10" t="s">
        <v>63</v>
      </c>
      <c r="B25" s="18">
        <v>6651</v>
      </c>
      <c r="C25" s="16">
        <v>6375</v>
      </c>
      <c r="D25" s="16">
        <v>6191</v>
      </c>
      <c r="E25" s="16">
        <v>5970</v>
      </c>
      <c r="F25" s="16">
        <v>5754</v>
      </c>
      <c r="G25" s="16">
        <v>6194</v>
      </c>
      <c r="H25" s="16">
        <v>6300</v>
      </c>
      <c r="I25" s="16">
        <v>6299</v>
      </c>
      <c r="J25" s="16">
        <v>6214</v>
      </c>
      <c r="K25" s="16">
        <v>6244</v>
      </c>
      <c r="L25" s="16">
        <v>6313</v>
      </c>
      <c r="M25" s="16">
        <v>6024</v>
      </c>
      <c r="N25" s="18">
        <f t="shared" si="0"/>
        <v>6210.75</v>
      </c>
    </row>
    <row r="26" spans="1:14" s="23" customFormat="1" ht="24.75" customHeight="1">
      <c r="A26" s="19" t="s">
        <v>64</v>
      </c>
      <c r="B26" s="21">
        <v>101431</v>
      </c>
      <c r="C26" s="20">
        <v>101635</v>
      </c>
      <c r="D26" s="20">
        <v>101016</v>
      </c>
      <c r="E26" s="20">
        <v>98837</v>
      </c>
      <c r="F26" s="20">
        <v>97924</v>
      </c>
      <c r="G26" s="20">
        <v>102599</v>
      </c>
      <c r="H26" s="20">
        <v>102027</v>
      </c>
      <c r="I26" s="20">
        <v>103711</v>
      </c>
      <c r="J26" s="20">
        <v>105497</v>
      </c>
      <c r="K26" s="20">
        <v>105904</v>
      </c>
      <c r="L26" s="20">
        <v>100278</v>
      </c>
      <c r="M26" s="20">
        <v>100485</v>
      </c>
      <c r="N26" s="21">
        <f t="shared" si="0"/>
        <v>101778.66666666667</v>
      </c>
    </row>
    <row r="27" spans="1:14" ht="12" customHeight="1">
      <c r="A27" s="10" t="s">
        <v>65</v>
      </c>
      <c r="B27" s="18">
        <v>16187</v>
      </c>
      <c r="C27" s="16">
        <v>15560</v>
      </c>
      <c r="D27" s="16">
        <v>15419</v>
      </c>
      <c r="E27" s="16">
        <v>15057</v>
      </c>
      <c r="F27" s="16">
        <v>14915</v>
      </c>
      <c r="G27" s="16">
        <v>16219</v>
      </c>
      <c r="H27" s="16">
        <v>16866</v>
      </c>
      <c r="I27" s="16">
        <v>17265</v>
      </c>
      <c r="J27" s="16">
        <v>17966</v>
      </c>
      <c r="K27" s="16">
        <v>17924</v>
      </c>
      <c r="L27" s="16">
        <v>17905</v>
      </c>
      <c r="M27" s="16">
        <v>17503</v>
      </c>
      <c r="N27" s="18">
        <f t="shared" si="0"/>
        <v>16565.5</v>
      </c>
    </row>
    <row r="28" spans="1:14" ht="12" customHeight="1">
      <c r="A28" s="10" t="s">
        <v>66</v>
      </c>
      <c r="B28" s="18">
        <v>54562</v>
      </c>
      <c r="C28" s="16">
        <v>52678</v>
      </c>
      <c r="D28" s="16">
        <v>51021</v>
      </c>
      <c r="E28" s="16">
        <v>49444</v>
      </c>
      <c r="F28" s="16">
        <v>49179</v>
      </c>
      <c r="G28" s="16">
        <v>49891</v>
      </c>
      <c r="H28" s="16">
        <v>51074</v>
      </c>
      <c r="I28" s="16">
        <v>51932</v>
      </c>
      <c r="J28" s="16">
        <v>52870</v>
      </c>
      <c r="K28" s="16">
        <v>57288</v>
      </c>
      <c r="L28" s="16">
        <v>57696</v>
      </c>
      <c r="M28" s="16">
        <v>57277</v>
      </c>
      <c r="N28" s="18">
        <f t="shared" si="0"/>
        <v>52909.333333333336</v>
      </c>
    </row>
    <row r="29" spans="1:14" ht="12" customHeight="1">
      <c r="A29" s="10" t="s">
        <v>67</v>
      </c>
      <c r="B29" s="18">
        <v>31808</v>
      </c>
      <c r="C29" s="16">
        <v>31012</v>
      </c>
      <c r="D29" s="16">
        <v>32614</v>
      </c>
      <c r="E29" s="16">
        <v>32289</v>
      </c>
      <c r="F29" s="16">
        <v>31530</v>
      </c>
      <c r="G29" s="16">
        <v>31442</v>
      </c>
      <c r="H29" s="16">
        <v>31068</v>
      </c>
      <c r="I29" s="16">
        <v>30470</v>
      </c>
      <c r="J29" s="16">
        <v>30466</v>
      </c>
      <c r="K29" s="16">
        <v>30239</v>
      </c>
      <c r="L29" s="16">
        <v>30426</v>
      </c>
      <c r="M29" s="16">
        <v>30437</v>
      </c>
      <c r="N29" s="18">
        <f t="shared" si="0"/>
        <v>31150.083333333332</v>
      </c>
    </row>
    <row r="30" spans="1:14" ht="12" customHeight="1">
      <c r="A30" s="10" t="s">
        <v>67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 t="str">
        <f t="shared" si="0"/>
        <v> </v>
      </c>
    </row>
    <row r="31" spans="1:14" ht="12" customHeight="1">
      <c r="A31" s="10" t="s">
        <v>68</v>
      </c>
      <c r="B31" s="18">
        <v>17026</v>
      </c>
      <c r="C31" s="16">
        <v>16271</v>
      </c>
      <c r="D31" s="16">
        <v>15663</v>
      </c>
      <c r="E31" s="16">
        <v>15638</v>
      </c>
      <c r="F31" s="16">
        <v>15549</v>
      </c>
      <c r="G31" s="16">
        <v>16472</v>
      </c>
      <c r="H31" s="16">
        <v>16565</v>
      </c>
      <c r="I31" s="16">
        <v>16681</v>
      </c>
      <c r="J31" s="16">
        <v>15498</v>
      </c>
      <c r="K31" s="16">
        <v>15527</v>
      </c>
      <c r="L31" s="16">
        <v>15736</v>
      </c>
      <c r="M31" s="16">
        <v>15283</v>
      </c>
      <c r="N31" s="18">
        <f t="shared" si="0"/>
        <v>15992.416666666666</v>
      </c>
    </row>
    <row r="32" spans="1:14" ht="12" customHeight="1">
      <c r="A32" s="10" t="s">
        <v>69</v>
      </c>
      <c r="B32" s="18">
        <v>10464</v>
      </c>
      <c r="C32" s="16">
        <v>9934</v>
      </c>
      <c r="D32" s="16">
        <v>9468</v>
      </c>
      <c r="E32" s="16">
        <v>9275</v>
      </c>
      <c r="F32" s="16">
        <v>8947</v>
      </c>
      <c r="G32" s="16">
        <v>9604</v>
      </c>
      <c r="H32" s="16">
        <v>9880</v>
      </c>
      <c r="I32" s="16">
        <v>9676</v>
      </c>
      <c r="J32" s="16">
        <v>10298</v>
      </c>
      <c r="K32" s="16">
        <v>10200</v>
      </c>
      <c r="L32" s="16">
        <v>10302</v>
      </c>
      <c r="M32" s="16">
        <v>9944</v>
      </c>
      <c r="N32" s="18">
        <f t="shared" si="0"/>
        <v>9832.666666666666</v>
      </c>
    </row>
    <row r="33" spans="1:14" ht="12" customHeight="1">
      <c r="A33" s="10" t="s">
        <v>70</v>
      </c>
      <c r="B33" s="18">
        <v>26912</v>
      </c>
      <c r="C33" s="16">
        <v>25986</v>
      </c>
      <c r="D33" s="16">
        <v>25768</v>
      </c>
      <c r="E33" s="16">
        <v>25573</v>
      </c>
      <c r="F33" s="16">
        <v>25317</v>
      </c>
      <c r="G33" s="16">
        <v>26895</v>
      </c>
      <c r="H33" s="16">
        <v>27135</v>
      </c>
      <c r="I33" s="16">
        <v>27259</v>
      </c>
      <c r="J33" s="16">
        <v>27679</v>
      </c>
      <c r="K33" s="16">
        <v>27734</v>
      </c>
      <c r="L33" s="16">
        <v>28013</v>
      </c>
      <c r="M33" s="16">
        <v>27541</v>
      </c>
      <c r="N33" s="18">
        <f t="shared" si="0"/>
        <v>26817.666666666668</v>
      </c>
    </row>
    <row r="34" spans="1:14" ht="12" customHeight="1">
      <c r="A34" s="10" t="s">
        <v>71</v>
      </c>
      <c r="B34" s="18">
        <v>16257</v>
      </c>
      <c r="C34" s="16">
        <v>16022</v>
      </c>
      <c r="D34" s="16">
        <v>14854</v>
      </c>
      <c r="E34" s="16">
        <v>15319</v>
      </c>
      <c r="F34" s="16">
        <v>15133</v>
      </c>
      <c r="G34" s="16">
        <v>15844</v>
      </c>
      <c r="H34" s="16">
        <v>16218</v>
      </c>
      <c r="I34" s="16">
        <v>16329</v>
      </c>
      <c r="J34" s="16">
        <v>16732</v>
      </c>
      <c r="K34" s="16">
        <v>16687</v>
      </c>
      <c r="L34" s="16">
        <v>16911</v>
      </c>
      <c r="M34" s="16">
        <v>16481</v>
      </c>
      <c r="N34" s="18">
        <f t="shared" si="0"/>
        <v>16065.583333333334</v>
      </c>
    </row>
    <row r="35" spans="1:14" ht="12" customHeight="1">
      <c r="A35" s="10" t="s">
        <v>72</v>
      </c>
      <c r="B35" s="18">
        <v>21434</v>
      </c>
      <c r="C35" s="16">
        <v>20743</v>
      </c>
      <c r="D35" s="16">
        <v>20160</v>
      </c>
      <c r="E35" s="16">
        <v>19727</v>
      </c>
      <c r="F35" s="16">
        <v>19664</v>
      </c>
      <c r="G35" s="16">
        <v>20681</v>
      </c>
      <c r="H35" s="16">
        <v>21023</v>
      </c>
      <c r="I35" s="16">
        <v>21041</v>
      </c>
      <c r="J35" s="16">
        <v>21082</v>
      </c>
      <c r="K35" s="16">
        <v>21176</v>
      </c>
      <c r="L35" s="16">
        <v>21582</v>
      </c>
      <c r="M35" s="16">
        <v>21183</v>
      </c>
      <c r="N35" s="18">
        <f t="shared" si="0"/>
        <v>20791.333333333332</v>
      </c>
    </row>
    <row r="36" spans="1:14" ht="12" customHeight="1">
      <c r="A36" s="10" t="s">
        <v>73</v>
      </c>
      <c r="B36" s="18">
        <v>120</v>
      </c>
      <c r="C36" s="16">
        <v>114</v>
      </c>
      <c r="D36" s="16">
        <v>113</v>
      </c>
      <c r="E36" s="16">
        <v>111</v>
      </c>
      <c r="F36" s="16">
        <v>88</v>
      </c>
      <c r="G36" s="16">
        <v>90</v>
      </c>
      <c r="H36" s="16">
        <v>120</v>
      </c>
      <c r="I36" s="16">
        <v>110</v>
      </c>
      <c r="J36" s="16">
        <v>117</v>
      </c>
      <c r="K36" s="16">
        <v>100</v>
      </c>
      <c r="L36" s="16">
        <v>116</v>
      </c>
      <c r="M36" s="16">
        <v>117</v>
      </c>
      <c r="N36" s="18">
        <f t="shared" si="0"/>
        <v>109.66666666666667</v>
      </c>
    </row>
    <row r="37" spans="1:14" ht="12" customHeight="1">
      <c r="A37" s="10" t="s">
        <v>74</v>
      </c>
      <c r="B37" s="18">
        <v>71</v>
      </c>
      <c r="C37" s="16">
        <v>72</v>
      </c>
      <c r="D37" s="16">
        <v>65</v>
      </c>
      <c r="E37" s="16">
        <v>59</v>
      </c>
      <c r="F37" s="16">
        <v>58</v>
      </c>
      <c r="G37" s="16">
        <v>63</v>
      </c>
      <c r="H37" s="16">
        <v>63</v>
      </c>
      <c r="I37" s="16">
        <v>59</v>
      </c>
      <c r="J37" s="16">
        <v>59</v>
      </c>
      <c r="K37" s="16">
        <v>65</v>
      </c>
      <c r="L37" s="16">
        <v>71</v>
      </c>
      <c r="M37" s="16">
        <v>70</v>
      </c>
      <c r="N37" s="18">
        <f t="shared" si="0"/>
        <v>64.58333333333333</v>
      </c>
    </row>
    <row r="38" spans="1:14" s="23" customFormat="1" ht="24.75" customHeight="1">
      <c r="A38" s="19" t="s">
        <v>75</v>
      </c>
      <c r="B38" s="21">
        <v>194841</v>
      </c>
      <c r="C38" s="20">
        <v>188392</v>
      </c>
      <c r="D38" s="20">
        <v>185145</v>
      </c>
      <c r="E38" s="20">
        <v>182492</v>
      </c>
      <c r="F38" s="20">
        <v>180380</v>
      </c>
      <c r="G38" s="20">
        <v>187201</v>
      </c>
      <c r="H38" s="20">
        <v>190012</v>
      </c>
      <c r="I38" s="20">
        <v>190822</v>
      </c>
      <c r="J38" s="20">
        <v>192767</v>
      </c>
      <c r="K38" s="20">
        <v>196940</v>
      </c>
      <c r="L38" s="20">
        <v>198758</v>
      </c>
      <c r="M38" s="20">
        <v>195836</v>
      </c>
      <c r="N38" s="21">
        <f aca="true" t="shared" si="1" ref="N38:N69">IF(SUM(B38:M38)&gt;0,AVERAGE(B38:M38)," ")</f>
        <v>190298.83333333334</v>
      </c>
    </row>
    <row r="39" spans="1:14" ht="12" customHeight="1">
      <c r="A39" s="10" t="s">
        <v>76</v>
      </c>
      <c r="B39" s="18">
        <v>36832</v>
      </c>
      <c r="C39" s="16">
        <v>35270</v>
      </c>
      <c r="D39" s="16">
        <v>34663</v>
      </c>
      <c r="E39" s="16">
        <v>35023</v>
      </c>
      <c r="F39" s="16">
        <v>34801</v>
      </c>
      <c r="G39" s="16">
        <v>36534</v>
      </c>
      <c r="H39" s="16">
        <v>36983</v>
      </c>
      <c r="I39" s="16">
        <v>36692</v>
      </c>
      <c r="J39" s="16">
        <v>36675</v>
      </c>
      <c r="K39" s="16">
        <v>36458</v>
      </c>
      <c r="L39" s="16">
        <v>36311</v>
      </c>
      <c r="M39" s="16">
        <v>35675</v>
      </c>
      <c r="N39" s="18">
        <f t="shared" si="1"/>
        <v>35993.083333333336</v>
      </c>
    </row>
    <row r="40" spans="1:14" ht="12" customHeight="1">
      <c r="A40" s="10" t="s">
        <v>77</v>
      </c>
      <c r="B40" s="18">
        <v>16777</v>
      </c>
      <c r="C40" s="16">
        <v>16611</v>
      </c>
      <c r="D40" s="16">
        <v>16188</v>
      </c>
      <c r="E40" s="16">
        <v>16007</v>
      </c>
      <c r="F40" s="16">
        <v>16003</v>
      </c>
      <c r="G40" s="16">
        <v>16940</v>
      </c>
      <c r="H40" s="16">
        <v>17233</v>
      </c>
      <c r="I40" s="16">
        <v>17090</v>
      </c>
      <c r="J40" s="16">
        <v>17150</v>
      </c>
      <c r="K40" s="16">
        <v>17419</v>
      </c>
      <c r="L40" s="16">
        <v>17672</v>
      </c>
      <c r="M40" s="16">
        <v>17156</v>
      </c>
      <c r="N40" s="18">
        <f t="shared" si="1"/>
        <v>16853.833333333332</v>
      </c>
    </row>
    <row r="41" spans="1:14" ht="12" customHeight="1">
      <c r="A41" s="10" t="s">
        <v>78</v>
      </c>
      <c r="B41" s="18">
        <v>30101</v>
      </c>
      <c r="C41" s="16">
        <v>29074</v>
      </c>
      <c r="D41" s="16">
        <v>28412</v>
      </c>
      <c r="E41" s="16">
        <v>28933</v>
      </c>
      <c r="F41" s="16">
        <v>28552</v>
      </c>
      <c r="G41" s="16">
        <v>29839</v>
      </c>
      <c r="H41" s="16">
        <v>29328</v>
      </c>
      <c r="I41" s="16">
        <v>29600</v>
      </c>
      <c r="J41" s="16">
        <v>29784</v>
      </c>
      <c r="K41" s="16">
        <v>29761</v>
      </c>
      <c r="L41" s="16">
        <v>30573</v>
      </c>
      <c r="M41" s="16">
        <v>30202</v>
      </c>
      <c r="N41" s="18">
        <f t="shared" si="1"/>
        <v>29513.25</v>
      </c>
    </row>
    <row r="42" spans="1:14" ht="12" customHeight="1">
      <c r="A42" s="10" t="s">
        <v>79</v>
      </c>
      <c r="B42" s="18">
        <v>13015</v>
      </c>
      <c r="C42" s="16">
        <v>12689</v>
      </c>
      <c r="D42" s="16">
        <v>12586</v>
      </c>
      <c r="E42" s="16">
        <v>12594</v>
      </c>
      <c r="F42" s="16">
        <v>12491</v>
      </c>
      <c r="G42" s="16">
        <v>12879</v>
      </c>
      <c r="H42" s="16">
        <v>13176</v>
      </c>
      <c r="I42" s="16">
        <v>12873</v>
      </c>
      <c r="J42" s="16">
        <v>12937</v>
      </c>
      <c r="K42" s="16">
        <v>12757</v>
      </c>
      <c r="L42" s="16">
        <v>12778</v>
      </c>
      <c r="M42" s="16">
        <v>12366</v>
      </c>
      <c r="N42" s="18">
        <f t="shared" si="1"/>
        <v>12761.75</v>
      </c>
    </row>
    <row r="43" spans="1:14" ht="12" customHeight="1">
      <c r="A43" s="10" t="s">
        <v>80</v>
      </c>
      <c r="B43" s="18">
        <v>30878</v>
      </c>
      <c r="C43" s="16">
        <v>29917</v>
      </c>
      <c r="D43" s="16">
        <v>29229</v>
      </c>
      <c r="E43" s="16">
        <v>29153</v>
      </c>
      <c r="F43" s="16">
        <v>28469</v>
      </c>
      <c r="G43" s="16">
        <v>29786</v>
      </c>
      <c r="H43" s="16">
        <v>30454</v>
      </c>
      <c r="I43" s="16">
        <v>30188</v>
      </c>
      <c r="J43" s="16">
        <v>30603</v>
      </c>
      <c r="K43" s="16">
        <v>30553</v>
      </c>
      <c r="L43" s="16">
        <v>30705</v>
      </c>
      <c r="M43" s="16">
        <v>30125</v>
      </c>
      <c r="N43" s="18">
        <f t="shared" si="1"/>
        <v>30005</v>
      </c>
    </row>
    <row r="44" spans="1:14" ht="12" customHeight="1">
      <c r="A44" s="10" t="s">
        <v>81</v>
      </c>
      <c r="B44" s="18">
        <v>12228</v>
      </c>
      <c r="C44" s="16">
        <v>11789</v>
      </c>
      <c r="D44" s="16">
        <v>11582</v>
      </c>
      <c r="E44" s="16">
        <v>11632</v>
      </c>
      <c r="F44" s="16">
        <v>11506</v>
      </c>
      <c r="G44" s="16">
        <v>11954</v>
      </c>
      <c r="H44" s="16">
        <v>12161</v>
      </c>
      <c r="I44" s="16">
        <v>12120</v>
      </c>
      <c r="J44" s="16">
        <v>12728</v>
      </c>
      <c r="K44" s="16">
        <v>12784</v>
      </c>
      <c r="L44" s="16">
        <v>12725</v>
      </c>
      <c r="M44" s="16">
        <v>12346</v>
      </c>
      <c r="N44" s="18">
        <f t="shared" si="1"/>
        <v>12129.583333333334</v>
      </c>
    </row>
    <row r="45" spans="1:14" s="23" customFormat="1" ht="24.75" customHeight="1">
      <c r="A45" s="19" t="s">
        <v>82</v>
      </c>
      <c r="B45" s="21">
        <v>139831</v>
      </c>
      <c r="C45" s="20">
        <v>135350</v>
      </c>
      <c r="D45" s="20">
        <v>132660</v>
      </c>
      <c r="E45" s="20">
        <v>133342</v>
      </c>
      <c r="F45" s="20">
        <v>131822</v>
      </c>
      <c r="G45" s="20">
        <v>137932</v>
      </c>
      <c r="H45" s="20">
        <v>139335</v>
      </c>
      <c r="I45" s="20">
        <v>138563</v>
      </c>
      <c r="J45" s="20">
        <v>139877</v>
      </c>
      <c r="K45" s="20">
        <v>139732</v>
      </c>
      <c r="L45" s="20">
        <v>140764</v>
      </c>
      <c r="M45" s="20">
        <v>137870</v>
      </c>
      <c r="N45" s="21">
        <f t="shared" si="1"/>
        <v>137256.5</v>
      </c>
    </row>
    <row r="46" spans="1:14" ht="12" customHeight="1">
      <c r="A46" s="10" t="s">
        <v>83</v>
      </c>
      <c r="B46" s="18">
        <v>11315</v>
      </c>
      <c r="C46" s="16">
        <v>10941</v>
      </c>
      <c r="D46" s="16">
        <v>10864</v>
      </c>
      <c r="E46" s="16">
        <v>10796</v>
      </c>
      <c r="F46" s="16">
        <v>10711</v>
      </c>
      <c r="G46" s="16">
        <v>11301</v>
      </c>
      <c r="H46" s="16">
        <v>11536</v>
      </c>
      <c r="I46" s="16">
        <v>11601</v>
      </c>
      <c r="J46" s="16">
        <v>11903</v>
      </c>
      <c r="K46" s="16">
        <v>11932</v>
      </c>
      <c r="L46" s="16">
        <v>11657</v>
      </c>
      <c r="M46" s="16">
        <v>11274</v>
      </c>
      <c r="N46" s="18">
        <f t="shared" si="1"/>
        <v>11319.25</v>
      </c>
    </row>
    <row r="47" spans="1:14" ht="12" customHeight="1">
      <c r="A47" s="10" t="s">
        <v>84</v>
      </c>
      <c r="B47" s="18">
        <v>17707</v>
      </c>
      <c r="C47" s="16">
        <v>16992</v>
      </c>
      <c r="D47" s="16">
        <v>16657</v>
      </c>
      <c r="E47" s="16">
        <v>16425</v>
      </c>
      <c r="F47" s="16">
        <v>16068</v>
      </c>
      <c r="G47" s="16">
        <v>16750</v>
      </c>
      <c r="H47" s="16">
        <v>17503</v>
      </c>
      <c r="I47" s="16">
        <v>18189</v>
      </c>
      <c r="J47" s="16">
        <v>18844</v>
      </c>
      <c r="K47" s="16">
        <v>18953</v>
      </c>
      <c r="L47" s="16">
        <v>19219</v>
      </c>
      <c r="M47" s="16">
        <v>18696</v>
      </c>
      <c r="N47" s="18">
        <f t="shared" si="1"/>
        <v>17666.916666666668</v>
      </c>
    </row>
    <row r="48" spans="1:14" ht="12" customHeight="1">
      <c r="A48" s="10" t="s">
        <v>85</v>
      </c>
      <c r="B48" s="18">
        <v>6423</v>
      </c>
      <c r="C48" s="16">
        <v>6269</v>
      </c>
      <c r="D48" s="16">
        <v>6213</v>
      </c>
      <c r="E48" s="16">
        <v>6261</v>
      </c>
      <c r="F48" s="16">
        <v>6268</v>
      </c>
      <c r="G48" s="16">
        <v>6478</v>
      </c>
      <c r="H48" s="16">
        <v>6513</v>
      </c>
      <c r="I48" s="16">
        <v>6512</v>
      </c>
      <c r="J48" s="16">
        <v>6608</v>
      </c>
      <c r="K48" s="16">
        <v>6594</v>
      </c>
      <c r="L48" s="16">
        <v>6607</v>
      </c>
      <c r="M48" s="16">
        <v>6588</v>
      </c>
      <c r="N48" s="18">
        <f t="shared" si="1"/>
        <v>6444.5</v>
      </c>
    </row>
    <row r="49" spans="1:14" ht="12" customHeight="1">
      <c r="A49" s="10" t="s">
        <v>86</v>
      </c>
      <c r="B49" s="18">
        <v>12822</v>
      </c>
      <c r="C49" s="16">
        <v>12216</v>
      </c>
      <c r="D49" s="16">
        <v>12028</v>
      </c>
      <c r="E49" s="16">
        <v>11947</v>
      </c>
      <c r="F49" s="16">
        <v>11616</v>
      </c>
      <c r="G49" s="16">
        <v>12027</v>
      </c>
      <c r="H49" s="16">
        <v>12401</v>
      </c>
      <c r="I49" s="16">
        <v>12685</v>
      </c>
      <c r="J49" s="16">
        <v>12931</v>
      </c>
      <c r="K49" s="16">
        <v>12947</v>
      </c>
      <c r="L49" s="16">
        <v>13047</v>
      </c>
      <c r="M49" s="16">
        <v>12812</v>
      </c>
      <c r="N49" s="18">
        <f t="shared" si="1"/>
        <v>12456.583333333334</v>
      </c>
    </row>
    <row r="50" spans="1:14" ht="12" customHeight="1">
      <c r="A50" s="10" t="s">
        <v>87</v>
      </c>
      <c r="B50" s="18">
        <v>107997</v>
      </c>
      <c r="C50" s="16">
        <v>102653</v>
      </c>
      <c r="D50" s="16">
        <v>100581</v>
      </c>
      <c r="E50" s="16">
        <v>100595</v>
      </c>
      <c r="F50" s="16">
        <v>99436</v>
      </c>
      <c r="G50" s="16">
        <v>103607</v>
      </c>
      <c r="H50" s="16">
        <v>105602</v>
      </c>
      <c r="I50" s="16">
        <v>106569</v>
      </c>
      <c r="J50" s="16">
        <v>108836</v>
      </c>
      <c r="K50" s="16">
        <v>108973</v>
      </c>
      <c r="L50" s="16">
        <v>110391</v>
      </c>
      <c r="M50" s="16">
        <v>107326</v>
      </c>
      <c r="N50" s="18">
        <f t="shared" si="1"/>
        <v>105213.83333333333</v>
      </c>
    </row>
    <row r="51" spans="1:14" ht="12" customHeight="1">
      <c r="A51" s="10" t="s">
        <v>88</v>
      </c>
      <c r="B51" s="18">
        <v>46</v>
      </c>
      <c r="C51" s="16">
        <v>37</v>
      </c>
      <c r="D51" s="16">
        <v>38</v>
      </c>
      <c r="E51" s="16">
        <v>34</v>
      </c>
      <c r="F51" s="16">
        <v>36</v>
      </c>
      <c r="G51" s="16">
        <v>57</v>
      </c>
      <c r="H51" s="16">
        <v>52</v>
      </c>
      <c r="I51" s="16">
        <v>55</v>
      </c>
      <c r="J51" s="16">
        <v>46</v>
      </c>
      <c r="K51" s="16">
        <v>61</v>
      </c>
      <c r="L51" s="16">
        <v>62</v>
      </c>
      <c r="M51" s="16">
        <v>49</v>
      </c>
      <c r="N51" s="18">
        <f t="shared" si="1"/>
        <v>47.75</v>
      </c>
    </row>
    <row r="52" spans="1:14" ht="12" customHeight="1">
      <c r="A52" s="10" t="s">
        <v>89</v>
      </c>
      <c r="B52" s="18">
        <v>15</v>
      </c>
      <c r="C52" s="16">
        <v>25</v>
      </c>
      <c r="D52" s="16">
        <v>25</v>
      </c>
      <c r="E52" s="16">
        <v>27</v>
      </c>
      <c r="F52" s="16">
        <v>25</v>
      </c>
      <c r="G52" s="16">
        <v>27</v>
      </c>
      <c r="H52" s="16">
        <v>25</v>
      </c>
      <c r="I52" s="16">
        <v>27</v>
      </c>
      <c r="J52" s="16">
        <v>27</v>
      </c>
      <c r="K52" s="16">
        <v>27</v>
      </c>
      <c r="L52" s="16">
        <v>23</v>
      </c>
      <c r="M52" s="16">
        <v>20</v>
      </c>
      <c r="N52" s="18">
        <f t="shared" si="1"/>
        <v>24.416666666666668</v>
      </c>
    </row>
    <row r="53" spans="1:14" ht="12" customHeight="1">
      <c r="A53" s="10" t="s">
        <v>90</v>
      </c>
      <c r="B53" s="18">
        <v>30</v>
      </c>
      <c r="C53" s="16">
        <v>29</v>
      </c>
      <c r="D53" s="16">
        <v>30</v>
      </c>
      <c r="E53" s="16">
        <v>27</v>
      </c>
      <c r="F53" s="16">
        <v>27</v>
      </c>
      <c r="G53" s="16">
        <v>27</v>
      </c>
      <c r="H53" s="16">
        <v>26</v>
      </c>
      <c r="I53" s="16">
        <v>28</v>
      </c>
      <c r="J53" s="16">
        <v>30</v>
      </c>
      <c r="K53" s="16">
        <v>30</v>
      </c>
      <c r="L53" s="16">
        <v>26</v>
      </c>
      <c r="M53" s="16">
        <v>23</v>
      </c>
      <c r="N53" s="18">
        <f t="shared" si="1"/>
        <v>27.75</v>
      </c>
    </row>
    <row r="54" spans="1:14" ht="12" customHeight="1">
      <c r="A54" s="10" t="s">
        <v>91</v>
      </c>
      <c r="B54" s="18">
        <v>79</v>
      </c>
      <c r="C54" s="16">
        <v>78</v>
      </c>
      <c r="D54" s="16">
        <v>79</v>
      </c>
      <c r="E54" s="16">
        <v>85</v>
      </c>
      <c r="F54" s="16">
        <v>78</v>
      </c>
      <c r="G54" s="16">
        <v>74</v>
      </c>
      <c r="H54" s="16">
        <v>76</v>
      </c>
      <c r="I54" s="16">
        <v>77</v>
      </c>
      <c r="J54" s="16">
        <v>76</v>
      </c>
      <c r="K54" s="16">
        <v>84</v>
      </c>
      <c r="L54" s="16">
        <v>80</v>
      </c>
      <c r="M54" s="16">
        <v>86</v>
      </c>
      <c r="N54" s="18">
        <f t="shared" si="1"/>
        <v>79.33333333333333</v>
      </c>
    </row>
    <row r="55" spans="1:14" ht="12" customHeight="1">
      <c r="A55" s="10" t="s">
        <v>92</v>
      </c>
      <c r="B55" s="18">
        <v>19</v>
      </c>
      <c r="C55" s="16">
        <v>21</v>
      </c>
      <c r="D55" s="16">
        <v>22</v>
      </c>
      <c r="E55" s="16">
        <v>20</v>
      </c>
      <c r="F55" s="16">
        <v>16</v>
      </c>
      <c r="G55" s="16">
        <v>12</v>
      </c>
      <c r="H55" s="16">
        <v>11</v>
      </c>
      <c r="I55" s="16">
        <v>9</v>
      </c>
      <c r="J55" s="16">
        <v>16</v>
      </c>
      <c r="K55" s="16">
        <v>10</v>
      </c>
      <c r="L55" s="16">
        <v>13</v>
      </c>
      <c r="M55" s="16">
        <v>12</v>
      </c>
      <c r="N55" s="18">
        <f t="shared" si="1"/>
        <v>15.083333333333334</v>
      </c>
    </row>
    <row r="56" spans="1:14" ht="12" customHeight="1">
      <c r="A56" s="10" t="s">
        <v>93</v>
      </c>
      <c r="B56" s="18">
        <v>19</v>
      </c>
      <c r="C56" s="16">
        <v>20</v>
      </c>
      <c r="D56" s="16">
        <v>22</v>
      </c>
      <c r="E56" s="16">
        <v>18</v>
      </c>
      <c r="F56" s="16">
        <v>16</v>
      </c>
      <c r="G56" s="16">
        <v>17</v>
      </c>
      <c r="H56" s="16">
        <v>14</v>
      </c>
      <c r="I56" s="16">
        <v>14</v>
      </c>
      <c r="J56" s="16">
        <v>18</v>
      </c>
      <c r="K56" s="16">
        <v>17</v>
      </c>
      <c r="L56" s="16">
        <v>12</v>
      </c>
      <c r="M56" s="16">
        <v>14</v>
      </c>
      <c r="N56" s="18">
        <f t="shared" si="1"/>
        <v>16.75</v>
      </c>
    </row>
    <row r="57" spans="1:14" ht="12" customHeight="1">
      <c r="A57" s="10" t="s">
        <v>94</v>
      </c>
      <c r="B57" s="18">
        <v>54</v>
      </c>
      <c r="C57" s="16">
        <v>53</v>
      </c>
      <c r="D57" s="16">
        <v>65</v>
      </c>
      <c r="E57" s="16">
        <v>61</v>
      </c>
      <c r="F57" s="16">
        <v>76</v>
      </c>
      <c r="G57" s="16">
        <v>67</v>
      </c>
      <c r="H57" s="16">
        <v>77</v>
      </c>
      <c r="I57" s="16">
        <v>71</v>
      </c>
      <c r="J57" s="16">
        <v>77</v>
      </c>
      <c r="K57" s="16">
        <v>64</v>
      </c>
      <c r="L57" s="16">
        <v>65</v>
      </c>
      <c r="M57" s="16">
        <v>50</v>
      </c>
      <c r="N57" s="18">
        <f t="shared" si="1"/>
        <v>65</v>
      </c>
    </row>
    <row r="58" spans="1:14" ht="12" customHeight="1">
      <c r="A58" s="10" t="s">
        <v>95</v>
      </c>
      <c r="B58" s="18">
        <v>737</v>
      </c>
      <c r="C58" s="16">
        <v>743</v>
      </c>
      <c r="D58" s="16">
        <v>745</v>
      </c>
      <c r="E58" s="16">
        <v>784</v>
      </c>
      <c r="F58" s="16">
        <v>776</v>
      </c>
      <c r="G58" s="16">
        <v>796</v>
      </c>
      <c r="H58" s="16">
        <v>816</v>
      </c>
      <c r="I58" s="16">
        <v>788</v>
      </c>
      <c r="J58" s="16">
        <v>810</v>
      </c>
      <c r="K58" s="16">
        <v>831</v>
      </c>
      <c r="L58" s="16">
        <v>882</v>
      </c>
      <c r="M58" s="16">
        <v>850</v>
      </c>
      <c r="N58" s="18">
        <f t="shared" si="1"/>
        <v>796.5</v>
      </c>
    </row>
    <row r="59" spans="1:14" ht="12" customHeight="1">
      <c r="A59" s="10" t="s">
        <v>96</v>
      </c>
      <c r="B59" s="18">
        <v>334</v>
      </c>
      <c r="C59" s="16">
        <v>319</v>
      </c>
      <c r="D59" s="16">
        <v>323</v>
      </c>
      <c r="E59" s="16">
        <v>325</v>
      </c>
      <c r="F59" s="16">
        <v>323</v>
      </c>
      <c r="G59" s="16">
        <v>336</v>
      </c>
      <c r="H59" s="16">
        <v>346</v>
      </c>
      <c r="I59" s="16">
        <v>358</v>
      </c>
      <c r="J59" s="16">
        <v>353</v>
      </c>
      <c r="K59" s="16">
        <v>357</v>
      </c>
      <c r="L59" s="16">
        <v>376</v>
      </c>
      <c r="M59" s="16">
        <v>342</v>
      </c>
      <c r="N59" s="18">
        <f t="shared" si="1"/>
        <v>341</v>
      </c>
    </row>
    <row r="60" spans="1:14" ht="12" customHeight="1">
      <c r="A60" s="10" t="s">
        <v>97</v>
      </c>
      <c r="B60" s="18">
        <v>344</v>
      </c>
      <c r="C60" s="16">
        <v>346</v>
      </c>
      <c r="D60" s="16">
        <v>349</v>
      </c>
      <c r="E60" s="16">
        <v>364</v>
      </c>
      <c r="F60" s="16">
        <v>344</v>
      </c>
      <c r="G60" s="16">
        <v>347</v>
      </c>
      <c r="H60" s="16">
        <v>361</v>
      </c>
      <c r="I60" s="16">
        <v>361</v>
      </c>
      <c r="J60" s="16">
        <v>357</v>
      </c>
      <c r="K60" s="16">
        <v>354</v>
      </c>
      <c r="L60" s="16">
        <v>364</v>
      </c>
      <c r="M60" s="16">
        <v>361</v>
      </c>
      <c r="N60" s="18">
        <f t="shared" si="1"/>
        <v>354.3333333333333</v>
      </c>
    </row>
    <row r="61" spans="1:14" ht="12" customHeight="1">
      <c r="A61" s="10" t="s">
        <v>98</v>
      </c>
      <c r="B61" s="18">
        <v>111</v>
      </c>
      <c r="C61" s="16">
        <v>117</v>
      </c>
      <c r="D61" s="16">
        <v>109</v>
      </c>
      <c r="E61" s="16">
        <v>108</v>
      </c>
      <c r="F61" s="16">
        <v>106</v>
      </c>
      <c r="G61" s="16">
        <v>108</v>
      </c>
      <c r="H61" s="16">
        <v>120</v>
      </c>
      <c r="I61" s="16">
        <v>115</v>
      </c>
      <c r="J61" s="16">
        <v>108</v>
      </c>
      <c r="K61" s="16">
        <v>111</v>
      </c>
      <c r="L61" s="16">
        <v>106</v>
      </c>
      <c r="M61" s="16">
        <v>115</v>
      </c>
      <c r="N61" s="18">
        <f t="shared" si="1"/>
        <v>111.16666666666667</v>
      </c>
    </row>
    <row r="62" spans="1:14" ht="12" customHeight="1">
      <c r="A62" s="10" t="s">
        <v>99</v>
      </c>
      <c r="B62" s="18">
        <v>82</v>
      </c>
      <c r="C62" s="16">
        <v>77</v>
      </c>
      <c r="D62" s="16">
        <v>76</v>
      </c>
      <c r="E62" s="16">
        <v>88</v>
      </c>
      <c r="F62" s="16">
        <v>62</v>
      </c>
      <c r="G62" s="16">
        <v>67</v>
      </c>
      <c r="H62" s="16">
        <v>70</v>
      </c>
      <c r="I62" s="16">
        <v>69</v>
      </c>
      <c r="J62" s="16">
        <v>71</v>
      </c>
      <c r="K62" s="16">
        <v>65</v>
      </c>
      <c r="L62" s="16">
        <v>57</v>
      </c>
      <c r="M62" s="16">
        <v>51</v>
      </c>
      <c r="N62" s="18">
        <f t="shared" si="1"/>
        <v>69.58333333333333</v>
      </c>
    </row>
    <row r="63" spans="1:14" ht="12" customHeight="1">
      <c r="A63" s="10" t="s">
        <v>100</v>
      </c>
      <c r="B63" s="18">
        <v>288</v>
      </c>
      <c r="C63" s="16">
        <v>270</v>
      </c>
      <c r="D63" s="16">
        <v>252</v>
      </c>
      <c r="E63" s="16">
        <v>262</v>
      </c>
      <c r="F63" s="16">
        <v>235</v>
      </c>
      <c r="G63" s="16">
        <v>260</v>
      </c>
      <c r="H63" s="16">
        <v>250</v>
      </c>
      <c r="I63" s="16">
        <v>247</v>
      </c>
      <c r="J63" s="16">
        <v>275</v>
      </c>
      <c r="K63" s="16">
        <v>271</v>
      </c>
      <c r="L63" s="16">
        <v>263</v>
      </c>
      <c r="M63" s="16">
        <v>253</v>
      </c>
      <c r="N63" s="18">
        <f t="shared" si="1"/>
        <v>260.5</v>
      </c>
    </row>
    <row r="64" spans="1:14" ht="12" customHeight="1">
      <c r="A64" s="10" t="s">
        <v>101</v>
      </c>
      <c r="B64" s="18">
        <v>215</v>
      </c>
      <c r="C64" s="16">
        <v>187</v>
      </c>
      <c r="D64" s="16">
        <v>217</v>
      </c>
      <c r="E64" s="16">
        <v>217</v>
      </c>
      <c r="F64" s="16">
        <v>184</v>
      </c>
      <c r="G64" s="16">
        <v>202</v>
      </c>
      <c r="H64" s="16">
        <v>212</v>
      </c>
      <c r="I64" s="16">
        <v>221</v>
      </c>
      <c r="J64" s="16">
        <v>245</v>
      </c>
      <c r="K64" s="16">
        <v>257</v>
      </c>
      <c r="L64" s="16">
        <v>245</v>
      </c>
      <c r="M64" s="16">
        <v>223</v>
      </c>
      <c r="N64" s="18">
        <f t="shared" si="1"/>
        <v>218.75</v>
      </c>
    </row>
    <row r="65" spans="1:14" ht="12" customHeight="1">
      <c r="A65" s="10" t="s">
        <v>102</v>
      </c>
      <c r="B65" s="18">
        <v>53</v>
      </c>
      <c r="C65" s="16">
        <v>55</v>
      </c>
      <c r="D65" s="16">
        <v>61</v>
      </c>
      <c r="E65" s="16">
        <v>67</v>
      </c>
      <c r="F65" s="16">
        <v>63</v>
      </c>
      <c r="G65" s="16">
        <v>69</v>
      </c>
      <c r="H65" s="16">
        <v>68</v>
      </c>
      <c r="I65" s="16">
        <v>51</v>
      </c>
      <c r="J65" s="16">
        <v>53</v>
      </c>
      <c r="K65" s="16">
        <v>58</v>
      </c>
      <c r="L65" s="16">
        <v>49</v>
      </c>
      <c r="M65" s="16">
        <v>46</v>
      </c>
      <c r="N65" s="18">
        <f t="shared" si="1"/>
        <v>57.75</v>
      </c>
    </row>
    <row r="66" spans="1:14" ht="12" customHeight="1">
      <c r="A66" s="10" t="s">
        <v>103</v>
      </c>
      <c r="B66" s="18">
        <v>317</v>
      </c>
      <c r="C66" s="16">
        <v>303</v>
      </c>
      <c r="D66" s="16">
        <v>319</v>
      </c>
      <c r="E66" s="16">
        <v>325</v>
      </c>
      <c r="F66" s="16">
        <v>300</v>
      </c>
      <c r="G66" s="16">
        <v>341</v>
      </c>
      <c r="H66" s="16">
        <v>382</v>
      </c>
      <c r="I66" s="16">
        <v>389</v>
      </c>
      <c r="J66" s="16">
        <v>409</v>
      </c>
      <c r="K66" s="16">
        <v>353</v>
      </c>
      <c r="L66" s="16">
        <v>392</v>
      </c>
      <c r="M66" s="16">
        <v>385</v>
      </c>
      <c r="N66" s="18">
        <f t="shared" si="1"/>
        <v>351.25</v>
      </c>
    </row>
    <row r="67" spans="1:14" s="23" customFormat="1" ht="24.75" customHeight="1">
      <c r="A67" s="19" t="s">
        <v>104</v>
      </c>
      <c r="B67" s="21">
        <v>159007</v>
      </c>
      <c r="C67" s="20">
        <v>151751</v>
      </c>
      <c r="D67" s="20">
        <v>149075</v>
      </c>
      <c r="E67" s="20">
        <v>148836</v>
      </c>
      <c r="F67" s="20">
        <v>146766</v>
      </c>
      <c r="G67" s="20">
        <v>152970</v>
      </c>
      <c r="H67" s="20">
        <v>156461</v>
      </c>
      <c r="I67" s="20">
        <v>158436</v>
      </c>
      <c r="J67" s="20">
        <v>162093</v>
      </c>
      <c r="K67" s="20">
        <v>162349</v>
      </c>
      <c r="L67" s="20">
        <v>163936</v>
      </c>
      <c r="M67" s="20">
        <v>159576</v>
      </c>
      <c r="N67" s="21">
        <f t="shared" si="1"/>
        <v>155938</v>
      </c>
    </row>
    <row r="68" spans="1:14" ht="12" customHeight="1">
      <c r="A68" s="10" t="s">
        <v>105</v>
      </c>
      <c r="B68" s="18">
        <v>9709</v>
      </c>
      <c r="C68" s="16">
        <v>9577</v>
      </c>
      <c r="D68" s="16">
        <v>9180</v>
      </c>
      <c r="E68" s="16">
        <v>9368</v>
      </c>
      <c r="F68" s="16">
        <v>9614</v>
      </c>
      <c r="G68" s="16">
        <v>9982</v>
      </c>
      <c r="H68" s="16">
        <v>10169</v>
      </c>
      <c r="I68" s="16">
        <v>10084</v>
      </c>
      <c r="J68" s="16">
        <v>9689</v>
      </c>
      <c r="K68" s="16">
        <v>9556</v>
      </c>
      <c r="L68" s="16">
        <v>9536</v>
      </c>
      <c r="M68" s="16">
        <v>9038</v>
      </c>
      <c r="N68" s="18">
        <f t="shared" si="1"/>
        <v>9625.166666666666</v>
      </c>
    </row>
    <row r="69" spans="1:14" ht="12" customHeight="1">
      <c r="A69" s="10" t="s">
        <v>106</v>
      </c>
      <c r="B69" s="18">
        <v>6950</v>
      </c>
      <c r="C69" s="16">
        <v>6914</v>
      </c>
      <c r="D69" s="16">
        <v>6846</v>
      </c>
      <c r="E69" s="16">
        <v>6680</v>
      </c>
      <c r="F69" s="16">
        <v>6610</v>
      </c>
      <c r="G69" s="16">
        <v>6719</v>
      </c>
      <c r="H69" s="16">
        <v>6693</v>
      </c>
      <c r="I69" s="16">
        <v>6768</v>
      </c>
      <c r="J69" s="16">
        <v>6806</v>
      </c>
      <c r="K69" s="16">
        <v>6794</v>
      </c>
      <c r="L69" s="16">
        <v>6818</v>
      </c>
      <c r="M69" s="16">
        <v>6620</v>
      </c>
      <c r="N69" s="18">
        <f t="shared" si="1"/>
        <v>6768.166666666667</v>
      </c>
    </row>
    <row r="70" spans="1:14" ht="12" customHeight="1">
      <c r="A70" s="10" t="s">
        <v>107</v>
      </c>
      <c r="B70" s="18">
        <v>8858</v>
      </c>
      <c r="C70" s="16">
        <v>8327</v>
      </c>
      <c r="D70" s="16">
        <v>8317</v>
      </c>
      <c r="E70" s="16">
        <v>8243</v>
      </c>
      <c r="F70" s="16">
        <v>8135</v>
      </c>
      <c r="G70" s="16">
        <v>8604</v>
      </c>
      <c r="H70" s="16">
        <v>8500</v>
      </c>
      <c r="I70" s="16">
        <v>8504</v>
      </c>
      <c r="J70" s="16">
        <v>8695</v>
      </c>
      <c r="K70" s="16">
        <v>8608</v>
      </c>
      <c r="L70" s="16">
        <v>8626</v>
      </c>
      <c r="M70" s="16">
        <v>8296</v>
      </c>
      <c r="N70" s="18">
        <f aca="true" t="shared" si="2" ref="N70:N101">IF(SUM(B70:M70)&gt;0,AVERAGE(B70:M70)," ")</f>
        <v>8476.083333333334</v>
      </c>
    </row>
    <row r="71" spans="1:14" ht="12" customHeight="1">
      <c r="A71" s="10" t="s">
        <v>108</v>
      </c>
      <c r="B71" s="18">
        <v>15269</v>
      </c>
      <c r="C71" s="16">
        <v>15044</v>
      </c>
      <c r="D71" s="16">
        <v>14850</v>
      </c>
      <c r="E71" s="16">
        <v>14839</v>
      </c>
      <c r="F71" s="16">
        <v>14587</v>
      </c>
      <c r="G71" s="16">
        <v>15492</v>
      </c>
      <c r="H71" s="16">
        <v>15667</v>
      </c>
      <c r="I71" s="16">
        <v>15323</v>
      </c>
      <c r="J71" s="16">
        <v>15701</v>
      </c>
      <c r="K71" s="16">
        <v>15724</v>
      </c>
      <c r="L71" s="16">
        <v>15899</v>
      </c>
      <c r="M71" s="16">
        <v>15580</v>
      </c>
      <c r="N71" s="18">
        <f t="shared" si="2"/>
        <v>15331.25</v>
      </c>
    </row>
    <row r="72" spans="1:14" ht="12" customHeight="1">
      <c r="A72" s="10" t="s">
        <v>109</v>
      </c>
      <c r="B72" s="18">
        <v>1950</v>
      </c>
      <c r="C72" s="16">
        <v>1743</v>
      </c>
      <c r="D72" s="16">
        <v>1981</v>
      </c>
      <c r="E72" s="16">
        <v>1970</v>
      </c>
      <c r="F72" s="16">
        <v>1902</v>
      </c>
      <c r="G72" s="16">
        <v>1950</v>
      </c>
      <c r="H72" s="16">
        <v>1986</v>
      </c>
      <c r="I72" s="16">
        <v>1996</v>
      </c>
      <c r="J72" s="16">
        <v>1957</v>
      </c>
      <c r="K72" s="16">
        <v>1960</v>
      </c>
      <c r="L72" s="16">
        <v>1962</v>
      </c>
      <c r="M72" s="16">
        <v>1942</v>
      </c>
      <c r="N72" s="18">
        <f t="shared" si="2"/>
        <v>1941.5833333333333</v>
      </c>
    </row>
    <row r="73" spans="1:14" ht="12" customHeight="1">
      <c r="A73" s="10" t="s">
        <v>110</v>
      </c>
      <c r="B73" s="18">
        <v>4364</v>
      </c>
      <c r="C73" s="16">
        <v>4261</v>
      </c>
      <c r="D73" s="16">
        <v>4143</v>
      </c>
      <c r="E73" s="16">
        <v>4121</v>
      </c>
      <c r="F73" s="16">
        <v>4014</v>
      </c>
      <c r="G73" s="16">
        <v>4247</v>
      </c>
      <c r="H73" s="16">
        <v>4170</v>
      </c>
      <c r="I73" s="16">
        <v>3996</v>
      </c>
      <c r="J73" s="16">
        <v>4055</v>
      </c>
      <c r="K73" s="16">
        <v>4123</v>
      </c>
      <c r="L73" s="16">
        <v>4098</v>
      </c>
      <c r="M73" s="16">
        <v>3922</v>
      </c>
      <c r="N73" s="18">
        <f t="shared" si="2"/>
        <v>4126.166666666667</v>
      </c>
    </row>
    <row r="74" spans="1:14" ht="12" customHeight="1">
      <c r="A74" s="10" t="s">
        <v>111</v>
      </c>
      <c r="B74" s="18">
        <v>1372</v>
      </c>
      <c r="C74" s="16">
        <v>1388</v>
      </c>
      <c r="D74" s="16">
        <v>1418</v>
      </c>
      <c r="E74" s="16">
        <v>1468</v>
      </c>
      <c r="F74" s="16">
        <v>1387</v>
      </c>
      <c r="G74" s="16">
        <v>1462</v>
      </c>
      <c r="H74" s="16">
        <v>1455</v>
      </c>
      <c r="I74" s="16">
        <v>1395</v>
      </c>
      <c r="J74" s="16">
        <v>1466</v>
      </c>
      <c r="K74" s="16">
        <v>1452</v>
      </c>
      <c r="L74" s="16">
        <v>1439</v>
      </c>
      <c r="M74" s="16">
        <v>1440</v>
      </c>
      <c r="N74" s="18">
        <f t="shared" si="2"/>
        <v>1428.5</v>
      </c>
    </row>
    <row r="75" spans="1:14" ht="12" customHeight="1">
      <c r="A75" s="10" t="s">
        <v>112</v>
      </c>
      <c r="B75" s="18">
        <v>2125</v>
      </c>
      <c r="C75" s="16">
        <v>2054</v>
      </c>
      <c r="D75" s="16">
        <v>2008</v>
      </c>
      <c r="E75" s="16">
        <v>2005</v>
      </c>
      <c r="F75" s="16">
        <v>1982</v>
      </c>
      <c r="G75" s="16">
        <v>2106</v>
      </c>
      <c r="H75" s="16">
        <v>2094</v>
      </c>
      <c r="I75" s="16">
        <v>2074</v>
      </c>
      <c r="J75" s="16">
        <v>2055</v>
      </c>
      <c r="K75" s="16">
        <v>2074</v>
      </c>
      <c r="L75" s="16">
        <v>2071</v>
      </c>
      <c r="M75" s="16">
        <v>2045</v>
      </c>
      <c r="N75" s="18">
        <f t="shared" si="2"/>
        <v>2057.75</v>
      </c>
    </row>
    <row r="76" spans="1:14" ht="12" customHeight="1">
      <c r="A76" s="10" t="s">
        <v>113</v>
      </c>
      <c r="B76" s="18">
        <v>8081</v>
      </c>
      <c r="C76" s="16">
        <v>7883</v>
      </c>
      <c r="D76" s="16">
        <v>7826</v>
      </c>
      <c r="E76" s="16">
        <v>7894</v>
      </c>
      <c r="F76" s="16">
        <v>7993</v>
      </c>
      <c r="G76" s="16">
        <v>8318</v>
      </c>
      <c r="H76" s="16">
        <v>8361</v>
      </c>
      <c r="I76" s="16">
        <v>8163</v>
      </c>
      <c r="J76" s="16">
        <v>8105</v>
      </c>
      <c r="K76" s="16">
        <v>7868</v>
      </c>
      <c r="L76" s="16">
        <v>7967</v>
      </c>
      <c r="M76" s="16">
        <v>7893</v>
      </c>
      <c r="N76" s="18">
        <f t="shared" si="2"/>
        <v>8029.333333333333</v>
      </c>
    </row>
    <row r="77" spans="1:14" ht="12" customHeight="1">
      <c r="A77" s="10" t="s">
        <v>114</v>
      </c>
      <c r="B77" s="18">
        <v>1106</v>
      </c>
      <c r="C77" s="16">
        <v>1303</v>
      </c>
      <c r="D77" s="16">
        <v>1301</v>
      </c>
      <c r="E77" s="16">
        <v>1301</v>
      </c>
      <c r="F77" s="16">
        <v>1335</v>
      </c>
      <c r="G77" s="16">
        <v>1329</v>
      </c>
      <c r="H77" s="16">
        <v>1331</v>
      </c>
      <c r="I77" s="16">
        <v>1288</v>
      </c>
      <c r="J77" s="16">
        <v>1265</v>
      </c>
      <c r="K77" s="16">
        <v>1233</v>
      </c>
      <c r="L77" s="16">
        <v>1238</v>
      </c>
      <c r="M77" s="16">
        <v>1215</v>
      </c>
      <c r="N77" s="18">
        <f t="shared" si="2"/>
        <v>1270.4166666666667</v>
      </c>
    </row>
    <row r="78" spans="1:14" ht="12" customHeight="1">
      <c r="A78" s="10" t="s">
        <v>115</v>
      </c>
      <c r="B78" s="18">
        <v>21</v>
      </c>
      <c r="C78" s="16">
        <v>18</v>
      </c>
      <c r="D78" s="16">
        <v>17</v>
      </c>
      <c r="E78" s="16">
        <v>24</v>
      </c>
      <c r="F78" s="16">
        <v>25</v>
      </c>
      <c r="G78" s="16">
        <v>25</v>
      </c>
      <c r="H78" s="16">
        <v>27</v>
      </c>
      <c r="I78" s="16">
        <v>23</v>
      </c>
      <c r="J78" s="16">
        <v>27</v>
      </c>
      <c r="K78" s="16">
        <v>26</v>
      </c>
      <c r="L78" s="16">
        <v>26</v>
      </c>
      <c r="M78" s="16">
        <v>26</v>
      </c>
      <c r="N78" s="18">
        <f t="shared" si="2"/>
        <v>23.75</v>
      </c>
    </row>
    <row r="79" spans="1:14" ht="12" customHeight="1">
      <c r="A79" s="10" t="s">
        <v>116</v>
      </c>
      <c r="B79" s="18">
        <v>33</v>
      </c>
      <c r="C79" s="16">
        <v>34</v>
      </c>
      <c r="D79" s="16">
        <v>32</v>
      </c>
      <c r="E79" s="16">
        <v>26</v>
      </c>
      <c r="F79" s="16">
        <v>30</v>
      </c>
      <c r="G79" s="16">
        <v>44</v>
      </c>
      <c r="H79" s="16">
        <v>46</v>
      </c>
      <c r="I79" s="16">
        <v>43</v>
      </c>
      <c r="J79" s="16">
        <v>49</v>
      </c>
      <c r="K79" s="16">
        <v>45</v>
      </c>
      <c r="L79" s="16">
        <v>43</v>
      </c>
      <c r="M79" s="16">
        <v>48</v>
      </c>
      <c r="N79" s="18">
        <f t="shared" si="2"/>
        <v>39.416666666666664</v>
      </c>
    </row>
    <row r="80" spans="1:14" ht="12" customHeight="1">
      <c r="A80" s="10" t="s">
        <v>117</v>
      </c>
      <c r="B80" s="18">
        <v>11</v>
      </c>
      <c r="C80" s="16">
        <v>12</v>
      </c>
      <c r="D80" s="16">
        <v>11</v>
      </c>
      <c r="E80" s="16">
        <v>12</v>
      </c>
      <c r="F80" s="16">
        <v>11</v>
      </c>
      <c r="G80" s="16">
        <v>9</v>
      </c>
      <c r="H80" s="16">
        <v>8</v>
      </c>
      <c r="I80" s="16">
        <v>10</v>
      </c>
      <c r="J80" s="16">
        <v>7</v>
      </c>
      <c r="K80" s="16">
        <v>8</v>
      </c>
      <c r="L80" s="16">
        <v>11</v>
      </c>
      <c r="M80" s="16">
        <v>12</v>
      </c>
      <c r="N80" s="18">
        <f t="shared" si="2"/>
        <v>10.166666666666666</v>
      </c>
    </row>
    <row r="81" spans="1:14" ht="12" customHeight="1">
      <c r="A81" s="10" t="s">
        <v>118</v>
      </c>
      <c r="B81" s="18">
        <v>31</v>
      </c>
      <c r="C81" s="16">
        <v>28</v>
      </c>
      <c r="D81" s="16">
        <v>26</v>
      </c>
      <c r="E81" s="16">
        <v>22</v>
      </c>
      <c r="F81" s="16">
        <v>23</v>
      </c>
      <c r="G81" s="16">
        <v>21</v>
      </c>
      <c r="H81" s="16">
        <v>22</v>
      </c>
      <c r="I81" s="16">
        <v>24</v>
      </c>
      <c r="J81" s="16">
        <v>21</v>
      </c>
      <c r="K81" s="16">
        <v>21</v>
      </c>
      <c r="L81" s="16">
        <v>29</v>
      </c>
      <c r="M81" s="16">
        <v>24</v>
      </c>
      <c r="N81" s="18">
        <f t="shared" si="2"/>
        <v>24.333333333333332</v>
      </c>
    </row>
    <row r="82" spans="1:14" ht="12" customHeight="1">
      <c r="A82" s="10" t="s">
        <v>119</v>
      </c>
      <c r="B82" s="18">
        <v>84</v>
      </c>
      <c r="C82" s="16">
        <v>75</v>
      </c>
      <c r="D82" s="16">
        <v>70</v>
      </c>
      <c r="E82" s="16">
        <v>62</v>
      </c>
      <c r="F82" s="16">
        <v>67</v>
      </c>
      <c r="G82" s="16">
        <v>68</v>
      </c>
      <c r="H82" s="16">
        <v>68</v>
      </c>
      <c r="I82" s="16">
        <v>72</v>
      </c>
      <c r="J82" s="16">
        <v>81</v>
      </c>
      <c r="K82" s="16">
        <v>79</v>
      </c>
      <c r="L82" s="16">
        <v>83</v>
      </c>
      <c r="M82" s="16">
        <v>83</v>
      </c>
      <c r="N82" s="18">
        <f t="shared" si="2"/>
        <v>74.33333333333333</v>
      </c>
    </row>
    <row r="83" spans="1:14" ht="12" customHeight="1">
      <c r="A83" s="10" t="s">
        <v>120</v>
      </c>
      <c r="B83" s="18">
        <v>43</v>
      </c>
      <c r="C83" s="16">
        <v>38</v>
      </c>
      <c r="D83" s="16">
        <v>32</v>
      </c>
      <c r="E83" s="16">
        <v>29</v>
      </c>
      <c r="F83" s="16">
        <v>23</v>
      </c>
      <c r="G83" s="16">
        <v>23</v>
      </c>
      <c r="H83" s="16">
        <v>26</v>
      </c>
      <c r="I83" s="16">
        <v>29</v>
      </c>
      <c r="J83" s="16">
        <v>33</v>
      </c>
      <c r="K83" s="16">
        <v>35</v>
      </c>
      <c r="L83" s="16">
        <v>42</v>
      </c>
      <c r="M83" s="16">
        <v>41</v>
      </c>
      <c r="N83" s="18">
        <f t="shared" si="2"/>
        <v>32.833333333333336</v>
      </c>
    </row>
    <row r="84" spans="1:14" ht="12" customHeight="1">
      <c r="A84" s="10" t="s">
        <v>121</v>
      </c>
      <c r="B84" s="18">
        <v>81</v>
      </c>
      <c r="C84" s="16">
        <v>76</v>
      </c>
      <c r="D84" s="16">
        <v>80</v>
      </c>
      <c r="E84" s="16">
        <v>80</v>
      </c>
      <c r="F84" s="16">
        <v>76</v>
      </c>
      <c r="G84" s="16">
        <v>70</v>
      </c>
      <c r="H84" s="16">
        <v>76</v>
      </c>
      <c r="I84" s="16">
        <v>63</v>
      </c>
      <c r="J84" s="16">
        <v>78</v>
      </c>
      <c r="K84" s="16">
        <v>77</v>
      </c>
      <c r="L84" s="16">
        <v>72</v>
      </c>
      <c r="M84" s="16">
        <v>69</v>
      </c>
      <c r="N84" s="18">
        <f t="shared" si="2"/>
        <v>74.83333333333333</v>
      </c>
    </row>
    <row r="85" spans="1:14" ht="12" customHeight="1">
      <c r="A85" s="10" t="s">
        <v>122</v>
      </c>
      <c r="B85" s="18">
        <v>90</v>
      </c>
      <c r="C85" s="16">
        <v>95</v>
      </c>
      <c r="D85" s="16">
        <v>90</v>
      </c>
      <c r="E85" s="16">
        <v>93</v>
      </c>
      <c r="F85" s="16">
        <v>87</v>
      </c>
      <c r="G85" s="16">
        <v>107</v>
      </c>
      <c r="H85" s="16">
        <v>109</v>
      </c>
      <c r="I85" s="16">
        <v>104</v>
      </c>
      <c r="J85" s="16">
        <v>113</v>
      </c>
      <c r="K85" s="16">
        <v>109</v>
      </c>
      <c r="L85" s="16">
        <v>110</v>
      </c>
      <c r="M85" s="16">
        <v>107</v>
      </c>
      <c r="N85" s="18">
        <f t="shared" si="2"/>
        <v>101.16666666666667</v>
      </c>
    </row>
    <row r="86" spans="1:14" ht="12" customHeight="1">
      <c r="A86" s="10" t="s">
        <v>123</v>
      </c>
      <c r="B86" s="18">
        <v>54</v>
      </c>
      <c r="C86" s="16">
        <v>60</v>
      </c>
      <c r="D86" s="16">
        <v>58</v>
      </c>
      <c r="E86" s="16">
        <v>47</v>
      </c>
      <c r="F86" s="16">
        <v>54</v>
      </c>
      <c r="G86" s="16">
        <v>49</v>
      </c>
      <c r="H86" s="16">
        <v>48</v>
      </c>
      <c r="I86" s="16">
        <v>50</v>
      </c>
      <c r="J86" s="16">
        <v>53</v>
      </c>
      <c r="K86" s="16">
        <v>62</v>
      </c>
      <c r="L86" s="16">
        <v>65</v>
      </c>
      <c r="M86" s="16">
        <v>65</v>
      </c>
      <c r="N86" s="18">
        <f t="shared" si="2"/>
        <v>55.416666666666664</v>
      </c>
    </row>
    <row r="87" spans="1:14" ht="12" customHeight="1">
      <c r="A87" s="10" t="s">
        <v>124</v>
      </c>
      <c r="B87" s="18">
        <v>18</v>
      </c>
      <c r="C87" s="16">
        <v>20</v>
      </c>
      <c r="D87" s="16">
        <v>16</v>
      </c>
      <c r="E87" s="16">
        <v>15</v>
      </c>
      <c r="F87" s="16">
        <v>18</v>
      </c>
      <c r="G87" s="16">
        <v>11</v>
      </c>
      <c r="H87" s="16">
        <v>11</v>
      </c>
      <c r="I87" s="16">
        <v>13</v>
      </c>
      <c r="J87" s="16">
        <v>20</v>
      </c>
      <c r="K87" s="16">
        <v>19</v>
      </c>
      <c r="L87" s="16">
        <v>20</v>
      </c>
      <c r="M87" s="16">
        <v>21</v>
      </c>
      <c r="N87" s="18">
        <f t="shared" si="2"/>
        <v>16.833333333333332</v>
      </c>
    </row>
    <row r="88" spans="1:14" s="23" customFormat="1" ht="24.75" customHeight="1">
      <c r="A88" s="19" t="s">
        <v>125</v>
      </c>
      <c r="B88" s="21">
        <v>60250</v>
      </c>
      <c r="C88" s="20">
        <v>58950</v>
      </c>
      <c r="D88" s="20">
        <v>58302</v>
      </c>
      <c r="E88" s="20">
        <v>58299</v>
      </c>
      <c r="F88" s="20">
        <v>57973</v>
      </c>
      <c r="G88" s="20">
        <v>60636</v>
      </c>
      <c r="H88" s="20">
        <v>60867</v>
      </c>
      <c r="I88" s="20">
        <v>60022</v>
      </c>
      <c r="J88" s="20">
        <v>60276</v>
      </c>
      <c r="K88" s="20">
        <v>59873</v>
      </c>
      <c r="L88" s="20">
        <v>60155</v>
      </c>
      <c r="M88" s="20">
        <v>58487</v>
      </c>
      <c r="N88" s="21">
        <f t="shared" si="2"/>
        <v>59507.5</v>
      </c>
    </row>
    <row r="89" spans="1:14" ht="12" customHeight="1">
      <c r="A89" s="11" t="s">
        <v>126</v>
      </c>
      <c r="B89" s="18">
        <v>2533</v>
      </c>
      <c r="C89" s="16">
        <v>2586</v>
      </c>
      <c r="D89" s="16">
        <v>2622</v>
      </c>
      <c r="E89" s="16">
        <v>2717</v>
      </c>
      <c r="F89" s="16">
        <v>2727</v>
      </c>
      <c r="G89" s="16">
        <v>2844</v>
      </c>
      <c r="H89" s="16">
        <v>2876</v>
      </c>
      <c r="I89" s="16">
        <v>2846</v>
      </c>
      <c r="J89" s="16">
        <v>2885</v>
      </c>
      <c r="K89" s="16">
        <v>2845</v>
      </c>
      <c r="L89" s="16">
        <v>2823</v>
      </c>
      <c r="M89" s="16">
        <v>2803</v>
      </c>
      <c r="N89" s="18">
        <f t="shared" si="2"/>
        <v>2758.9166666666665</v>
      </c>
    </row>
    <row r="90" spans="1:14" ht="12" customHeight="1">
      <c r="A90" s="11" t="s">
        <v>127</v>
      </c>
      <c r="B90" s="18">
        <v>449</v>
      </c>
      <c r="C90" s="16">
        <v>465</v>
      </c>
      <c r="D90" s="16">
        <v>463</v>
      </c>
      <c r="E90" s="16">
        <v>453</v>
      </c>
      <c r="F90" s="16">
        <v>451</v>
      </c>
      <c r="G90" s="16">
        <v>486</v>
      </c>
      <c r="H90" s="16">
        <v>464</v>
      </c>
      <c r="I90" s="16">
        <v>451</v>
      </c>
      <c r="J90" s="16">
        <v>436</v>
      </c>
      <c r="K90" s="16">
        <v>409</v>
      </c>
      <c r="L90" s="16">
        <v>424</v>
      </c>
      <c r="M90" s="16">
        <v>417</v>
      </c>
      <c r="N90" s="18">
        <f t="shared" si="2"/>
        <v>447.3333333333333</v>
      </c>
    </row>
    <row r="91" spans="1:14" ht="12" customHeight="1">
      <c r="A91" s="11" t="s">
        <v>128</v>
      </c>
      <c r="B91" s="18">
        <v>17144</v>
      </c>
      <c r="C91" s="16">
        <v>16252</v>
      </c>
      <c r="D91" s="16">
        <v>15716</v>
      </c>
      <c r="E91" s="16">
        <v>15195</v>
      </c>
      <c r="F91" s="16">
        <v>15148</v>
      </c>
      <c r="G91" s="16">
        <v>16226</v>
      </c>
      <c r="H91" s="16">
        <v>16887</v>
      </c>
      <c r="I91" s="16">
        <v>16805</v>
      </c>
      <c r="J91" s="16">
        <v>17330</v>
      </c>
      <c r="K91" s="16">
        <v>17418</v>
      </c>
      <c r="L91" s="16">
        <v>17841</v>
      </c>
      <c r="M91" s="16">
        <v>16999</v>
      </c>
      <c r="N91" s="18">
        <f t="shared" si="2"/>
        <v>16580.083333333332</v>
      </c>
    </row>
    <row r="92" spans="1:14" ht="12" customHeight="1">
      <c r="A92" s="11" t="s">
        <v>129</v>
      </c>
      <c r="B92" s="18">
        <v>131157</v>
      </c>
      <c r="C92" s="16">
        <v>128382</v>
      </c>
      <c r="D92" s="16">
        <v>127225</v>
      </c>
      <c r="E92" s="16">
        <v>129111</v>
      </c>
      <c r="F92" s="16">
        <v>128308</v>
      </c>
      <c r="G92" s="16">
        <v>136344</v>
      </c>
      <c r="H92" s="16">
        <v>138099</v>
      </c>
      <c r="I92" s="16">
        <v>136478</v>
      </c>
      <c r="J92" s="16">
        <v>140443</v>
      </c>
      <c r="K92" s="16">
        <v>141077</v>
      </c>
      <c r="L92" s="16">
        <v>140277</v>
      </c>
      <c r="M92" s="16">
        <v>137845</v>
      </c>
      <c r="N92" s="18">
        <f t="shared" si="2"/>
        <v>134562.16666666666</v>
      </c>
    </row>
    <row r="93" spans="1:14" ht="12" customHeight="1">
      <c r="A93" s="11" t="s">
        <v>130</v>
      </c>
      <c r="B93" s="18">
        <v>618</v>
      </c>
      <c r="C93" s="16">
        <v>594</v>
      </c>
      <c r="D93" s="16">
        <v>606</v>
      </c>
      <c r="E93" s="16">
        <v>582</v>
      </c>
      <c r="F93" s="16">
        <v>591</v>
      </c>
      <c r="G93" s="16">
        <v>653</v>
      </c>
      <c r="H93" s="16">
        <v>638</v>
      </c>
      <c r="I93" s="16">
        <v>653</v>
      </c>
      <c r="J93" s="16">
        <v>629</v>
      </c>
      <c r="K93" s="16">
        <v>589</v>
      </c>
      <c r="L93" s="16">
        <v>613</v>
      </c>
      <c r="M93" s="16">
        <v>642</v>
      </c>
      <c r="N93" s="18">
        <f t="shared" si="2"/>
        <v>617.3333333333334</v>
      </c>
    </row>
    <row r="94" spans="1:14" ht="12" customHeight="1">
      <c r="A94" s="11" t="s">
        <v>131</v>
      </c>
      <c r="B94" s="18">
        <v>3503</v>
      </c>
      <c r="C94" s="16">
        <v>3427</v>
      </c>
      <c r="D94" s="16">
        <v>3379</v>
      </c>
      <c r="E94" s="16">
        <v>3239</v>
      </c>
      <c r="F94" s="16">
        <v>3257</v>
      </c>
      <c r="G94" s="16">
        <v>3434</v>
      </c>
      <c r="H94" s="16">
        <v>3489</v>
      </c>
      <c r="I94" s="16">
        <v>3480</v>
      </c>
      <c r="J94" s="16">
        <v>3613</v>
      </c>
      <c r="K94" s="16">
        <v>3596</v>
      </c>
      <c r="L94" s="16">
        <v>3624</v>
      </c>
      <c r="M94" s="16">
        <v>3557</v>
      </c>
      <c r="N94" s="18">
        <f t="shared" si="2"/>
        <v>3466.5</v>
      </c>
    </row>
    <row r="95" spans="1:14" ht="12" customHeight="1">
      <c r="A95" s="11" t="s">
        <v>132</v>
      </c>
      <c r="B95" s="18">
        <v>4546</v>
      </c>
      <c r="C95" s="16">
        <v>4401</v>
      </c>
      <c r="D95" s="16">
        <v>4533</v>
      </c>
      <c r="E95" s="16">
        <v>4544</v>
      </c>
      <c r="F95" s="16">
        <v>4360</v>
      </c>
      <c r="G95" s="16">
        <v>4667</v>
      </c>
      <c r="H95" s="16">
        <v>4658</v>
      </c>
      <c r="I95" s="16">
        <v>4492</v>
      </c>
      <c r="J95" s="16">
        <v>4353</v>
      </c>
      <c r="K95" s="16">
        <v>4293</v>
      </c>
      <c r="L95" s="16">
        <v>4292</v>
      </c>
      <c r="M95" s="16">
        <v>4266</v>
      </c>
      <c r="N95" s="18">
        <f t="shared" si="2"/>
        <v>4450.416666666667</v>
      </c>
    </row>
    <row r="96" spans="1:14" ht="12" customHeight="1">
      <c r="A96" s="11" t="s">
        <v>133</v>
      </c>
      <c r="B96" s="18">
        <v>6969</v>
      </c>
      <c r="C96" s="16">
        <v>6787</v>
      </c>
      <c r="D96" s="16">
        <v>6677</v>
      </c>
      <c r="E96" s="16">
        <v>6718</v>
      </c>
      <c r="F96" s="16">
        <v>6813</v>
      </c>
      <c r="G96" s="16">
        <v>7215</v>
      </c>
      <c r="H96" s="16">
        <v>7270</v>
      </c>
      <c r="I96" s="16">
        <v>7245</v>
      </c>
      <c r="J96" s="16">
        <v>7297</v>
      </c>
      <c r="K96" s="16">
        <v>7293</v>
      </c>
      <c r="L96" s="16">
        <v>7252</v>
      </c>
      <c r="M96" s="16">
        <v>7174</v>
      </c>
      <c r="N96" s="18">
        <f t="shared" si="2"/>
        <v>7059.166666666667</v>
      </c>
    </row>
    <row r="97" spans="1:14" ht="12" customHeight="1">
      <c r="A97" s="11" t="s">
        <v>134</v>
      </c>
      <c r="B97" s="18">
        <v>12215</v>
      </c>
      <c r="C97" s="16">
        <v>11673</v>
      </c>
      <c r="D97" s="16">
        <v>11590</v>
      </c>
      <c r="E97" s="16">
        <v>11769</v>
      </c>
      <c r="F97" s="16">
        <v>11982</v>
      </c>
      <c r="G97" s="16">
        <v>12149</v>
      </c>
      <c r="H97" s="16">
        <v>12227</v>
      </c>
      <c r="I97" s="16">
        <v>12071</v>
      </c>
      <c r="J97" s="16">
        <v>11956</v>
      </c>
      <c r="K97" s="16">
        <v>11779</v>
      </c>
      <c r="L97" s="16">
        <v>11679</v>
      </c>
      <c r="M97" s="16">
        <v>11392</v>
      </c>
      <c r="N97" s="18">
        <f t="shared" si="2"/>
        <v>11873.5</v>
      </c>
    </row>
    <row r="98" spans="1:14" ht="12" customHeight="1">
      <c r="A98" s="11" t="s">
        <v>135</v>
      </c>
      <c r="B98" s="18">
        <v>23526</v>
      </c>
      <c r="C98" s="16">
        <v>22458</v>
      </c>
      <c r="D98" s="16">
        <v>23075</v>
      </c>
      <c r="E98" s="16">
        <v>23114</v>
      </c>
      <c r="F98" s="16">
        <v>22503</v>
      </c>
      <c r="G98" s="16">
        <v>23847</v>
      </c>
      <c r="H98" s="16">
        <v>24037</v>
      </c>
      <c r="I98" s="16">
        <v>22955</v>
      </c>
      <c r="J98" s="16">
        <v>23219</v>
      </c>
      <c r="K98" s="16">
        <v>23219</v>
      </c>
      <c r="L98" s="16">
        <v>23290</v>
      </c>
      <c r="M98" s="16">
        <v>23013</v>
      </c>
      <c r="N98" s="18">
        <f t="shared" si="2"/>
        <v>23188</v>
      </c>
    </row>
    <row r="99" spans="1:14" ht="12" customHeight="1">
      <c r="A99" s="11" t="s">
        <v>136</v>
      </c>
      <c r="B99" s="18">
        <v>424</v>
      </c>
      <c r="C99" s="16">
        <v>423</v>
      </c>
      <c r="D99" s="16">
        <v>433</v>
      </c>
      <c r="E99" s="16">
        <v>452</v>
      </c>
      <c r="F99" s="16">
        <v>448</v>
      </c>
      <c r="G99" s="16">
        <v>458</v>
      </c>
      <c r="H99" s="16">
        <v>461</v>
      </c>
      <c r="I99" s="16">
        <v>470</v>
      </c>
      <c r="J99" s="16">
        <v>463</v>
      </c>
      <c r="K99" s="16">
        <v>472</v>
      </c>
      <c r="L99" s="16">
        <v>493</v>
      </c>
      <c r="M99" s="16">
        <v>487</v>
      </c>
      <c r="N99" s="18">
        <f t="shared" si="2"/>
        <v>457</v>
      </c>
    </row>
    <row r="100" spans="1:14" ht="12" customHeight="1">
      <c r="A100" s="11" t="s">
        <v>137</v>
      </c>
      <c r="B100" s="18">
        <v>1118</v>
      </c>
      <c r="C100" s="16">
        <v>1063</v>
      </c>
      <c r="D100" s="16">
        <v>1062</v>
      </c>
      <c r="E100" s="16">
        <v>1099</v>
      </c>
      <c r="F100" s="16">
        <v>1044</v>
      </c>
      <c r="G100" s="16">
        <v>1089</v>
      </c>
      <c r="H100" s="16">
        <v>1128</v>
      </c>
      <c r="I100" s="16">
        <v>1097</v>
      </c>
      <c r="J100" s="16">
        <v>1145</v>
      </c>
      <c r="K100" s="16">
        <v>1114</v>
      </c>
      <c r="L100" s="16">
        <v>1156</v>
      </c>
      <c r="M100" s="16">
        <v>1010</v>
      </c>
      <c r="N100" s="18">
        <f t="shared" si="2"/>
        <v>1093.75</v>
      </c>
    </row>
    <row r="101" spans="1:14" ht="12" customHeight="1">
      <c r="A101" s="11" t="s">
        <v>138</v>
      </c>
      <c r="B101" s="18">
        <v>1178</v>
      </c>
      <c r="C101" s="16">
        <v>1051</v>
      </c>
      <c r="D101" s="16">
        <v>1073</v>
      </c>
      <c r="E101" s="16">
        <v>1044</v>
      </c>
      <c r="F101" s="16">
        <v>985</v>
      </c>
      <c r="G101" s="16">
        <v>1084</v>
      </c>
      <c r="H101" s="16">
        <v>1126</v>
      </c>
      <c r="I101" s="16">
        <v>1114</v>
      </c>
      <c r="J101" s="16">
        <v>1172</v>
      </c>
      <c r="K101" s="16">
        <v>1180</v>
      </c>
      <c r="L101" s="16">
        <v>1222</v>
      </c>
      <c r="M101" s="16">
        <v>1186</v>
      </c>
      <c r="N101" s="18">
        <f t="shared" si="2"/>
        <v>1117.9166666666667</v>
      </c>
    </row>
    <row r="102" spans="1:14" ht="12" customHeight="1">
      <c r="A102" s="11" t="s">
        <v>139</v>
      </c>
      <c r="B102" s="18">
        <v>127</v>
      </c>
      <c r="C102" s="16">
        <v>131</v>
      </c>
      <c r="D102" s="16">
        <v>144</v>
      </c>
      <c r="E102" s="16">
        <v>147</v>
      </c>
      <c r="F102" s="16">
        <v>162</v>
      </c>
      <c r="G102" s="16">
        <v>165</v>
      </c>
      <c r="H102" s="16">
        <v>160</v>
      </c>
      <c r="I102" s="16">
        <v>147</v>
      </c>
      <c r="J102" s="16">
        <v>148</v>
      </c>
      <c r="K102" s="16">
        <v>154</v>
      </c>
      <c r="L102" s="16">
        <v>146</v>
      </c>
      <c r="M102" s="16">
        <v>130</v>
      </c>
      <c r="N102" s="18">
        <f>IF(SUM(B102:M102)&gt;0,AVERAGE(B102:M102)," ")</f>
        <v>146.75</v>
      </c>
    </row>
    <row r="103" spans="1:14" s="23" customFormat="1" ht="24.75" customHeight="1">
      <c r="A103" s="19" t="s">
        <v>140</v>
      </c>
      <c r="B103" s="21">
        <v>205507</v>
      </c>
      <c r="C103" s="20">
        <v>199693</v>
      </c>
      <c r="D103" s="20">
        <v>198598</v>
      </c>
      <c r="E103" s="20">
        <v>200184</v>
      </c>
      <c r="F103" s="20">
        <v>198779</v>
      </c>
      <c r="G103" s="20">
        <v>210661</v>
      </c>
      <c r="H103" s="20">
        <v>213520</v>
      </c>
      <c r="I103" s="20">
        <v>210304</v>
      </c>
      <c r="J103" s="20">
        <v>215089</v>
      </c>
      <c r="K103" s="20">
        <v>215438</v>
      </c>
      <c r="L103" s="20">
        <v>215132</v>
      </c>
      <c r="M103" s="20">
        <v>210921</v>
      </c>
      <c r="N103" s="21">
        <f>IF(SUM(B103:M103)&gt;0,AVERAGE(B103:M103)," ")</f>
        <v>207818.83333333334</v>
      </c>
    </row>
    <row r="104" spans="1:14" s="31" customFormat="1" ht="16.5" customHeight="1" thickBot="1">
      <c r="A104" s="28" t="s">
        <v>141</v>
      </c>
      <c r="B104" s="29">
        <v>938844</v>
      </c>
      <c r="C104" s="30">
        <v>911541</v>
      </c>
      <c r="D104" s="30">
        <v>899449</v>
      </c>
      <c r="E104" s="30">
        <v>896986</v>
      </c>
      <c r="F104" s="30">
        <v>887693</v>
      </c>
      <c r="G104" s="30">
        <v>929863</v>
      </c>
      <c r="H104" s="30">
        <v>941684</v>
      </c>
      <c r="I104" s="30">
        <v>941689</v>
      </c>
      <c r="J104" s="30">
        <v>956992</v>
      </c>
      <c r="K104" s="30">
        <v>960166</v>
      </c>
      <c r="L104" s="30">
        <v>959329</v>
      </c>
      <c r="M104" s="30">
        <v>940581</v>
      </c>
      <c r="N104" s="29">
        <f>IF(SUM(B104:M104)&gt;0,AVERAGE(B104:M104)," ")</f>
        <v>930401.4166666666</v>
      </c>
    </row>
    <row r="105" s="7" customFormat="1" ht="12.75" customHeight="1" thickTop="1">
      <c r="A105" s="12"/>
    </row>
    <row r="106" ht="12">
      <c r="A106" s="12"/>
    </row>
    <row r="107" s="33" customFormat="1" ht="12.75">
      <c r="A107" s="32" t="s">
        <v>1</v>
      </c>
    </row>
    <row r="108" ht="12">
      <c r="B108" s="26"/>
    </row>
    <row r="115" ht="12.75" customHeight="1"/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Header>&amp;L&amp;C&amp;R</oddHeader>
    <oddFooter>&amp;L&amp;6Source: National Data Bank, USDA/Food and Nutrition Service&amp;C&amp;6Page &amp;P of &amp;N&amp;R&amp;6Printed on: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3" customWidth="1"/>
    <col min="2" max="13" width="11.7109375" style="66" customWidth="1"/>
    <col min="14" max="14" width="13.7109375" style="66" customWidth="1"/>
    <col min="15" max="16384" width="9.140625" style="66" customWidth="1"/>
  </cols>
  <sheetData>
    <row r="1" spans="1:13" ht="12" customHeight="1">
      <c r="A1" s="64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" customHeight="1">
      <c r="A2" s="64" t="str">
        <f>'Pregnant Women Participating'!A2</f>
        <v>FISCAL YEAR 2010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>
      <c r="A3" s="67" t="str">
        <f>'Pregnant Women Participating'!A3</f>
        <v>Data as of December 11, 2015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s="73" customFormat="1" ht="24" customHeight="1">
      <c r="A5" s="69" t="s">
        <v>0</v>
      </c>
      <c r="B5" s="70">
        <f>DATE(RIGHT(A2,4)-1,10,1)</f>
        <v>40087</v>
      </c>
      <c r="C5" s="71">
        <f>DATE(RIGHT(A2,4)-1,11,1)</f>
        <v>40118</v>
      </c>
      <c r="D5" s="71">
        <f>DATE(RIGHT(A2,4)-1,12,1)</f>
        <v>40148</v>
      </c>
      <c r="E5" s="71">
        <f>DATE(RIGHT(A2,4),1,1)</f>
        <v>40179</v>
      </c>
      <c r="F5" s="71">
        <f>DATE(RIGHT(A2,4),2,1)</f>
        <v>40210</v>
      </c>
      <c r="G5" s="71">
        <f>DATE(RIGHT(A2,4),3,1)</f>
        <v>40238</v>
      </c>
      <c r="H5" s="71">
        <f>DATE(RIGHT(A2,4),4,1)</f>
        <v>40269</v>
      </c>
      <c r="I5" s="71">
        <f>DATE(RIGHT(A2,4),5,1)</f>
        <v>40299</v>
      </c>
      <c r="J5" s="71">
        <f>DATE(RIGHT(A2,4),6,1)</f>
        <v>40330</v>
      </c>
      <c r="K5" s="71">
        <f>DATE(RIGHT(A2,4),7,1)</f>
        <v>40360</v>
      </c>
      <c r="L5" s="71">
        <f>DATE(RIGHT(A2,4),8,1)</f>
        <v>40391</v>
      </c>
      <c r="M5" s="71">
        <f>DATE(RIGHT(A2,4),9,1)</f>
        <v>40422</v>
      </c>
      <c r="N5" s="17" t="s">
        <v>12</v>
      </c>
    </row>
    <row r="6" spans="1:14" s="78" customFormat="1" ht="12" customHeight="1">
      <c r="A6" s="74" t="str">
        <f>'Pregnant Women Participating'!A6</f>
        <v>Connecticut</v>
      </c>
      <c r="B6" s="75">
        <v>2147</v>
      </c>
      <c r="C6" s="76">
        <v>1364</v>
      </c>
      <c r="D6" s="76">
        <v>1003</v>
      </c>
      <c r="E6" s="76">
        <v>969</v>
      </c>
      <c r="F6" s="76">
        <v>964</v>
      </c>
      <c r="G6" s="76">
        <v>1003</v>
      </c>
      <c r="H6" s="76">
        <v>985</v>
      </c>
      <c r="I6" s="76">
        <v>972</v>
      </c>
      <c r="J6" s="76">
        <v>893</v>
      </c>
      <c r="K6" s="76">
        <v>910</v>
      </c>
      <c r="L6" s="76">
        <v>917</v>
      </c>
      <c r="M6" s="77">
        <v>918</v>
      </c>
      <c r="N6" s="75">
        <f aca="true" t="shared" si="0" ref="N6:N37">IF(SUM(B6:M6)&gt;0,AVERAGE(B6:M6),"0")</f>
        <v>1087.0833333333333</v>
      </c>
    </row>
    <row r="7" spans="1:14" s="78" customFormat="1" ht="12" customHeight="1">
      <c r="A7" s="74" t="str">
        <f>'Pregnant Women Participating'!A7</f>
        <v>Maine</v>
      </c>
      <c r="B7" s="75">
        <v>936</v>
      </c>
      <c r="C7" s="76">
        <v>954</v>
      </c>
      <c r="D7" s="76">
        <v>963</v>
      </c>
      <c r="E7" s="76">
        <v>976</v>
      </c>
      <c r="F7" s="76">
        <v>979</v>
      </c>
      <c r="G7" s="76">
        <v>1023</v>
      </c>
      <c r="H7" s="76">
        <v>1011</v>
      </c>
      <c r="I7" s="76">
        <v>1012</v>
      </c>
      <c r="J7" s="76">
        <v>1034</v>
      </c>
      <c r="K7" s="76">
        <v>1020</v>
      </c>
      <c r="L7" s="76">
        <v>1008</v>
      </c>
      <c r="M7" s="77">
        <v>974</v>
      </c>
      <c r="N7" s="75">
        <f t="shared" si="0"/>
        <v>990.8333333333334</v>
      </c>
    </row>
    <row r="8" spans="1:14" s="78" customFormat="1" ht="12" customHeight="1">
      <c r="A8" s="74" t="str">
        <f>'Pregnant Women Participating'!A8</f>
        <v>Massachusetts</v>
      </c>
      <c r="B8" s="75">
        <v>2846</v>
      </c>
      <c r="C8" s="76">
        <v>2981</v>
      </c>
      <c r="D8" s="76">
        <v>3144</v>
      </c>
      <c r="E8" s="76">
        <v>3188</v>
      </c>
      <c r="F8" s="76">
        <v>3117</v>
      </c>
      <c r="G8" s="76">
        <v>3221</v>
      </c>
      <c r="H8" s="76">
        <v>3240</v>
      </c>
      <c r="I8" s="76">
        <v>3214</v>
      </c>
      <c r="J8" s="76">
        <v>3916</v>
      </c>
      <c r="K8" s="76">
        <v>3685</v>
      </c>
      <c r="L8" s="76">
        <v>3283</v>
      </c>
      <c r="M8" s="77">
        <v>2719</v>
      </c>
      <c r="N8" s="75">
        <f t="shared" si="0"/>
        <v>3212.8333333333335</v>
      </c>
    </row>
    <row r="9" spans="1:14" s="78" customFormat="1" ht="12" customHeight="1">
      <c r="A9" s="74" t="str">
        <f>'Pregnant Women Participating'!A9</f>
        <v>New Hampshire</v>
      </c>
      <c r="B9" s="75">
        <v>636</v>
      </c>
      <c r="C9" s="76">
        <v>620</v>
      </c>
      <c r="D9" s="76">
        <v>679</v>
      </c>
      <c r="E9" s="76">
        <v>682</v>
      </c>
      <c r="F9" s="76">
        <v>619</v>
      </c>
      <c r="G9" s="76">
        <v>646</v>
      </c>
      <c r="H9" s="76">
        <v>633</v>
      </c>
      <c r="I9" s="76">
        <v>598</v>
      </c>
      <c r="J9" s="76">
        <v>608</v>
      </c>
      <c r="K9" s="76">
        <v>602</v>
      </c>
      <c r="L9" s="76">
        <v>603</v>
      </c>
      <c r="M9" s="77">
        <v>614</v>
      </c>
      <c r="N9" s="75">
        <f t="shared" si="0"/>
        <v>628.3333333333334</v>
      </c>
    </row>
    <row r="10" spans="1:14" s="78" customFormat="1" ht="12" customHeight="1">
      <c r="A10" s="74" t="str">
        <f>'Pregnant Women Participating'!A10</f>
        <v>New York</v>
      </c>
      <c r="B10" s="75">
        <v>8739</v>
      </c>
      <c r="C10" s="76">
        <v>8572</v>
      </c>
      <c r="D10" s="76">
        <v>8412</v>
      </c>
      <c r="E10" s="76">
        <v>8375</v>
      </c>
      <c r="F10" s="76">
        <v>8367</v>
      </c>
      <c r="G10" s="76">
        <v>8584</v>
      </c>
      <c r="H10" s="76">
        <v>8645</v>
      </c>
      <c r="I10" s="76">
        <v>8690</v>
      </c>
      <c r="J10" s="76">
        <v>8727</v>
      </c>
      <c r="K10" s="76">
        <v>8733</v>
      </c>
      <c r="L10" s="76">
        <v>8796</v>
      </c>
      <c r="M10" s="77">
        <v>8729</v>
      </c>
      <c r="N10" s="75">
        <f t="shared" si="0"/>
        <v>8614.083333333334</v>
      </c>
    </row>
    <row r="11" spans="1:14" s="78" customFormat="1" ht="12" customHeight="1">
      <c r="A11" s="74" t="str">
        <f>'Pregnant Women Participating'!A11</f>
        <v>Rhode Island</v>
      </c>
      <c r="B11" s="75">
        <v>292</v>
      </c>
      <c r="C11" s="76">
        <v>332</v>
      </c>
      <c r="D11" s="76">
        <v>370</v>
      </c>
      <c r="E11" s="76">
        <v>343</v>
      </c>
      <c r="F11" s="76">
        <v>322</v>
      </c>
      <c r="G11" s="76">
        <v>342</v>
      </c>
      <c r="H11" s="76">
        <v>332</v>
      </c>
      <c r="I11" s="76">
        <v>333</v>
      </c>
      <c r="J11" s="76">
        <v>329</v>
      </c>
      <c r="K11" s="76">
        <v>307</v>
      </c>
      <c r="L11" s="76">
        <v>305</v>
      </c>
      <c r="M11" s="77">
        <v>289</v>
      </c>
      <c r="N11" s="75">
        <f t="shared" si="0"/>
        <v>324.6666666666667</v>
      </c>
    </row>
    <row r="12" spans="1:14" s="78" customFormat="1" ht="12" customHeight="1">
      <c r="A12" s="74" t="str">
        <f>'Pregnant Women Participating'!A12</f>
        <v>Vermont</v>
      </c>
      <c r="B12" s="75">
        <v>919</v>
      </c>
      <c r="C12" s="76">
        <v>922</v>
      </c>
      <c r="D12" s="76">
        <v>914</v>
      </c>
      <c r="E12" s="76">
        <v>912</v>
      </c>
      <c r="F12" s="76">
        <v>908</v>
      </c>
      <c r="G12" s="76">
        <v>902</v>
      </c>
      <c r="H12" s="76">
        <v>916</v>
      </c>
      <c r="I12" s="76">
        <v>929</v>
      </c>
      <c r="J12" s="76">
        <v>936</v>
      </c>
      <c r="K12" s="76">
        <v>932</v>
      </c>
      <c r="L12" s="76">
        <v>930</v>
      </c>
      <c r="M12" s="77">
        <v>912</v>
      </c>
      <c r="N12" s="75">
        <f t="shared" si="0"/>
        <v>919.3333333333334</v>
      </c>
    </row>
    <row r="13" spans="1:14" s="78" customFormat="1" ht="12" customHeight="1">
      <c r="A13" s="74" t="str">
        <f>'Pregnant Women Participating'!A13</f>
        <v>Indian Township, ME</v>
      </c>
      <c r="B13" s="75">
        <v>1</v>
      </c>
      <c r="C13" s="76">
        <v>1</v>
      </c>
      <c r="D13" s="76">
        <v>1</v>
      </c>
      <c r="E13" s="76">
        <v>1</v>
      </c>
      <c r="F13" s="76">
        <v>1</v>
      </c>
      <c r="G13" s="76">
        <v>1</v>
      </c>
      <c r="H13" s="76">
        <v>1</v>
      </c>
      <c r="I13" s="76">
        <v>0</v>
      </c>
      <c r="J13" s="76">
        <v>3</v>
      </c>
      <c r="K13" s="76">
        <v>4</v>
      </c>
      <c r="L13" s="76">
        <v>4</v>
      </c>
      <c r="M13" s="77">
        <v>3</v>
      </c>
      <c r="N13" s="75">
        <f t="shared" si="0"/>
        <v>1.75</v>
      </c>
    </row>
    <row r="14" spans="1:14" s="78" customFormat="1" ht="12" customHeight="1">
      <c r="A14" s="74" t="str">
        <f>'Pregnant Women Participating'!A14</f>
        <v>Pleasant Point, ME</v>
      </c>
      <c r="B14" s="75">
        <v>1</v>
      </c>
      <c r="C14" s="76">
        <v>0</v>
      </c>
      <c r="D14" s="76">
        <v>0</v>
      </c>
      <c r="E14" s="76">
        <v>0</v>
      </c>
      <c r="F14" s="76">
        <v>0</v>
      </c>
      <c r="G14" s="76">
        <v>1</v>
      </c>
      <c r="H14" s="76">
        <v>1</v>
      </c>
      <c r="I14" s="76">
        <v>2</v>
      </c>
      <c r="J14" s="76">
        <v>2</v>
      </c>
      <c r="K14" s="76">
        <v>1</v>
      </c>
      <c r="L14" s="76">
        <v>1</v>
      </c>
      <c r="M14" s="77">
        <v>0</v>
      </c>
      <c r="N14" s="75">
        <f t="shared" si="0"/>
        <v>0.75</v>
      </c>
    </row>
    <row r="15" spans="1:14" s="78" customFormat="1" ht="12" customHeight="1">
      <c r="A15" s="74" t="str">
        <f>'Pregnant Women Participating'!A15</f>
        <v>Seneca Nation, NY</v>
      </c>
      <c r="B15" s="75">
        <v>2</v>
      </c>
      <c r="C15" s="76">
        <v>2</v>
      </c>
      <c r="D15" s="76">
        <v>1</v>
      </c>
      <c r="E15" s="76">
        <v>1</v>
      </c>
      <c r="F15" s="76">
        <v>1</v>
      </c>
      <c r="G15" s="76">
        <v>0</v>
      </c>
      <c r="H15" s="76">
        <v>1</v>
      </c>
      <c r="I15" s="76">
        <v>1</v>
      </c>
      <c r="J15" s="76">
        <v>1</v>
      </c>
      <c r="K15" s="76">
        <v>0</v>
      </c>
      <c r="L15" s="76">
        <v>1</v>
      </c>
      <c r="M15" s="77">
        <v>1</v>
      </c>
      <c r="N15" s="75">
        <f t="shared" si="0"/>
        <v>1</v>
      </c>
    </row>
    <row r="16" spans="1:14" s="83" customFormat="1" ht="24.75" customHeight="1">
      <c r="A16" s="79" t="str">
        <f>'Pregnant Women Participating'!A16</f>
        <v>Northeast Region</v>
      </c>
      <c r="B16" s="80">
        <v>16519</v>
      </c>
      <c r="C16" s="81">
        <v>15748</v>
      </c>
      <c r="D16" s="81">
        <v>15487</v>
      </c>
      <c r="E16" s="81">
        <v>15447</v>
      </c>
      <c r="F16" s="81">
        <v>15278</v>
      </c>
      <c r="G16" s="81">
        <v>15723</v>
      </c>
      <c r="H16" s="81">
        <v>15765</v>
      </c>
      <c r="I16" s="81">
        <v>15751</v>
      </c>
      <c r="J16" s="81">
        <v>16449</v>
      </c>
      <c r="K16" s="81">
        <v>16194</v>
      </c>
      <c r="L16" s="81">
        <v>15848</v>
      </c>
      <c r="M16" s="82">
        <v>15159</v>
      </c>
      <c r="N16" s="80">
        <f t="shared" si="0"/>
        <v>15780.666666666666</v>
      </c>
    </row>
    <row r="17" spans="1:14" ht="12" customHeight="1">
      <c r="A17" s="74" t="str">
        <f>'Pregnant Women Participating'!A17</f>
        <v>Delaware</v>
      </c>
      <c r="B17" s="75">
        <v>339</v>
      </c>
      <c r="C17" s="76">
        <v>351</v>
      </c>
      <c r="D17" s="76">
        <v>325</v>
      </c>
      <c r="E17" s="76">
        <v>339</v>
      </c>
      <c r="F17" s="76">
        <v>338</v>
      </c>
      <c r="G17" s="76">
        <v>282</v>
      </c>
      <c r="H17" s="76">
        <v>269</v>
      </c>
      <c r="I17" s="76">
        <v>267</v>
      </c>
      <c r="J17" s="76">
        <v>269</v>
      </c>
      <c r="K17" s="76">
        <v>262</v>
      </c>
      <c r="L17" s="76">
        <v>270</v>
      </c>
      <c r="M17" s="77">
        <v>277</v>
      </c>
      <c r="N17" s="75">
        <f t="shared" si="0"/>
        <v>299</v>
      </c>
    </row>
    <row r="18" spans="1:14" ht="12" customHeight="1">
      <c r="A18" s="74" t="str">
        <f>'Pregnant Women Participating'!A18</f>
        <v>District of Columbia</v>
      </c>
      <c r="B18" s="75">
        <v>104</v>
      </c>
      <c r="C18" s="76">
        <v>112</v>
      </c>
      <c r="D18" s="76">
        <v>197</v>
      </c>
      <c r="E18" s="76">
        <v>218</v>
      </c>
      <c r="F18" s="76">
        <v>246</v>
      </c>
      <c r="G18" s="76">
        <v>236</v>
      </c>
      <c r="H18" s="76">
        <v>218</v>
      </c>
      <c r="I18" s="76">
        <v>219</v>
      </c>
      <c r="J18" s="76">
        <v>212</v>
      </c>
      <c r="K18" s="76">
        <v>245</v>
      </c>
      <c r="L18" s="76">
        <v>300</v>
      </c>
      <c r="M18" s="77">
        <v>342</v>
      </c>
      <c r="N18" s="75">
        <f t="shared" si="0"/>
        <v>220.75</v>
      </c>
    </row>
    <row r="19" spans="1:14" ht="12" customHeight="1">
      <c r="A19" s="74" t="str">
        <f>'Pregnant Women Participating'!A19</f>
        <v>Maryland</v>
      </c>
      <c r="B19" s="75">
        <v>2690</v>
      </c>
      <c r="C19" s="76">
        <v>2691</v>
      </c>
      <c r="D19" s="76">
        <v>2645</v>
      </c>
      <c r="E19" s="76">
        <v>2740</v>
      </c>
      <c r="F19" s="76">
        <v>2889</v>
      </c>
      <c r="G19" s="76">
        <v>2808</v>
      </c>
      <c r="H19" s="76">
        <v>2902</v>
      </c>
      <c r="I19" s="76">
        <v>2930</v>
      </c>
      <c r="J19" s="76">
        <v>2913</v>
      </c>
      <c r="K19" s="76">
        <v>2835</v>
      </c>
      <c r="L19" s="76">
        <v>2822</v>
      </c>
      <c r="M19" s="77">
        <v>2873</v>
      </c>
      <c r="N19" s="75">
        <f t="shared" si="0"/>
        <v>2811.5</v>
      </c>
    </row>
    <row r="20" spans="1:14" ht="12" customHeight="1">
      <c r="A20" s="74" t="str">
        <f>'Pregnant Women Participating'!A20</f>
        <v>New Jersey</v>
      </c>
      <c r="B20" s="75">
        <v>3348</v>
      </c>
      <c r="C20" s="76">
        <v>3121</v>
      </c>
      <c r="D20" s="76">
        <v>3236</v>
      </c>
      <c r="E20" s="76">
        <v>3544</v>
      </c>
      <c r="F20" s="76">
        <v>3567</v>
      </c>
      <c r="G20" s="76">
        <v>3662</v>
      </c>
      <c r="H20" s="76">
        <v>3711</v>
      </c>
      <c r="I20" s="76">
        <v>3748</v>
      </c>
      <c r="J20" s="76">
        <v>3777</v>
      </c>
      <c r="K20" s="76">
        <v>3671</v>
      </c>
      <c r="L20" s="76">
        <v>3759</v>
      </c>
      <c r="M20" s="77">
        <v>3677</v>
      </c>
      <c r="N20" s="75">
        <f t="shared" si="0"/>
        <v>3568.4166666666665</v>
      </c>
    </row>
    <row r="21" spans="1:14" ht="12" customHeight="1">
      <c r="A21" s="74" t="str">
        <f>'Pregnant Women Participating'!A21</f>
        <v>Pennsylvania</v>
      </c>
      <c r="B21" s="75">
        <v>5684</v>
      </c>
      <c r="C21" s="76">
        <v>6167</v>
      </c>
      <c r="D21" s="76">
        <v>6485</v>
      </c>
      <c r="E21" s="76">
        <v>6529</v>
      </c>
      <c r="F21" s="76">
        <v>6463</v>
      </c>
      <c r="G21" s="76">
        <v>6787</v>
      </c>
      <c r="H21" s="76">
        <v>6932</v>
      </c>
      <c r="I21" s="76">
        <v>6868</v>
      </c>
      <c r="J21" s="76">
        <v>6849</v>
      </c>
      <c r="K21" s="76">
        <v>6822</v>
      </c>
      <c r="L21" s="76">
        <v>9387</v>
      </c>
      <c r="M21" s="77">
        <v>9142</v>
      </c>
      <c r="N21" s="75">
        <f t="shared" si="0"/>
        <v>7009.583333333333</v>
      </c>
    </row>
    <row r="22" spans="1:14" ht="12" customHeight="1">
      <c r="A22" s="74" t="str">
        <f>'Pregnant Women Participating'!A22</f>
        <v>Puerto Rico</v>
      </c>
      <c r="B22" s="75">
        <v>1943</v>
      </c>
      <c r="C22" s="76">
        <v>1897</v>
      </c>
      <c r="D22" s="76">
        <v>1871</v>
      </c>
      <c r="E22" s="76">
        <v>1891</v>
      </c>
      <c r="F22" s="76">
        <v>2099</v>
      </c>
      <c r="G22" s="76">
        <v>2165</v>
      </c>
      <c r="H22" s="76">
        <v>2176</v>
      </c>
      <c r="I22" s="76">
        <v>2179</v>
      </c>
      <c r="J22" s="76">
        <v>2277</v>
      </c>
      <c r="K22" s="76">
        <v>2187</v>
      </c>
      <c r="L22" s="76">
        <v>2178</v>
      </c>
      <c r="M22" s="77">
        <v>2255</v>
      </c>
      <c r="N22" s="75">
        <f t="shared" si="0"/>
        <v>2093.1666666666665</v>
      </c>
    </row>
    <row r="23" spans="1:14" ht="12" customHeight="1">
      <c r="A23" s="74" t="str">
        <f>'Pregnant Women Participating'!A23</f>
        <v>Virginia</v>
      </c>
      <c r="B23" s="75">
        <v>2670</v>
      </c>
      <c r="C23" s="76">
        <v>2724</v>
      </c>
      <c r="D23" s="76">
        <v>2651</v>
      </c>
      <c r="E23" s="76">
        <v>2656</v>
      </c>
      <c r="F23" s="76">
        <v>2653</v>
      </c>
      <c r="G23" s="76">
        <v>2740</v>
      </c>
      <c r="H23" s="76">
        <v>2705</v>
      </c>
      <c r="I23" s="76">
        <v>2730</v>
      </c>
      <c r="J23" s="76">
        <v>2711</v>
      </c>
      <c r="K23" s="76">
        <v>2647</v>
      </c>
      <c r="L23" s="76">
        <v>2637</v>
      </c>
      <c r="M23" s="77">
        <v>2742</v>
      </c>
      <c r="N23" s="75">
        <f t="shared" si="0"/>
        <v>2688.8333333333335</v>
      </c>
    </row>
    <row r="24" spans="1:14" ht="12" customHeight="1">
      <c r="A24" s="74" t="str">
        <f>'Pregnant Women Participating'!A24</f>
        <v>Virgin Islands</v>
      </c>
      <c r="B24" s="75">
        <v>53</v>
      </c>
      <c r="C24" s="76">
        <v>53</v>
      </c>
      <c r="D24" s="76">
        <v>54</v>
      </c>
      <c r="E24" s="76">
        <v>52</v>
      </c>
      <c r="F24" s="76">
        <v>43</v>
      </c>
      <c r="G24" s="76">
        <v>41</v>
      </c>
      <c r="H24" s="76">
        <v>34</v>
      </c>
      <c r="I24" s="76">
        <v>38</v>
      </c>
      <c r="J24" s="76">
        <v>36</v>
      </c>
      <c r="K24" s="76">
        <v>31</v>
      </c>
      <c r="L24" s="76">
        <v>28</v>
      </c>
      <c r="M24" s="77">
        <v>28</v>
      </c>
      <c r="N24" s="75">
        <f t="shared" si="0"/>
        <v>40.916666666666664</v>
      </c>
    </row>
    <row r="25" spans="1:14" ht="12" customHeight="1">
      <c r="A25" s="74" t="str">
        <f>'Pregnant Women Participating'!A25</f>
        <v>West Virginia</v>
      </c>
      <c r="B25" s="75">
        <v>860</v>
      </c>
      <c r="C25" s="76">
        <v>917</v>
      </c>
      <c r="D25" s="76">
        <v>937</v>
      </c>
      <c r="E25" s="76">
        <v>983</v>
      </c>
      <c r="F25" s="76">
        <v>1020</v>
      </c>
      <c r="G25" s="76">
        <v>1086</v>
      </c>
      <c r="H25" s="76">
        <v>1073</v>
      </c>
      <c r="I25" s="76">
        <v>1052</v>
      </c>
      <c r="J25" s="76">
        <v>1009</v>
      </c>
      <c r="K25" s="76">
        <v>1035</v>
      </c>
      <c r="L25" s="76">
        <v>1050</v>
      </c>
      <c r="M25" s="77">
        <v>1065</v>
      </c>
      <c r="N25" s="75">
        <f t="shared" si="0"/>
        <v>1007.25</v>
      </c>
    </row>
    <row r="26" spans="1:14" s="84" customFormat="1" ht="24.75" customHeight="1">
      <c r="A26" s="79" t="str">
        <f>'Pregnant Women Participating'!A26</f>
        <v>Mid-Atlantic Region</v>
      </c>
      <c r="B26" s="80">
        <v>17691</v>
      </c>
      <c r="C26" s="81">
        <v>18033</v>
      </c>
      <c r="D26" s="81">
        <v>18401</v>
      </c>
      <c r="E26" s="81">
        <v>18952</v>
      </c>
      <c r="F26" s="81">
        <v>19318</v>
      </c>
      <c r="G26" s="81">
        <v>19807</v>
      </c>
      <c r="H26" s="81">
        <v>20020</v>
      </c>
      <c r="I26" s="81">
        <v>20031</v>
      </c>
      <c r="J26" s="81">
        <v>20053</v>
      </c>
      <c r="K26" s="81">
        <v>19735</v>
      </c>
      <c r="L26" s="81">
        <v>22431</v>
      </c>
      <c r="M26" s="82">
        <v>22401</v>
      </c>
      <c r="N26" s="80">
        <f t="shared" si="0"/>
        <v>19739.416666666668</v>
      </c>
    </row>
    <row r="27" spans="1:14" ht="12" customHeight="1">
      <c r="A27" s="74" t="str">
        <f>'Pregnant Women Participating'!A27</f>
        <v>Alabama</v>
      </c>
      <c r="B27" s="75">
        <v>1069</v>
      </c>
      <c r="C27" s="76">
        <v>1083</v>
      </c>
      <c r="D27" s="76">
        <v>1116</v>
      </c>
      <c r="E27" s="76">
        <v>1166</v>
      </c>
      <c r="F27" s="76">
        <v>1152</v>
      </c>
      <c r="G27" s="76">
        <v>1198</v>
      </c>
      <c r="H27" s="76">
        <v>1193</v>
      </c>
      <c r="I27" s="76">
        <v>1210</v>
      </c>
      <c r="J27" s="76">
        <v>1155</v>
      </c>
      <c r="K27" s="76">
        <v>1177</v>
      </c>
      <c r="L27" s="76">
        <v>1201</v>
      </c>
      <c r="M27" s="77">
        <v>1201</v>
      </c>
      <c r="N27" s="75">
        <f t="shared" si="0"/>
        <v>1160.0833333333333</v>
      </c>
    </row>
    <row r="28" spans="1:14" ht="12" customHeight="1">
      <c r="A28" s="74" t="str">
        <f>'Pregnant Women Participating'!A28</f>
        <v>Florida</v>
      </c>
      <c r="B28" s="75">
        <v>9115</v>
      </c>
      <c r="C28" s="76">
        <v>9369</v>
      </c>
      <c r="D28" s="76">
        <v>9518</v>
      </c>
      <c r="E28" s="76">
        <v>9866</v>
      </c>
      <c r="F28" s="76">
        <v>10329</v>
      </c>
      <c r="G28" s="76">
        <v>11010</v>
      </c>
      <c r="H28" s="76">
        <v>11523</v>
      </c>
      <c r="I28" s="76">
        <v>11931</v>
      </c>
      <c r="J28" s="76">
        <v>12359</v>
      </c>
      <c r="K28" s="76">
        <v>11658</v>
      </c>
      <c r="L28" s="76">
        <v>11851</v>
      </c>
      <c r="M28" s="77">
        <v>12065</v>
      </c>
      <c r="N28" s="75">
        <f t="shared" si="0"/>
        <v>10882.833333333334</v>
      </c>
    </row>
    <row r="29" spans="1:14" ht="12" customHeight="1">
      <c r="A29" s="74" t="str">
        <f>'Pregnant Women Participating'!A29</f>
        <v>Georgia</v>
      </c>
      <c r="B29" s="75">
        <v>3896</v>
      </c>
      <c r="C29" s="76">
        <v>4067</v>
      </c>
      <c r="D29" s="76">
        <v>4280</v>
      </c>
      <c r="E29" s="76">
        <v>4461</v>
      </c>
      <c r="F29" s="76">
        <v>4591</v>
      </c>
      <c r="G29" s="76">
        <v>4690</v>
      </c>
      <c r="H29" s="76">
        <v>4707</v>
      </c>
      <c r="I29" s="76">
        <v>4703</v>
      </c>
      <c r="J29" s="76">
        <v>4863</v>
      </c>
      <c r="K29" s="76">
        <v>4914</v>
      </c>
      <c r="L29" s="76">
        <v>5007</v>
      </c>
      <c r="M29" s="77">
        <v>5076</v>
      </c>
      <c r="N29" s="75">
        <f t="shared" si="0"/>
        <v>4604.583333333333</v>
      </c>
    </row>
    <row r="30" spans="1:14" ht="12" customHeight="1">
      <c r="A30" s="74" t="str">
        <f>'Pregnant Women Participating'!A30</f>
        <v>Georgia</v>
      </c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75" t="str">
        <f t="shared" si="0"/>
        <v>0</v>
      </c>
    </row>
    <row r="31" spans="1:14" ht="12" customHeight="1">
      <c r="A31" s="74" t="str">
        <f>'Pregnant Women Participating'!A31</f>
        <v>Kentucky</v>
      </c>
      <c r="B31" s="75">
        <v>3508</v>
      </c>
      <c r="C31" s="76">
        <v>3430</v>
      </c>
      <c r="D31" s="76">
        <v>3410</v>
      </c>
      <c r="E31" s="76">
        <v>3375</v>
      </c>
      <c r="F31" s="76">
        <v>3313</v>
      </c>
      <c r="G31" s="76">
        <v>3238</v>
      </c>
      <c r="H31" s="76">
        <v>3188</v>
      </c>
      <c r="I31" s="76">
        <v>3065</v>
      </c>
      <c r="J31" s="76">
        <v>1386</v>
      </c>
      <c r="K31" s="76">
        <v>1509</v>
      </c>
      <c r="L31" s="76">
        <v>1505</v>
      </c>
      <c r="M31" s="77">
        <v>1501</v>
      </c>
      <c r="N31" s="75">
        <f t="shared" si="0"/>
        <v>2702.3333333333335</v>
      </c>
    </row>
    <row r="32" spans="1:14" ht="12" customHeight="1">
      <c r="A32" s="74" t="str">
        <f>'Pregnant Women Participating'!A32</f>
        <v>Mississippi</v>
      </c>
      <c r="B32" s="75">
        <v>612</v>
      </c>
      <c r="C32" s="76">
        <v>620</v>
      </c>
      <c r="D32" s="76">
        <v>623</v>
      </c>
      <c r="E32" s="76">
        <v>615</v>
      </c>
      <c r="F32" s="76">
        <v>644</v>
      </c>
      <c r="G32" s="76">
        <v>633</v>
      </c>
      <c r="H32" s="76">
        <v>637</v>
      </c>
      <c r="I32" s="76">
        <v>654</v>
      </c>
      <c r="J32" s="76">
        <v>652</v>
      </c>
      <c r="K32" s="76">
        <v>680</v>
      </c>
      <c r="L32" s="76">
        <v>732</v>
      </c>
      <c r="M32" s="77">
        <v>782</v>
      </c>
      <c r="N32" s="75">
        <f t="shared" si="0"/>
        <v>657</v>
      </c>
    </row>
    <row r="33" spans="1:14" ht="12" customHeight="1">
      <c r="A33" s="74" t="str">
        <f>'Pregnant Women Participating'!A33</f>
        <v>North Carolina</v>
      </c>
      <c r="B33" s="75"/>
      <c r="C33" s="76"/>
      <c r="D33" s="76"/>
      <c r="E33" s="76">
        <v>5477</v>
      </c>
      <c r="F33" s="76">
        <v>5551</v>
      </c>
      <c r="G33" s="76">
        <v>5665</v>
      </c>
      <c r="H33" s="76">
        <v>5720</v>
      </c>
      <c r="I33" s="76">
        <v>5688</v>
      </c>
      <c r="J33" s="76">
        <v>5695</v>
      </c>
      <c r="K33" s="76">
        <v>5654</v>
      </c>
      <c r="L33" s="76">
        <v>5799</v>
      </c>
      <c r="M33" s="77">
        <v>5745</v>
      </c>
      <c r="N33" s="75">
        <f t="shared" si="0"/>
        <v>5666</v>
      </c>
    </row>
    <row r="34" spans="1:14" ht="12" customHeight="1">
      <c r="A34" s="74" t="str">
        <f>'Pregnant Women Participating'!A34</f>
        <v>South Carolina</v>
      </c>
      <c r="B34" s="75">
        <v>2028</v>
      </c>
      <c r="C34" s="76">
        <v>1966</v>
      </c>
      <c r="D34" s="76">
        <v>1948</v>
      </c>
      <c r="E34" s="76">
        <v>2031</v>
      </c>
      <c r="F34" s="76">
        <v>1974</v>
      </c>
      <c r="G34" s="76">
        <v>1998</v>
      </c>
      <c r="H34" s="76">
        <v>2016</v>
      </c>
      <c r="I34" s="76">
        <v>2061</v>
      </c>
      <c r="J34" s="76">
        <v>2063</v>
      </c>
      <c r="K34" s="76">
        <v>2072</v>
      </c>
      <c r="L34" s="76">
        <v>2178</v>
      </c>
      <c r="M34" s="77">
        <v>2229</v>
      </c>
      <c r="N34" s="75">
        <f t="shared" si="0"/>
        <v>2047</v>
      </c>
    </row>
    <row r="35" spans="1:14" ht="12" customHeight="1">
      <c r="A35" s="74" t="str">
        <f>'Pregnant Women Participating'!A35</f>
        <v>Tennessee</v>
      </c>
      <c r="B35" s="75">
        <v>2724</v>
      </c>
      <c r="C35" s="76">
        <v>2897</v>
      </c>
      <c r="D35" s="76">
        <v>3058</v>
      </c>
      <c r="E35" s="76">
        <v>3012</v>
      </c>
      <c r="F35" s="76">
        <v>3038</v>
      </c>
      <c r="G35" s="76">
        <v>3104</v>
      </c>
      <c r="H35" s="76">
        <v>3109</v>
      </c>
      <c r="I35" s="76">
        <v>3117</v>
      </c>
      <c r="J35" s="76">
        <v>3093</v>
      </c>
      <c r="K35" s="76">
        <v>3058</v>
      </c>
      <c r="L35" s="76">
        <v>3036</v>
      </c>
      <c r="M35" s="77">
        <v>3032</v>
      </c>
      <c r="N35" s="75">
        <f t="shared" si="0"/>
        <v>3023.1666666666665</v>
      </c>
    </row>
    <row r="36" spans="1:14" ht="12" customHeight="1">
      <c r="A36" s="74" t="str">
        <f>'Pregnant Women Participating'!A36</f>
        <v>Choctaw Indians, MS</v>
      </c>
      <c r="B36" s="75">
        <v>1</v>
      </c>
      <c r="C36" s="76">
        <v>2</v>
      </c>
      <c r="D36" s="76">
        <v>3</v>
      </c>
      <c r="E36" s="76">
        <v>4</v>
      </c>
      <c r="F36" s="76">
        <v>3</v>
      </c>
      <c r="G36" s="76">
        <v>2</v>
      </c>
      <c r="H36" s="76">
        <v>4</v>
      </c>
      <c r="I36" s="76">
        <v>4</v>
      </c>
      <c r="J36" s="76">
        <v>3</v>
      </c>
      <c r="K36" s="76">
        <v>3</v>
      </c>
      <c r="L36" s="76">
        <v>3</v>
      </c>
      <c r="M36" s="77">
        <v>4</v>
      </c>
      <c r="N36" s="75">
        <f t="shared" si="0"/>
        <v>3</v>
      </c>
    </row>
    <row r="37" spans="1:14" ht="12" customHeight="1">
      <c r="A37" s="74" t="str">
        <f>'Pregnant Women Participating'!A37</f>
        <v>Eastern Cherokee, NC</v>
      </c>
      <c r="B37" s="75">
        <v>28</v>
      </c>
      <c r="C37" s="76">
        <v>19</v>
      </c>
      <c r="D37" s="76">
        <v>20</v>
      </c>
      <c r="E37" s="76">
        <v>28</v>
      </c>
      <c r="F37" s="76">
        <v>33</v>
      </c>
      <c r="G37" s="76">
        <v>34</v>
      </c>
      <c r="H37" s="76">
        <v>32</v>
      </c>
      <c r="I37" s="76">
        <v>35</v>
      </c>
      <c r="J37" s="76">
        <v>27</v>
      </c>
      <c r="K37" s="76">
        <v>27</v>
      </c>
      <c r="L37" s="76">
        <v>25</v>
      </c>
      <c r="M37" s="77">
        <v>23</v>
      </c>
      <c r="N37" s="75">
        <f t="shared" si="0"/>
        <v>27.583333333333332</v>
      </c>
    </row>
    <row r="38" spans="1:14" s="84" customFormat="1" ht="24.75" customHeight="1">
      <c r="A38" s="79" t="str">
        <f>'Pregnant Women Participating'!A38</f>
        <v>Southeast Region</v>
      </c>
      <c r="B38" s="80">
        <v>22981</v>
      </c>
      <c r="C38" s="81">
        <v>23453</v>
      </c>
      <c r="D38" s="81">
        <v>23976</v>
      </c>
      <c r="E38" s="81">
        <v>30035</v>
      </c>
      <c r="F38" s="81">
        <v>30628</v>
      </c>
      <c r="G38" s="81">
        <v>31572</v>
      </c>
      <c r="H38" s="81">
        <v>32129</v>
      </c>
      <c r="I38" s="81">
        <v>32468</v>
      </c>
      <c r="J38" s="81">
        <v>31296</v>
      </c>
      <c r="K38" s="81">
        <v>30752</v>
      </c>
      <c r="L38" s="81">
        <v>31337</v>
      </c>
      <c r="M38" s="82">
        <v>31658</v>
      </c>
      <c r="N38" s="80">
        <f aca="true" t="shared" si="1" ref="N38:N69">IF(SUM(B38:M38)&gt;0,AVERAGE(B38:M38),"0")</f>
        <v>29357.083333333332</v>
      </c>
    </row>
    <row r="39" spans="1:14" ht="12" customHeight="1">
      <c r="A39" s="74" t="str">
        <f>'Pregnant Women Participating'!A39</f>
        <v>Illinois</v>
      </c>
      <c r="B39" s="75">
        <v>5000</v>
      </c>
      <c r="C39" s="76">
        <v>5049</v>
      </c>
      <c r="D39" s="76">
        <v>5067</v>
      </c>
      <c r="E39" s="76">
        <v>5101</v>
      </c>
      <c r="F39" s="76">
        <v>5137</v>
      </c>
      <c r="G39" s="76">
        <v>5174</v>
      </c>
      <c r="H39" s="76">
        <v>5176</v>
      </c>
      <c r="I39" s="76">
        <v>5138</v>
      </c>
      <c r="J39" s="76">
        <v>4966</v>
      </c>
      <c r="K39" s="76">
        <v>4913</v>
      </c>
      <c r="L39" s="76">
        <v>4878</v>
      </c>
      <c r="M39" s="77">
        <v>4865</v>
      </c>
      <c r="N39" s="75">
        <f t="shared" si="1"/>
        <v>5038.666666666667</v>
      </c>
    </row>
    <row r="40" spans="1:14" ht="12" customHeight="1">
      <c r="A40" s="74" t="str">
        <f>'Pregnant Women Participating'!A40</f>
        <v>Indiana</v>
      </c>
      <c r="B40" s="75">
        <v>3483</v>
      </c>
      <c r="C40" s="76">
        <v>3807</v>
      </c>
      <c r="D40" s="76">
        <v>3628</v>
      </c>
      <c r="E40" s="76">
        <v>3375</v>
      </c>
      <c r="F40" s="76">
        <v>3217</v>
      </c>
      <c r="G40" s="76">
        <v>3299</v>
      </c>
      <c r="H40" s="76">
        <v>3204</v>
      </c>
      <c r="I40" s="76">
        <v>3184</v>
      </c>
      <c r="J40" s="76">
        <v>3277</v>
      </c>
      <c r="K40" s="76">
        <v>3240</v>
      </c>
      <c r="L40" s="76">
        <v>3267</v>
      </c>
      <c r="M40" s="77">
        <v>3158</v>
      </c>
      <c r="N40" s="75">
        <f t="shared" si="1"/>
        <v>3344.9166666666665</v>
      </c>
    </row>
    <row r="41" spans="1:14" ht="12" customHeight="1">
      <c r="A41" s="74" t="str">
        <f>'Pregnant Women Participating'!A41</f>
        <v>Michigan</v>
      </c>
      <c r="B41" s="75">
        <v>4927</v>
      </c>
      <c r="C41" s="76">
        <v>5080</v>
      </c>
      <c r="D41" s="76">
        <v>5098</v>
      </c>
      <c r="E41" s="76">
        <v>5138</v>
      </c>
      <c r="F41" s="76">
        <v>5129</v>
      </c>
      <c r="G41" s="76">
        <v>5169</v>
      </c>
      <c r="H41" s="76">
        <v>5305</v>
      </c>
      <c r="I41" s="76">
        <v>5282</v>
      </c>
      <c r="J41" s="76">
        <v>5088</v>
      </c>
      <c r="K41" s="76">
        <v>5143</v>
      </c>
      <c r="L41" s="76">
        <v>5092</v>
      </c>
      <c r="M41" s="77">
        <v>5070</v>
      </c>
      <c r="N41" s="75">
        <f t="shared" si="1"/>
        <v>5126.75</v>
      </c>
    </row>
    <row r="42" spans="1:14" ht="12" customHeight="1">
      <c r="A42" s="74" t="str">
        <f>'Pregnant Women Participating'!A42</f>
        <v>Minnesota</v>
      </c>
      <c r="B42" s="75">
        <v>4263</v>
      </c>
      <c r="C42" s="76">
        <v>4232</v>
      </c>
      <c r="D42" s="76">
        <v>4196</v>
      </c>
      <c r="E42" s="76">
        <v>4221</v>
      </c>
      <c r="F42" s="76">
        <v>4271</v>
      </c>
      <c r="G42" s="76">
        <v>4313</v>
      </c>
      <c r="H42" s="76">
        <v>4346</v>
      </c>
      <c r="I42" s="76">
        <v>4294</v>
      </c>
      <c r="J42" s="76">
        <v>4285</v>
      </c>
      <c r="K42" s="76">
        <v>4204</v>
      </c>
      <c r="L42" s="76">
        <v>4176</v>
      </c>
      <c r="M42" s="77">
        <v>4179</v>
      </c>
      <c r="N42" s="75">
        <f t="shared" si="1"/>
        <v>4248.333333333333</v>
      </c>
    </row>
    <row r="43" spans="1:14" ht="12" customHeight="1">
      <c r="A43" s="74" t="str">
        <f>'Pregnant Women Participating'!A43</f>
        <v>Ohio</v>
      </c>
      <c r="B43" s="75">
        <v>4586</v>
      </c>
      <c r="C43" s="76">
        <v>4819</v>
      </c>
      <c r="D43" s="76">
        <v>5069</v>
      </c>
      <c r="E43" s="76">
        <v>5207</v>
      </c>
      <c r="F43" s="76">
        <v>5153</v>
      </c>
      <c r="G43" s="76">
        <v>5236</v>
      </c>
      <c r="H43" s="76">
        <v>5205</v>
      </c>
      <c r="I43" s="76">
        <v>5201</v>
      </c>
      <c r="J43" s="76">
        <v>5274</v>
      </c>
      <c r="K43" s="76">
        <v>5247</v>
      </c>
      <c r="L43" s="76">
        <v>5279</v>
      </c>
      <c r="M43" s="77">
        <v>5227</v>
      </c>
      <c r="N43" s="75">
        <f t="shared" si="1"/>
        <v>5125.25</v>
      </c>
    </row>
    <row r="44" spans="1:14" ht="12" customHeight="1">
      <c r="A44" s="74" t="str">
        <f>'Pregnant Women Participating'!A44</f>
        <v>Wisconsin</v>
      </c>
      <c r="B44" s="75">
        <v>3667</v>
      </c>
      <c r="C44" s="76">
        <v>3725</v>
      </c>
      <c r="D44" s="76">
        <v>3672</v>
      </c>
      <c r="E44" s="76">
        <v>3699</v>
      </c>
      <c r="F44" s="76">
        <v>3683</v>
      </c>
      <c r="G44" s="76">
        <v>3726</v>
      </c>
      <c r="H44" s="76">
        <v>3722</v>
      </c>
      <c r="I44" s="76">
        <v>3608</v>
      </c>
      <c r="J44" s="76">
        <v>3454</v>
      </c>
      <c r="K44" s="76">
        <v>3359</v>
      </c>
      <c r="L44" s="76">
        <v>3392</v>
      </c>
      <c r="M44" s="77">
        <v>3443</v>
      </c>
      <c r="N44" s="75">
        <f t="shared" si="1"/>
        <v>3595.8333333333335</v>
      </c>
    </row>
    <row r="45" spans="1:14" s="84" customFormat="1" ht="24.75" customHeight="1">
      <c r="A45" s="79" t="str">
        <f>'Pregnant Women Participating'!A45</f>
        <v>Midwest Region</v>
      </c>
      <c r="B45" s="80">
        <v>25926</v>
      </c>
      <c r="C45" s="81">
        <v>26712</v>
      </c>
      <c r="D45" s="81">
        <v>26730</v>
      </c>
      <c r="E45" s="81">
        <v>26741</v>
      </c>
      <c r="F45" s="81">
        <v>26590</v>
      </c>
      <c r="G45" s="81">
        <v>26917</v>
      </c>
      <c r="H45" s="81">
        <v>26958</v>
      </c>
      <c r="I45" s="81">
        <v>26707</v>
      </c>
      <c r="J45" s="81">
        <v>26344</v>
      </c>
      <c r="K45" s="81">
        <v>26106</v>
      </c>
      <c r="L45" s="81">
        <v>26084</v>
      </c>
      <c r="M45" s="82">
        <v>25942</v>
      </c>
      <c r="N45" s="80">
        <f t="shared" si="1"/>
        <v>26479.75</v>
      </c>
    </row>
    <row r="46" spans="1:14" ht="12" customHeight="1">
      <c r="A46" s="74" t="str">
        <f>'Pregnant Women Participating'!A46</f>
        <v>Arkansas</v>
      </c>
      <c r="B46" s="75">
        <v>1079</v>
      </c>
      <c r="C46" s="76">
        <v>1444</v>
      </c>
      <c r="D46" s="76">
        <v>1543</v>
      </c>
      <c r="E46" s="76">
        <v>1566</v>
      </c>
      <c r="F46" s="76">
        <v>1539</v>
      </c>
      <c r="G46" s="76">
        <v>1623</v>
      </c>
      <c r="H46" s="76">
        <v>1636</v>
      </c>
      <c r="I46" s="76">
        <v>1586</v>
      </c>
      <c r="J46" s="76">
        <v>1574</v>
      </c>
      <c r="K46" s="76">
        <v>1587</v>
      </c>
      <c r="L46" s="76">
        <v>1603</v>
      </c>
      <c r="M46" s="77">
        <v>1592</v>
      </c>
      <c r="N46" s="75">
        <f t="shared" si="1"/>
        <v>1531</v>
      </c>
    </row>
    <row r="47" spans="1:14" ht="12" customHeight="1">
      <c r="A47" s="74" t="str">
        <f>'Pregnant Women Participating'!A47</f>
        <v>Louisiana</v>
      </c>
      <c r="B47" s="75">
        <v>1239</v>
      </c>
      <c r="C47" s="76">
        <v>1259</v>
      </c>
      <c r="D47" s="76">
        <v>1241</v>
      </c>
      <c r="E47" s="76">
        <v>1208</v>
      </c>
      <c r="F47" s="76">
        <v>1229</v>
      </c>
      <c r="G47" s="76">
        <v>1212</v>
      </c>
      <c r="H47" s="76">
        <v>1229</v>
      </c>
      <c r="I47" s="76">
        <v>1362</v>
      </c>
      <c r="J47" s="76">
        <v>1314</v>
      </c>
      <c r="K47" s="76">
        <v>1308</v>
      </c>
      <c r="L47" s="76">
        <v>1345</v>
      </c>
      <c r="M47" s="77">
        <v>1363</v>
      </c>
      <c r="N47" s="75">
        <f t="shared" si="1"/>
        <v>1275.75</v>
      </c>
    </row>
    <row r="48" spans="1:14" ht="12" customHeight="1">
      <c r="A48" s="74" t="str">
        <f>'Pregnant Women Participating'!A48</f>
        <v>New Mexico</v>
      </c>
      <c r="B48" s="75">
        <v>1903</v>
      </c>
      <c r="C48" s="76">
        <v>2004</v>
      </c>
      <c r="D48" s="76">
        <v>2016</v>
      </c>
      <c r="E48" s="76">
        <v>2040</v>
      </c>
      <c r="F48" s="76">
        <v>2074</v>
      </c>
      <c r="G48" s="76">
        <v>2183</v>
      </c>
      <c r="H48" s="76">
        <v>2120</v>
      </c>
      <c r="I48" s="76">
        <v>1995</v>
      </c>
      <c r="J48" s="76">
        <v>2014</v>
      </c>
      <c r="K48" s="76">
        <v>1883</v>
      </c>
      <c r="L48" s="76">
        <v>1939</v>
      </c>
      <c r="M48" s="77">
        <v>1935</v>
      </c>
      <c r="N48" s="75">
        <f t="shared" si="1"/>
        <v>2008.8333333333333</v>
      </c>
    </row>
    <row r="49" spans="1:14" ht="12" customHeight="1">
      <c r="A49" s="74" t="str">
        <f>'Pregnant Women Participating'!A49</f>
        <v>Oklahoma</v>
      </c>
      <c r="B49" s="75">
        <v>2770</v>
      </c>
      <c r="C49" s="76">
        <v>2754</v>
      </c>
      <c r="D49" s="76">
        <v>2709</v>
      </c>
      <c r="E49" s="76">
        <v>2699</v>
      </c>
      <c r="F49" s="76">
        <v>2699</v>
      </c>
      <c r="G49" s="76">
        <v>2783</v>
      </c>
      <c r="H49" s="76">
        <v>2775</v>
      </c>
      <c r="I49" s="76">
        <v>2797</v>
      </c>
      <c r="J49" s="76">
        <v>2827</v>
      </c>
      <c r="K49" s="76">
        <v>2919</v>
      </c>
      <c r="L49" s="76">
        <v>2902</v>
      </c>
      <c r="M49" s="77">
        <v>2942</v>
      </c>
      <c r="N49" s="75">
        <f t="shared" si="1"/>
        <v>2798</v>
      </c>
    </row>
    <row r="50" spans="1:14" ht="12" customHeight="1">
      <c r="A50" s="74" t="str">
        <f>'Pregnant Women Participating'!A50</f>
        <v>Texas</v>
      </c>
      <c r="B50" s="75">
        <v>3675</v>
      </c>
      <c r="C50" s="76">
        <v>11380</v>
      </c>
      <c r="D50" s="76">
        <v>16837</v>
      </c>
      <c r="E50" s="76">
        <v>19541</v>
      </c>
      <c r="F50" s="76">
        <v>19619</v>
      </c>
      <c r="G50" s="76">
        <v>19994</v>
      </c>
      <c r="H50" s="76">
        <v>19810</v>
      </c>
      <c r="I50" s="76">
        <v>19676</v>
      </c>
      <c r="J50" s="76">
        <v>19549</v>
      </c>
      <c r="K50" s="76">
        <v>19264</v>
      </c>
      <c r="L50" s="76">
        <v>19242</v>
      </c>
      <c r="M50" s="77">
        <v>19191</v>
      </c>
      <c r="N50" s="75">
        <f t="shared" si="1"/>
        <v>17314.833333333332</v>
      </c>
    </row>
    <row r="51" spans="1:14" ht="12" customHeight="1">
      <c r="A51" s="74" t="str">
        <f>'Pregnant Women Participating'!A51</f>
        <v>Acoma, Canoncito &amp; Laguna, NM</v>
      </c>
      <c r="B51" s="75">
        <v>41</v>
      </c>
      <c r="C51" s="76">
        <v>30</v>
      </c>
      <c r="D51" s="76">
        <v>31</v>
      </c>
      <c r="E51" s="76">
        <v>39</v>
      </c>
      <c r="F51" s="76">
        <v>37</v>
      </c>
      <c r="G51" s="76">
        <v>40</v>
      </c>
      <c r="H51" s="76">
        <v>36</v>
      </c>
      <c r="I51" s="76">
        <v>33</v>
      </c>
      <c r="J51" s="76">
        <v>37</v>
      </c>
      <c r="K51" s="76">
        <v>37</v>
      </c>
      <c r="L51" s="76">
        <v>39</v>
      </c>
      <c r="M51" s="77">
        <v>42</v>
      </c>
      <c r="N51" s="75">
        <f t="shared" si="1"/>
        <v>36.833333333333336</v>
      </c>
    </row>
    <row r="52" spans="1:14" ht="12" customHeight="1">
      <c r="A52" s="74" t="str">
        <f>'Pregnant Women Participating'!A52</f>
        <v>Eight Northern Pueblos, NM</v>
      </c>
      <c r="B52" s="75">
        <v>12</v>
      </c>
      <c r="C52" s="76">
        <v>13</v>
      </c>
      <c r="D52" s="76">
        <v>13</v>
      </c>
      <c r="E52" s="76">
        <v>12</v>
      </c>
      <c r="F52" s="76">
        <v>13</v>
      </c>
      <c r="G52" s="76">
        <v>18</v>
      </c>
      <c r="H52" s="76">
        <v>15</v>
      </c>
      <c r="I52" s="76">
        <v>18</v>
      </c>
      <c r="J52" s="76">
        <v>18</v>
      </c>
      <c r="K52" s="76">
        <v>18</v>
      </c>
      <c r="L52" s="76">
        <v>8</v>
      </c>
      <c r="M52" s="77">
        <v>7</v>
      </c>
      <c r="N52" s="75">
        <f t="shared" si="1"/>
        <v>13.75</v>
      </c>
    </row>
    <row r="53" spans="1:14" ht="12" customHeight="1">
      <c r="A53" s="74" t="str">
        <f>'Pregnant Women Participating'!A53</f>
        <v>Five Sandoval Pueblos, NM</v>
      </c>
      <c r="B53" s="75">
        <v>15</v>
      </c>
      <c r="C53" s="76">
        <v>21</v>
      </c>
      <c r="D53" s="76">
        <v>19</v>
      </c>
      <c r="E53" s="76">
        <v>32</v>
      </c>
      <c r="F53" s="76">
        <v>30</v>
      </c>
      <c r="G53" s="76">
        <v>29</v>
      </c>
      <c r="H53" s="76">
        <v>27</v>
      </c>
      <c r="I53" s="76">
        <v>26</v>
      </c>
      <c r="J53" s="76">
        <v>27</v>
      </c>
      <c r="K53" s="76">
        <v>22</v>
      </c>
      <c r="L53" s="76">
        <v>23</v>
      </c>
      <c r="M53" s="77">
        <v>24</v>
      </c>
      <c r="N53" s="75">
        <f t="shared" si="1"/>
        <v>24.583333333333332</v>
      </c>
    </row>
    <row r="54" spans="1:14" ht="12" customHeight="1">
      <c r="A54" s="74" t="str">
        <f>'Pregnant Women Participating'!A54</f>
        <v>Isleta Pueblo, NM</v>
      </c>
      <c r="B54" s="75">
        <v>40</v>
      </c>
      <c r="C54" s="76">
        <v>44</v>
      </c>
      <c r="D54" s="76">
        <v>49</v>
      </c>
      <c r="E54" s="76">
        <v>39</v>
      </c>
      <c r="F54" s="76">
        <v>40</v>
      </c>
      <c r="G54" s="76">
        <v>40</v>
      </c>
      <c r="H54" s="76">
        <v>44</v>
      </c>
      <c r="I54" s="76">
        <v>41</v>
      </c>
      <c r="J54" s="76">
        <v>40</v>
      </c>
      <c r="K54" s="76">
        <v>42</v>
      </c>
      <c r="L54" s="76">
        <v>43</v>
      </c>
      <c r="M54" s="77">
        <v>40</v>
      </c>
      <c r="N54" s="75">
        <f t="shared" si="1"/>
        <v>41.833333333333336</v>
      </c>
    </row>
    <row r="55" spans="1:14" ht="12" customHeight="1">
      <c r="A55" s="74" t="str">
        <f>'Pregnant Women Participating'!A55</f>
        <v>San Felipe Pueblo, NM</v>
      </c>
      <c r="B55" s="75">
        <v>25</v>
      </c>
      <c r="C55" s="76">
        <v>25</v>
      </c>
      <c r="D55" s="76">
        <v>28</v>
      </c>
      <c r="E55" s="76">
        <v>24</v>
      </c>
      <c r="F55" s="76">
        <v>24</v>
      </c>
      <c r="G55" s="76">
        <v>28</v>
      </c>
      <c r="H55" s="76">
        <v>21</v>
      </c>
      <c r="I55" s="76">
        <v>21</v>
      </c>
      <c r="J55" s="76">
        <v>20</v>
      </c>
      <c r="K55" s="76">
        <v>13</v>
      </c>
      <c r="L55" s="76">
        <v>16</v>
      </c>
      <c r="M55" s="77">
        <v>10</v>
      </c>
      <c r="N55" s="75">
        <f t="shared" si="1"/>
        <v>21.25</v>
      </c>
    </row>
    <row r="56" spans="1:14" ht="12" customHeight="1">
      <c r="A56" s="74" t="str">
        <f>'Pregnant Women Participating'!A56</f>
        <v>Santo Domingo Tribe, NM</v>
      </c>
      <c r="B56" s="75">
        <v>19</v>
      </c>
      <c r="C56" s="76">
        <v>20</v>
      </c>
      <c r="D56" s="76">
        <v>13</v>
      </c>
      <c r="E56" s="76">
        <v>20</v>
      </c>
      <c r="F56" s="76">
        <v>19</v>
      </c>
      <c r="G56" s="76">
        <v>26</v>
      </c>
      <c r="H56" s="76">
        <v>23</v>
      </c>
      <c r="I56" s="76">
        <v>25</v>
      </c>
      <c r="J56" s="76">
        <v>21</v>
      </c>
      <c r="K56" s="76">
        <v>15</v>
      </c>
      <c r="L56" s="76">
        <v>13</v>
      </c>
      <c r="M56" s="77">
        <v>13</v>
      </c>
      <c r="N56" s="75">
        <f t="shared" si="1"/>
        <v>18.916666666666668</v>
      </c>
    </row>
    <row r="57" spans="1:14" ht="12" customHeight="1">
      <c r="A57" s="74" t="str">
        <f>'Pregnant Women Participating'!A57</f>
        <v>Zuni Pueblo, NM</v>
      </c>
      <c r="B57" s="75">
        <v>61</v>
      </c>
      <c r="C57" s="76">
        <v>49</v>
      </c>
      <c r="D57" s="76">
        <v>53</v>
      </c>
      <c r="E57" s="76">
        <v>53</v>
      </c>
      <c r="F57" s="76">
        <v>55</v>
      </c>
      <c r="G57" s="76">
        <v>53</v>
      </c>
      <c r="H57" s="76">
        <v>52</v>
      </c>
      <c r="I57" s="76">
        <v>55</v>
      </c>
      <c r="J57" s="76">
        <v>53</v>
      </c>
      <c r="K57" s="76">
        <v>55</v>
      </c>
      <c r="L57" s="76">
        <v>59</v>
      </c>
      <c r="M57" s="77">
        <v>55</v>
      </c>
      <c r="N57" s="75">
        <f t="shared" si="1"/>
        <v>54.416666666666664</v>
      </c>
    </row>
    <row r="58" spans="1:14" ht="12" customHeight="1">
      <c r="A58" s="74" t="str">
        <f>'Pregnant Women Participating'!A58</f>
        <v>Cherokee Nation, OK</v>
      </c>
      <c r="B58" s="75">
        <v>42</v>
      </c>
      <c r="C58" s="76">
        <v>122</v>
      </c>
      <c r="D58" s="76">
        <v>120</v>
      </c>
      <c r="E58" s="76">
        <v>111</v>
      </c>
      <c r="F58" s="76">
        <v>113</v>
      </c>
      <c r="G58" s="76">
        <v>107</v>
      </c>
      <c r="H58" s="76">
        <v>106</v>
      </c>
      <c r="I58" s="76">
        <v>104</v>
      </c>
      <c r="J58" s="76">
        <v>98</v>
      </c>
      <c r="K58" s="76">
        <v>101</v>
      </c>
      <c r="L58" s="76">
        <v>99</v>
      </c>
      <c r="M58" s="77">
        <v>91</v>
      </c>
      <c r="N58" s="75">
        <f t="shared" si="1"/>
        <v>101.16666666666667</v>
      </c>
    </row>
    <row r="59" spans="1:14" ht="12" customHeight="1">
      <c r="A59" s="74" t="str">
        <f>'Pregnant Women Participating'!A59</f>
        <v>Chickasaw Nation, OK</v>
      </c>
      <c r="B59" s="75">
        <v>4</v>
      </c>
      <c r="C59" s="76">
        <v>104</v>
      </c>
      <c r="D59" s="76">
        <v>127</v>
      </c>
      <c r="E59" s="76">
        <v>127</v>
      </c>
      <c r="F59" s="76">
        <v>119</v>
      </c>
      <c r="G59" s="76">
        <v>110</v>
      </c>
      <c r="H59" s="76">
        <v>104</v>
      </c>
      <c r="I59" s="76">
        <v>99</v>
      </c>
      <c r="J59" s="76">
        <v>98</v>
      </c>
      <c r="K59" s="76">
        <v>96</v>
      </c>
      <c r="L59" s="76">
        <v>101</v>
      </c>
      <c r="M59" s="77">
        <v>106</v>
      </c>
      <c r="N59" s="75">
        <f t="shared" si="1"/>
        <v>99.58333333333333</v>
      </c>
    </row>
    <row r="60" spans="1:14" ht="12" customHeight="1">
      <c r="A60" s="74" t="str">
        <f>'Pregnant Women Participating'!A60</f>
        <v>Choctaw Nation, OK</v>
      </c>
      <c r="B60" s="75">
        <v>100</v>
      </c>
      <c r="C60" s="76">
        <v>91</v>
      </c>
      <c r="D60" s="76">
        <v>95</v>
      </c>
      <c r="E60" s="76">
        <v>95</v>
      </c>
      <c r="F60" s="76">
        <v>79</v>
      </c>
      <c r="G60" s="76">
        <v>73</v>
      </c>
      <c r="H60" s="76">
        <v>88</v>
      </c>
      <c r="I60" s="76">
        <v>85</v>
      </c>
      <c r="J60" s="76">
        <v>90</v>
      </c>
      <c r="K60" s="76">
        <v>94</v>
      </c>
      <c r="L60" s="76">
        <v>85</v>
      </c>
      <c r="M60" s="77">
        <v>113</v>
      </c>
      <c r="N60" s="75">
        <f t="shared" si="1"/>
        <v>90.66666666666667</v>
      </c>
    </row>
    <row r="61" spans="1:14" ht="12" customHeight="1">
      <c r="A61" s="74" t="str">
        <f>'Pregnant Women Participating'!A61</f>
        <v>Citizen Potawatomi Nation, OK</v>
      </c>
      <c r="B61" s="75">
        <v>22</v>
      </c>
      <c r="C61" s="76">
        <v>33</v>
      </c>
      <c r="D61" s="76">
        <v>27</v>
      </c>
      <c r="E61" s="76">
        <v>38</v>
      </c>
      <c r="F61" s="76">
        <v>29</v>
      </c>
      <c r="G61" s="76">
        <v>28</v>
      </c>
      <c r="H61" s="76">
        <v>30</v>
      </c>
      <c r="I61" s="76">
        <v>31</v>
      </c>
      <c r="J61" s="76">
        <v>27</v>
      </c>
      <c r="K61" s="76">
        <v>23</v>
      </c>
      <c r="L61" s="76">
        <v>29</v>
      </c>
      <c r="M61" s="77">
        <v>28</v>
      </c>
      <c r="N61" s="75">
        <f t="shared" si="1"/>
        <v>28.75</v>
      </c>
    </row>
    <row r="62" spans="1:14" ht="12" customHeight="1">
      <c r="A62" s="74" t="str">
        <f>'Pregnant Women Participating'!A62</f>
        <v>Inter-Tribal Council, OK</v>
      </c>
      <c r="B62" s="75">
        <v>5</v>
      </c>
      <c r="C62" s="76">
        <v>9</v>
      </c>
      <c r="D62" s="76">
        <v>8</v>
      </c>
      <c r="E62" s="76">
        <v>5</v>
      </c>
      <c r="F62" s="76">
        <v>11</v>
      </c>
      <c r="G62" s="76">
        <v>9</v>
      </c>
      <c r="H62" s="76">
        <v>11</v>
      </c>
      <c r="I62" s="76">
        <v>20</v>
      </c>
      <c r="J62" s="76">
        <v>19</v>
      </c>
      <c r="K62" s="76">
        <v>20</v>
      </c>
      <c r="L62" s="76">
        <v>15</v>
      </c>
      <c r="M62" s="77">
        <v>13</v>
      </c>
      <c r="N62" s="75">
        <f t="shared" si="1"/>
        <v>12.083333333333334</v>
      </c>
    </row>
    <row r="63" spans="1:14" ht="12" customHeight="1">
      <c r="A63" s="74" t="str">
        <f>'Pregnant Women Participating'!A63</f>
        <v>Muscogee Creek Nation, OK</v>
      </c>
      <c r="B63" s="75">
        <v>74</v>
      </c>
      <c r="C63" s="76">
        <v>67</v>
      </c>
      <c r="D63" s="76">
        <v>54</v>
      </c>
      <c r="E63" s="76">
        <v>73</v>
      </c>
      <c r="F63" s="76">
        <v>75</v>
      </c>
      <c r="G63" s="76">
        <v>66</v>
      </c>
      <c r="H63" s="76">
        <v>69</v>
      </c>
      <c r="I63" s="76">
        <v>65</v>
      </c>
      <c r="J63" s="76">
        <v>65</v>
      </c>
      <c r="K63" s="76">
        <v>63</v>
      </c>
      <c r="L63" s="76">
        <v>71</v>
      </c>
      <c r="M63" s="77">
        <v>75</v>
      </c>
      <c r="N63" s="75">
        <f t="shared" si="1"/>
        <v>68.08333333333333</v>
      </c>
    </row>
    <row r="64" spans="1:14" ht="12" customHeight="1">
      <c r="A64" s="74" t="str">
        <f>'Pregnant Women Participating'!A64</f>
        <v>Osage Tribal Council, OK</v>
      </c>
      <c r="B64" s="75">
        <v>85</v>
      </c>
      <c r="C64" s="76">
        <v>31</v>
      </c>
      <c r="D64" s="76">
        <v>3</v>
      </c>
      <c r="E64" s="76">
        <v>3</v>
      </c>
      <c r="F64" s="76">
        <v>65</v>
      </c>
      <c r="G64" s="76">
        <v>68</v>
      </c>
      <c r="H64" s="76">
        <v>72</v>
      </c>
      <c r="I64" s="76">
        <v>73</v>
      </c>
      <c r="J64" s="76">
        <v>82</v>
      </c>
      <c r="K64" s="76">
        <v>83</v>
      </c>
      <c r="L64" s="76">
        <v>80</v>
      </c>
      <c r="M64" s="77">
        <v>77</v>
      </c>
      <c r="N64" s="75">
        <f t="shared" si="1"/>
        <v>60.166666666666664</v>
      </c>
    </row>
    <row r="65" spans="1:14" ht="12" customHeight="1">
      <c r="A65" s="74" t="str">
        <f>'Pregnant Women Participating'!A65</f>
        <v>Otoe-Missouria Tribe, OK</v>
      </c>
      <c r="B65" s="75">
        <v>18</v>
      </c>
      <c r="C65" s="76">
        <v>6</v>
      </c>
      <c r="D65" s="76">
        <v>11</v>
      </c>
      <c r="E65" s="76">
        <v>15</v>
      </c>
      <c r="F65" s="76">
        <v>13</v>
      </c>
      <c r="G65" s="76">
        <v>11</v>
      </c>
      <c r="H65" s="76">
        <v>11</v>
      </c>
      <c r="I65" s="76">
        <v>15</v>
      </c>
      <c r="J65" s="76">
        <v>12</v>
      </c>
      <c r="K65" s="76">
        <v>14</v>
      </c>
      <c r="L65" s="76">
        <v>15</v>
      </c>
      <c r="M65" s="77">
        <v>16</v>
      </c>
      <c r="N65" s="75">
        <f t="shared" si="1"/>
        <v>13.083333333333334</v>
      </c>
    </row>
    <row r="66" spans="1:14" ht="12" customHeight="1">
      <c r="A66" s="74" t="str">
        <f>'Pregnant Women Participating'!A66</f>
        <v>Wichita, Caddo &amp; Delaware (WCD), OK</v>
      </c>
      <c r="B66" s="75">
        <v>109</v>
      </c>
      <c r="C66" s="76">
        <v>115</v>
      </c>
      <c r="D66" s="76">
        <v>109</v>
      </c>
      <c r="E66" s="76">
        <v>105</v>
      </c>
      <c r="F66" s="76">
        <v>97</v>
      </c>
      <c r="G66" s="76">
        <v>103</v>
      </c>
      <c r="H66" s="76">
        <v>106</v>
      </c>
      <c r="I66" s="76">
        <v>100</v>
      </c>
      <c r="J66" s="76">
        <v>105</v>
      </c>
      <c r="K66" s="76">
        <v>94</v>
      </c>
      <c r="L66" s="76">
        <v>98</v>
      </c>
      <c r="M66" s="77">
        <v>98</v>
      </c>
      <c r="N66" s="75">
        <f t="shared" si="1"/>
        <v>103.25</v>
      </c>
    </row>
    <row r="67" spans="1:14" s="84" customFormat="1" ht="24.75" customHeight="1">
      <c r="A67" s="79" t="str">
        <f>'Pregnant Women Participating'!A67</f>
        <v>Southwest Region</v>
      </c>
      <c r="B67" s="80">
        <v>11338</v>
      </c>
      <c r="C67" s="81">
        <v>19621</v>
      </c>
      <c r="D67" s="81">
        <v>25106</v>
      </c>
      <c r="E67" s="81">
        <v>27845</v>
      </c>
      <c r="F67" s="81">
        <v>27979</v>
      </c>
      <c r="G67" s="81">
        <v>28604</v>
      </c>
      <c r="H67" s="81">
        <v>28385</v>
      </c>
      <c r="I67" s="81">
        <v>28227</v>
      </c>
      <c r="J67" s="81">
        <v>28090</v>
      </c>
      <c r="K67" s="81">
        <v>27751</v>
      </c>
      <c r="L67" s="81">
        <v>27825</v>
      </c>
      <c r="M67" s="82">
        <v>27831</v>
      </c>
      <c r="N67" s="80">
        <f t="shared" si="1"/>
        <v>25716.833333333332</v>
      </c>
    </row>
    <row r="68" spans="1:14" ht="12" customHeight="1">
      <c r="A68" s="74" t="str">
        <f>'Pregnant Women Participating'!A68</f>
        <v>Colorado</v>
      </c>
      <c r="B68" s="75">
        <v>4403</v>
      </c>
      <c r="C68" s="76">
        <v>4363</v>
      </c>
      <c r="D68" s="76">
        <v>4275</v>
      </c>
      <c r="E68" s="76">
        <v>4284</v>
      </c>
      <c r="F68" s="76">
        <v>4281</v>
      </c>
      <c r="G68" s="76">
        <v>4332</v>
      </c>
      <c r="H68" s="76">
        <v>4331</v>
      </c>
      <c r="I68" s="76">
        <v>4294</v>
      </c>
      <c r="J68" s="76">
        <v>4228</v>
      </c>
      <c r="K68" s="76">
        <v>4145</v>
      </c>
      <c r="L68" s="76">
        <v>4228</v>
      </c>
      <c r="M68" s="77">
        <v>4240</v>
      </c>
      <c r="N68" s="75">
        <f t="shared" si="1"/>
        <v>4283.666666666667</v>
      </c>
    </row>
    <row r="69" spans="1:14" ht="12" customHeight="1">
      <c r="A69" s="74" t="str">
        <f>'Pregnant Women Participating'!A69</f>
        <v>Iowa</v>
      </c>
      <c r="B69" s="75">
        <v>1617</v>
      </c>
      <c r="C69" s="76">
        <v>1665</v>
      </c>
      <c r="D69" s="76">
        <v>1695</v>
      </c>
      <c r="E69" s="76">
        <v>1671</v>
      </c>
      <c r="F69" s="76">
        <v>1679</v>
      </c>
      <c r="G69" s="76">
        <v>1696</v>
      </c>
      <c r="H69" s="76">
        <v>1679</v>
      </c>
      <c r="I69" s="76">
        <v>1708</v>
      </c>
      <c r="J69" s="76">
        <v>1707</v>
      </c>
      <c r="K69" s="76">
        <v>1752</v>
      </c>
      <c r="L69" s="76">
        <v>1764</v>
      </c>
      <c r="M69" s="77">
        <v>1773</v>
      </c>
      <c r="N69" s="75">
        <f t="shared" si="1"/>
        <v>1700.5</v>
      </c>
    </row>
    <row r="70" spans="1:14" ht="12" customHeight="1">
      <c r="A70" s="74" t="str">
        <f>'Pregnant Women Participating'!A70</f>
        <v>Kansas</v>
      </c>
      <c r="B70" s="75">
        <v>2001</v>
      </c>
      <c r="C70" s="76">
        <v>1990</v>
      </c>
      <c r="D70" s="76">
        <v>1953</v>
      </c>
      <c r="E70" s="76">
        <v>1945</v>
      </c>
      <c r="F70" s="76">
        <v>1915</v>
      </c>
      <c r="G70" s="76">
        <v>1890</v>
      </c>
      <c r="H70" s="76">
        <v>1908</v>
      </c>
      <c r="I70" s="76">
        <v>1948</v>
      </c>
      <c r="J70" s="76">
        <v>1934</v>
      </c>
      <c r="K70" s="76">
        <v>1909</v>
      </c>
      <c r="L70" s="76">
        <v>1970</v>
      </c>
      <c r="M70" s="77">
        <v>2008</v>
      </c>
      <c r="N70" s="75">
        <f aca="true" t="shared" si="2" ref="N70:N101">IF(SUM(B70:M70)&gt;0,AVERAGE(B70:M70),"0")</f>
        <v>1947.5833333333333</v>
      </c>
    </row>
    <row r="71" spans="1:14" ht="12" customHeight="1">
      <c r="A71" s="74" t="str">
        <f>'Pregnant Women Participating'!A71</f>
        <v>Missouri</v>
      </c>
      <c r="B71" s="75">
        <v>2506</v>
      </c>
      <c r="C71" s="76">
        <v>3296</v>
      </c>
      <c r="D71" s="76">
        <v>3397</v>
      </c>
      <c r="E71" s="76">
        <v>3346</v>
      </c>
      <c r="F71" s="76">
        <v>3328</v>
      </c>
      <c r="G71" s="76">
        <v>3424</v>
      </c>
      <c r="H71" s="76">
        <v>3406</v>
      </c>
      <c r="I71" s="76">
        <v>3418</v>
      </c>
      <c r="J71" s="76">
        <v>3444</v>
      </c>
      <c r="K71" s="76">
        <v>3361</v>
      </c>
      <c r="L71" s="76">
        <v>3405</v>
      </c>
      <c r="M71" s="77">
        <v>3372</v>
      </c>
      <c r="N71" s="75">
        <f t="shared" si="2"/>
        <v>3308.5833333333335</v>
      </c>
    </row>
    <row r="72" spans="1:14" ht="12" customHeight="1">
      <c r="A72" s="74" t="str">
        <f>'Pregnant Women Participating'!A72</f>
        <v>Montana</v>
      </c>
      <c r="B72" s="75">
        <v>351</v>
      </c>
      <c r="C72" s="76">
        <v>324</v>
      </c>
      <c r="D72" s="76">
        <v>482</v>
      </c>
      <c r="E72" s="76">
        <v>470</v>
      </c>
      <c r="F72" s="76">
        <v>408</v>
      </c>
      <c r="G72" s="76">
        <v>415</v>
      </c>
      <c r="H72" s="76">
        <v>467</v>
      </c>
      <c r="I72" s="76">
        <v>511</v>
      </c>
      <c r="J72" s="76">
        <v>514</v>
      </c>
      <c r="K72" s="76">
        <v>489</v>
      </c>
      <c r="L72" s="76">
        <v>503</v>
      </c>
      <c r="M72" s="77">
        <v>483</v>
      </c>
      <c r="N72" s="75">
        <f t="shared" si="2"/>
        <v>451.4166666666667</v>
      </c>
    </row>
    <row r="73" spans="1:14" ht="12" customHeight="1">
      <c r="A73" s="74" t="str">
        <f>'Pregnant Women Participating'!A73</f>
        <v>Nebraska</v>
      </c>
      <c r="B73" s="75">
        <v>786</v>
      </c>
      <c r="C73" s="76">
        <v>980</v>
      </c>
      <c r="D73" s="76">
        <v>999</v>
      </c>
      <c r="E73" s="76">
        <v>1068</v>
      </c>
      <c r="F73" s="76">
        <v>1144</v>
      </c>
      <c r="G73" s="76">
        <v>1222</v>
      </c>
      <c r="H73" s="76">
        <v>1218</v>
      </c>
      <c r="I73" s="76">
        <v>1142</v>
      </c>
      <c r="J73" s="76">
        <v>1210</v>
      </c>
      <c r="K73" s="76">
        <v>1196</v>
      </c>
      <c r="L73" s="76">
        <v>1213</v>
      </c>
      <c r="M73" s="77">
        <v>1217</v>
      </c>
      <c r="N73" s="75">
        <f t="shared" si="2"/>
        <v>1116.25</v>
      </c>
    </row>
    <row r="74" spans="1:14" ht="12" customHeight="1">
      <c r="A74" s="74" t="str">
        <f>'Pregnant Women Participating'!A74</f>
        <v>North Dakota</v>
      </c>
      <c r="B74" s="75">
        <v>371</v>
      </c>
      <c r="C74" s="76">
        <v>393</v>
      </c>
      <c r="D74" s="76">
        <v>373</v>
      </c>
      <c r="E74" s="76">
        <v>373</v>
      </c>
      <c r="F74" s="76">
        <v>385</v>
      </c>
      <c r="G74" s="76">
        <v>391</v>
      </c>
      <c r="H74" s="76">
        <v>393</v>
      </c>
      <c r="I74" s="76">
        <v>368</v>
      </c>
      <c r="J74" s="76">
        <v>388</v>
      </c>
      <c r="K74" s="76">
        <v>372</v>
      </c>
      <c r="L74" s="76">
        <v>382</v>
      </c>
      <c r="M74" s="77">
        <v>386</v>
      </c>
      <c r="N74" s="75">
        <f t="shared" si="2"/>
        <v>381.25</v>
      </c>
    </row>
    <row r="75" spans="1:14" ht="12" customHeight="1">
      <c r="A75" s="74" t="str">
        <f>'Pregnant Women Participating'!A75</f>
        <v>South Dakota</v>
      </c>
      <c r="B75" s="75">
        <v>436</v>
      </c>
      <c r="C75" s="76">
        <v>450</v>
      </c>
      <c r="D75" s="76">
        <v>439</v>
      </c>
      <c r="E75" s="76">
        <v>446</v>
      </c>
      <c r="F75" s="76">
        <v>435</v>
      </c>
      <c r="G75" s="76">
        <v>613</v>
      </c>
      <c r="H75" s="76">
        <v>622</v>
      </c>
      <c r="I75" s="76">
        <v>609</v>
      </c>
      <c r="J75" s="76">
        <v>612</v>
      </c>
      <c r="K75" s="76">
        <v>648</v>
      </c>
      <c r="L75" s="76">
        <v>651</v>
      </c>
      <c r="M75" s="77">
        <v>661</v>
      </c>
      <c r="N75" s="75">
        <f t="shared" si="2"/>
        <v>551.8333333333334</v>
      </c>
    </row>
    <row r="76" spans="1:14" ht="12" customHeight="1">
      <c r="A76" s="74" t="str">
        <f>'Pregnant Women Participating'!A76</f>
        <v>Utah</v>
      </c>
      <c r="B76" s="75">
        <v>3914</v>
      </c>
      <c r="C76" s="76">
        <v>3980</v>
      </c>
      <c r="D76" s="76">
        <v>4048</v>
      </c>
      <c r="E76" s="76">
        <v>3993</v>
      </c>
      <c r="F76" s="76">
        <v>4071</v>
      </c>
      <c r="G76" s="76">
        <v>4160</v>
      </c>
      <c r="H76" s="76">
        <v>4192</v>
      </c>
      <c r="I76" s="76">
        <v>4257</v>
      </c>
      <c r="J76" s="76">
        <v>4220</v>
      </c>
      <c r="K76" s="76">
        <v>4153</v>
      </c>
      <c r="L76" s="76">
        <v>4181</v>
      </c>
      <c r="M76" s="77">
        <v>4207</v>
      </c>
      <c r="N76" s="75">
        <f t="shared" si="2"/>
        <v>4114.666666666667</v>
      </c>
    </row>
    <row r="77" spans="1:14" ht="12" customHeight="1">
      <c r="A77" s="74" t="str">
        <f>'Pregnant Women Participating'!A77</f>
        <v>Wyoming</v>
      </c>
      <c r="B77" s="75">
        <v>596</v>
      </c>
      <c r="C77" s="76">
        <v>607</v>
      </c>
      <c r="D77" s="76">
        <v>665</v>
      </c>
      <c r="E77" s="76">
        <v>578</v>
      </c>
      <c r="F77" s="76">
        <v>617</v>
      </c>
      <c r="G77" s="76">
        <v>653</v>
      </c>
      <c r="H77" s="76">
        <v>654</v>
      </c>
      <c r="I77" s="76">
        <v>639</v>
      </c>
      <c r="J77" s="76">
        <v>609</v>
      </c>
      <c r="K77" s="76">
        <v>608</v>
      </c>
      <c r="L77" s="76">
        <v>584</v>
      </c>
      <c r="M77" s="77">
        <v>603</v>
      </c>
      <c r="N77" s="75">
        <f t="shared" si="2"/>
        <v>617.75</v>
      </c>
    </row>
    <row r="78" spans="1:14" ht="12" customHeight="1">
      <c r="A78" s="74" t="str">
        <f>'Pregnant Women Participating'!A78</f>
        <v>Ute Mountain Ute Tribe, CO</v>
      </c>
      <c r="B78" s="75">
        <v>7</v>
      </c>
      <c r="C78" s="76">
        <v>5</v>
      </c>
      <c r="D78" s="76">
        <v>7</v>
      </c>
      <c r="E78" s="76">
        <v>8</v>
      </c>
      <c r="F78" s="76">
        <v>7</v>
      </c>
      <c r="G78" s="76">
        <v>7</v>
      </c>
      <c r="H78" s="76">
        <v>7</v>
      </c>
      <c r="I78" s="76">
        <v>5</v>
      </c>
      <c r="J78" s="76">
        <v>5</v>
      </c>
      <c r="K78" s="76">
        <v>3</v>
      </c>
      <c r="L78" s="76">
        <v>4</v>
      </c>
      <c r="M78" s="77">
        <v>2</v>
      </c>
      <c r="N78" s="75">
        <f t="shared" si="2"/>
        <v>5.583333333333333</v>
      </c>
    </row>
    <row r="79" spans="1:14" ht="12" customHeight="1">
      <c r="A79" s="74" t="str">
        <f>'Pregnant Women Participating'!A79</f>
        <v>Omaha Sioux, NE</v>
      </c>
      <c r="B79" s="75">
        <v>1</v>
      </c>
      <c r="C79" s="76">
        <v>1</v>
      </c>
      <c r="D79" s="76">
        <v>1</v>
      </c>
      <c r="E79" s="76">
        <v>1</v>
      </c>
      <c r="F79" s="76">
        <v>0</v>
      </c>
      <c r="G79" s="76">
        <v>0</v>
      </c>
      <c r="H79" s="76">
        <v>0</v>
      </c>
      <c r="I79" s="76">
        <v>0</v>
      </c>
      <c r="J79" s="76">
        <v>1</v>
      </c>
      <c r="K79" s="76">
        <v>1</v>
      </c>
      <c r="L79" s="76">
        <v>1</v>
      </c>
      <c r="M79" s="77">
        <v>1</v>
      </c>
      <c r="N79" s="75">
        <f t="shared" si="2"/>
        <v>0.6666666666666666</v>
      </c>
    </row>
    <row r="80" spans="1:14" ht="12" customHeight="1">
      <c r="A80" s="74" t="str">
        <f>'Pregnant Women Participating'!A80</f>
        <v>Santee Sioux, NE</v>
      </c>
      <c r="B80" s="75">
        <v>1</v>
      </c>
      <c r="C80" s="76">
        <v>2</v>
      </c>
      <c r="D80" s="76">
        <v>2</v>
      </c>
      <c r="E80" s="76">
        <v>1</v>
      </c>
      <c r="F80" s="76">
        <v>1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1</v>
      </c>
      <c r="M80" s="77">
        <v>1</v>
      </c>
      <c r="N80" s="75">
        <f t="shared" si="2"/>
        <v>0.75</v>
      </c>
    </row>
    <row r="81" spans="1:14" ht="12" customHeight="1">
      <c r="A81" s="74" t="str">
        <f>'Pregnant Women Participating'!A81</f>
        <v>Winnebago Tribe, NE</v>
      </c>
      <c r="B81" s="75">
        <v>2</v>
      </c>
      <c r="C81" s="76">
        <v>2</v>
      </c>
      <c r="D81" s="76">
        <v>2</v>
      </c>
      <c r="E81" s="76">
        <v>0</v>
      </c>
      <c r="F81" s="76">
        <v>0</v>
      </c>
      <c r="G81" s="76">
        <v>1</v>
      </c>
      <c r="H81" s="76">
        <v>1</v>
      </c>
      <c r="I81" s="76">
        <v>1</v>
      </c>
      <c r="J81" s="76">
        <v>2</v>
      </c>
      <c r="K81" s="76">
        <v>2</v>
      </c>
      <c r="L81" s="76">
        <v>3</v>
      </c>
      <c r="M81" s="77">
        <v>2</v>
      </c>
      <c r="N81" s="75">
        <f t="shared" si="2"/>
        <v>1.5</v>
      </c>
    </row>
    <row r="82" spans="1:14" ht="12" customHeight="1">
      <c r="A82" s="74" t="str">
        <f>'Pregnant Women Participating'!A82</f>
        <v>Standing Rock Sioux Tribe, ND</v>
      </c>
      <c r="B82" s="75">
        <v>17</v>
      </c>
      <c r="C82" s="76">
        <v>17</v>
      </c>
      <c r="D82" s="76">
        <v>14</v>
      </c>
      <c r="E82" s="76">
        <v>12</v>
      </c>
      <c r="F82" s="76">
        <v>13</v>
      </c>
      <c r="G82" s="76">
        <v>12</v>
      </c>
      <c r="H82" s="76">
        <v>11</v>
      </c>
      <c r="I82" s="76">
        <v>9</v>
      </c>
      <c r="J82" s="76">
        <v>5</v>
      </c>
      <c r="K82" s="76">
        <v>7</v>
      </c>
      <c r="L82" s="76">
        <v>10</v>
      </c>
      <c r="M82" s="77">
        <v>10</v>
      </c>
      <c r="N82" s="75">
        <f t="shared" si="2"/>
        <v>11.416666666666666</v>
      </c>
    </row>
    <row r="83" spans="1:14" ht="12" customHeight="1">
      <c r="A83" s="74" t="str">
        <f>'Pregnant Women Participating'!A83</f>
        <v>Three Affiliated Tribes, ND</v>
      </c>
      <c r="B83" s="75">
        <v>1</v>
      </c>
      <c r="C83" s="76">
        <v>3</v>
      </c>
      <c r="D83" s="76">
        <v>4</v>
      </c>
      <c r="E83" s="76">
        <v>6</v>
      </c>
      <c r="F83" s="76">
        <v>7</v>
      </c>
      <c r="G83" s="76">
        <v>6</v>
      </c>
      <c r="H83" s="76">
        <v>6</v>
      </c>
      <c r="I83" s="76">
        <v>5</v>
      </c>
      <c r="J83" s="76">
        <v>4</v>
      </c>
      <c r="K83" s="76">
        <v>4</v>
      </c>
      <c r="L83" s="76">
        <v>3</v>
      </c>
      <c r="M83" s="77">
        <v>2</v>
      </c>
      <c r="N83" s="75">
        <f t="shared" si="2"/>
        <v>4.25</v>
      </c>
    </row>
    <row r="84" spans="1:14" ht="12" customHeight="1">
      <c r="A84" s="74" t="str">
        <f>'Pregnant Women Participating'!A84</f>
        <v>Cheyenne River Sioux, SD</v>
      </c>
      <c r="B84" s="75">
        <v>14</v>
      </c>
      <c r="C84" s="76">
        <v>12</v>
      </c>
      <c r="D84" s="76">
        <v>14</v>
      </c>
      <c r="E84" s="76">
        <v>14</v>
      </c>
      <c r="F84" s="76">
        <v>12</v>
      </c>
      <c r="G84" s="76">
        <v>17</v>
      </c>
      <c r="H84" s="76">
        <v>17</v>
      </c>
      <c r="I84" s="76">
        <v>16</v>
      </c>
      <c r="J84" s="76">
        <v>18</v>
      </c>
      <c r="K84" s="76">
        <v>15</v>
      </c>
      <c r="L84" s="76">
        <v>12</v>
      </c>
      <c r="M84" s="77">
        <v>11</v>
      </c>
      <c r="N84" s="75">
        <f t="shared" si="2"/>
        <v>14.333333333333334</v>
      </c>
    </row>
    <row r="85" spans="1:14" ht="12" customHeight="1">
      <c r="A85" s="74" t="str">
        <f>'Pregnant Women Participating'!A85</f>
        <v>Rosebud Sioux, SD</v>
      </c>
      <c r="B85" s="75">
        <v>24</v>
      </c>
      <c r="C85" s="76">
        <v>22</v>
      </c>
      <c r="D85" s="76">
        <v>22</v>
      </c>
      <c r="E85" s="76">
        <v>24</v>
      </c>
      <c r="F85" s="76">
        <v>22</v>
      </c>
      <c r="G85" s="76">
        <v>25</v>
      </c>
      <c r="H85" s="76">
        <v>30</v>
      </c>
      <c r="I85" s="76">
        <v>33</v>
      </c>
      <c r="J85" s="76">
        <v>34</v>
      </c>
      <c r="K85" s="76">
        <v>30</v>
      </c>
      <c r="L85" s="76">
        <v>29</v>
      </c>
      <c r="M85" s="77">
        <v>31</v>
      </c>
      <c r="N85" s="75">
        <f t="shared" si="2"/>
        <v>27.166666666666668</v>
      </c>
    </row>
    <row r="86" spans="1:14" ht="12" customHeight="1">
      <c r="A86" s="74" t="str">
        <f>'Pregnant Women Participating'!A86</f>
        <v>Northern Arapahoe, WY</v>
      </c>
      <c r="B86" s="75">
        <v>5</v>
      </c>
      <c r="C86" s="76">
        <v>6</v>
      </c>
      <c r="D86" s="76">
        <v>7</v>
      </c>
      <c r="E86" s="76">
        <v>5</v>
      </c>
      <c r="F86" s="76">
        <v>9</v>
      </c>
      <c r="G86" s="76">
        <v>9</v>
      </c>
      <c r="H86" s="76">
        <v>10</v>
      </c>
      <c r="I86" s="76">
        <v>10</v>
      </c>
      <c r="J86" s="76">
        <v>10</v>
      </c>
      <c r="K86" s="76">
        <v>11</v>
      </c>
      <c r="L86" s="76">
        <v>13</v>
      </c>
      <c r="M86" s="77">
        <v>13</v>
      </c>
      <c r="N86" s="75">
        <f t="shared" si="2"/>
        <v>9</v>
      </c>
    </row>
    <row r="87" spans="1:14" ht="12" customHeight="1">
      <c r="A87" s="74" t="str">
        <f>'Pregnant Women Participating'!A87</f>
        <v>Shoshone Tribe, WY</v>
      </c>
      <c r="B87" s="75">
        <v>4</v>
      </c>
      <c r="C87" s="76">
        <v>4</v>
      </c>
      <c r="D87" s="76">
        <v>3</v>
      </c>
      <c r="E87" s="76">
        <v>5</v>
      </c>
      <c r="F87" s="76">
        <v>5</v>
      </c>
      <c r="G87" s="76">
        <v>3</v>
      </c>
      <c r="H87" s="76">
        <v>3</v>
      </c>
      <c r="I87" s="76">
        <v>4</v>
      </c>
      <c r="J87" s="76">
        <v>4</v>
      </c>
      <c r="K87" s="76">
        <v>4</v>
      </c>
      <c r="L87" s="76">
        <v>3</v>
      </c>
      <c r="M87" s="77">
        <v>3</v>
      </c>
      <c r="N87" s="75">
        <f t="shared" si="2"/>
        <v>3.75</v>
      </c>
    </row>
    <row r="88" spans="1:14" s="84" customFormat="1" ht="24.75" customHeight="1">
      <c r="A88" s="79" t="str">
        <f>'Pregnant Women Participating'!A88</f>
        <v>Mountain Plains</v>
      </c>
      <c r="B88" s="80">
        <v>17057</v>
      </c>
      <c r="C88" s="81">
        <v>18122</v>
      </c>
      <c r="D88" s="81">
        <v>18402</v>
      </c>
      <c r="E88" s="81">
        <v>18250</v>
      </c>
      <c r="F88" s="81">
        <v>18339</v>
      </c>
      <c r="G88" s="81">
        <v>18876</v>
      </c>
      <c r="H88" s="81">
        <v>18955</v>
      </c>
      <c r="I88" s="81">
        <v>18977</v>
      </c>
      <c r="J88" s="81">
        <v>18949</v>
      </c>
      <c r="K88" s="81">
        <v>18710</v>
      </c>
      <c r="L88" s="81">
        <v>18960</v>
      </c>
      <c r="M88" s="82">
        <v>19026</v>
      </c>
      <c r="N88" s="80">
        <f t="shared" si="2"/>
        <v>18551.916666666668</v>
      </c>
    </row>
    <row r="89" spans="1:14" ht="12" customHeight="1">
      <c r="A89" s="85" t="str">
        <f>'Pregnant Women Participating'!A89</f>
        <v>Alaska</v>
      </c>
      <c r="B89" s="75">
        <v>1369</v>
      </c>
      <c r="C89" s="76">
        <v>1506</v>
      </c>
      <c r="D89" s="76">
        <v>1523</v>
      </c>
      <c r="E89" s="76">
        <v>1461</v>
      </c>
      <c r="F89" s="76">
        <v>1523</v>
      </c>
      <c r="G89" s="76">
        <v>1537</v>
      </c>
      <c r="H89" s="76">
        <v>1508</v>
      </c>
      <c r="I89" s="76">
        <v>1557</v>
      </c>
      <c r="J89" s="76">
        <v>1528</v>
      </c>
      <c r="K89" s="76">
        <v>1510</v>
      </c>
      <c r="L89" s="76">
        <v>1508</v>
      </c>
      <c r="M89" s="77">
        <v>1524</v>
      </c>
      <c r="N89" s="75">
        <f t="shared" si="2"/>
        <v>1504.5</v>
      </c>
    </row>
    <row r="90" spans="1:14" ht="12" customHeight="1">
      <c r="A90" s="85" t="str">
        <f>'Pregnant Women Participating'!A90</f>
        <v>American Samoa</v>
      </c>
      <c r="B90" s="75">
        <v>47</v>
      </c>
      <c r="C90" s="76">
        <v>51</v>
      </c>
      <c r="D90" s="76">
        <v>55</v>
      </c>
      <c r="E90" s="76">
        <v>65</v>
      </c>
      <c r="F90" s="76">
        <v>62</v>
      </c>
      <c r="G90" s="76">
        <v>66</v>
      </c>
      <c r="H90" s="76">
        <v>69</v>
      </c>
      <c r="I90" s="76">
        <v>70</v>
      </c>
      <c r="J90" s="76">
        <v>80</v>
      </c>
      <c r="K90" s="76">
        <v>77</v>
      </c>
      <c r="L90" s="76">
        <v>75</v>
      </c>
      <c r="M90" s="77">
        <v>68</v>
      </c>
      <c r="N90" s="75">
        <f t="shared" si="2"/>
        <v>65.41666666666667</v>
      </c>
    </row>
    <row r="91" spans="1:14" ht="12" customHeight="1">
      <c r="A91" s="85" t="str">
        <f>'Pregnant Women Participating'!A91</f>
        <v>Arizona</v>
      </c>
      <c r="B91" s="75">
        <v>3927</v>
      </c>
      <c r="C91" s="76">
        <v>4088</v>
      </c>
      <c r="D91" s="76">
        <v>4151</v>
      </c>
      <c r="E91" s="76">
        <v>4114</v>
      </c>
      <c r="F91" s="76">
        <v>4160</v>
      </c>
      <c r="G91" s="76">
        <v>4347</v>
      </c>
      <c r="H91" s="76">
        <v>4435</v>
      </c>
      <c r="I91" s="76">
        <v>4435</v>
      </c>
      <c r="J91" s="76">
        <v>4429</v>
      </c>
      <c r="K91" s="76">
        <v>4365</v>
      </c>
      <c r="L91" s="76">
        <v>4532</v>
      </c>
      <c r="M91" s="77">
        <v>4548</v>
      </c>
      <c r="N91" s="75">
        <f t="shared" si="2"/>
        <v>4294.25</v>
      </c>
    </row>
    <row r="92" spans="1:14" ht="12" customHeight="1">
      <c r="A92" s="85" t="str">
        <f>'Pregnant Women Participating'!A92</f>
        <v>California</v>
      </c>
      <c r="B92" s="75">
        <v>57929</v>
      </c>
      <c r="C92" s="76">
        <v>59627</v>
      </c>
      <c r="D92" s="76">
        <v>60329</v>
      </c>
      <c r="E92" s="76">
        <v>60076</v>
      </c>
      <c r="F92" s="76">
        <v>59089</v>
      </c>
      <c r="G92" s="76">
        <v>60985</v>
      </c>
      <c r="H92" s="76">
        <v>60167</v>
      </c>
      <c r="I92" s="76">
        <v>58786</v>
      </c>
      <c r="J92" s="76">
        <v>59862</v>
      </c>
      <c r="K92" s="76">
        <v>59801</v>
      </c>
      <c r="L92" s="76">
        <v>60137</v>
      </c>
      <c r="M92" s="77">
        <v>60677</v>
      </c>
      <c r="N92" s="75">
        <f t="shared" si="2"/>
        <v>59788.75</v>
      </c>
    </row>
    <row r="93" spans="1:14" ht="12" customHeight="1">
      <c r="A93" s="85" t="str">
        <f>'Pregnant Women Participating'!A93</f>
        <v>Guam</v>
      </c>
      <c r="B93" s="75">
        <v>195</v>
      </c>
      <c r="C93" s="76">
        <v>211</v>
      </c>
      <c r="D93" s="76">
        <v>213</v>
      </c>
      <c r="E93" s="76">
        <v>209</v>
      </c>
      <c r="F93" s="76">
        <v>204</v>
      </c>
      <c r="G93" s="76">
        <v>223</v>
      </c>
      <c r="H93" s="76">
        <v>222</v>
      </c>
      <c r="I93" s="76">
        <v>215</v>
      </c>
      <c r="J93" s="76">
        <v>214</v>
      </c>
      <c r="K93" s="76">
        <v>182</v>
      </c>
      <c r="L93" s="76">
        <v>175</v>
      </c>
      <c r="M93" s="77">
        <v>201</v>
      </c>
      <c r="N93" s="75">
        <f t="shared" si="2"/>
        <v>205.33333333333334</v>
      </c>
    </row>
    <row r="94" spans="1:14" ht="12" customHeight="1">
      <c r="A94" s="85" t="str">
        <f>'Pregnant Women Participating'!A94</f>
        <v>Hawaii</v>
      </c>
      <c r="B94" s="75">
        <v>1606</v>
      </c>
      <c r="C94" s="76">
        <v>1595</v>
      </c>
      <c r="D94" s="76">
        <v>1626</v>
      </c>
      <c r="E94" s="76">
        <v>1680</v>
      </c>
      <c r="F94" s="76">
        <v>1623</v>
      </c>
      <c r="G94" s="76">
        <v>1664</v>
      </c>
      <c r="H94" s="76">
        <v>1699</v>
      </c>
      <c r="I94" s="76">
        <v>1651</v>
      </c>
      <c r="J94" s="76">
        <v>1676</v>
      </c>
      <c r="K94" s="76">
        <v>1669</v>
      </c>
      <c r="L94" s="76">
        <v>1682</v>
      </c>
      <c r="M94" s="77">
        <v>1673</v>
      </c>
      <c r="N94" s="75">
        <f t="shared" si="2"/>
        <v>1653.6666666666667</v>
      </c>
    </row>
    <row r="95" spans="1:14" ht="12" customHeight="1">
      <c r="A95" s="85" t="str">
        <f>'Pregnant Women Participating'!A95</f>
        <v>Idaho</v>
      </c>
      <c r="B95" s="75">
        <v>2514</v>
      </c>
      <c r="C95" s="76">
        <v>2606</v>
      </c>
      <c r="D95" s="76">
        <v>2702</v>
      </c>
      <c r="E95" s="76">
        <v>2721</v>
      </c>
      <c r="F95" s="76">
        <v>2700</v>
      </c>
      <c r="G95" s="76">
        <v>2782</v>
      </c>
      <c r="H95" s="76">
        <v>2768</v>
      </c>
      <c r="I95" s="76">
        <v>2673</v>
      </c>
      <c r="J95" s="76">
        <v>2703</v>
      </c>
      <c r="K95" s="76">
        <v>2663</v>
      </c>
      <c r="L95" s="76">
        <v>2582</v>
      </c>
      <c r="M95" s="77">
        <v>2591</v>
      </c>
      <c r="N95" s="75">
        <f t="shared" si="2"/>
        <v>2667.0833333333335</v>
      </c>
    </row>
    <row r="96" spans="1:14" ht="12" customHeight="1">
      <c r="A96" s="85" t="str">
        <f>'Pregnant Women Participating'!A96</f>
        <v>Nevada</v>
      </c>
      <c r="B96" s="75">
        <v>714</v>
      </c>
      <c r="C96" s="76">
        <v>763</v>
      </c>
      <c r="D96" s="76">
        <v>782</v>
      </c>
      <c r="E96" s="76">
        <v>794</v>
      </c>
      <c r="F96" s="76">
        <v>814</v>
      </c>
      <c r="G96" s="76">
        <v>789</v>
      </c>
      <c r="H96" s="76">
        <v>804</v>
      </c>
      <c r="I96" s="76">
        <v>770</v>
      </c>
      <c r="J96" s="76">
        <v>750</v>
      </c>
      <c r="K96" s="76">
        <v>750</v>
      </c>
      <c r="L96" s="76">
        <v>769</v>
      </c>
      <c r="M96" s="77">
        <v>1663</v>
      </c>
      <c r="N96" s="75">
        <f t="shared" si="2"/>
        <v>846.8333333333334</v>
      </c>
    </row>
    <row r="97" spans="1:14" ht="12" customHeight="1">
      <c r="A97" s="85" t="str">
        <f>'Pregnant Women Participating'!A97</f>
        <v>Oregon</v>
      </c>
      <c r="B97" s="75">
        <v>6491</v>
      </c>
      <c r="C97" s="76">
        <v>6679</v>
      </c>
      <c r="D97" s="76">
        <v>6837</v>
      </c>
      <c r="E97" s="76">
        <v>6789</v>
      </c>
      <c r="F97" s="76">
        <v>6736</v>
      </c>
      <c r="G97" s="76">
        <v>6911</v>
      </c>
      <c r="H97" s="76">
        <v>6933</v>
      </c>
      <c r="I97" s="76">
        <v>6896</v>
      </c>
      <c r="J97" s="76">
        <v>6906</v>
      </c>
      <c r="K97" s="76">
        <v>6696</v>
      </c>
      <c r="L97" s="76">
        <v>6695</v>
      </c>
      <c r="M97" s="77">
        <v>6645</v>
      </c>
      <c r="N97" s="75">
        <f t="shared" si="2"/>
        <v>6767.833333333333</v>
      </c>
    </row>
    <row r="98" spans="1:14" ht="12" customHeight="1">
      <c r="A98" s="85" t="str">
        <f>'Pregnant Women Participating'!A98</f>
        <v>Washington</v>
      </c>
      <c r="B98" s="75">
        <v>7024</v>
      </c>
      <c r="C98" s="76">
        <v>7332</v>
      </c>
      <c r="D98" s="76">
        <v>7615</v>
      </c>
      <c r="E98" s="76">
        <v>7676</v>
      </c>
      <c r="F98" s="76">
        <v>7660</v>
      </c>
      <c r="G98" s="76">
        <v>7745</v>
      </c>
      <c r="H98" s="76">
        <v>7635</v>
      </c>
      <c r="I98" s="76">
        <v>7433</v>
      </c>
      <c r="J98" s="76">
        <v>7364</v>
      </c>
      <c r="K98" s="76">
        <v>7246</v>
      </c>
      <c r="L98" s="76">
        <v>7343</v>
      </c>
      <c r="M98" s="77">
        <v>7288</v>
      </c>
      <c r="N98" s="75">
        <f t="shared" si="2"/>
        <v>7446.75</v>
      </c>
    </row>
    <row r="99" spans="1:14" ht="12" customHeight="1">
      <c r="A99" s="85" t="str">
        <f>'Pregnant Women Participating'!A99</f>
        <v>Northern Marianas</v>
      </c>
      <c r="B99" s="75">
        <v>79</v>
      </c>
      <c r="C99" s="76">
        <v>76</v>
      </c>
      <c r="D99" s="76">
        <v>70</v>
      </c>
      <c r="E99" s="76">
        <v>67</v>
      </c>
      <c r="F99" s="76">
        <v>75</v>
      </c>
      <c r="G99" s="76">
        <v>83</v>
      </c>
      <c r="H99" s="76">
        <v>81</v>
      </c>
      <c r="I99" s="76">
        <v>89</v>
      </c>
      <c r="J99" s="76">
        <v>88</v>
      </c>
      <c r="K99" s="76">
        <v>95</v>
      </c>
      <c r="L99" s="76">
        <v>87</v>
      </c>
      <c r="M99" s="77">
        <v>97</v>
      </c>
      <c r="N99" s="75">
        <f t="shared" si="2"/>
        <v>82.25</v>
      </c>
    </row>
    <row r="100" spans="1:14" ht="12" customHeight="1">
      <c r="A100" s="85" t="str">
        <f>'Pregnant Women Participating'!A100</f>
        <v>Inter-Tribal Council, AZ</v>
      </c>
      <c r="B100" s="75">
        <v>311</v>
      </c>
      <c r="C100" s="76">
        <v>319</v>
      </c>
      <c r="D100" s="76">
        <v>338</v>
      </c>
      <c r="E100" s="76">
        <v>314</v>
      </c>
      <c r="F100" s="76">
        <v>286</v>
      </c>
      <c r="G100" s="76">
        <v>326</v>
      </c>
      <c r="H100" s="76">
        <v>306</v>
      </c>
      <c r="I100" s="76">
        <v>330</v>
      </c>
      <c r="J100" s="76">
        <v>320</v>
      </c>
      <c r="K100" s="76">
        <v>327</v>
      </c>
      <c r="L100" s="76">
        <v>323</v>
      </c>
      <c r="M100" s="77">
        <v>297</v>
      </c>
      <c r="N100" s="75">
        <f t="shared" si="2"/>
        <v>316.4166666666667</v>
      </c>
    </row>
    <row r="101" spans="1:14" ht="12" customHeight="1">
      <c r="A101" s="85" t="str">
        <f>'Pregnant Women Participating'!A101</f>
        <v>Navajo Nation, AZ</v>
      </c>
      <c r="B101" s="75">
        <v>344</v>
      </c>
      <c r="C101" s="76">
        <v>358</v>
      </c>
      <c r="D101" s="76">
        <v>333</v>
      </c>
      <c r="E101" s="76">
        <v>359</v>
      </c>
      <c r="F101" s="76">
        <v>324</v>
      </c>
      <c r="G101" s="76">
        <v>322</v>
      </c>
      <c r="H101" s="76">
        <v>329</v>
      </c>
      <c r="I101" s="76">
        <v>320</v>
      </c>
      <c r="J101" s="76">
        <v>325</v>
      </c>
      <c r="K101" s="76">
        <v>327</v>
      </c>
      <c r="L101" s="76">
        <v>322</v>
      </c>
      <c r="M101" s="77">
        <v>334</v>
      </c>
      <c r="N101" s="75">
        <f t="shared" si="2"/>
        <v>333.0833333333333</v>
      </c>
    </row>
    <row r="102" spans="1:14" ht="12" customHeight="1">
      <c r="A102" s="85" t="str">
        <f>'Pregnant Women Participating'!A102</f>
        <v>Inter-Tribal Council, NV</v>
      </c>
      <c r="B102" s="75">
        <v>56</v>
      </c>
      <c r="C102" s="76">
        <v>54</v>
      </c>
      <c r="D102" s="76">
        <v>57</v>
      </c>
      <c r="E102" s="76">
        <v>59</v>
      </c>
      <c r="F102" s="76">
        <v>59</v>
      </c>
      <c r="G102" s="76">
        <v>58</v>
      </c>
      <c r="H102" s="76">
        <v>59</v>
      </c>
      <c r="I102" s="76">
        <v>55</v>
      </c>
      <c r="J102" s="76">
        <v>58</v>
      </c>
      <c r="K102" s="76">
        <v>59</v>
      </c>
      <c r="L102" s="76">
        <v>59</v>
      </c>
      <c r="M102" s="77">
        <v>56</v>
      </c>
      <c r="N102" s="75">
        <f>IF(SUM(B102:M102)&gt;0,AVERAGE(B102:M102),"0")</f>
        <v>57.416666666666664</v>
      </c>
    </row>
    <row r="103" spans="1:14" s="84" customFormat="1" ht="24.75" customHeight="1">
      <c r="A103" s="79" t="str">
        <f>'Pregnant Women Participating'!A103</f>
        <v>Western Region</v>
      </c>
      <c r="B103" s="80">
        <v>82606</v>
      </c>
      <c r="C103" s="81">
        <v>85265</v>
      </c>
      <c r="D103" s="81">
        <v>86631</v>
      </c>
      <c r="E103" s="81">
        <v>86384</v>
      </c>
      <c r="F103" s="81">
        <v>85315</v>
      </c>
      <c r="G103" s="81">
        <v>87838</v>
      </c>
      <c r="H103" s="81">
        <v>87015</v>
      </c>
      <c r="I103" s="81">
        <v>85280</v>
      </c>
      <c r="J103" s="81">
        <v>86303</v>
      </c>
      <c r="K103" s="81">
        <v>85767</v>
      </c>
      <c r="L103" s="81">
        <v>86289</v>
      </c>
      <c r="M103" s="82">
        <v>87662</v>
      </c>
      <c r="N103" s="80">
        <f>IF(SUM(B103:M103)&gt;0,AVERAGE(B103:M103),"0")</f>
        <v>86029.58333333333</v>
      </c>
    </row>
    <row r="104" spans="1:14" s="90" customFormat="1" ht="16.5" customHeight="1" thickBot="1">
      <c r="A104" s="86" t="str">
        <f>'Pregnant Women Participating'!A104</f>
        <v>TOTAL</v>
      </c>
      <c r="B104" s="87">
        <v>194118</v>
      </c>
      <c r="C104" s="88">
        <v>206954</v>
      </c>
      <c r="D104" s="88">
        <v>214733</v>
      </c>
      <c r="E104" s="88">
        <v>223654</v>
      </c>
      <c r="F104" s="88">
        <v>223447</v>
      </c>
      <c r="G104" s="88">
        <v>229337</v>
      </c>
      <c r="H104" s="88">
        <v>229227</v>
      </c>
      <c r="I104" s="88">
        <v>227441</v>
      </c>
      <c r="J104" s="88">
        <v>227484</v>
      </c>
      <c r="K104" s="88">
        <v>225015</v>
      </c>
      <c r="L104" s="88">
        <v>228774</v>
      </c>
      <c r="M104" s="89">
        <v>229679</v>
      </c>
      <c r="N104" s="87">
        <f>IF(SUM(B104:M104)&gt;0,AVERAGE(B104:M104),"0")</f>
        <v>221655.25</v>
      </c>
    </row>
    <row r="105" s="78" customFormat="1" ht="12.75" customHeight="1" thickTop="1">
      <c r="A105" s="91"/>
    </row>
    <row r="106" ht="12">
      <c r="A106" s="91"/>
    </row>
    <row r="107" s="92" customFormat="1" ht="12.75">
      <c r="A107" s="64" t="s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3" customWidth="1"/>
    <col min="2" max="13" width="11.7109375" style="66" customWidth="1"/>
    <col min="14" max="14" width="13.7109375" style="66" customWidth="1"/>
    <col min="15" max="16384" width="9.140625" style="66" customWidth="1"/>
  </cols>
  <sheetData>
    <row r="1" spans="1:13" ht="12" customHeight="1">
      <c r="A1" s="64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" customHeight="1">
      <c r="A2" s="64" t="str">
        <f>'Pregnant Women Participating'!A2</f>
        <v>FISCAL YEAR 2010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>
      <c r="A3" s="67" t="str">
        <f>'Pregnant Women Participating'!A3</f>
        <v>Data as of December 11, 2015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s="73" customFormat="1" ht="24" customHeight="1">
      <c r="A5" s="69" t="s">
        <v>0</v>
      </c>
      <c r="B5" s="70">
        <f>DATE(RIGHT(A2,4)-1,10,1)</f>
        <v>40087</v>
      </c>
      <c r="C5" s="71">
        <f>DATE(RIGHT(A2,4)-1,11,1)</f>
        <v>40118</v>
      </c>
      <c r="D5" s="71">
        <f>DATE(RIGHT(A2,4)-1,12,1)</f>
        <v>40148</v>
      </c>
      <c r="E5" s="71">
        <f>DATE(RIGHT(A2,4),1,1)</f>
        <v>40179</v>
      </c>
      <c r="F5" s="71">
        <f>DATE(RIGHT(A2,4),2,1)</f>
        <v>40210</v>
      </c>
      <c r="G5" s="71">
        <f>DATE(RIGHT(A2,4),3,1)</f>
        <v>40238</v>
      </c>
      <c r="H5" s="71">
        <f>DATE(RIGHT(A2,4),4,1)</f>
        <v>40269</v>
      </c>
      <c r="I5" s="71">
        <f>DATE(RIGHT(A2,4),5,1)</f>
        <v>40299</v>
      </c>
      <c r="J5" s="71">
        <f>DATE(RIGHT(A2,4),6,1)</f>
        <v>40330</v>
      </c>
      <c r="K5" s="71">
        <f>DATE(RIGHT(A2,4),7,1)</f>
        <v>40360</v>
      </c>
      <c r="L5" s="71">
        <f>DATE(RIGHT(A2,4),8,1)</f>
        <v>40391</v>
      </c>
      <c r="M5" s="71">
        <f>DATE(RIGHT(A2,4),9,1)</f>
        <v>40422</v>
      </c>
      <c r="N5" s="72" t="s">
        <v>12</v>
      </c>
    </row>
    <row r="6" spans="1:14" s="78" customFormat="1" ht="12" customHeight="1">
      <c r="A6" s="74" t="str">
        <f>'Pregnant Women Participating'!A6</f>
        <v>Connecticut</v>
      </c>
      <c r="B6" s="75">
        <v>857</v>
      </c>
      <c r="C6" s="76">
        <v>1453</v>
      </c>
      <c r="D6" s="76">
        <v>1746</v>
      </c>
      <c r="E6" s="76">
        <v>1657</v>
      </c>
      <c r="F6" s="76">
        <v>1566</v>
      </c>
      <c r="G6" s="76">
        <v>1642</v>
      </c>
      <c r="H6" s="76">
        <v>1618</v>
      </c>
      <c r="I6" s="76">
        <v>1584</v>
      </c>
      <c r="J6" s="76">
        <v>1544</v>
      </c>
      <c r="K6" s="76">
        <v>1528</v>
      </c>
      <c r="L6" s="76">
        <v>1548</v>
      </c>
      <c r="M6" s="77">
        <v>1567</v>
      </c>
      <c r="N6" s="75">
        <f aca="true" t="shared" si="0" ref="N6:N37">IF(SUM(B6:M6)&gt;0,AVERAGE(B6:M6),"0")</f>
        <v>1525.8333333333333</v>
      </c>
    </row>
    <row r="7" spans="1:14" s="78" customFormat="1" ht="12" customHeight="1">
      <c r="A7" s="74" t="str">
        <f>'Pregnant Women Participating'!A7</f>
        <v>Maine</v>
      </c>
      <c r="B7" s="75">
        <v>559</v>
      </c>
      <c r="C7" s="76">
        <v>465</v>
      </c>
      <c r="D7" s="76">
        <v>409</v>
      </c>
      <c r="E7" s="76">
        <v>414</v>
      </c>
      <c r="F7" s="76">
        <v>377</v>
      </c>
      <c r="G7" s="76">
        <v>363</v>
      </c>
      <c r="H7" s="76">
        <v>367</v>
      </c>
      <c r="I7" s="76">
        <v>382</v>
      </c>
      <c r="J7" s="76">
        <v>400</v>
      </c>
      <c r="K7" s="76">
        <v>400</v>
      </c>
      <c r="L7" s="76">
        <v>394</v>
      </c>
      <c r="M7" s="77">
        <v>400</v>
      </c>
      <c r="N7" s="75">
        <f t="shared" si="0"/>
        <v>410.8333333333333</v>
      </c>
    </row>
    <row r="8" spans="1:14" s="78" customFormat="1" ht="12" customHeight="1">
      <c r="A8" s="74" t="str">
        <f>'Pregnant Women Participating'!A8</f>
        <v>Massachusetts</v>
      </c>
      <c r="B8" s="75">
        <v>6777</v>
      </c>
      <c r="C8" s="76">
        <v>6383</v>
      </c>
      <c r="D8" s="76">
        <v>6173</v>
      </c>
      <c r="E8" s="76">
        <v>6023</v>
      </c>
      <c r="F8" s="76">
        <v>5745</v>
      </c>
      <c r="G8" s="76">
        <v>5658</v>
      </c>
      <c r="H8" s="76">
        <v>5496</v>
      </c>
      <c r="I8" s="76">
        <v>5351</v>
      </c>
      <c r="J8" s="76">
        <v>3716</v>
      </c>
      <c r="K8" s="76">
        <v>4099</v>
      </c>
      <c r="L8" s="76">
        <v>4793</v>
      </c>
      <c r="M8" s="77">
        <v>4862</v>
      </c>
      <c r="N8" s="75">
        <f t="shared" si="0"/>
        <v>5423</v>
      </c>
    </row>
    <row r="9" spans="1:14" s="78" customFormat="1" ht="12" customHeight="1">
      <c r="A9" s="74" t="str">
        <f>'Pregnant Women Participating'!A9</f>
        <v>New Hampshire</v>
      </c>
      <c r="B9" s="75">
        <v>401</v>
      </c>
      <c r="C9" s="76">
        <v>317</v>
      </c>
      <c r="D9" s="76">
        <v>262</v>
      </c>
      <c r="E9" s="76">
        <v>231</v>
      </c>
      <c r="F9" s="76">
        <v>204</v>
      </c>
      <c r="G9" s="76">
        <v>182</v>
      </c>
      <c r="H9" s="76">
        <v>188</v>
      </c>
      <c r="I9" s="76">
        <v>186</v>
      </c>
      <c r="J9" s="76">
        <v>197</v>
      </c>
      <c r="K9" s="76">
        <v>185</v>
      </c>
      <c r="L9" s="76">
        <v>183</v>
      </c>
      <c r="M9" s="77">
        <v>193</v>
      </c>
      <c r="N9" s="75">
        <f t="shared" si="0"/>
        <v>227.41666666666666</v>
      </c>
    </row>
    <row r="10" spans="1:14" s="78" customFormat="1" ht="12" customHeight="1">
      <c r="A10" s="74" t="str">
        <f>'Pregnant Women Participating'!A10</f>
        <v>New York</v>
      </c>
      <c r="B10" s="75">
        <v>39956</v>
      </c>
      <c r="C10" s="76">
        <v>39737</v>
      </c>
      <c r="D10" s="76">
        <v>39954</v>
      </c>
      <c r="E10" s="76">
        <v>39881</v>
      </c>
      <c r="F10" s="76">
        <v>39117</v>
      </c>
      <c r="G10" s="76">
        <v>39499</v>
      </c>
      <c r="H10" s="76">
        <v>39536</v>
      </c>
      <c r="I10" s="76">
        <v>39328</v>
      </c>
      <c r="J10" s="76">
        <v>39409</v>
      </c>
      <c r="K10" s="76">
        <v>39380</v>
      </c>
      <c r="L10" s="76">
        <v>39795</v>
      </c>
      <c r="M10" s="77">
        <v>39984</v>
      </c>
      <c r="N10" s="75">
        <f t="shared" si="0"/>
        <v>39631.333333333336</v>
      </c>
    </row>
    <row r="11" spans="1:14" s="78" customFormat="1" ht="12" customHeight="1">
      <c r="A11" s="74" t="str">
        <f>'Pregnant Women Participating'!A11</f>
        <v>Rhode Island</v>
      </c>
      <c r="B11" s="75">
        <v>586</v>
      </c>
      <c r="C11" s="76">
        <v>601</v>
      </c>
      <c r="D11" s="76">
        <v>564</v>
      </c>
      <c r="E11" s="76">
        <v>534</v>
      </c>
      <c r="F11" s="76">
        <v>514</v>
      </c>
      <c r="G11" s="76">
        <v>495</v>
      </c>
      <c r="H11" s="76">
        <v>489</v>
      </c>
      <c r="I11" s="76">
        <v>463</v>
      </c>
      <c r="J11" s="76">
        <v>469</v>
      </c>
      <c r="K11" s="76">
        <v>464</v>
      </c>
      <c r="L11" s="76">
        <v>479</v>
      </c>
      <c r="M11" s="77">
        <v>463</v>
      </c>
      <c r="N11" s="75">
        <f t="shared" si="0"/>
        <v>510.0833333333333</v>
      </c>
    </row>
    <row r="12" spans="1:14" s="78" customFormat="1" ht="12" customHeight="1">
      <c r="A12" s="74" t="str">
        <f>'Pregnant Women Participating'!A12</f>
        <v>Vermont</v>
      </c>
      <c r="B12" s="75">
        <v>354</v>
      </c>
      <c r="C12" s="76">
        <v>330</v>
      </c>
      <c r="D12" s="76">
        <v>328</v>
      </c>
      <c r="E12" s="76">
        <v>324</v>
      </c>
      <c r="F12" s="76">
        <v>312</v>
      </c>
      <c r="G12" s="76">
        <v>301</v>
      </c>
      <c r="H12" s="76">
        <v>319</v>
      </c>
      <c r="I12" s="76">
        <v>300</v>
      </c>
      <c r="J12" s="76">
        <v>308</v>
      </c>
      <c r="K12" s="76">
        <v>342</v>
      </c>
      <c r="L12" s="76">
        <v>317</v>
      </c>
      <c r="M12" s="77">
        <v>324</v>
      </c>
      <c r="N12" s="75">
        <f t="shared" si="0"/>
        <v>321.5833333333333</v>
      </c>
    </row>
    <row r="13" spans="1:14" s="78" customFormat="1" ht="12" customHeight="1">
      <c r="A13" s="74" t="str">
        <f>'Pregnant Women Participating'!A13</f>
        <v>Indian Township, ME</v>
      </c>
      <c r="B13" s="75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7">
        <v>0</v>
      </c>
      <c r="N13" s="75" t="str">
        <f t="shared" si="0"/>
        <v>0</v>
      </c>
    </row>
    <row r="14" spans="1:14" s="78" customFormat="1" ht="12" customHeight="1">
      <c r="A14" s="74" t="str">
        <f>'Pregnant Women Participating'!A14</f>
        <v>Pleasant Point, ME</v>
      </c>
      <c r="B14" s="75">
        <v>1</v>
      </c>
      <c r="C14" s="76">
        <v>0</v>
      </c>
      <c r="D14" s="76">
        <v>1</v>
      </c>
      <c r="E14" s="76">
        <v>0</v>
      </c>
      <c r="F14" s="76">
        <v>3</v>
      </c>
      <c r="G14" s="76">
        <v>2</v>
      </c>
      <c r="H14" s="76">
        <v>2</v>
      </c>
      <c r="I14" s="76">
        <v>1</v>
      </c>
      <c r="J14" s="76">
        <v>1</v>
      </c>
      <c r="K14" s="76">
        <v>2</v>
      </c>
      <c r="L14" s="76">
        <v>1</v>
      </c>
      <c r="M14" s="77">
        <v>0</v>
      </c>
      <c r="N14" s="75">
        <f t="shared" si="0"/>
        <v>1.1666666666666667</v>
      </c>
    </row>
    <row r="15" spans="1:14" s="78" customFormat="1" ht="12" customHeight="1">
      <c r="A15" s="74" t="str">
        <f>'Pregnant Women Participating'!A15</f>
        <v>Seneca Nation, NY</v>
      </c>
      <c r="B15" s="75">
        <v>1</v>
      </c>
      <c r="C15" s="76">
        <v>4</v>
      </c>
      <c r="D15" s="76">
        <v>4</v>
      </c>
      <c r="E15" s="76">
        <v>5</v>
      </c>
      <c r="F15" s="76">
        <v>3</v>
      </c>
      <c r="G15" s="76">
        <v>3</v>
      </c>
      <c r="H15" s="76">
        <v>2</v>
      </c>
      <c r="I15" s="76">
        <v>2</v>
      </c>
      <c r="J15" s="76">
        <v>0</v>
      </c>
      <c r="K15" s="76">
        <v>0</v>
      </c>
      <c r="L15" s="76">
        <v>0</v>
      </c>
      <c r="M15" s="77">
        <v>0</v>
      </c>
      <c r="N15" s="75">
        <f t="shared" si="0"/>
        <v>2</v>
      </c>
    </row>
    <row r="16" spans="1:14" s="83" customFormat="1" ht="24.75" customHeight="1">
      <c r="A16" s="79" t="str">
        <f>'Pregnant Women Participating'!A16</f>
        <v>Northeast Region</v>
      </c>
      <c r="B16" s="80">
        <v>49492</v>
      </c>
      <c r="C16" s="81">
        <v>49290</v>
      </c>
      <c r="D16" s="81">
        <v>49441</v>
      </c>
      <c r="E16" s="81">
        <v>49069</v>
      </c>
      <c r="F16" s="81">
        <v>47841</v>
      </c>
      <c r="G16" s="81">
        <v>48145</v>
      </c>
      <c r="H16" s="81">
        <v>48017</v>
      </c>
      <c r="I16" s="81">
        <v>47597</v>
      </c>
      <c r="J16" s="81">
        <v>46044</v>
      </c>
      <c r="K16" s="81">
        <v>46400</v>
      </c>
      <c r="L16" s="81">
        <v>47510</v>
      </c>
      <c r="M16" s="82">
        <v>47793</v>
      </c>
      <c r="N16" s="80">
        <f t="shared" si="0"/>
        <v>48053.25</v>
      </c>
    </row>
    <row r="17" spans="1:14" ht="12" customHeight="1">
      <c r="A17" s="74" t="str">
        <f>'Pregnant Women Participating'!A17</f>
        <v>Delaware</v>
      </c>
      <c r="B17" s="75">
        <v>415</v>
      </c>
      <c r="C17" s="76">
        <v>403</v>
      </c>
      <c r="D17" s="76">
        <v>409</v>
      </c>
      <c r="E17" s="76">
        <v>478</v>
      </c>
      <c r="F17" s="76">
        <v>360</v>
      </c>
      <c r="G17" s="76">
        <v>409</v>
      </c>
      <c r="H17" s="76">
        <v>384</v>
      </c>
      <c r="I17" s="76">
        <v>399</v>
      </c>
      <c r="J17" s="76">
        <v>380</v>
      </c>
      <c r="K17" s="76">
        <v>341</v>
      </c>
      <c r="L17" s="76">
        <v>355</v>
      </c>
      <c r="M17" s="77">
        <v>350</v>
      </c>
      <c r="N17" s="75">
        <f t="shared" si="0"/>
        <v>390.25</v>
      </c>
    </row>
    <row r="18" spans="1:14" ht="12" customHeight="1">
      <c r="A18" s="74" t="str">
        <f>'Pregnant Women Participating'!A18</f>
        <v>District of Columbia</v>
      </c>
      <c r="B18" s="75">
        <v>1379</v>
      </c>
      <c r="C18" s="76">
        <v>1306</v>
      </c>
      <c r="D18" s="76">
        <v>1190</v>
      </c>
      <c r="E18" s="76">
        <v>1123</v>
      </c>
      <c r="F18" s="76">
        <v>1042</v>
      </c>
      <c r="G18" s="76">
        <v>1094</v>
      </c>
      <c r="H18" s="76">
        <v>1079</v>
      </c>
      <c r="I18" s="76">
        <v>1071</v>
      </c>
      <c r="J18" s="76">
        <v>1099</v>
      </c>
      <c r="K18" s="76">
        <v>1056</v>
      </c>
      <c r="L18" s="76">
        <v>992</v>
      </c>
      <c r="M18" s="77">
        <v>907</v>
      </c>
      <c r="N18" s="75">
        <f t="shared" si="0"/>
        <v>1111.5</v>
      </c>
    </row>
    <row r="19" spans="1:14" ht="12" customHeight="1">
      <c r="A19" s="74" t="str">
        <f>'Pregnant Women Participating'!A19</f>
        <v>Maryland</v>
      </c>
      <c r="B19" s="75">
        <v>8258</v>
      </c>
      <c r="C19" s="76">
        <v>7827</v>
      </c>
      <c r="D19" s="76">
        <v>7422</v>
      </c>
      <c r="E19" s="76">
        <v>7157</v>
      </c>
      <c r="F19" s="76">
        <v>6970</v>
      </c>
      <c r="G19" s="76">
        <v>7179</v>
      </c>
      <c r="H19" s="76">
        <v>7421</v>
      </c>
      <c r="I19" s="76">
        <v>7316</v>
      </c>
      <c r="J19" s="76">
        <v>7146</v>
      </c>
      <c r="K19" s="76">
        <v>6946</v>
      </c>
      <c r="L19" s="76">
        <v>7023</v>
      </c>
      <c r="M19" s="77">
        <v>7107</v>
      </c>
      <c r="N19" s="75">
        <f t="shared" si="0"/>
        <v>7314.333333333333</v>
      </c>
    </row>
    <row r="20" spans="1:14" ht="12" customHeight="1">
      <c r="A20" s="74" t="str">
        <f>'Pregnant Women Participating'!A20</f>
        <v>New Jersey</v>
      </c>
      <c r="B20" s="75">
        <v>10655</v>
      </c>
      <c r="C20" s="76">
        <v>10327</v>
      </c>
      <c r="D20" s="76">
        <v>9861</v>
      </c>
      <c r="E20" s="76">
        <v>9236</v>
      </c>
      <c r="F20" s="76">
        <v>8652</v>
      </c>
      <c r="G20" s="76">
        <v>8739</v>
      </c>
      <c r="H20" s="76">
        <v>8714</v>
      </c>
      <c r="I20" s="76">
        <v>8708</v>
      </c>
      <c r="J20" s="76">
        <v>8576</v>
      </c>
      <c r="K20" s="76">
        <v>8493</v>
      </c>
      <c r="L20" s="76">
        <v>8665</v>
      </c>
      <c r="M20" s="77">
        <v>8481</v>
      </c>
      <c r="N20" s="75">
        <f t="shared" si="0"/>
        <v>9092.25</v>
      </c>
    </row>
    <row r="21" spans="1:14" ht="12" customHeight="1">
      <c r="A21" s="74" t="str">
        <f>'Pregnant Women Participating'!A21</f>
        <v>Pennsylvania</v>
      </c>
      <c r="B21" s="75">
        <v>3057</v>
      </c>
      <c r="C21" s="76">
        <v>2682</v>
      </c>
      <c r="D21" s="76">
        <v>2378</v>
      </c>
      <c r="E21" s="76">
        <v>2228</v>
      </c>
      <c r="F21" s="76">
        <v>2098</v>
      </c>
      <c r="G21" s="76">
        <v>2112</v>
      </c>
      <c r="H21" s="76">
        <v>2037</v>
      </c>
      <c r="I21" s="76">
        <v>1999</v>
      </c>
      <c r="J21" s="76">
        <v>1995</v>
      </c>
      <c r="K21" s="76">
        <v>1980</v>
      </c>
      <c r="L21" s="76">
        <v>2300</v>
      </c>
      <c r="M21" s="77">
        <v>2214</v>
      </c>
      <c r="N21" s="75">
        <f t="shared" si="0"/>
        <v>2256.6666666666665</v>
      </c>
    </row>
    <row r="22" spans="1:14" ht="12" customHeight="1">
      <c r="A22" s="74" t="str">
        <f>'Pregnant Women Participating'!A22</f>
        <v>Puerto Rico</v>
      </c>
      <c r="B22" s="75">
        <v>4738</v>
      </c>
      <c r="C22" s="76">
        <v>4382</v>
      </c>
      <c r="D22" s="76">
        <v>4374</v>
      </c>
      <c r="E22" s="76">
        <v>4210</v>
      </c>
      <c r="F22" s="76">
        <v>4552</v>
      </c>
      <c r="G22" s="76">
        <v>4458</v>
      </c>
      <c r="H22" s="76">
        <v>4364</v>
      </c>
      <c r="I22" s="76">
        <v>4159</v>
      </c>
      <c r="J22" s="76">
        <v>4165</v>
      </c>
      <c r="K22" s="76">
        <v>3879</v>
      </c>
      <c r="L22" s="76">
        <v>3707</v>
      </c>
      <c r="M22" s="77">
        <v>3756</v>
      </c>
      <c r="N22" s="75">
        <f t="shared" si="0"/>
        <v>4228.666666666667</v>
      </c>
    </row>
    <row r="23" spans="1:14" ht="12" customHeight="1">
      <c r="A23" s="74" t="str">
        <f>'Pregnant Women Participating'!A23</f>
        <v>Virginia</v>
      </c>
      <c r="B23" s="75">
        <v>7098</v>
      </c>
      <c r="C23" s="76">
        <v>7085</v>
      </c>
      <c r="D23" s="76">
        <v>7023</v>
      </c>
      <c r="E23" s="76">
        <v>6778</v>
      </c>
      <c r="F23" s="76">
        <v>6649</v>
      </c>
      <c r="G23" s="76">
        <v>6257</v>
      </c>
      <c r="H23" s="76">
        <v>5519</v>
      </c>
      <c r="I23" s="76">
        <v>5122</v>
      </c>
      <c r="J23" s="76">
        <v>4919</v>
      </c>
      <c r="K23" s="76">
        <v>4766</v>
      </c>
      <c r="L23" s="76">
        <v>4737</v>
      </c>
      <c r="M23" s="77">
        <v>4702</v>
      </c>
      <c r="N23" s="75">
        <f t="shared" si="0"/>
        <v>5887.916666666667</v>
      </c>
    </row>
    <row r="24" spans="1:14" ht="12" customHeight="1">
      <c r="A24" s="74" t="str">
        <f>'Pregnant Women Participating'!A24</f>
        <v>Virgin Islands</v>
      </c>
      <c r="B24" s="75">
        <v>768</v>
      </c>
      <c r="C24" s="76">
        <v>743</v>
      </c>
      <c r="D24" s="76">
        <v>719</v>
      </c>
      <c r="E24" s="76">
        <v>711</v>
      </c>
      <c r="F24" s="76">
        <v>693</v>
      </c>
      <c r="G24" s="76">
        <v>709</v>
      </c>
      <c r="H24" s="76">
        <v>671</v>
      </c>
      <c r="I24" s="76">
        <v>640</v>
      </c>
      <c r="J24" s="76">
        <v>618</v>
      </c>
      <c r="K24" s="76">
        <v>609</v>
      </c>
      <c r="L24" s="76">
        <v>566</v>
      </c>
      <c r="M24" s="77">
        <v>557</v>
      </c>
      <c r="N24" s="75">
        <f t="shared" si="0"/>
        <v>667</v>
      </c>
    </row>
    <row r="25" spans="1:14" ht="12" customHeight="1">
      <c r="A25" s="74" t="str">
        <f>'Pregnant Women Participating'!A25</f>
        <v>West Virginia</v>
      </c>
      <c r="B25" s="75">
        <v>701</v>
      </c>
      <c r="C25" s="76">
        <v>616</v>
      </c>
      <c r="D25" s="76">
        <v>519</v>
      </c>
      <c r="E25" s="76">
        <v>486</v>
      </c>
      <c r="F25" s="76">
        <v>490</v>
      </c>
      <c r="G25" s="76">
        <v>476</v>
      </c>
      <c r="H25" s="76">
        <v>466</v>
      </c>
      <c r="I25" s="76">
        <v>456</v>
      </c>
      <c r="J25" s="76">
        <v>427</v>
      </c>
      <c r="K25" s="76">
        <v>401</v>
      </c>
      <c r="L25" s="76">
        <v>416</v>
      </c>
      <c r="M25" s="77">
        <v>446</v>
      </c>
      <c r="N25" s="75">
        <f t="shared" si="0"/>
        <v>491.6666666666667</v>
      </c>
    </row>
    <row r="26" spans="1:14" s="84" customFormat="1" ht="24.75" customHeight="1">
      <c r="A26" s="79" t="str">
        <f>'Pregnant Women Participating'!A26</f>
        <v>Mid-Atlantic Region</v>
      </c>
      <c r="B26" s="80">
        <v>37069</v>
      </c>
      <c r="C26" s="81">
        <v>35371</v>
      </c>
      <c r="D26" s="81">
        <v>33895</v>
      </c>
      <c r="E26" s="81">
        <v>32407</v>
      </c>
      <c r="F26" s="81">
        <v>31506</v>
      </c>
      <c r="G26" s="81">
        <v>31433</v>
      </c>
      <c r="H26" s="81">
        <v>30655</v>
      </c>
      <c r="I26" s="81">
        <v>29870</v>
      </c>
      <c r="J26" s="81">
        <v>29325</v>
      </c>
      <c r="K26" s="81">
        <v>28471</v>
      </c>
      <c r="L26" s="81">
        <v>28761</v>
      </c>
      <c r="M26" s="82">
        <v>28520</v>
      </c>
      <c r="N26" s="80">
        <f t="shared" si="0"/>
        <v>31440.25</v>
      </c>
    </row>
    <row r="27" spans="1:14" ht="12" customHeight="1">
      <c r="A27" s="74" t="str">
        <f>'Pregnant Women Participating'!A27</f>
        <v>Alabama</v>
      </c>
      <c r="B27" s="75">
        <v>2791</v>
      </c>
      <c r="C27" s="76">
        <v>2369</v>
      </c>
      <c r="D27" s="76">
        <v>2105</v>
      </c>
      <c r="E27" s="76">
        <v>2082</v>
      </c>
      <c r="F27" s="76">
        <v>2005</v>
      </c>
      <c r="G27" s="76">
        <v>1982</v>
      </c>
      <c r="H27" s="76">
        <v>1961</v>
      </c>
      <c r="I27" s="76">
        <v>1966</v>
      </c>
      <c r="J27" s="76">
        <v>1965</v>
      </c>
      <c r="K27" s="76">
        <v>2015</v>
      </c>
      <c r="L27" s="76">
        <v>2078</v>
      </c>
      <c r="M27" s="77">
        <v>2165</v>
      </c>
      <c r="N27" s="75">
        <f t="shared" si="0"/>
        <v>2123.6666666666665</v>
      </c>
    </row>
    <row r="28" spans="1:14" ht="12" customHeight="1">
      <c r="A28" s="74" t="str">
        <f>'Pregnant Women Participating'!A28</f>
        <v>Florida</v>
      </c>
      <c r="B28" s="75">
        <v>35201</v>
      </c>
      <c r="C28" s="76">
        <v>34234</v>
      </c>
      <c r="D28" s="76">
        <v>33133</v>
      </c>
      <c r="E28" s="76">
        <v>31199</v>
      </c>
      <c r="F28" s="76">
        <v>29867</v>
      </c>
      <c r="G28" s="76">
        <v>28897</v>
      </c>
      <c r="H28" s="76">
        <v>27860</v>
      </c>
      <c r="I28" s="76">
        <v>26655</v>
      </c>
      <c r="J28" s="76">
        <v>25955</v>
      </c>
      <c r="K28" s="76">
        <v>21229</v>
      </c>
      <c r="L28" s="76">
        <v>21008</v>
      </c>
      <c r="M28" s="77">
        <v>21110</v>
      </c>
      <c r="N28" s="75">
        <f t="shared" si="0"/>
        <v>28029</v>
      </c>
    </row>
    <row r="29" spans="1:14" ht="12" customHeight="1">
      <c r="A29" s="74" t="str">
        <f>'Pregnant Women Participating'!A29</f>
        <v>Georgia</v>
      </c>
      <c r="B29" s="75">
        <v>15548</v>
      </c>
      <c r="C29" s="76">
        <v>15473</v>
      </c>
      <c r="D29" s="76">
        <v>15752</v>
      </c>
      <c r="E29" s="76">
        <v>15505</v>
      </c>
      <c r="F29" s="76">
        <v>15366</v>
      </c>
      <c r="G29" s="76">
        <v>15260</v>
      </c>
      <c r="H29" s="76">
        <v>15332</v>
      </c>
      <c r="I29" s="76">
        <v>15407</v>
      </c>
      <c r="J29" s="76">
        <v>15531</v>
      </c>
      <c r="K29" s="76">
        <v>15621</v>
      </c>
      <c r="L29" s="76">
        <v>15654</v>
      </c>
      <c r="M29" s="77">
        <v>15685</v>
      </c>
      <c r="N29" s="75">
        <f t="shared" si="0"/>
        <v>15511.166666666666</v>
      </c>
    </row>
    <row r="30" spans="1:14" ht="12" customHeight="1">
      <c r="A30" s="74" t="str">
        <f>'Pregnant Women Participating'!A30</f>
        <v>Georgia</v>
      </c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75" t="str">
        <f t="shared" si="0"/>
        <v>0</v>
      </c>
    </row>
    <row r="31" spans="1:14" ht="12" customHeight="1">
      <c r="A31" s="74" t="str">
        <f>'Pregnant Women Participating'!A31</f>
        <v>Kentucky</v>
      </c>
      <c r="B31" s="75">
        <v>85</v>
      </c>
      <c r="C31" s="76">
        <v>171</v>
      </c>
      <c r="D31" s="76">
        <v>103</v>
      </c>
      <c r="E31" s="76">
        <v>112</v>
      </c>
      <c r="F31" s="76">
        <v>140</v>
      </c>
      <c r="G31" s="76">
        <v>125</v>
      </c>
      <c r="H31" s="76">
        <v>138</v>
      </c>
      <c r="I31" s="76">
        <v>123</v>
      </c>
      <c r="J31" s="76">
        <v>1207</v>
      </c>
      <c r="K31" s="76">
        <v>1355</v>
      </c>
      <c r="L31" s="76">
        <v>1413</v>
      </c>
      <c r="M31" s="77">
        <v>1410</v>
      </c>
      <c r="N31" s="75">
        <f t="shared" si="0"/>
        <v>531.8333333333334</v>
      </c>
    </row>
    <row r="32" spans="1:14" ht="12" customHeight="1">
      <c r="A32" s="74" t="str">
        <f>'Pregnant Women Participating'!A32</f>
        <v>Mississippi</v>
      </c>
      <c r="B32" s="75">
        <v>1263</v>
      </c>
      <c r="C32" s="76">
        <v>1157</v>
      </c>
      <c r="D32" s="76">
        <v>1115</v>
      </c>
      <c r="E32" s="76">
        <v>1020</v>
      </c>
      <c r="F32" s="76">
        <v>935</v>
      </c>
      <c r="G32" s="76">
        <v>1001</v>
      </c>
      <c r="H32" s="76">
        <v>1043</v>
      </c>
      <c r="I32" s="76">
        <v>1102</v>
      </c>
      <c r="J32" s="76">
        <v>1152</v>
      </c>
      <c r="K32" s="76">
        <v>1114</v>
      </c>
      <c r="L32" s="76">
        <v>1177</v>
      </c>
      <c r="M32" s="77">
        <v>1217</v>
      </c>
      <c r="N32" s="75">
        <f t="shared" si="0"/>
        <v>1108</v>
      </c>
    </row>
    <row r="33" spans="1:14" ht="12" customHeight="1">
      <c r="A33" s="74" t="str">
        <f>'Pregnant Women Participating'!A33</f>
        <v>North Carolina</v>
      </c>
      <c r="B33" s="75">
        <v>16247</v>
      </c>
      <c r="C33" s="76">
        <v>15956</v>
      </c>
      <c r="D33" s="76">
        <v>15582</v>
      </c>
      <c r="E33" s="76">
        <v>10071</v>
      </c>
      <c r="F33" s="76">
        <v>10081</v>
      </c>
      <c r="G33" s="76">
        <v>10268</v>
      </c>
      <c r="H33" s="76">
        <v>10427</v>
      </c>
      <c r="I33" s="76">
        <v>10452</v>
      </c>
      <c r="J33" s="76">
        <v>10564</v>
      </c>
      <c r="K33" s="76">
        <v>10640</v>
      </c>
      <c r="L33" s="76">
        <v>10825</v>
      </c>
      <c r="M33" s="77">
        <v>10902</v>
      </c>
      <c r="N33" s="75">
        <f t="shared" si="0"/>
        <v>11834.583333333334</v>
      </c>
    </row>
    <row r="34" spans="1:14" ht="12" customHeight="1">
      <c r="A34" s="74" t="str">
        <f>'Pregnant Women Participating'!A34</f>
        <v>South Carolina</v>
      </c>
      <c r="B34" s="75">
        <v>2296</v>
      </c>
      <c r="C34" s="76">
        <v>2104</v>
      </c>
      <c r="D34" s="76">
        <v>2058</v>
      </c>
      <c r="E34" s="76">
        <v>1971</v>
      </c>
      <c r="F34" s="76">
        <v>2048</v>
      </c>
      <c r="G34" s="76">
        <v>2135</v>
      </c>
      <c r="H34" s="76">
        <v>2136</v>
      </c>
      <c r="I34" s="76">
        <v>2170</v>
      </c>
      <c r="J34" s="76">
        <v>2142</v>
      </c>
      <c r="K34" s="76">
        <v>2172</v>
      </c>
      <c r="L34" s="76">
        <v>2213</v>
      </c>
      <c r="M34" s="77">
        <v>2257</v>
      </c>
      <c r="N34" s="75">
        <f t="shared" si="0"/>
        <v>2141.8333333333335</v>
      </c>
    </row>
    <row r="35" spans="1:14" ht="12" customHeight="1">
      <c r="A35" s="74" t="str">
        <f>'Pregnant Women Participating'!A35</f>
        <v>Tennessee</v>
      </c>
      <c r="B35" s="75">
        <v>4959</v>
      </c>
      <c r="C35" s="76">
        <v>4822</v>
      </c>
      <c r="D35" s="76">
        <v>4571</v>
      </c>
      <c r="E35" s="76">
        <v>4285</v>
      </c>
      <c r="F35" s="76">
        <v>4212</v>
      </c>
      <c r="G35" s="76">
        <v>4200</v>
      </c>
      <c r="H35" s="76">
        <v>4167</v>
      </c>
      <c r="I35" s="76">
        <v>4207</v>
      </c>
      <c r="J35" s="76">
        <v>4098</v>
      </c>
      <c r="K35" s="76">
        <v>4113</v>
      </c>
      <c r="L35" s="76">
        <v>4086</v>
      </c>
      <c r="M35" s="77">
        <v>4093</v>
      </c>
      <c r="N35" s="75">
        <f t="shared" si="0"/>
        <v>4317.75</v>
      </c>
    </row>
    <row r="36" spans="1:14" ht="12" customHeight="1">
      <c r="A36" s="74" t="str">
        <f>'Pregnant Women Participating'!A36</f>
        <v>Choctaw Indians, MS</v>
      </c>
      <c r="B36" s="75">
        <v>4</v>
      </c>
      <c r="C36" s="76">
        <v>5</v>
      </c>
      <c r="D36" s="76">
        <v>3</v>
      </c>
      <c r="E36" s="76">
        <v>5</v>
      </c>
      <c r="F36" s="76">
        <v>8</v>
      </c>
      <c r="G36" s="76">
        <v>3</v>
      </c>
      <c r="H36" s="76">
        <v>6</v>
      </c>
      <c r="I36" s="76">
        <v>6</v>
      </c>
      <c r="J36" s="76">
        <v>7</v>
      </c>
      <c r="K36" s="76">
        <v>6</v>
      </c>
      <c r="L36" s="76">
        <v>5</v>
      </c>
      <c r="M36" s="77">
        <v>6</v>
      </c>
      <c r="N36" s="75">
        <f t="shared" si="0"/>
        <v>5.333333333333333</v>
      </c>
    </row>
    <row r="37" spans="1:14" ht="12" customHeight="1">
      <c r="A37" s="74" t="str">
        <f>'Pregnant Women Participating'!A37</f>
        <v>Eastern Cherokee, NC</v>
      </c>
      <c r="B37" s="75">
        <v>15</v>
      </c>
      <c r="C37" s="76">
        <v>24</v>
      </c>
      <c r="D37" s="76">
        <v>22</v>
      </c>
      <c r="E37" s="76">
        <v>16</v>
      </c>
      <c r="F37" s="76">
        <v>10</v>
      </c>
      <c r="G37" s="76">
        <v>10</v>
      </c>
      <c r="H37" s="76">
        <v>6</v>
      </c>
      <c r="I37" s="76">
        <v>2</v>
      </c>
      <c r="J37" s="76">
        <v>19</v>
      </c>
      <c r="K37" s="76">
        <v>25</v>
      </c>
      <c r="L37" s="76">
        <v>21</v>
      </c>
      <c r="M37" s="77">
        <v>21</v>
      </c>
      <c r="N37" s="75">
        <f t="shared" si="0"/>
        <v>15.916666666666666</v>
      </c>
    </row>
    <row r="38" spans="1:14" s="84" customFormat="1" ht="24.75" customHeight="1">
      <c r="A38" s="79" t="str">
        <f>'Pregnant Women Participating'!A38</f>
        <v>Southeast Region</v>
      </c>
      <c r="B38" s="80">
        <v>78409</v>
      </c>
      <c r="C38" s="81">
        <v>76315</v>
      </c>
      <c r="D38" s="81">
        <v>74444</v>
      </c>
      <c r="E38" s="81">
        <v>66266</v>
      </c>
      <c r="F38" s="81">
        <v>64672</v>
      </c>
      <c r="G38" s="81">
        <v>63881</v>
      </c>
      <c r="H38" s="81">
        <v>63076</v>
      </c>
      <c r="I38" s="81">
        <v>62090</v>
      </c>
      <c r="J38" s="81">
        <v>62640</v>
      </c>
      <c r="K38" s="81">
        <v>58290</v>
      </c>
      <c r="L38" s="81">
        <v>58480</v>
      </c>
      <c r="M38" s="82">
        <v>58866</v>
      </c>
      <c r="N38" s="80">
        <f aca="true" t="shared" si="1" ref="N38:N69">IF(SUM(B38:M38)&gt;0,AVERAGE(B38:M38),"0")</f>
        <v>65619.08333333333</v>
      </c>
    </row>
    <row r="39" spans="1:14" ht="12" customHeight="1">
      <c r="A39" s="74" t="str">
        <f>'Pregnant Women Participating'!A39</f>
        <v>Illinois</v>
      </c>
      <c r="B39" s="75">
        <v>12399</v>
      </c>
      <c r="C39" s="76">
        <v>12159</v>
      </c>
      <c r="D39" s="76">
        <v>11790</v>
      </c>
      <c r="E39" s="76">
        <v>11558</v>
      </c>
      <c r="F39" s="76">
        <v>11412</v>
      </c>
      <c r="G39" s="76">
        <v>11563</v>
      </c>
      <c r="H39" s="76">
        <v>11416</v>
      </c>
      <c r="I39" s="76">
        <v>11318</v>
      </c>
      <c r="J39" s="76">
        <v>11405</v>
      </c>
      <c r="K39" s="76">
        <v>11400</v>
      </c>
      <c r="L39" s="76">
        <v>11480</v>
      </c>
      <c r="M39" s="77">
        <v>11623</v>
      </c>
      <c r="N39" s="75">
        <f t="shared" si="1"/>
        <v>11626.916666666666</v>
      </c>
    </row>
    <row r="40" spans="1:14" ht="12" customHeight="1">
      <c r="A40" s="74" t="str">
        <f>'Pregnant Women Participating'!A40</f>
        <v>Indiana</v>
      </c>
      <c r="B40" s="75">
        <v>3790</v>
      </c>
      <c r="C40" s="76">
        <v>3803</v>
      </c>
      <c r="D40" s="76">
        <v>3531</v>
      </c>
      <c r="E40" s="76">
        <v>3256</v>
      </c>
      <c r="F40" s="76">
        <v>3051</v>
      </c>
      <c r="G40" s="76">
        <v>3084</v>
      </c>
      <c r="H40" s="76">
        <v>3046</v>
      </c>
      <c r="I40" s="76">
        <v>2956</v>
      </c>
      <c r="J40" s="76">
        <v>2928</v>
      </c>
      <c r="K40" s="76">
        <v>2829</v>
      </c>
      <c r="L40" s="76">
        <v>2883</v>
      </c>
      <c r="M40" s="77">
        <v>2905</v>
      </c>
      <c r="N40" s="75">
        <f t="shared" si="1"/>
        <v>3171.8333333333335</v>
      </c>
    </row>
    <row r="41" spans="1:14" ht="12" customHeight="1">
      <c r="A41" s="74" t="str">
        <f>'Pregnant Women Participating'!A41</f>
        <v>Michigan</v>
      </c>
      <c r="B41" s="75">
        <v>5177</v>
      </c>
      <c r="C41" s="76">
        <v>4789</v>
      </c>
      <c r="D41" s="76">
        <v>4521</v>
      </c>
      <c r="E41" s="76">
        <v>4339</v>
      </c>
      <c r="F41" s="76">
        <v>4252</v>
      </c>
      <c r="G41" s="76">
        <v>4193</v>
      </c>
      <c r="H41" s="76">
        <v>4244</v>
      </c>
      <c r="I41" s="76">
        <v>4191</v>
      </c>
      <c r="J41" s="76">
        <v>4299</v>
      </c>
      <c r="K41" s="76">
        <v>4308</v>
      </c>
      <c r="L41" s="76">
        <v>4263</v>
      </c>
      <c r="M41" s="77">
        <v>4325</v>
      </c>
      <c r="N41" s="75">
        <f t="shared" si="1"/>
        <v>4408.416666666667</v>
      </c>
    </row>
    <row r="42" spans="1:14" ht="12" customHeight="1">
      <c r="A42" s="74" t="str">
        <f>'Pregnant Women Participating'!A42</f>
        <v>Minnesota</v>
      </c>
      <c r="B42" s="75">
        <v>5308</v>
      </c>
      <c r="C42" s="76">
        <v>5336</v>
      </c>
      <c r="D42" s="76">
        <v>5281</v>
      </c>
      <c r="E42" s="76">
        <v>5313</v>
      </c>
      <c r="F42" s="76">
        <v>5235</v>
      </c>
      <c r="G42" s="76">
        <v>5254</v>
      </c>
      <c r="H42" s="76">
        <v>5228</v>
      </c>
      <c r="I42" s="76">
        <v>5159</v>
      </c>
      <c r="J42" s="76">
        <v>5033</v>
      </c>
      <c r="K42" s="76">
        <v>5016</v>
      </c>
      <c r="L42" s="76">
        <v>5287</v>
      </c>
      <c r="M42" s="77">
        <v>5589</v>
      </c>
      <c r="N42" s="75">
        <f t="shared" si="1"/>
        <v>5253.25</v>
      </c>
    </row>
    <row r="43" spans="1:14" ht="12" customHeight="1">
      <c r="A43" s="74" t="str">
        <f>'Pregnant Women Participating'!A43</f>
        <v>Ohio</v>
      </c>
      <c r="B43" s="75">
        <v>8784</v>
      </c>
      <c r="C43" s="76">
        <v>8020</v>
      </c>
      <c r="D43" s="76">
        <v>7164</v>
      </c>
      <c r="E43" s="76">
        <v>6583</v>
      </c>
      <c r="F43" s="76">
        <v>6375</v>
      </c>
      <c r="G43" s="76">
        <v>6290</v>
      </c>
      <c r="H43" s="76">
        <v>6191</v>
      </c>
      <c r="I43" s="76">
        <v>6104</v>
      </c>
      <c r="J43" s="76">
        <v>6034</v>
      </c>
      <c r="K43" s="76">
        <v>6078</v>
      </c>
      <c r="L43" s="76">
        <v>6180</v>
      </c>
      <c r="M43" s="77">
        <v>6293</v>
      </c>
      <c r="N43" s="75">
        <f t="shared" si="1"/>
        <v>6674.666666666667</v>
      </c>
    </row>
    <row r="44" spans="1:14" ht="12" customHeight="1">
      <c r="A44" s="74" t="str">
        <f>'Pregnant Women Participating'!A44</f>
        <v>Wisconsin</v>
      </c>
      <c r="B44" s="75">
        <v>2666</v>
      </c>
      <c r="C44" s="76">
        <v>2462</v>
      </c>
      <c r="D44" s="76">
        <v>2310</v>
      </c>
      <c r="E44" s="76">
        <v>2223</v>
      </c>
      <c r="F44" s="76">
        <v>2149</v>
      </c>
      <c r="G44" s="76">
        <v>2147</v>
      </c>
      <c r="H44" s="76">
        <v>2094</v>
      </c>
      <c r="I44" s="76">
        <v>2025</v>
      </c>
      <c r="J44" s="76">
        <v>2019</v>
      </c>
      <c r="K44" s="76">
        <v>1996</v>
      </c>
      <c r="L44" s="76">
        <v>2022</v>
      </c>
      <c r="M44" s="77">
        <v>2026</v>
      </c>
      <c r="N44" s="75">
        <f t="shared" si="1"/>
        <v>2178.25</v>
      </c>
    </row>
    <row r="45" spans="1:14" s="84" customFormat="1" ht="24.75" customHeight="1">
      <c r="A45" s="79" t="str">
        <f>'Pregnant Women Participating'!A45</f>
        <v>Midwest Region</v>
      </c>
      <c r="B45" s="80">
        <v>38124</v>
      </c>
      <c r="C45" s="81">
        <v>36569</v>
      </c>
      <c r="D45" s="81">
        <v>34597</v>
      </c>
      <c r="E45" s="81">
        <v>33272</v>
      </c>
      <c r="F45" s="81">
        <v>32474</v>
      </c>
      <c r="G45" s="81">
        <v>32531</v>
      </c>
      <c r="H45" s="81">
        <v>32219</v>
      </c>
      <c r="I45" s="81">
        <v>31753</v>
      </c>
      <c r="J45" s="81">
        <v>31718</v>
      </c>
      <c r="K45" s="81">
        <v>31627</v>
      </c>
      <c r="L45" s="81">
        <v>32115</v>
      </c>
      <c r="M45" s="82">
        <v>32761</v>
      </c>
      <c r="N45" s="80">
        <f t="shared" si="1"/>
        <v>33313.333333333336</v>
      </c>
    </row>
    <row r="46" spans="1:14" ht="12" customHeight="1">
      <c r="A46" s="74" t="str">
        <f>'Pregnant Women Participating'!A46</f>
        <v>Arkansas</v>
      </c>
      <c r="B46" s="75">
        <v>2699</v>
      </c>
      <c r="C46" s="76">
        <v>1969</v>
      </c>
      <c r="D46" s="76">
        <v>1707</v>
      </c>
      <c r="E46" s="76">
        <v>1579</v>
      </c>
      <c r="F46" s="76">
        <v>1493</v>
      </c>
      <c r="G46" s="76">
        <v>1451</v>
      </c>
      <c r="H46" s="76">
        <v>1407</v>
      </c>
      <c r="I46" s="76">
        <v>1340</v>
      </c>
      <c r="J46" s="76">
        <v>1342</v>
      </c>
      <c r="K46" s="76">
        <v>1333</v>
      </c>
      <c r="L46" s="76">
        <v>1234</v>
      </c>
      <c r="M46" s="77">
        <v>1114</v>
      </c>
      <c r="N46" s="75">
        <f t="shared" si="1"/>
        <v>1555.6666666666667</v>
      </c>
    </row>
    <row r="47" spans="1:14" ht="12" customHeight="1">
      <c r="A47" s="74" t="str">
        <f>'Pregnant Women Participating'!A47</f>
        <v>Louisiana</v>
      </c>
      <c r="B47" s="75">
        <v>3263</v>
      </c>
      <c r="C47" s="76">
        <v>2901</v>
      </c>
      <c r="D47" s="76">
        <v>2600</v>
      </c>
      <c r="E47" s="76">
        <v>2269</v>
      </c>
      <c r="F47" s="76">
        <v>1982</v>
      </c>
      <c r="G47" s="76">
        <v>1820</v>
      </c>
      <c r="H47" s="76">
        <v>1677</v>
      </c>
      <c r="I47" s="76">
        <v>1438</v>
      </c>
      <c r="J47" s="76">
        <v>1396</v>
      </c>
      <c r="K47" s="76">
        <v>1424</v>
      </c>
      <c r="L47" s="76">
        <v>1445</v>
      </c>
      <c r="M47" s="77">
        <v>1497</v>
      </c>
      <c r="N47" s="75">
        <f t="shared" si="1"/>
        <v>1976</v>
      </c>
    </row>
    <row r="48" spans="1:14" ht="12" customHeight="1">
      <c r="A48" s="74" t="str">
        <f>'Pregnant Women Participating'!A48</f>
        <v>New Mexico</v>
      </c>
      <c r="B48" s="75">
        <v>1858</v>
      </c>
      <c r="C48" s="76">
        <v>1793</v>
      </c>
      <c r="D48" s="76">
        <v>1795</v>
      </c>
      <c r="E48" s="76">
        <v>1732</v>
      </c>
      <c r="F48" s="76">
        <v>1682</v>
      </c>
      <c r="G48" s="76">
        <v>1789</v>
      </c>
      <c r="H48" s="76">
        <v>1782</v>
      </c>
      <c r="I48" s="76">
        <v>1778</v>
      </c>
      <c r="J48" s="76">
        <v>1752</v>
      </c>
      <c r="K48" s="76">
        <v>1742</v>
      </c>
      <c r="L48" s="76">
        <v>1793</v>
      </c>
      <c r="M48" s="77">
        <v>1800</v>
      </c>
      <c r="N48" s="75">
        <f t="shared" si="1"/>
        <v>1774.6666666666667</v>
      </c>
    </row>
    <row r="49" spans="1:14" ht="12" customHeight="1">
      <c r="A49" s="74" t="str">
        <f>'Pregnant Women Participating'!A49</f>
        <v>Oklahoma</v>
      </c>
      <c r="B49" s="75">
        <v>2520</v>
      </c>
      <c r="C49" s="76">
        <v>2463</v>
      </c>
      <c r="D49" s="76">
        <v>2469</v>
      </c>
      <c r="E49" s="76">
        <v>2396</v>
      </c>
      <c r="F49" s="76">
        <v>2369</v>
      </c>
      <c r="G49" s="76">
        <v>2378</v>
      </c>
      <c r="H49" s="76">
        <v>2347</v>
      </c>
      <c r="I49" s="76">
        <v>2285</v>
      </c>
      <c r="J49" s="76">
        <v>2253</v>
      </c>
      <c r="K49" s="76">
        <v>2229</v>
      </c>
      <c r="L49" s="76">
        <v>2260</v>
      </c>
      <c r="M49" s="77">
        <v>2220</v>
      </c>
      <c r="N49" s="75">
        <f t="shared" si="1"/>
        <v>2349.0833333333335</v>
      </c>
    </row>
    <row r="50" spans="1:14" ht="12" customHeight="1">
      <c r="A50" s="74" t="str">
        <f>'Pregnant Women Participating'!A50</f>
        <v>Texas</v>
      </c>
      <c r="B50" s="75">
        <v>87412</v>
      </c>
      <c r="C50" s="76">
        <v>80059</v>
      </c>
      <c r="D50" s="76">
        <v>73020</v>
      </c>
      <c r="E50" s="76">
        <v>69217</v>
      </c>
      <c r="F50" s="76">
        <v>69056</v>
      </c>
      <c r="G50" s="76">
        <v>69796</v>
      </c>
      <c r="H50" s="76">
        <v>70517</v>
      </c>
      <c r="I50" s="76">
        <v>70741</v>
      </c>
      <c r="J50" s="76">
        <v>71266</v>
      </c>
      <c r="K50" s="76">
        <v>71173</v>
      </c>
      <c r="L50" s="76">
        <v>71772</v>
      </c>
      <c r="M50" s="77">
        <v>72814</v>
      </c>
      <c r="N50" s="75">
        <f t="shared" si="1"/>
        <v>73070.25</v>
      </c>
    </row>
    <row r="51" spans="1:14" ht="12" customHeight="1">
      <c r="A51" s="74" t="str">
        <f>'Pregnant Women Participating'!A51</f>
        <v>Acoma, Canoncito &amp; Laguna, NM</v>
      </c>
      <c r="B51" s="75">
        <v>19</v>
      </c>
      <c r="C51" s="76">
        <v>17</v>
      </c>
      <c r="D51" s="76">
        <v>22</v>
      </c>
      <c r="E51" s="76">
        <v>22</v>
      </c>
      <c r="F51" s="76">
        <v>23</v>
      </c>
      <c r="G51" s="76">
        <v>26</v>
      </c>
      <c r="H51" s="76">
        <v>20</v>
      </c>
      <c r="I51" s="76">
        <v>17</v>
      </c>
      <c r="J51" s="76">
        <v>17</v>
      </c>
      <c r="K51" s="76">
        <v>17</v>
      </c>
      <c r="L51" s="76">
        <v>16</v>
      </c>
      <c r="M51" s="77">
        <v>13</v>
      </c>
      <c r="N51" s="75">
        <f t="shared" si="1"/>
        <v>19.083333333333332</v>
      </c>
    </row>
    <row r="52" spans="1:14" ht="12" customHeight="1">
      <c r="A52" s="74" t="str">
        <f>'Pregnant Women Participating'!A52</f>
        <v>Eight Northern Pueblos, NM</v>
      </c>
      <c r="B52" s="75">
        <v>4</v>
      </c>
      <c r="C52" s="76">
        <v>7</v>
      </c>
      <c r="D52" s="76">
        <v>6</v>
      </c>
      <c r="E52" s="76">
        <v>5</v>
      </c>
      <c r="F52" s="76">
        <v>5</v>
      </c>
      <c r="G52" s="76">
        <v>3</v>
      </c>
      <c r="H52" s="76">
        <v>3</v>
      </c>
      <c r="I52" s="76">
        <v>3</v>
      </c>
      <c r="J52" s="76">
        <v>3</v>
      </c>
      <c r="K52" s="76">
        <v>3</v>
      </c>
      <c r="L52" s="76">
        <v>6</v>
      </c>
      <c r="M52" s="77">
        <v>4</v>
      </c>
      <c r="N52" s="75">
        <f t="shared" si="1"/>
        <v>4.333333333333333</v>
      </c>
    </row>
    <row r="53" spans="1:14" ht="12" customHeight="1">
      <c r="A53" s="74" t="str">
        <f>'Pregnant Women Participating'!A53</f>
        <v>Five Sandoval Pueblos, NM</v>
      </c>
      <c r="B53" s="75">
        <v>25</v>
      </c>
      <c r="C53" s="76">
        <v>24</v>
      </c>
      <c r="D53" s="76">
        <v>25</v>
      </c>
      <c r="E53" s="76">
        <v>24</v>
      </c>
      <c r="F53" s="76">
        <v>22</v>
      </c>
      <c r="G53" s="76">
        <v>21</v>
      </c>
      <c r="H53" s="76">
        <v>22</v>
      </c>
      <c r="I53" s="76">
        <v>26</v>
      </c>
      <c r="J53" s="76">
        <v>21</v>
      </c>
      <c r="K53" s="76">
        <v>20</v>
      </c>
      <c r="L53" s="76">
        <v>21</v>
      </c>
      <c r="M53" s="77">
        <v>22</v>
      </c>
      <c r="N53" s="75">
        <f t="shared" si="1"/>
        <v>22.75</v>
      </c>
    </row>
    <row r="54" spans="1:14" ht="12" customHeight="1">
      <c r="A54" s="74" t="str">
        <f>'Pregnant Women Participating'!A54</f>
        <v>Isleta Pueblo, NM</v>
      </c>
      <c r="B54" s="75">
        <v>23</v>
      </c>
      <c r="C54" s="76">
        <v>23</v>
      </c>
      <c r="D54" s="76">
        <v>16</v>
      </c>
      <c r="E54" s="76">
        <v>24</v>
      </c>
      <c r="F54" s="76">
        <v>23</v>
      </c>
      <c r="G54" s="76">
        <v>24</v>
      </c>
      <c r="H54" s="76">
        <v>24</v>
      </c>
      <c r="I54" s="76">
        <v>27</v>
      </c>
      <c r="J54" s="76">
        <v>27</v>
      </c>
      <c r="K54" s="76">
        <v>27</v>
      </c>
      <c r="L54" s="76">
        <v>33</v>
      </c>
      <c r="M54" s="77">
        <v>31</v>
      </c>
      <c r="N54" s="75">
        <f t="shared" si="1"/>
        <v>25.166666666666668</v>
      </c>
    </row>
    <row r="55" spans="1:14" ht="12" customHeight="1">
      <c r="A55" s="74" t="str">
        <f>'Pregnant Women Participating'!A55</f>
        <v>San Felipe Pueblo, NM</v>
      </c>
      <c r="B55" s="75">
        <v>8</v>
      </c>
      <c r="C55" s="76">
        <v>7</v>
      </c>
      <c r="D55" s="76">
        <v>4</v>
      </c>
      <c r="E55" s="76">
        <v>10</v>
      </c>
      <c r="F55" s="76">
        <v>9</v>
      </c>
      <c r="G55" s="76">
        <v>12</v>
      </c>
      <c r="H55" s="76">
        <v>13</v>
      </c>
      <c r="I55" s="76">
        <v>15</v>
      </c>
      <c r="J55" s="76">
        <v>10</v>
      </c>
      <c r="K55" s="76">
        <v>5</v>
      </c>
      <c r="L55" s="76">
        <v>6</v>
      </c>
      <c r="M55" s="77">
        <v>0</v>
      </c>
      <c r="N55" s="75">
        <f t="shared" si="1"/>
        <v>8.25</v>
      </c>
    </row>
    <row r="56" spans="1:14" ht="12" customHeight="1">
      <c r="A56" s="74" t="str">
        <f>'Pregnant Women Participating'!A56</f>
        <v>Santo Domingo Tribe, NM</v>
      </c>
      <c r="B56" s="75">
        <v>8</v>
      </c>
      <c r="C56" s="76">
        <v>6</v>
      </c>
      <c r="D56" s="76">
        <v>4</v>
      </c>
      <c r="E56" s="76">
        <v>3</v>
      </c>
      <c r="F56" s="76">
        <v>2</v>
      </c>
      <c r="G56" s="76">
        <v>4</v>
      </c>
      <c r="H56" s="76">
        <v>5</v>
      </c>
      <c r="I56" s="76">
        <v>5</v>
      </c>
      <c r="J56" s="76">
        <v>3</v>
      </c>
      <c r="K56" s="76">
        <v>3</v>
      </c>
      <c r="L56" s="76">
        <v>5</v>
      </c>
      <c r="M56" s="77">
        <v>5</v>
      </c>
      <c r="N56" s="75">
        <f t="shared" si="1"/>
        <v>4.416666666666667</v>
      </c>
    </row>
    <row r="57" spans="1:14" ht="12" customHeight="1">
      <c r="A57" s="74" t="str">
        <f>'Pregnant Women Participating'!A57</f>
        <v>Zuni Pueblo, NM</v>
      </c>
      <c r="B57" s="75">
        <v>17</v>
      </c>
      <c r="C57" s="76">
        <v>11</v>
      </c>
      <c r="D57" s="76">
        <v>12</v>
      </c>
      <c r="E57" s="76">
        <v>13</v>
      </c>
      <c r="F57" s="76">
        <v>12</v>
      </c>
      <c r="G57" s="76">
        <v>17</v>
      </c>
      <c r="H57" s="76">
        <v>18</v>
      </c>
      <c r="I57" s="76">
        <v>16</v>
      </c>
      <c r="J57" s="76">
        <v>17</v>
      </c>
      <c r="K57" s="76">
        <v>20</v>
      </c>
      <c r="L57" s="76">
        <v>19</v>
      </c>
      <c r="M57" s="77">
        <v>16</v>
      </c>
      <c r="N57" s="75">
        <f t="shared" si="1"/>
        <v>15.666666666666666</v>
      </c>
    </row>
    <row r="58" spans="1:14" ht="12" customHeight="1">
      <c r="A58" s="74" t="str">
        <f>'Pregnant Women Participating'!A58</f>
        <v>Cherokee Nation, OK</v>
      </c>
      <c r="B58" s="75">
        <v>150</v>
      </c>
      <c r="C58" s="76">
        <v>69</v>
      </c>
      <c r="D58" s="76">
        <v>73</v>
      </c>
      <c r="E58" s="76">
        <v>71</v>
      </c>
      <c r="F58" s="76">
        <v>57</v>
      </c>
      <c r="G58" s="76">
        <v>74</v>
      </c>
      <c r="H58" s="76">
        <v>88</v>
      </c>
      <c r="I58" s="76">
        <v>94</v>
      </c>
      <c r="J58" s="76">
        <v>87</v>
      </c>
      <c r="K58" s="76">
        <v>81</v>
      </c>
      <c r="L58" s="76">
        <v>66</v>
      </c>
      <c r="M58" s="77">
        <v>75</v>
      </c>
      <c r="N58" s="75">
        <f t="shared" si="1"/>
        <v>82.08333333333333</v>
      </c>
    </row>
    <row r="59" spans="1:14" ht="12" customHeight="1">
      <c r="A59" s="74" t="str">
        <f>'Pregnant Women Participating'!A59</f>
        <v>Chickasaw Nation, OK</v>
      </c>
      <c r="B59" s="75">
        <v>173</v>
      </c>
      <c r="C59" s="76">
        <v>70</v>
      </c>
      <c r="D59" s="76">
        <v>40</v>
      </c>
      <c r="E59" s="76">
        <v>35</v>
      </c>
      <c r="F59" s="76">
        <v>22</v>
      </c>
      <c r="G59" s="76">
        <v>32</v>
      </c>
      <c r="H59" s="76">
        <v>52</v>
      </c>
      <c r="I59" s="76">
        <v>51</v>
      </c>
      <c r="J59" s="76">
        <v>40</v>
      </c>
      <c r="K59" s="76">
        <v>48</v>
      </c>
      <c r="L59" s="76">
        <v>46</v>
      </c>
      <c r="M59" s="77">
        <v>54</v>
      </c>
      <c r="N59" s="75">
        <f t="shared" si="1"/>
        <v>55.25</v>
      </c>
    </row>
    <row r="60" spans="1:14" ht="12" customHeight="1">
      <c r="A60" s="74" t="str">
        <f>'Pregnant Women Participating'!A60</f>
        <v>Choctaw Nation, OK</v>
      </c>
      <c r="B60" s="75">
        <v>24</v>
      </c>
      <c r="C60" s="76">
        <v>24</v>
      </c>
      <c r="D60" s="76">
        <v>27</v>
      </c>
      <c r="E60" s="76">
        <v>27</v>
      </c>
      <c r="F60" s="76">
        <v>40</v>
      </c>
      <c r="G60" s="76">
        <v>40</v>
      </c>
      <c r="H60" s="76">
        <v>22</v>
      </c>
      <c r="I60" s="76">
        <v>25</v>
      </c>
      <c r="J60" s="76">
        <v>34</v>
      </c>
      <c r="K60" s="76">
        <v>33</v>
      </c>
      <c r="L60" s="76">
        <v>33</v>
      </c>
      <c r="M60" s="77">
        <v>22</v>
      </c>
      <c r="N60" s="75">
        <f t="shared" si="1"/>
        <v>29.25</v>
      </c>
    </row>
    <row r="61" spans="1:14" ht="12" customHeight="1">
      <c r="A61" s="74" t="str">
        <f>'Pregnant Women Participating'!A61</f>
        <v>Citizen Potawatomi Nation, OK</v>
      </c>
      <c r="B61" s="75">
        <v>27</v>
      </c>
      <c r="C61" s="76">
        <v>28</v>
      </c>
      <c r="D61" s="76">
        <v>18</v>
      </c>
      <c r="E61" s="76">
        <v>15</v>
      </c>
      <c r="F61" s="76">
        <v>17</v>
      </c>
      <c r="G61" s="76">
        <v>16</v>
      </c>
      <c r="H61" s="76">
        <v>20</v>
      </c>
      <c r="I61" s="76">
        <v>15</v>
      </c>
      <c r="J61" s="76">
        <v>17</v>
      </c>
      <c r="K61" s="76">
        <v>12</v>
      </c>
      <c r="L61" s="76">
        <v>14</v>
      </c>
      <c r="M61" s="77">
        <v>13</v>
      </c>
      <c r="N61" s="75">
        <f t="shared" si="1"/>
        <v>17.666666666666668</v>
      </c>
    </row>
    <row r="62" spans="1:14" ht="12" customHeight="1">
      <c r="A62" s="74" t="str">
        <f>'Pregnant Women Participating'!A62</f>
        <v>Inter-Tribal Council, OK</v>
      </c>
      <c r="B62" s="75">
        <v>19</v>
      </c>
      <c r="C62" s="76">
        <v>11</v>
      </c>
      <c r="D62" s="76">
        <v>11</v>
      </c>
      <c r="E62" s="76">
        <v>19</v>
      </c>
      <c r="F62" s="76">
        <v>13</v>
      </c>
      <c r="G62" s="76">
        <v>8</v>
      </c>
      <c r="H62" s="76">
        <v>7</v>
      </c>
      <c r="I62" s="76">
        <v>11</v>
      </c>
      <c r="J62" s="76">
        <v>9</v>
      </c>
      <c r="K62" s="76">
        <v>8</v>
      </c>
      <c r="L62" s="76">
        <v>10</v>
      </c>
      <c r="M62" s="77">
        <v>13</v>
      </c>
      <c r="N62" s="75">
        <f t="shared" si="1"/>
        <v>11.583333333333334</v>
      </c>
    </row>
    <row r="63" spans="1:14" ht="12" customHeight="1">
      <c r="A63" s="74" t="str">
        <f>'Pregnant Women Participating'!A63</f>
        <v>Muscogee Creek Nation, OK</v>
      </c>
      <c r="B63" s="75">
        <v>32</v>
      </c>
      <c r="C63" s="76">
        <v>36</v>
      </c>
      <c r="D63" s="76">
        <v>49</v>
      </c>
      <c r="E63" s="76">
        <v>26</v>
      </c>
      <c r="F63" s="76">
        <v>22</v>
      </c>
      <c r="G63" s="76">
        <v>25</v>
      </c>
      <c r="H63" s="76">
        <v>18</v>
      </c>
      <c r="I63" s="76">
        <v>20</v>
      </c>
      <c r="J63" s="76">
        <v>19</v>
      </c>
      <c r="K63" s="76">
        <v>19</v>
      </c>
      <c r="L63" s="76">
        <v>15</v>
      </c>
      <c r="M63" s="77">
        <v>18</v>
      </c>
      <c r="N63" s="75">
        <f t="shared" si="1"/>
        <v>24.916666666666668</v>
      </c>
    </row>
    <row r="64" spans="1:14" ht="12" customHeight="1">
      <c r="A64" s="74" t="str">
        <f>'Pregnant Women Participating'!A64</f>
        <v>Osage Tribal Council, OK</v>
      </c>
      <c r="B64" s="75">
        <v>13</v>
      </c>
      <c r="C64" s="76">
        <v>48</v>
      </c>
      <c r="D64" s="76">
        <v>94</v>
      </c>
      <c r="E64" s="76">
        <v>94</v>
      </c>
      <c r="F64" s="76">
        <v>11</v>
      </c>
      <c r="G64" s="76">
        <v>18</v>
      </c>
      <c r="H64" s="76">
        <v>20</v>
      </c>
      <c r="I64" s="76">
        <v>28</v>
      </c>
      <c r="J64" s="76">
        <v>27</v>
      </c>
      <c r="K64" s="76">
        <v>37</v>
      </c>
      <c r="L64" s="76">
        <v>42</v>
      </c>
      <c r="M64" s="77">
        <v>37</v>
      </c>
      <c r="N64" s="75">
        <f t="shared" si="1"/>
        <v>39.083333333333336</v>
      </c>
    </row>
    <row r="65" spans="1:14" ht="12" customHeight="1">
      <c r="A65" s="74" t="str">
        <f>'Pregnant Women Participating'!A65</f>
        <v>Otoe-Missouria Tribe, OK</v>
      </c>
      <c r="B65" s="75">
        <v>3</v>
      </c>
      <c r="C65" s="76">
        <v>7</v>
      </c>
      <c r="D65" s="76">
        <v>5</v>
      </c>
      <c r="E65" s="76">
        <v>3</v>
      </c>
      <c r="F65" s="76">
        <v>3</v>
      </c>
      <c r="G65" s="76">
        <v>5</v>
      </c>
      <c r="H65" s="76">
        <v>2</v>
      </c>
      <c r="I65" s="76">
        <v>3</v>
      </c>
      <c r="J65" s="76">
        <v>6</v>
      </c>
      <c r="K65" s="76">
        <v>7</v>
      </c>
      <c r="L65" s="76">
        <v>6</v>
      </c>
      <c r="M65" s="77">
        <v>4</v>
      </c>
      <c r="N65" s="75">
        <f t="shared" si="1"/>
        <v>4.5</v>
      </c>
    </row>
    <row r="66" spans="1:14" ht="12" customHeight="1">
      <c r="A66" s="74" t="str">
        <f>'Pregnant Women Participating'!A66</f>
        <v>Wichita, Caddo &amp; Delaware (WCD), OK</v>
      </c>
      <c r="B66" s="75">
        <v>42</v>
      </c>
      <c r="C66" s="76">
        <v>44</v>
      </c>
      <c r="D66" s="76">
        <v>53</v>
      </c>
      <c r="E66" s="76">
        <v>51</v>
      </c>
      <c r="F66" s="76">
        <v>50</v>
      </c>
      <c r="G66" s="76">
        <v>48</v>
      </c>
      <c r="H66" s="76">
        <v>40</v>
      </c>
      <c r="I66" s="76">
        <v>33</v>
      </c>
      <c r="J66" s="76">
        <v>32</v>
      </c>
      <c r="K66" s="76">
        <v>33</v>
      </c>
      <c r="L66" s="76">
        <v>34</v>
      </c>
      <c r="M66" s="77">
        <v>29</v>
      </c>
      <c r="N66" s="75">
        <f t="shared" si="1"/>
        <v>40.75</v>
      </c>
    </row>
    <row r="67" spans="1:14" s="84" customFormat="1" ht="24.75" customHeight="1">
      <c r="A67" s="79" t="str">
        <f>'Pregnant Women Participating'!A67</f>
        <v>Southwest Region</v>
      </c>
      <c r="B67" s="80">
        <v>98339</v>
      </c>
      <c r="C67" s="81">
        <v>89617</v>
      </c>
      <c r="D67" s="81">
        <v>82050</v>
      </c>
      <c r="E67" s="81">
        <v>77635</v>
      </c>
      <c r="F67" s="81">
        <v>76913</v>
      </c>
      <c r="G67" s="81">
        <v>77607</v>
      </c>
      <c r="H67" s="81">
        <v>78104</v>
      </c>
      <c r="I67" s="81">
        <v>77971</v>
      </c>
      <c r="J67" s="81">
        <v>78378</v>
      </c>
      <c r="K67" s="81">
        <v>78274</v>
      </c>
      <c r="L67" s="81">
        <v>78876</v>
      </c>
      <c r="M67" s="82">
        <v>79801</v>
      </c>
      <c r="N67" s="80">
        <f t="shared" si="1"/>
        <v>81130.41666666667</v>
      </c>
    </row>
    <row r="68" spans="1:14" ht="12" customHeight="1">
      <c r="A68" s="74" t="str">
        <f>'Pregnant Women Participating'!A68</f>
        <v>Colorado</v>
      </c>
      <c r="B68" s="75">
        <v>3122</v>
      </c>
      <c r="C68" s="76">
        <v>2962</v>
      </c>
      <c r="D68" s="76">
        <v>2971</v>
      </c>
      <c r="E68" s="76">
        <v>2851</v>
      </c>
      <c r="F68" s="76">
        <v>2810</v>
      </c>
      <c r="G68" s="76">
        <v>3016</v>
      </c>
      <c r="H68" s="76">
        <v>2969</v>
      </c>
      <c r="I68" s="76">
        <v>2964</v>
      </c>
      <c r="J68" s="76">
        <v>2941</v>
      </c>
      <c r="K68" s="76">
        <v>2876</v>
      </c>
      <c r="L68" s="76">
        <v>2834</v>
      </c>
      <c r="M68" s="77">
        <v>2846</v>
      </c>
      <c r="N68" s="75">
        <f t="shared" si="1"/>
        <v>2930.1666666666665</v>
      </c>
    </row>
    <row r="69" spans="1:14" ht="12" customHeight="1">
      <c r="A69" s="74" t="str">
        <f>'Pregnant Women Participating'!A69</f>
        <v>Iowa</v>
      </c>
      <c r="B69" s="75">
        <v>1995</v>
      </c>
      <c r="C69" s="76">
        <v>1782</v>
      </c>
      <c r="D69" s="76">
        <v>1662</v>
      </c>
      <c r="E69" s="76">
        <v>1651</v>
      </c>
      <c r="F69" s="76">
        <v>1552</v>
      </c>
      <c r="G69" s="76">
        <v>1554</v>
      </c>
      <c r="H69" s="76">
        <v>1549</v>
      </c>
      <c r="I69" s="76">
        <v>1485</v>
      </c>
      <c r="J69" s="76">
        <v>1554</v>
      </c>
      <c r="K69" s="76">
        <v>1543</v>
      </c>
      <c r="L69" s="76">
        <v>1585</v>
      </c>
      <c r="M69" s="77">
        <v>1558</v>
      </c>
      <c r="N69" s="75">
        <f t="shared" si="1"/>
        <v>1622.5</v>
      </c>
    </row>
    <row r="70" spans="1:14" ht="12" customHeight="1">
      <c r="A70" s="74" t="str">
        <f>'Pregnant Women Participating'!A70</f>
        <v>Kansas</v>
      </c>
      <c r="B70" s="75">
        <v>1520</v>
      </c>
      <c r="C70" s="76">
        <v>1502</v>
      </c>
      <c r="D70" s="76">
        <v>1507</v>
      </c>
      <c r="E70" s="76">
        <v>1506</v>
      </c>
      <c r="F70" s="76">
        <v>1530</v>
      </c>
      <c r="G70" s="76">
        <v>1543</v>
      </c>
      <c r="H70" s="76">
        <v>1572</v>
      </c>
      <c r="I70" s="76">
        <v>1547</v>
      </c>
      <c r="J70" s="76">
        <v>1536</v>
      </c>
      <c r="K70" s="76">
        <v>1359</v>
      </c>
      <c r="L70" s="76">
        <v>1584</v>
      </c>
      <c r="M70" s="77">
        <v>1587</v>
      </c>
      <c r="N70" s="75">
        <f aca="true" t="shared" si="2" ref="N70:N101">IF(SUM(B70:M70)&gt;0,AVERAGE(B70:M70),"0")</f>
        <v>1524.4166666666667</v>
      </c>
    </row>
    <row r="71" spans="1:14" ht="12" customHeight="1">
      <c r="A71" s="74" t="str">
        <f>'Pregnant Women Participating'!A71</f>
        <v>Missouri</v>
      </c>
      <c r="B71" s="75">
        <v>3969</v>
      </c>
      <c r="C71" s="76">
        <v>2954</v>
      </c>
      <c r="D71" s="76">
        <v>3014</v>
      </c>
      <c r="E71" s="76">
        <v>3035</v>
      </c>
      <c r="F71" s="76">
        <v>2984</v>
      </c>
      <c r="G71" s="76">
        <v>3079</v>
      </c>
      <c r="H71" s="76">
        <v>3127</v>
      </c>
      <c r="I71" s="76">
        <v>3083</v>
      </c>
      <c r="J71" s="76">
        <v>3100</v>
      </c>
      <c r="K71" s="76">
        <v>3029</v>
      </c>
      <c r="L71" s="76">
        <v>3055</v>
      </c>
      <c r="M71" s="77">
        <v>3026</v>
      </c>
      <c r="N71" s="75">
        <f t="shared" si="2"/>
        <v>3121.25</v>
      </c>
    </row>
    <row r="72" spans="1:14" ht="12" customHeight="1">
      <c r="A72" s="74" t="str">
        <f>'Pregnant Women Participating'!A72</f>
        <v>Montana</v>
      </c>
      <c r="B72" s="75">
        <v>1051</v>
      </c>
      <c r="C72" s="76">
        <v>972</v>
      </c>
      <c r="D72" s="76">
        <v>1124</v>
      </c>
      <c r="E72" s="76">
        <v>1126</v>
      </c>
      <c r="F72" s="76">
        <v>1006</v>
      </c>
      <c r="G72" s="76">
        <v>1106</v>
      </c>
      <c r="H72" s="76">
        <v>1109</v>
      </c>
      <c r="I72" s="76">
        <v>1127</v>
      </c>
      <c r="J72" s="76">
        <v>1108</v>
      </c>
      <c r="K72" s="76">
        <v>1114</v>
      </c>
      <c r="L72" s="76">
        <v>1143</v>
      </c>
      <c r="M72" s="77">
        <v>1103</v>
      </c>
      <c r="N72" s="75">
        <f t="shared" si="2"/>
        <v>1090.75</v>
      </c>
    </row>
    <row r="73" spans="1:14" ht="12" customHeight="1">
      <c r="A73" s="74" t="str">
        <f>'Pregnant Women Participating'!A73</f>
        <v>Nebraska</v>
      </c>
      <c r="B73" s="75">
        <v>1725</v>
      </c>
      <c r="C73" s="76">
        <v>1351</v>
      </c>
      <c r="D73" s="76">
        <v>1332</v>
      </c>
      <c r="E73" s="76">
        <v>1346</v>
      </c>
      <c r="F73" s="76">
        <v>1273</v>
      </c>
      <c r="G73" s="76">
        <v>1348</v>
      </c>
      <c r="H73" s="76">
        <v>1307</v>
      </c>
      <c r="I73" s="76">
        <v>1229</v>
      </c>
      <c r="J73" s="76">
        <v>1255</v>
      </c>
      <c r="K73" s="76">
        <v>1245</v>
      </c>
      <c r="L73" s="76">
        <v>1267</v>
      </c>
      <c r="M73" s="77">
        <v>1281</v>
      </c>
      <c r="N73" s="75">
        <f t="shared" si="2"/>
        <v>1329.9166666666667</v>
      </c>
    </row>
    <row r="74" spans="1:14" ht="12" customHeight="1">
      <c r="A74" s="74" t="str">
        <f>'Pregnant Women Participating'!A74</f>
        <v>North Dakota</v>
      </c>
      <c r="B74" s="75">
        <v>239</v>
      </c>
      <c r="C74" s="76">
        <v>231</v>
      </c>
      <c r="D74" s="76">
        <v>238</v>
      </c>
      <c r="E74" s="76">
        <v>232</v>
      </c>
      <c r="F74" s="76">
        <v>217</v>
      </c>
      <c r="G74" s="76">
        <v>234</v>
      </c>
      <c r="H74" s="76">
        <v>245</v>
      </c>
      <c r="I74" s="76">
        <v>232</v>
      </c>
      <c r="J74" s="76">
        <v>228</v>
      </c>
      <c r="K74" s="76">
        <v>228</v>
      </c>
      <c r="L74" s="76">
        <v>230</v>
      </c>
      <c r="M74" s="77">
        <v>235</v>
      </c>
      <c r="N74" s="75">
        <f t="shared" si="2"/>
        <v>232.41666666666666</v>
      </c>
    </row>
    <row r="75" spans="1:14" ht="12" customHeight="1">
      <c r="A75" s="74" t="str">
        <f>'Pregnant Women Participating'!A75</f>
        <v>South Dakota</v>
      </c>
      <c r="B75" s="75">
        <v>488</v>
      </c>
      <c r="C75" s="76">
        <v>481</v>
      </c>
      <c r="D75" s="76">
        <v>481</v>
      </c>
      <c r="E75" s="76">
        <v>506</v>
      </c>
      <c r="F75" s="76">
        <v>528</v>
      </c>
      <c r="G75" s="76">
        <v>408</v>
      </c>
      <c r="H75" s="76">
        <v>418</v>
      </c>
      <c r="I75" s="76">
        <v>396</v>
      </c>
      <c r="J75" s="76">
        <v>401</v>
      </c>
      <c r="K75" s="76">
        <v>380</v>
      </c>
      <c r="L75" s="76">
        <v>408</v>
      </c>
      <c r="M75" s="77">
        <v>412</v>
      </c>
      <c r="N75" s="75">
        <f t="shared" si="2"/>
        <v>442.25</v>
      </c>
    </row>
    <row r="76" spans="1:14" ht="12" customHeight="1">
      <c r="A76" s="74" t="str">
        <f>'Pregnant Women Participating'!A76</f>
        <v>Utah</v>
      </c>
      <c r="B76" s="75">
        <v>3122</v>
      </c>
      <c r="C76" s="76">
        <v>3061</v>
      </c>
      <c r="D76" s="76">
        <v>2964</v>
      </c>
      <c r="E76" s="76">
        <v>2942</v>
      </c>
      <c r="F76" s="76">
        <v>2875</v>
      </c>
      <c r="G76" s="76">
        <v>2894</v>
      </c>
      <c r="H76" s="76">
        <v>2876</v>
      </c>
      <c r="I76" s="76">
        <v>2786</v>
      </c>
      <c r="J76" s="76">
        <v>2750</v>
      </c>
      <c r="K76" s="76">
        <v>2685</v>
      </c>
      <c r="L76" s="76">
        <v>2675</v>
      </c>
      <c r="M76" s="77">
        <v>2602</v>
      </c>
      <c r="N76" s="75">
        <f t="shared" si="2"/>
        <v>2852.6666666666665</v>
      </c>
    </row>
    <row r="77" spans="1:14" ht="12" customHeight="1">
      <c r="A77" s="74" t="str">
        <f>'Pregnant Women Participating'!A77</f>
        <v>Wyoming</v>
      </c>
      <c r="B77" s="75">
        <v>300</v>
      </c>
      <c r="C77" s="76">
        <v>291</v>
      </c>
      <c r="D77" s="76">
        <v>272</v>
      </c>
      <c r="E77" s="76">
        <v>200</v>
      </c>
      <c r="F77" s="76">
        <v>211</v>
      </c>
      <c r="G77" s="76">
        <v>209</v>
      </c>
      <c r="H77" s="76">
        <v>200</v>
      </c>
      <c r="I77" s="76">
        <v>201</v>
      </c>
      <c r="J77" s="76">
        <v>194</v>
      </c>
      <c r="K77" s="76">
        <v>187</v>
      </c>
      <c r="L77" s="76">
        <v>179</v>
      </c>
      <c r="M77" s="77">
        <v>176</v>
      </c>
      <c r="N77" s="75">
        <f t="shared" si="2"/>
        <v>218.33333333333334</v>
      </c>
    </row>
    <row r="78" spans="1:14" ht="12" customHeight="1">
      <c r="A78" s="74" t="str">
        <f>'Pregnant Women Participating'!A78</f>
        <v>Ute Mountain Ute Tribe, CO</v>
      </c>
      <c r="B78" s="75">
        <v>3</v>
      </c>
      <c r="C78" s="76">
        <v>4</v>
      </c>
      <c r="D78" s="76">
        <v>4</v>
      </c>
      <c r="E78" s="76">
        <v>4</v>
      </c>
      <c r="F78" s="76">
        <v>4</v>
      </c>
      <c r="G78" s="76">
        <v>3</v>
      </c>
      <c r="H78" s="76">
        <v>2</v>
      </c>
      <c r="I78" s="76">
        <v>2</v>
      </c>
      <c r="J78" s="76">
        <v>2</v>
      </c>
      <c r="K78" s="76">
        <v>4</v>
      </c>
      <c r="L78" s="76">
        <v>6</v>
      </c>
      <c r="M78" s="77">
        <v>6</v>
      </c>
      <c r="N78" s="75">
        <f t="shared" si="2"/>
        <v>3.6666666666666665</v>
      </c>
    </row>
    <row r="79" spans="1:14" ht="12" customHeight="1">
      <c r="A79" s="74" t="str">
        <f>'Pregnant Women Participating'!A79</f>
        <v>Omaha Sioux, NE</v>
      </c>
      <c r="B79" s="75">
        <v>6</v>
      </c>
      <c r="C79" s="76">
        <v>7</v>
      </c>
      <c r="D79" s="76">
        <v>7</v>
      </c>
      <c r="E79" s="76">
        <v>8</v>
      </c>
      <c r="F79" s="76">
        <v>6</v>
      </c>
      <c r="G79" s="76">
        <v>4</v>
      </c>
      <c r="H79" s="76">
        <v>4</v>
      </c>
      <c r="I79" s="76">
        <v>3</v>
      </c>
      <c r="J79" s="76">
        <v>3</v>
      </c>
      <c r="K79" s="76">
        <v>3</v>
      </c>
      <c r="L79" s="76">
        <v>3</v>
      </c>
      <c r="M79" s="77">
        <v>4</v>
      </c>
      <c r="N79" s="75">
        <f t="shared" si="2"/>
        <v>4.833333333333333</v>
      </c>
    </row>
    <row r="80" spans="1:14" ht="12" customHeight="1">
      <c r="A80" s="74" t="str">
        <f>'Pregnant Women Participating'!A80</f>
        <v>Santee Sioux, NE</v>
      </c>
      <c r="B80" s="75">
        <v>0</v>
      </c>
      <c r="C80" s="76">
        <v>0</v>
      </c>
      <c r="D80" s="76">
        <v>0</v>
      </c>
      <c r="E80" s="76">
        <v>1</v>
      </c>
      <c r="F80" s="76">
        <v>1</v>
      </c>
      <c r="G80" s="76">
        <v>3</v>
      </c>
      <c r="H80" s="76">
        <v>3</v>
      </c>
      <c r="I80" s="76">
        <v>2</v>
      </c>
      <c r="J80" s="76">
        <v>3</v>
      </c>
      <c r="K80" s="76">
        <v>3</v>
      </c>
      <c r="L80" s="76">
        <v>3</v>
      </c>
      <c r="M80" s="77">
        <v>1</v>
      </c>
      <c r="N80" s="75">
        <f t="shared" si="2"/>
        <v>1.6666666666666667</v>
      </c>
    </row>
    <row r="81" spans="1:14" ht="12" customHeight="1">
      <c r="A81" s="74" t="str">
        <f>'Pregnant Women Participating'!A81</f>
        <v>Winnebago Tribe, NE</v>
      </c>
      <c r="B81" s="75">
        <v>2</v>
      </c>
      <c r="C81" s="76">
        <v>5</v>
      </c>
      <c r="D81" s="76">
        <v>4</v>
      </c>
      <c r="E81" s="76">
        <v>4</v>
      </c>
      <c r="F81" s="76">
        <v>3</v>
      </c>
      <c r="G81" s="76">
        <v>4</v>
      </c>
      <c r="H81" s="76">
        <v>5</v>
      </c>
      <c r="I81" s="76">
        <v>4</v>
      </c>
      <c r="J81" s="76">
        <v>2</v>
      </c>
      <c r="K81" s="76">
        <v>1</v>
      </c>
      <c r="L81" s="76">
        <v>2</v>
      </c>
      <c r="M81" s="77">
        <v>0</v>
      </c>
      <c r="N81" s="75">
        <f t="shared" si="2"/>
        <v>3</v>
      </c>
    </row>
    <row r="82" spans="1:14" ht="12" customHeight="1">
      <c r="A82" s="74" t="str">
        <f>'Pregnant Women Participating'!A82</f>
        <v>Standing Rock Sioux Tribe, ND</v>
      </c>
      <c r="B82" s="75">
        <v>10</v>
      </c>
      <c r="C82" s="76">
        <v>6</v>
      </c>
      <c r="D82" s="76">
        <v>8</v>
      </c>
      <c r="E82" s="76">
        <v>7</v>
      </c>
      <c r="F82" s="76">
        <v>8</v>
      </c>
      <c r="G82" s="76">
        <v>8</v>
      </c>
      <c r="H82" s="76">
        <v>5</v>
      </c>
      <c r="I82" s="76">
        <v>6</v>
      </c>
      <c r="J82" s="76">
        <v>6</v>
      </c>
      <c r="K82" s="76">
        <v>7</v>
      </c>
      <c r="L82" s="76">
        <v>6</v>
      </c>
      <c r="M82" s="77">
        <v>7</v>
      </c>
      <c r="N82" s="75">
        <f t="shared" si="2"/>
        <v>7</v>
      </c>
    </row>
    <row r="83" spans="1:14" ht="12" customHeight="1">
      <c r="A83" s="74" t="str">
        <f>'Pregnant Women Participating'!A83</f>
        <v>Three Affiliated Tribes, ND</v>
      </c>
      <c r="B83" s="75">
        <v>4</v>
      </c>
      <c r="C83" s="76">
        <v>5</v>
      </c>
      <c r="D83" s="76">
        <v>4</v>
      </c>
      <c r="E83" s="76">
        <v>1</v>
      </c>
      <c r="F83" s="76">
        <v>6</v>
      </c>
      <c r="G83" s="76">
        <v>6</v>
      </c>
      <c r="H83" s="76">
        <v>7</v>
      </c>
      <c r="I83" s="76">
        <v>8</v>
      </c>
      <c r="J83" s="76">
        <v>8</v>
      </c>
      <c r="K83" s="76">
        <v>8</v>
      </c>
      <c r="L83" s="76">
        <v>7</v>
      </c>
      <c r="M83" s="77">
        <v>5</v>
      </c>
      <c r="N83" s="75">
        <f t="shared" si="2"/>
        <v>5.75</v>
      </c>
    </row>
    <row r="84" spans="1:14" ht="12" customHeight="1">
      <c r="A84" s="74" t="str">
        <f>'Pregnant Women Participating'!A84</f>
        <v>Cheyenne River Sioux, SD</v>
      </c>
      <c r="B84" s="75">
        <v>5</v>
      </c>
      <c r="C84" s="76">
        <v>4</v>
      </c>
      <c r="D84" s="76">
        <v>3</v>
      </c>
      <c r="E84" s="76">
        <v>3</v>
      </c>
      <c r="F84" s="76">
        <v>5</v>
      </c>
      <c r="G84" s="76">
        <v>4</v>
      </c>
      <c r="H84" s="76">
        <v>5</v>
      </c>
      <c r="I84" s="76">
        <v>5</v>
      </c>
      <c r="J84" s="76">
        <v>7</v>
      </c>
      <c r="K84" s="76">
        <v>6</v>
      </c>
      <c r="L84" s="76">
        <v>9</v>
      </c>
      <c r="M84" s="77">
        <v>9</v>
      </c>
      <c r="N84" s="75">
        <f t="shared" si="2"/>
        <v>5.416666666666667</v>
      </c>
    </row>
    <row r="85" spans="1:14" ht="12" customHeight="1">
      <c r="A85" s="74" t="str">
        <f>'Pregnant Women Participating'!A85</f>
        <v>Rosebud Sioux, SD</v>
      </c>
      <c r="B85" s="75">
        <v>64</v>
      </c>
      <c r="C85" s="76">
        <v>64</v>
      </c>
      <c r="D85" s="76">
        <v>63</v>
      </c>
      <c r="E85" s="76">
        <v>51</v>
      </c>
      <c r="F85" s="76">
        <v>43</v>
      </c>
      <c r="G85" s="76">
        <v>45</v>
      </c>
      <c r="H85" s="76">
        <v>44</v>
      </c>
      <c r="I85" s="76">
        <v>36</v>
      </c>
      <c r="J85" s="76">
        <v>39</v>
      </c>
      <c r="K85" s="76">
        <v>31</v>
      </c>
      <c r="L85" s="76">
        <v>39</v>
      </c>
      <c r="M85" s="77">
        <v>38</v>
      </c>
      <c r="N85" s="75">
        <f t="shared" si="2"/>
        <v>46.416666666666664</v>
      </c>
    </row>
    <row r="86" spans="1:14" ht="12" customHeight="1">
      <c r="A86" s="74" t="str">
        <f>'Pregnant Women Participating'!A86</f>
        <v>Northern Arapahoe, WY</v>
      </c>
      <c r="B86" s="75">
        <v>28</v>
      </c>
      <c r="C86" s="76">
        <v>27</v>
      </c>
      <c r="D86" s="76">
        <v>27</v>
      </c>
      <c r="E86" s="76">
        <v>19</v>
      </c>
      <c r="F86" s="76">
        <v>18</v>
      </c>
      <c r="G86" s="76">
        <v>16</v>
      </c>
      <c r="H86" s="76">
        <v>14</v>
      </c>
      <c r="I86" s="76">
        <v>14</v>
      </c>
      <c r="J86" s="76">
        <v>15</v>
      </c>
      <c r="K86" s="76">
        <v>27</v>
      </c>
      <c r="L86" s="76">
        <v>32</v>
      </c>
      <c r="M86" s="77">
        <v>32</v>
      </c>
      <c r="N86" s="75">
        <f t="shared" si="2"/>
        <v>22.416666666666668</v>
      </c>
    </row>
    <row r="87" spans="1:14" ht="12" customHeight="1">
      <c r="A87" s="74" t="str">
        <f>'Pregnant Women Participating'!A87</f>
        <v>Shoshone Tribe, WY</v>
      </c>
      <c r="B87" s="75">
        <v>0</v>
      </c>
      <c r="C87" s="76">
        <v>0</v>
      </c>
      <c r="D87" s="76">
        <v>1</v>
      </c>
      <c r="E87" s="76">
        <v>0</v>
      </c>
      <c r="F87" s="76">
        <v>0</v>
      </c>
      <c r="G87" s="76">
        <v>2</v>
      </c>
      <c r="H87" s="76">
        <v>1</v>
      </c>
      <c r="I87" s="76">
        <v>3</v>
      </c>
      <c r="J87" s="76">
        <v>3</v>
      </c>
      <c r="K87" s="76">
        <v>3</v>
      </c>
      <c r="L87" s="76">
        <v>5</v>
      </c>
      <c r="M87" s="77">
        <v>4</v>
      </c>
      <c r="N87" s="75">
        <f t="shared" si="2"/>
        <v>1.8333333333333333</v>
      </c>
    </row>
    <row r="88" spans="1:14" s="84" customFormat="1" ht="24.75" customHeight="1">
      <c r="A88" s="79" t="str">
        <f>'Pregnant Women Participating'!A88</f>
        <v>Mountain Plains</v>
      </c>
      <c r="B88" s="80">
        <v>17653</v>
      </c>
      <c r="C88" s="81">
        <v>15709</v>
      </c>
      <c r="D88" s="81">
        <v>15686</v>
      </c>
      <c r="E88" s="81">
        <v>15493</v>
      </c>
      <c r="F88" s="81">
        <v>15080</v>
      </c>
      <c r="G88" s="81">
        <v>15486</v>
      </c>
      <c r="H88" s="81">
        <v>15462</v>
      </c>
      <c r="I88" s="81">
        <v>15133</v>
      </c>
      <c r="J88" s="81">
        <v>15155</v>
      </c>
      <c r="K88" s="81">
        <v>14739</v>
      </c>
      <c r="L88" s="81">
        <v>15072</v>
      </c>
      <c r="M88" s="82">
        <v>14932</v>
      </c>
      <c r="N88" s="80">
        <f t="shared" si="2"/>
        <v>15466.666666666666</v>
      </c>
    </row>
    <row r="89" spans="1:14" ht="12" customHeight="1">
      <c r="A89" s="85" t="str">
        <f>'Pregnant Women Participating'!A89</f>
        <v>Alaska</v>
      </c>
      <c r="B89" s="75">
        <v>778</v>
      </c>
      <c r="C89" s="76">
        <v>786</v>
      </c>
      <c r="D89" s="76">
        <v>781</v>
      </c>
      <c r="E89" s="76">
        <v>726</v>
      </c>
      <c r="F89" s="76">
        <v>736</v>
      </c>
      <c r="G89" s="76">
        <v>715</v>
      </c>
      <c r="H89" s="76">
        <v>715</v>
      </c>
      <c r="I89" s="76">
        <v>691</v>
      </c>
      <c r="J89" s="76">
        <v>688</v>
      </c>
      <c r="K89" s="76">
        <v>693</v>
      </c>
      <c r="L89" s="76">
        <v>711</v>
      </c>
      <c r="M89" s="77">
        <v>713</v>
      </c>
      <c r="N89" s="75">
        <f t="shared" si="2"/>
        <v>727.75</v>
      </c>
    </row>
    <row r="90" spans="1:14" ht="12" customHeight="1">
      <c r="A90" s="85" t="str">
        <f>'Pregnant Women Participating'!A90</f>
        <v>American Samoa</v>
      </c>
      <c r="B90" s="75">
        <v>789</v>
      </c>
      <c r="C90" s="76">
        <v>762</v>
      </c>
      <c r="D90" s="76">
        <v>770</v>
      </c>
      <c r="E90" s="76">
        <v>740</v>
      </c>
      <c r="F90" s="76">
        <v>729</v>
      </c>
      <c r="G90" s="76">
        <v>751</v>
      </c>
      <c r="H90" s="76">
        <v>748</v>
      </c>
      <c r="I90" s="76">
        <v>775</v>
      </c>
      <c r="J90" s="76">
        <v>753</v>
      </c>
      <c r="K90" s="76">
        <v>743</v>
      </c>
      <c r="L90" s="76">
        <v>755</v>
      </c>
      <c r="M90" s="77">
        <v>744</v>
      </c>
      <c r="N90" s="75">
        <f t="shared" si="2"/>
        <v>754.9166666666666</v>
      </c>
    </row>
    <row r="91" spans="1:14" ht="12" customHeight="1">
      <c r="A91" s="85" t="str">
        <f>'Pregnant Women Participating'!A91</f>
        <v>Arizona</v>
      </c>
      <c r="B91" s="75">
        <v>8405</v>
      </c>
      <c r="C91" s="76">
        <v>7883</v>
      </c>
      <c r="D91" s="76">
        <v>7645</v>
      </c>
      <c r="E91" s="76">
        <v>7209</v>
      </c>
      <c r="F91" s="76">
        <v>6915</v>
      </c>
      <c r="G91" s="76">
        <v>6920</v>
      </c>
      <c r="H91" s="76">
        <v>6818</v>
      </c>
      <c r="I91" s="76">
        <v>6728</v>
      </c>
      <c r="J91" s="76">
        <v>6760</v>
      </c>
      <c r="K91" s="76">
        <v>6675</v>
      </c>
      <c r="L91" s="76">
        <v>6875</v>
      </c>
      <c r="M91" s="77">
        <v>6974</v>
      </c>
      <c r="N91" s="75">
        <f t="shared" si="2"/>
        <v>7150.583333333333</v>
      </c>
    </row>
    <row r="92" spans="1:14" ht="12" customHeight="1">
      <c r="A92" s="85" t="str">
        <f>'Pregnant Women Participating'!A92</f>
        <v>California</v>
      </c>
      <c r="B92" s="75">
        <v>52229</v>
      </c>
      <c r="C92" s="76">
        <v>49913</v>
      </c>
      <c r="D92" s="76">
        <v>50260</v>
      </c>
      <c r="E92" s="76">
        <v>50772</v>
      </c>
      <c r="F92" s="76">
        <v>50205</v>
      </c>
      <c r="G92" s="76">
        <v>51195</v>
      </c>
      <c r="H92" s="76">
        <v>50907</v>
      </c>
      <c r="I92" s="76">
        <v>49957</v>
      </c>
      <c r="J92" s="76">
        <v>50031</v>
      </c>
      <c r="K92" s="76">
        <v>49639</v>
      </c>
      <c r="L92" s="76">
        <v>49364</v>
      </c>
      <c r="M92" s="77">
        <v>49819</v>
      </c>
      <c r="N92" s="75">
        <f t="shared" si="2"/>
        <v>50357.583333333336</v>
      </c>
    </row>
    <row r="93" spans="1:14" ht="12" customHeight="1">
      <c r="A93" s="85" t="str">
        <f>'Pregnant Women Participating'!A93</f>
        <v>Guam</v>
      </c>
      <c r="B93" s="75">
        <v>316</v>
      </c>
      <c r="C93" s="76">
        <v>343</v>
      </c>
      <c r="D93" s="76">
        <v>356</v>
      </c>
      <c r="E93" s="76">
        <v>372</v>
      </c>
      <c r="F93" s="76">
        <v>384</v>
      </c>
      <c r="G93" s="76">
        <v>389</v>
      </c>
      <c r="H93" s="76">
        <v>376</v>
      </c>
      <c r="I93" s="76">
        <v>363</v>
      </c>
      <c r="J93" s="76">
        <v>354</v>
      </c>
      <c r="K93" s="76">
        <v>332</v>
      </c>
      <c r="L93" s="76">
        <v>335</v>
      </c>
      <c r="M93" s="77">
        <v>300</v>
      </c>
      <c r="N93" s="75">
        <f t="shared" si="2"/>
        <v>351.6666666666667</v>
      </c>
    </row>
    <row r="94" spans="1:14" ht="12" customHeight="1">
      <c r="A94" s="85" t="str">
        <f>'Pregnant Women Participating'!A94</f>
        <v>Hawaii</v>
      </c>
      <c r="B94" s="75">
        <v>1617</v>
      </c>
      <c r="C94" s="76">
        <v>1566</v>
      </c>
      <c r="D94" s="76">
        <v>1533</v>
      </c>
      <c r="E94" s="76">
        <v>1418</v>
      </c>
      <c r="F94" s="76">
        <v>1407</v>
      </c>
      <c r="G94" s="76">
        <v>1451</v>
      </c>
      <c r="H94" s="76">
        <v>1489</v>
      </c>
      <c r="I94" s="76">
        <v>1431</v>
      </c>
      <c r="J94" s="76">
        <v>1412</v>
      </c>
      <c r="K94" s="76">
        <v>1440</v>
      </c>
      <c r="L94" s="76">
        <v>1445</v>
      </c>
      <c r="M94" s="77">
        <v>1436</v>
      </c>
      <c r="N94" s="75">
        <f t="shared" si="2"/>
        <v>1470.4166666666667</v>
      </c>
    </row>
    <row r="95" spans="1:14" ht="12" customHeight="1">
      <c r="A95" s="85" t="str">
        <f>'Pregnant Women Participating'!A95</f>
        <v>Idaho</v>
      </c>
      <c r="B95" s="75">
        <v>875</v>
      </c>
      <c r="C95" s="76">
        <v>826</v>
      </c>
      <c r="D95" s="76">
        <v>773</v>
      </c>
      <c r="E95" s="76">
        <v>780</v>
      </c>
      <c r="F95" s="76">
        <v>750</v>
      </c>
      <c r="G95" s="76">
        <v>777</v>
      </c>
      <c r="H95" s="76">
        <v>770</v>
      </c>
      <c r="I95" s="76">
        <v>789</v>
      </c>
      <c r="J95" s="76">
        <v>827</v>
      </c>
      <c r="K95" s="76">
        <v>839</v>
      </c>
      <c r="L95" s="76">
        <v>828</v>
      </c>
      <c r="M95" s="77">
        <v>826</v>
      </c>
      <c r="N95" s="75">
        <f t="shared" si="2"/>
        <v>805</v>
      </c>
    </row>
    <row r="96" spans="1:14" ht="12" customHeight="1">
      <c r="A96" s="85" t="str">
        <f>'Pregnant Women Participating'!A96</f>
        <v>Nevada</v>
      </c>
      <c r="B96" s="75">
        <v>4881</v>
      </c>
      <c r="C96" s="76">
        <v>4656</v>
      </c>
      <c r="D96" s="76">
        <v>4354</v>
      </c>
      <c r="E96" s="76">
        <v>4198</v>
      </c>
      <c r="F96" s="76">
        <v>4022</v>
      </c>
      <c r="G96" s="76">
        <v>3866</v>
      </c>
      <c r="H96" s="76">
        <v>3682</v>
      </c>
      <c r="I96" s="76">
        <v>3637</v>
      </c>
      <c r="J96" s="76">
        <v>3671</v>
      </c>
      <c r="K96" s="76">
        <v>3717</v>
      </c>
      <c r="L96" s="76">
        <v>3821</v>
      </c>
      <c r="M96" s="77">
        <v>3137</v>
      </c>
      <c r="N96" s="75">
        <f t="shared" si="2"/>
        <v>3970.1666666666665</v>
      </c>
    </row>
    <row r="97" spans="1:14" ht="12" customHeight="1">
      <c r="A97" s="85" t="str">
        <f>'Pregnant Women Participating'!A97</f>
        <v>Oregon</v>
      </c>
      <c r="B97" s="75">
        <v>2830</v>
      </c>
      <c r="C97" s="76">
        <v>2678</v>
      </c>
      <c r="D97" s="76">
        <v>2589</v>
      </c>
      <c r="E97" s="76">
        <v>2531</v>
      </c>
      <c r="F97" s="76">
        <v>2436</v>
      </c>
      <c r="G97" s="76">
        <v>2367</v>
      </c>
      <c r="H97" s="76">
        <v>2360</v>
      </c>
      <c r="I97" s="76">
        <v>2348</v>
      </c>
      <c r="J97" s="76">
        <v>2337</v>
      </c>
      <c r="K97" s="76">
        <v>2320</v>
      </c>
      <c r="L97" s="76">
        <v>2343</v>
      </c>
      <c r="M97" s="77">
        <v>2306</v>
      </c>
      <c r="N97" s="75">
        <f t="shared" si="2"/>
        <v>2453.75</v>
      </c>
    </row>
    <row r="98" spans="1:14" ht="12" customHeight="1">
      <c r="A98" s="85" t="str">
        <f>'Pregnant Women Participating'!A98</f>
        <v>Washington</v>
      </c>
      <c r="B98" s="75">
        <v>4718</v>
      </c>
      <c r="C98" s="76">
        <v>5134</v>
      </c>
      <c r="D98" s="76">
        <v>4922</v>
      </c>
      <c r="E98" s="76">
        <v>4823</v>
      </c>
      <c r="F98" s="76">
        <v>4607</v>
      </c>
      <c r="G98" s="76">
        <v>4631</v>
      </c>
      <c r="H98" s="76">
        <v>4592</v>
      </c>
      <c r="I98" s="76">
        <v>4471</v>
      </c>
      <c r="J98" s="76">
        <v>4491</v>
      </c>
      <c r="K98" s="76">
        <v>4331</v>
      </c>
      <c r="L98" s="76">
        <v>4324</v>
      </c>
      <c r="M98" s="77">
        <v>4402</v>
      </c>
      <c r="N98" s="75">
        <f t="shared" si="2"/>
        <v>4620.5</v>
      </c>
    </row>
    <row r="99" spans="1:14" ht="12" customHeight="1">
      <c r="A99" s="85" t="str">
        <f>'Pregnant Women Participating'!A99</f>
        <v>Northern Marianas</v>
      </c>
      <c r="B99" s="75">
        <v>238</v>
      </c>
      <c r="C99" s="76">
        <v>219</v>
      </c>
      <c r="D99" s="76">
        <v>205</v>
      </c>
      <c r="E99" s="76">
        <v>200</v>
      </c>
      <c r="F99" s="76">
        <v>219</v>
      </c>
      <c r="G99" s="76">
        <v>229</v>
      </c>
      <c r="H99" s="76">
        <v>238</v>
      </c>
      <c r="I99" s="76">
        <v>224</v>
      </c>
      <c r="J99" s="76">
        <v>221</v>
      </c>
      <c r="K99" s="76">
        <v>208</v>
      </c>
      <c r="L99" s="76">
        <v>206</v>
      </c>
      <c r="M99" s="77">
        <v>202</v>
      </c>
      <c r="N99" s="75">
        <f t="shared" si="2"/>
        <v>217.41666666666666</v>
      </c>
    </row>
    <row r="100" spans="1:14" ht="12" customHeight="1">
      <c r="A100" s="85" t="str">
        <f>'Pregnant Women Participating'!A100</f>
        <v>Inter-Tribal Council, AZ</v>
      </c>
      <c r="B100" s="75">
        <v>282</v>
      </c>
      <c r="C100" s="76">
        <v>228</v>
      </c>
      <c r="D100" s="76">
        <v>194</v>
      </c>
      <c r="E100" s="76">
        <v>172</v>
      </c>
      <c r="F100" s="76">
        <v>172</v>
      </c>
      <c r="G100" s="76">
        <v>148</v>
      </c>
      <c r="H100" s="76">
        <v>152</v>
      </c>
      <c r="I100" s="76">
        <v>143</v>
      </c>
      <c r="J100" s="76">
        <v>142</v>
      </c>
      <c r="K100" s="76">
        <v>143</v>
      </c>
      <c r="L100" s="76">
        <v>134</v>
      </c>
      <c r="M100" s="77">
        <v>161</v>
      </c>
      <c r="N100" s="75">
        <f t="shared" si="2"/>
        <v>172.58333333333334</v>
      </c>
    </row>
    <row r="101" spans="1:14" ht="12" customHeight="1">
      <c r="A101" s="85" t="str">
        <f>'Pregnant Women Participating'!A101</f>
        <v>Navajo Nation, AZ</v>
      </c>
      <c r="B101" s="75">
        <v>490</v>
      </c>
      <c r="C101" s="76">
        <v>501</v>
      </c>
      <c r="D101" s="76">
        <v>505</v>
      </c>
      <c r="E101" s="76">
        <v>497</v>
      </c>
      <c r="F101" s="76">
        <v>457</v>
      </c>
      <c r="G101" s="76">
        <v>496</v>
      </c>
      <c r="H101" s="76">
        <v>492</v>
      </c>
      <c r="I101" s="76">
        <v>489</v>
      </c>
      <c r="J101" s="76">
        <v>504</v>
      </c>
      <c r="K101" s="76">
        <v>522</v>
      </c>
      <c r="L101" s="76">
        <v>503</v>
      </c>
      <c r="M101" s="77">
        <v>513</v>
      </c>
      <c r="N101" s="75">
        <f t="shared" si="2"/>
        <v>497.4166666666667</v>
      </c>
    </row>
    <row r="102" spans="1:14" ht="12" customHeight="1">
      <c r="A102" s="85" t="str">
        <f>'Pregnant Women Participating'!A102</f>
        <v>Inter-Tribal Council, NV</v>
      </c>
      <c r="B102" s="75">
        <v>55</v>
      </c>
      <c r="C102" s="76">
        <v>49</v>
      </c>
      <c r="D102" s="76">
        <v>50</v>
      </c>
      <c r="E102" s="76">
        <v>49</v>
      </c>
      <c r="F102" s="76">
        <v>48</v>
      </c>
      <c r="G102" s="76">
        <v>38</v>
      </c>
      <c r="H102" s="76">
        <v>21</v>
      </c>
      <c r="I102" s="76">
        <v>33</v>
      </c>
      <c r="J102" s="76">
        <v>43</v>
      </c>
      <c r="K102" s="76">
        <v>48</v>
      </c>
      <c r="L102" s="76">
        <v>47</v>
      </c>
      <c r="M102" s="77">
        <v>40</v>
      </c>
      <c r="N102" s="75">
        <f>IF(SUM(B102:M102)&gt;0,AVERAGE(B102:M102),"0")</f>
        <v>43.416666666666664</v>
      </c>
    </row>
    <row r="103" spans="1:14" s="84" customFormat="1" ht="24.75" customHeight="1">
      <c r="A103" s="79" t="str">
        <f>'Pregnant Women Participating'!A103</f>
        <v>Western Region</v>
      </c>
      <c r="B103" s="80">
        <v>78503</v>
      </c>
      <c r="C103" s="81">
        <v>75544</v>
      </c>
      <c r="D103" s="81">
        <v>74937</v>
      </c>
      <c r="E103" s="81">
        <v>74487</v>
      </c>
      <c r="F103" s="81">
        <v>73087</v>
      </c>
      <c r="G103" s="81">
        <v>73973</v>
      </c>
      <c r="H103" s="81">
        <v>73360</v>
      </c>
      <c r="I103" s="81">
        <v>72079</v>
      </c>
      <c r="J103" s="81">
        <v>72234</v>
      </c>
      <c r="K103" s="81">
        <v>71650</v>
      </c>
      <c r="L103" s="81">
        <v>71691</v>
      </c>
      <c r="M103" s="82">
        <v>71573</v>
      </c>
      <c r="N103" s="80">
        <f>IF(SUM(B103:M103)&gt;0,AVERAGE(B103:M103),"0")</f>
        <v>73593.16666666667</v>
      </c>
    </row>
    <row r="104" spans="1:14" s="90" customFormat="1" ht="16.5" customHeight="1" thickBot="1">
      <c r="A104" s="86" t="str">
        <f>'Pregnant Women Participating'!A104</f>
        <v>TOTAL</v>
      </c>
      <c r="B104" s="87">
        <v>397589</v>
      </c>
      <c r="C104" s="88">
        <v>378415</v>
      </c>
      <c r="D104" s="88">
        <v>365050</v>
      </c>
      <c r="E104" s="88">
        <v>348629</v>
      </c>
      <c r="F104" s="88">
        <v>341573</v>
      </c>
      <c r="G104" s="88">
        <v>343056</v>
      </c>
      <c r="H104" s="88">
        <v>340893</v>
      </c>
      <c r="I104" s="88">
        <v>336493</v>
      </c>
      <c r="J104" s="88">
        <v>335494</v>
      </c>
      <c r="K104" s="88">
        <v>329451</v>
      </c>
      <c r="L104" s="88">
        <v>332505</v>
      </c>
      <c r="M104" s="89">
        <v>334246</v>
      </c>
      <c r="N104" s="87">
        <f>IF(SUM(B104:M104)&gt;0,AVERAGE(B104:M104),"0")</f>
        <v>348616.1666666667</v>
      </c>
    </row>
    <row r="105" s="78" customFormat="1" ht="12.75" customHeight="1" thickTop="1">
      <c r="A105" s="91"/>
    </row>
    <row r="106" ht="12">
      <c r="A106" s="91"/>
    </row>
    <row r="107" s="92" customFormat="1" ht="12.75">
      <c r="A107" s="64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11,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40087</v>
      </c>
      <c r="C5" s="25">
        <f>DATE(RIGHT(A2,4)-1,11,1)</f>
        <v>40118</v>
      </c>
      <c r="D5" s="25">
        <f>DATE(RIGHT(A2,4)-1,12,1)</f>
        <v>40148</v>
      </c>
      <c r="E5" s="25">
        <f>DATE(RIGHT(A2,4),1,1)</f>
        <v>40179</v>
      </c>
      <c r="F5" s="25">
        <f>DATE(RIGHT(A2,4),2,1)</f>
        <v>40210</v>
      </c>
      <c r="G5" s="25">
        <f>DATE(RIGHT(A2,4),3,1)</f>
        <v>40238</v>
      </c>
      <c r="H5" s="25">
        <f>DATE(RIGHT(A2,4),4,1)</f>
        <v>40269</v>
      </c>
      <c r="I5" s="25">
        <f>DATE(RIGHT(A2,4),5,1)</f>
        <v>40299</v>
      </c>
      <c r="J5" s="25">
        <f>DATE(RIGHT(A2,4),6,1)</f>
        <v>40330</v>
      </c>
      <c r="K5" s="25">
        <f>DATE(RIGHT(A2,4),7,1)</f>
        <v>40360</v>
      </c>
      <c r="L5" s="25">
        <f>DATE(RIGHT(A2,4),8,1)</f>
        <v>40391</v>
      </c>
      <c r="M5" s="25">
        <f>DATE(RIGHT(A2,4),9,1)</f>
        <v>40422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3004</v>
      </c>
      <c r="C6" s="16">
        <v>2817</v>
      </c>
      <c r="D6" s="16">
        <v>2749</v>
      </c>
      <c r="E6" s="16">
        <v>2626</v>
      </c>
      <c r="F6" s="16">
        <v>2530</v>
      </c>
      <c r="G6" s="16">
        <v>2645</v>
      </c>
      <c r="H6" s="16">
        <v>2603</v>
      </c>
      <c r="I6" s="16">
        <v>2556</v>
      </c>
      <c r="J6" s="16">
        <v>2437</v>
      </c>
      <c r="K6" s="16">
        <v>2438</v>
      </c>
      <c r="L6" s="16">
        <v>2465</v>
      </c>
      <c r="M6" s="51">
        <v>2485</v>
      </c>
      <c r="N6" s="18">
        <f aca="true" t="shared" si="0" ref="N6:N37">IF(SUM(B6:M6)&gt;0,AVERAGE(B6:M6)," ")</f>
        <v>2612.9166666666665</v>
      </c>
    </row>
    <row r="7" spans="1:14" s="7" customFormat="1" ht="12" customHeight="1">
      <c r="A7" s="10" t="str">
        <f>'Pregnant Women Participating'!A7</f>
        <v>Maine</v>
      </c>
      <c r="B7" s="18">
        <v>1495</v>
      </c>
      <c r="C7" s="16">
        <v>1419</v>
      </c>
      <c r="D7" s="16">
        <v>1372</v>
      </c>
      <c r="E7" s="16">
        <v>1390</v>
      </c>
      <c r="F7" s="16">
        <v>1356</v>
      </c>
      <c r="G7" s="16">
        <v>1386</v>
      </c>
      <c r="H7" s="16">
        <v>1378</v>
      </c>
      <c r="I7" s="16">
        <v>1394</v>
      </c>
      <c r="J7" s="16">
        <v>1434</v>
      </c>
      <c r="K7" s="16">
        <v>1420</v>
      </c>
      <c r="L7" s="16">
        <v>1402</v>
      </c>
      <c r="M7" s="51">
        <v>1374</v>
      </c>
      <c r="N7" s="18">
        <f t="shared" si="0"/>
        <v>1401.6666666666667</v>
      </c>
    </row>
    <row r="8" spans="1:14" s="7" customFormat="1" ht="12" customHeight="1">
      <c r="A8" s="10" t="str">
        <f>'Pregnant Women Participating'!A8</f>
        <v>Massachusetts</v>
      </c>
      <c r="B8" s="18">
        <v>9623</v>
      </c>
      <c r="C8" s="16">
        <v>9364</v>
      </c>
      <c r="D8" s="16">
        <v>9317</v>
      </c>
      <c r="E8" s="16">
        <v>9211</v>
      </c>
      <c r="F8" s="16">
        <v>8862</v>
      </c>
      <c r="G8" s="16">
        <v>8879</v>
      </c>
      <c r="H8" s="16">
        <v>8736</v>
      </c>
      <c r="I8" s="16">
        <v>8565</v>
      </c>
      <c r="J8" s="16">
        <v>7632</v>
      </c>
      <c r="K8" s="16">
        <v>7784</v>
      </c>
      <c r="L8" s="16">
        <v>8076</v>
      </c>
      <c r="M8" s="51">
        <v>7581</v>
      </c>
      <c r="N8" s="18">
        <f t="shared" si="0"/>
        <v>8635.833333333334</v>
      </c>
    </row>
    <row r="9" spans="1:14" s="7" customFormat="1" ht="12" customHeight="1">
      <c r="A9" s="10" t="str">
        <f>'Pregnant Women Participating'!A9</f>
        <v>New Hampshire</v>
      </c>
      <c r="B9" s="18">
        <v>1037</v>
      </c>
      <c r="C9" s="16">
        <v>937</v>
      </c>
      <c r="D9" s="16">
        <v>941</v>
      </c>
      <c r="E9" s="16">
        <v>913</v>
      </c>
      <c r="F9" s="16">
        <v>823</v>
      </c>
      <c r="G9" s="16">
        <v>828</v>
      </c>
      <c r="H9" s="16">
        <v>821</v>
      </c>
      <c r="I9" s="16">
        <v>784</v>
      </c>
      <c r="J9" s="16">
        <v>805</v>
      </c>
      <c r="K9" s="16">
        <v>787</v>
      </c>
      <c r="L9" s="16">
        <v>786</v>
      </c>
      <c r="M9" s="51">
        <v>807</v>
      </c>
      <c r="N9" s="18">
        <f t="shared" si="0"/>
        <v>855.75</v>
      </c>
    </row>
    <row r="10" spans="1:14" s="7" customFormat="1" ht="12" customHeight="1">
      <c r="A10" s="10" t="str">
        <f>'Pregnant Women Participating'!A10</f>
        <v>New York</v>
      </c>
      <c r="B10" s="18">
        <v>48695</v>
      </c>
      <c r="C10" s="16">
        <v>48309</v>
      </c>
      <c r="D10" s="16">
        <v>48366</v>
      </c>
      <c r="E10" s="16">
        <v>48256</v>
      </c>
      <c r="F10" s="16">
        <v>47484</v>
      </c>
      <c r="G10" s="16">
        <v>48083</v>
      </c>
      <c r="H10" s="16">
        <v>48181</v>
      </c>
      <c r="I10" s="16">
        <v>48018</v>
      </c>
      <c r="J10" s="16">
        <v>48136</v>
      </c>
      <c r="K10" s="16">
        <v>48113</v>
      </c>
      <c r="L10" s="16">
        <v>48591</v>
      </c>
      <c r="M10" s="51">
        <v>48713</v>
      </c>
      <c r="N10" s="18">
        <f t="shared" si="0"/>
        <v>48245.416666666664</v>
      </c>
    </row>
    <row r="11" spans="1:14" s="7" customFormat="1" ht="12" customHeight="1">
      <c r="A11" s="10" t="str">
        <f>'Pregnant Women Participating'!A11</f>
        <v>Rhode Island</v>
      </c>
      <c r="B11" s="18">
        <v>878</v>
      </c>
      <c r="C11" s="16">
        <v>933</v>
      </c>
      <c r="D11" s="16">
        <v>934</v>
      </c>
      <c r="E11" s="16">
        <v>877</v>
      </c>
      <c r="F11" s="16">
        <v>836</v>
      </c>
      <c r="G11" s="16">
        <v>837</v>
      </c>
      <c r="H11" s="16">
        <v>821</v>
      </c>
      <c r="I11" s="16">
        <v>796</v>
      </c>
      <c r="J11" s="16">
        <v>798</v>
      </c>
      <c r="K11" s="16">
        <v>771</v>
      </c>
      <c r="L11" s="16">
        <v>784</v>
      </c>
      <c r="M11" s="51">
        <v>752</v>
      </c>
      <c r="N11" s="18">
        <f t="shared" si="0"/>
        <v>834.75</v>
      </c>
    </row>
    <row r="12" spans="1:14" s="7" customFormat="1" ht="12" customHeight="1">
      <c r="A12" s="10" t="str">
        <f>'Pregnant Women Participating'!A12</f>
        <v>Vermont</v>
      </c>
      <c r="B12" s="18">
        <v>1273</v>
      </c>
      <c r="C12" s="16">
        <v>1252</v>
      </c>
      <c r="D12" s="16">
        <v>1242</v>
      </c>
      <c r="E12" s="16">
        <v>1236</v>
      </c>
      <c r="F12" s="16">
        <v>1220</v>
      </c>
      <c r="G12" s="16">
        <v>1203</v>
      </c>
      <c r="H12" s="16">
        <v>1235</v>
      </c>
      <c r="I12" s="16">
        <v>1229</v>
      </c>
      <c r="J12" s="16">
        <v>1244</v>
      </c>
      <c r="K12" s="16">
        <v>1274</v>
      </c>
      <c r="L12" s="16">
        <v>1247</v>
      </c>
      <c r="M12" s="51">
        <v>1236</v>
      </c>
      <c r="N12" s="18">
        <f t="shared" si="0"/>
        <v>1240.9166666666667</v>
      </c>
    </row>
    <row r="13" spans="1:14" s="7" customFormat="1" ht="12" customHeight="1">
      <c r="A13" s="10" t="str">
        <f>'Pregnant Women Participating'!A13</f>
        <v>Indian Township, ME</v>
      </c>
      <c r="B13" s="18">
        <v>1</v>
      </c>
      <c r="C13" s="16">
        <v>1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0</v>
      </c>
      <c r="J13" s="16">
        <v>3</v>
      </c>
      <c r="K13" s="16">
        <v>4</v>
      </c>
      <c r="L13" s="16">
        <v>4</v>
      </c>
      <c r="M13" s="51">
        <v>3</v>
      </c>
      <c r="N13" s="18">
        <f t="shared" si="0"/>
        <v>1.75</v>
      </c>
    </row>
    <row r="14" spans="1:14" s="7" customFormat="1" ht="12" customHeight="1">
      <c r="A14" s="10" t="str">
        <f>'Pregnant Women Participating'!A14</f>
        <v>Pleasant Point, ME</v>
      </c>
      <c r="B14" s="18">
        <v>2</v>
      </c>
      <c r="C14" s="16">
        <v>0</v>
      </c>
      <c r="D14" s="16">
        <v>1</v>
      </c>
      <c r="E14" s="16">
        <v>0</v>
      </c>
      <c r="F14" s="16">
        <v>3</v>
      </c>
      <c r="G14" s="16">
        <v>3</v>
      </c>
      <c r="H14" s="16">
        <v>3</v>
      </c>
      <c r="I14" s="16">
        <v>3</v>
      </c>
      <c r="J14" s="16">
        <v>3</v>
      </c>
      <c r="K14" s="16">
        <v>3</v>
      </c>
      <c r="L14" s="16">
        <v>2</v>
      </c>
      <c r="M14" s="51">
        <v>0</v>
      </c>
      <c r="N14" s="18">
        <f t="shared" si="0"/>
        <v>1.9166666666666667</v>
      </c>
    </row>
    <row r="15" spans="1:14" s="7" customFormat="1" ht="12" customHeight="1">
      <c r="A15" s="10" t="str">
        <f>'Pregnant Women Participating'!A15</f>
        <v>Seneca Nation, NY</v>
      </c>
      <c r="B15" s="18">
        <v>3</v>
      </c>
      <c r="C15" s="16">
        <v>6</v>
      </c>
      <c r="D15" s="16">
        <v>5</v>
      </c>
      <c r="E15" s="16">
        <v>6</v>
      </c>
      <c r="F15" s="16">
        <v>4</v>
      </c>
      <c r="G15" s="16">
        <v>3</v>
      </c>
      <c r="H15" s="16">
        <v>3</v>
      </c>
      <c r="I15" s="16">
        <v>3</v>
      </c>
      <c r="J15" s="16">
        <v>1</v>
      </c>
      <c r="K15" s="16">
        <v>0</v>
      </c>
      <c r="L15" s="16">
        <v>1</v>
      </c>
      <c r="M15" s="51">
        <v>1</v>
      </c>
      <c r="N15" s="18">
        <f t="shared" si="0"/>
        <v>3</v>
      </c>
    </row>
    <row r="16" spans="1:14" s="22" customFormat="1" ht="24.75" customHeight="1">
      <c r="A16" s="19" t="str">
        <f>'Pregnant Women Participating'!A16</f>
        <v>Northeast Region</v>
      </c>
      <c r="B16" s="21">
        <v>66011</v>
      </c>
      <c r="C16" s="20">
        <v>65038</v>
      </c>
      <c r="D16" s="20">
        <v>64928</v>
      </c>
      <c r="E16" s="20">
        <v>64516</v>
      </c>
      <c r="F16" s="20">
        <v>63119</v>
      </c>
      <c r="G16" s="20">
        <v>63868</v>
      </c>
      <c r="H16" s="20">
        <v>63782</v>
      </c>
      <c r="I16" s="20">
        <v>63348</v>
      </c>
      <c r="J16" s="20">
        <v>62493</v>
      </c>
      <c r="K16" s="20">
        <v>62594</v>
      </c>
      <c r="L16" s="20">
        <v>63358</v>
      </c>
      <c r="M16" s="50">
        <v>62952</v>
      </c>
      <c r="N16" s="21">
        <f t="shared" si="0"/>
        <v>63833.916666666664</v>
      </c>
    </row>
    <row r="17" spans="1:14" ht="12" customHeight="1">
      <c r="A17" s="10" t="str">
        <f>'Pregnant Women Participating'!A17</f>
        <v>Delaware</v>
      </c>
      <c r="B17" s="18">
        <v>754</v>
      </c>
      <c r="C17" s="16">
        <v>754</v>
      </c>
      <c r="D17" s="16">
        <v>734</v>
      </c>
      <c r="E17" s="16">
        <v>817</v>
      </c>
      <c r="F17" s="16">
        <v>698</v>
      </c>
      <c r="G17" s="16">
        <v>691</v>
      </c>
      <c r="H17" s="16">
        <v>653</v>
      </c>
      <c r="I17" s="16">
        <v>666</v>
      </c>
      <c r="J17" s="16">
        <v>649</v>
      </c>
      <c r="K17" s="16">
        <v>603</v>
      </c>
      <c r="L17" s="16">
        <v>625</v>
      </c>
      <c r="M17" s="51">
        <v>627</v>
      </c>
      <c r="N17" s="18">
        <f t="shared" si="0"/>
        <v>689.25</v>
      </c>
    </row>
    <row r="18" spans="1:14" ht="12" customHeight="1">
      <c r="A18" s="10" t="str">
        <f>'Pregnant Women Participating'!A18</f>
        <v>District of Columbia</v>
      </c>
      <c r="B18" s="18">
        <v>1483</v>
      </c>
      <c r="C18" s="16">
        <v>1418</v>
      </c>
      <c r="D18" s="16">
        <v>1387</v>
      </c>
      <c r="E18" s="16">
        <v>1341</v>
      </c>
      <c r="F18" s="16">
        <v>1288</v>
      </c>
      <c r="G18" s="16">
        <v>1330</v>
      </c>
      <c r="H18" s="16">
        <v>1297</v>
      </c>
      <c r="I18" s="16">
        <v>1290</v>
      </c>
      <c r="J18" s="16">
        <v>1311</v>
      </c>
      <c r="K18" s="16">
        <v>1301</v>
      </c>
      <c r="L18" s="16">
        <v>1292</v>
      </c>
      <c r="M18" s="51">
        <v>1249</v>
      </c>
      <c r="N18" s="18">
        <f t="shared" si="0"/>
        <v>1332.25</v>
      </c>
    </row>
    <row r="19" spans="1:14" ht="12" customHeight="1">
      <c r="A19" s="10" t="str">
        <f>'Pregnant Women Participating'!A19</f>
        <v>Maryland</v>
      </c>
      <c r="B19" s="18">
        <v>10948</v>
      </c>
      <c r="C19" s="16">
        <v>10518</v>
      </c>
      <c r="D19" s="16">
        <v>10067</v>
      </c>
      <c r="E19" s="16">
        <v>9897</v>
      </c>
      <c r="F19" s="16">
        <v>9859</v>
      </c>
      <c r="G19" s="16">
        <v>9987</v>
      </c>
      <c r="H19" s="16">
        <v>10323</v>
      </c>
      <c r="I19" s="16">
        <v>10246</v>
      </c>
      <c r="J19" s="16">
        <v>10059</v>
      </c>
      <c r="K19" s="16">
        <v>9781</v>
      </c>
      <c r="L19" s="16">
        <v>9845</v>
      </c>
      <c r="M19" s="51">
        <v>9980</v>
      </c>
      <c r="N19" s="18">
        <f t="shared" si="0"/>
        <v>10125.833333333334</v>
      </c>
    </row>
    <row r="20" spans="1:14" ht="12" customHeight="1">
      <c r="A20" s="10" t="str">
        <f>'Pregnant Women Participating'!A20</f>
        <v>New Jersey</v>
      </c>
      <c r="B20" s="18">
        <v>14003</v>
      </c>
      <c r="C20" s="16">
        <v>13448</v>
      </c>
      <c r="D20" s="16">
        <v>13097</v>
      </c>
      <c r="E20" s="16">
        <v>12780</v>
      </c>
      <c r="F20" s="16">
        <v>12219</v>
      </c>
      <c r="G20" s="16">
        <v>12401</v>
      </c>
      <c r="H20" s="16">
        <v>12425</v>
      </c>
      <c r="I20" s="16">
        <v>12456</v>
      </c>
      <c r="J20" s="16">
        <v>12353</v>
      </c>
      <c r="K20" s="16">
        <v>12164</v>
      </c>
      <c r="L20" s="16">
        <v>12424</v>
      </c>
      <c r="M20" s="51">
        <v>12158</v>
      </c>
      <c r="N20" s="18">
        <f t="shared" si="0"/>
        <v>12660.666666666666</v>
      </c>
    </row>
    <row r="21" spans="1:14" ht="12" customHeight="1">
      <c r="A21" s="10" t="str">
        <f>'Pregnant Women Participating'!A21</f>
        <v>Pennsylvania</v>
      </c>
      <c r="B21" s="18">
        <v>8741</v>
      </c>
      <c r="C21" s="16">
        <v>8849</v>
      </c>
      <c r="D21" s="16">
        <v>8863</v>
      </c>
      <c r="E21" s="16">
        <v>8757</v>
      </c>
      <c r="F21" s="16">
        <v>8561</v>
      </c>
      <c r="G21" s="16">
        <v>8899</v>
      </c>
      <c r="H21" s="16">
        <v>8969</v>
      </c>
      <c r="I21" s="16">
        <v>8867</v>
      </c>
      <c r="J21" s="16">
        <v>8844</v>
      </c>
      <c r="K21" s="16">
        <v>8802</v>
      </c>
      <c r="L21" s="16">
        <v>11687</v>
      </c>
      <c r="M21" s="51">
        <v>11356</v>
      </c>
      <c r="N21" s="18">
        <f t="shared" si="0"/>
        <v>9266.25</v>
      </c>
    </row>
    <row r="22" spans="1:14" ht="12" customHeight="1">
      <c r="A22" s="10" t="str">
        <f>'Pregnant Women Participating'!A22</f>
        <v>Puerto Rico</v>
      </c>
      <c r="B22" s="18">
        <v>6681</v>
      </c>
      <c r="C22" s="16">
        <v>6279</v>
      </c>
      <c r="D22" s="16">
        <v>6245</v>
      </c>
      <c r="E22" s="16">
        <v>6101</v>
      </c>
      <c r="F22" s="16">
        <v>6651</v>
      </c>
      <c r="G22" s="16">
        <v>6623</v>
      </c>
      <c r="H22" s="16">
        <v>6540</v>
      </c>
      <c r="I22" s="16">
        <v>6338</v>
      </c>
      <c r="J22" s="16">
        <v>6442</v>
      </c>
      <c r="K22" s="16">
        <v>6066</v>
      </c>
      <c r="L22" s="16">
        <v>5885</v>
      </c>
      <c r="M22" s="51">
        <v>6011</v>
      </c>
      <c r="N22" s="18">
        <f t="shared" si="0"/>
        <v>6321.833333333333</v>
      </c>
    </row>
    <row r="23" spans="1:14" ht="12" customHeight="1">
      <c r="A23" s="10" t="str">
        <f>'Pregnant Women Participating'!A23</f>
        <v>Virginia</v>
      </c>
      <c r="B23" s="18">
        <v>9768</v>
      </c>
      <c r="C23" s="16">
        <v>9809</v>
      </c>
      <c r="D23" s="16">
        <v>9674</v>
      </c>
      <c r="E23" s="16">
        <v>9434</v>
      </c>
      <c r="F23" s="16">
        <v>9302</v>
      </c>
      <c r="G23" s="16">
        <v>8997</v>
      </c>
      <c r="H23" s="16">
        <v>8224</v>
      </c>
      <c r="I23" s="16">
        <v>7852</v>
      </c>
      <c r="J23" s="16">
        <v>7630</v>
      </c>
      <c r="K23" s="16">
        <v>7413</v>
      </c>
      <c r="L23" s="16">
        <v>7374</v>
      </c>
      <c r="M23" s="51">
        <v>7444</v>
      </c>
      <c r="N23" s="18">
        <f t="shared" si="0"/>
        <v>8576.75</v>
      </c>
    </row>
    <row r="24" spans="1:14" ht="12" customHeight="1">
      <c r="A24" s="10" t="str">
        <f>'Pregnant Women Participating'!A24</f>
        <v>Virgin Islands</v>
      </c>
      <c r="B24" s="18">
        <v>821</v>
      </c>
      <c r="C24" s="16">
        <v>796</v>
      </c>
      <c r="D24" s="16">
        <v>773</v>
      </c>
      <c r="E24" s="16">
        <v>763</v>
      </c>
      <c r="F24" s="16">
        <v>736</v>
      </c>
      <c r="G24" s="16">
        <v>750</v>
      </c>
      <c r="H24" s="16">
        <v>705</v>
      </c>
      <c r="I24" s="16">
        <v>678</v>
      </c>
      <c r="J24" s="16">
        <v>654</v>
      </c>
      <c r="K24" s="16">
        <v>640</v>
      </c>
      <c r="L24" s="16">
        <v>594</v>
      </c>
      <c r="M24" s="51">
        <v>585</v>
      </c>
      <c r="N24" s="18">
        <f t="shared" si="0"/>
        <v>707.9166666666666</v>
      </c>
    </row>
    <row r="25" spans="1:14" ht="12" customHeight="1">
      <c r="A25" s="10" t="str">
        <f>'Pregnant Women Participating'!A25</f>
        <v>West Virginia</v>
      </c>
      <c r="B25" s="18">
        <v>1561</v>
      </c>
      <c r="C25" s="16">
        <v>1533</v>
      </c>
      <c r="D25" s="16">
        <v>1456</v>
      </c>
      <c r="E25" s="16">
        <v>1469</v>
      </c>
      <c r="F25" s="16">
        <v>1510</v>
      </c>
      <c r="G25" s="16">
        <v>1562</v>
      </c>
      <c r="H25" s="16">
        <v>1539</v>
      </c>
      <c r="I25" s="16">
        <v>1508</v>
      </c>
      <c r="J25" s="16">
        <v>1436</v>
      </c>
      <c r="K25" s="16">
        <v>1436</v>
      </c>
      <c r="L25" s="16">
        <v>1466</v>
      </c>
      <c r="M25" s="51">
        <v>1511</v>
      </c>
      <c r="N25" s="18">
        <f t="shared" si="0"/>
        <v>1498.9166666666667</v>
      </c>
    </row>
    <row r="26" spans="1:14" s="23" customFormat="1" ht="24.75" customHeight="1">
      <c r="A26" s="19" t="str">
        <f>'Pregnant Women Participating'!A26</f>
        <v>Mid-Atlantic Region</v>
      </c>
      <c r="B26" s="21">
        <v>54760</v>
      </c>
      <c r="C26" s="20">
        <v>53404</v>
      </c>
      <c r="D26" s="20">
        <v>52296</v>
      </c>
      <c r="E26" s="20">
        <v>51359</v>
      </c>
      <c r="F26" s="20">
        <v>50824</v>
      </c>
      <c r="G26" s="20">
        <v>51240</v>
      </c>
      <c r="H26" s="20">
        <v>50675</v>
      </c>
      <c r="I26" s="20">
        <v>49901</v>
      </c>
      <c r="J26" s="20">
        <v>49378</v>
      </c>
      <c r="K26" s="20">
        <v>48206</v>
      </c>
      <c r="L26" s="20">
        <v>51192</v>
      </c>
      <c r="M26" s="50">
        <v>50921</v>
      </c>
      <c r="N26" s="21">
        <f t="shared" si="0"/>
        <v>51179.666666666664</v>
      </c>
    </row>
    <row r="27" spans="1:14" ht="12" customHeight="1">
      <c r="A27" s="10" t="str">
        <f>'Pregnant Women Participating'!A27</f>
        <v>Alabama</v>
      </c>
      <c r="B27" s="18">
        <v>3860</v>
      </c>
      <c r="C27" s="16">
        <v>3452</v>
      </c>
      <c r="D27" s="16">
        <v>3221</v>
      </c>
      <c r="E27" s="16">
        <v>3248</v>
      </c>
      <c r="F27" s="16">
        <v>3157</v>
      </c>
      <c r="G27" s="16">
        <v>3180</v>
      </c>
      <c r="H27" s="16">
        <v>3154</v>
      </c>
      <c r="I27" s="16">
        <v>3176</v>
      </c>
      <c r="J27" s="16">
        <v>3120</v>
      </c>
      <c r="K27" s="16">
        <v>3192</v>
      </c>
      <c r="L27" s="16">
        <v>3279</v>
      </c>
      <c r="M27" s="51">
        <v>3366</v>
      </c>
      <c r="N27" s="18">
        <f t="shared" si="0"/>
        <v>3283.75</v>
      </c>
    </row>
    <row r="28" spans="1:14" ht="12" customHeight="1">
      <c r="A28" s="10" t="str">
        <f>'Pregnant Women Participating'!A28</f>
        <v>Florida</v>
      </c>
      <c r="B28" s="18">
        <v>44316</v>
      </c>
      <c r="C28" s="16">
        <v>43603</v>
      </c>
      <c r="D28" s="16">
        <v>42651</v>
      </c>
      <c r="E28" s="16">
        <v>41065</v>
      </c>
      <c r="F28" s="16">
        <v>40196</v>
      </c>
      <c r="G28" s="16">
        <v>39907</v>
      </c>
      <c r="H28" s="16">
        <v>39383</v>
      </c>
      <c r="I28" s="16">
        <v>38586</v>
      </c>
      <c r="J28" s="16">
        <v>38314</v>
      </c>
      <c r="K28" s="16">
        <v>32887</v>
      </c>
      <c r="L28" s="16">
        <v>32859</v>
      </c>
      <c r="M28" s="51">
        <v>33175</v>
      </c>
      <c r="N28" s="18">
        <f t="shared" si="0"/>
        <v>38911.833333333336</v>
      </c>
    </row>
    <row r="29" spans="1:14" ht="12" customHeight="1">
      <c r="A29" s="10" t="str">
        <f>'Pregnant Women Participating'!A29</f>
        <v>Georgia</v>
      </c>
      <c r="B29" s="18">
        <v>19444</v>
      </c>
      <c r="C29" s="16">
        <v>19540</v>
      </c>
      <c r="D29" s="16">
        <v>20032</v>
      </c>
      <c r="E29" s="16">
        <v>19966</v>
      </c>
      <c r="F29" s="16">
        <v>19957</v>
      </c>
      <c r="G29" s="16">
        <v>19950</v>
      </c>
      <c r="H29" s="16">
        <v>20039</v>
      </c>
      <c r="I29" s="16">
        <v>20110</v>
      </c>
      <c r="J29" s="16">
        <v>20394</v>
      </c>
      <c r="K29" s="16">
        <v>20535</v>
      </c>
      <c r="L29" s="16">
        <v>20661</v>
      </c>
      <c r="M29" s="51">
        <v>20761</v>
      </c>
      <c r="N29" s="18">
        <f t="shared" si="0"/>
        <v>20115.75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1"/>
      <c r="N30" s="18" t="str">
        <f t="shared" si="0"/>
        <v> </v>
      </c>
    </row>
    <row r="31" spans="1:14" ht="12" customHeight="1">
      <c r="A31" s="10" t="str">
        <f>'Pregnant Women Participating'!A31</f>
        <v>Kentucky</v>
      </c>
      <c r="B31" s="18">
        <v>3593</v>
      </c>
      <c r="C31" s="16">
        <v>3601</v>
      </c>
      <c r="D31" s="16">
        <v>3513</v>
      </c>
      <c r="E31" s="16">
        <v>3487</v>
      </c>
      <c r="F31" s="16">
        <v>3453</v>
      </c>
      <c r="G31" s="16">
        <v>3363</v>
      </c>
      <c r="H31" s="16">
        <v>3326</v>
      </c>
      <c r="I31" s="16">
        <v>3188</v>
      </c>
      <c r="J31" s="16">
        <v>2593</v>
      </c>
      <c r="K31" s="16">
        <v>2864</v>
      </c>
      <c r="L31" s="16">
        <v>2918</v>
      </c>
      <c r="M31" s="51">
        <v>2911</v>
      </c>
      <c r="N31" s="18">
        <f t="shared" si="0"/>
        <v>3234.1666666666665</v>
      </c>
    </row>
    <row r="32" spans="1:14" ht="12" customHeight="1">
      <c r="A32" s="10" t="str">
        <f>'Pregnant Women Participating'!A32</f>
        <v>Mississippi</v>
      </c>
      <c r="B32" s="18">
        <v>1875</v>
      </c>
      <c r="C32" s="16">
        <v>1777</v>
      </c>
      <c r="D32" s="16">
        <v>1738</v>
      </c>
      <c r="E32" s="16">
        <v>1635</v>
      </c>
      <c r="F32" s="16">
        <v>1579</v>
      </c>
      <c r="G32" s="16">
        <v>1634</v>
      </c>
      <c r="H32" s="16">
        <v>1680</v>
      </c>
      <c r="I32" s="16">
        <v>1756</v>
      </c>
      <c r="J32" s="16">
        <v>1804</v>
      </c>
      <c r="K32" s="16">
        <v>1794</v>
      </c>
      <c r="L32" s="16">
        <v>1909</v>
      </c>
      <c r="M32" s="51">
        <v>1999</v>
      </c>
      <c r="N32" s="18">
        <f t="shared" si="0"/>
        <v>1765</v>
      </c>
    </row>
    <row r="33" spans="1:14" ht="12" customHeight="1">
      <c r="A33" s="10" t="str">
        <f>'Pregnant Women Participating'!A33</f>
        <v>North Carolina</v>
      </c>
      <c r="B33" s="18">
        <v>16247</v>
      </c>
      <c r="C33" s="16">
        <v>15956</v>
      </c>
      <c r="D33" s="16">
        <v>15582</v>
      </c>
      <c r="E33" s="16">
        <v>15548</v>
      </c>
      <c r="F33" s="16">
        <v>15632</v>
      </c>
      <c r="G33" s="16">
        <v>15933</v>
      </c>
      <c r="H33" s="16">
        <v>16147</v>
      </c>
      <c r="I33" s="16">
        <v>16140</v>
      </c>
      <c r="J33" s="16">
        <v>16259</v>
      </c>
      <c r="K33" s="16">
        <v>16294</v>
      </c>
      <c r="L33" s="16">
        <v>16624</v>
      </c>
      <c r="M33" s="51">
        <v>16647</v>
      </c>
      <c r="N33" s="18">
        <f t="shared" si="0"/>
        <v>16084.083333333334</v>
      </c>
    </row>
    <row r="34" spans="1:14" ht="12" customHeight="1">
      <c r="A34" s="10" t="str">
        <f>'Pregnant Women Participating'!A34</f>
        <v>South Carolina</v>
      </c>
      <c r="B34" s="18">
        <v>4324</v>
      </c>
      <c r="C34" s="16">
        <v>4070</v>
      </c>
      <c r="D34" s="16">
        <v>4006</v>
      </c>
      <c r="E34" s="16">
        <v>4002</v>
      </c>
      <c r="F34" s="16">
        <v>4022</v>
      </c>
      <c r="G34" s="16">
        <v>4133</v>
      </c>
      <c r="H34" s="16">
        <v>4152</v>
      </c>
      <c r="I34" s="16">
        <v>4231</v>
      </c>
      <c r="J34" s="16">
        <v>4205</v>
      </c>
      <c r="K34" s="16">
        <v>4244</v>
      </c>
      <c r="L34" s="16">
        <v>4391</v>
      </c>
      <c r="M34" s="51">
        <v>4486</v>
      </c>
      <c r="N34" s="18">
        <f t="shared" si="0"/>
        <v>4188.833333333333</v>
      </c>
    </row>
    <row r="35" spans="1:14" ht="12" customHeight="1">
      <c r="A35" s="10" t="str">
        <f>'Pregnant Women Participating'!A35</f>
        <v>Tennessee</v>
      </c>
      <c r="B35" s="18">
        <v>7683</v>
      </c>
      <c r="C35" s="16">
        <v>7719</v>
      </c>
      <c r="D35" s="16">
        <v>7629</v>
      </c>
      <c r="E35" s="16">
        <v>7297</v>
      </c>
      <c r="F35" s="16">
        <v>7250</v>
      </c>
      <c r="G35" s="16">
        <v>7304</v>
      </c>
      <c r="H35" s="16">
        <v>7276</v>
      </c>
      <c r="I35" s="16">
        <v>7324</v>
      </c>
      <c r="J35" s="16">
        <v>7191</v>
      </c>
      <c r="K35" s="16">
        <v>7171</v>
      </c>
      <c r="L35" s="16">
        <v>7122</v>
      </c>
      <c r="M35" s="51">
        <v>7125</v>
      </c>
      <c r="N35" s="18">
        <f t="shared" si="0"/>
        <v>7340.916666666667</v>
      </c>
    </row>
    <row r="36" spans="1:14" ht="12" customHeight="1">
      <c r="A36" s="10" t="str">
        <f>'Pregnant Women Participating'!A36</f>
        <v>Choctaw Indians, MS</v>
      </c>
      <c r="B36" s="18">
        <v>5</v>
      </c>
      <c r="C36" s="16">
        <v>7</v>
      </c>
      <c r="D36" s="16">
        <v>6</v>
      </c>
      <c r="E36" s="16">
        <v>9</v>
      </c>
      <c r="F36" s="16">
        <v>11</v>
      </c>
      <c r="G36" s="16">
        <v>5</v>
      </c>
      <c r="H36" s="16">
        <v>10</v>
      </c>
      <c r="I36" s="16">
        <v>10</v>
      </c>
      <c r="J36" s="16">
        <v>10</v>
      </c>
      <c r="K36" s="16">
        <v>9</v>
      </c>
      <c r="L36" s="16">
        <v>8</v>
      </c>
      <c r="M36" s="51">
        <v>10</v>
      </c>
      <c r="N36" s="18">
        <f t="shared" si="0"/>
        <v>8.333333333333334</v>
      </c>
    </row>
    <row r="37" spans="1:14" ht="12" customHeight="1">
      <c r="A37" s="10" t="str">
        <f>'Pregnant Women Participating'!A37</f>
        <v>Eastern Cherokee, NC</v>
      </c>
      <c r="B37" s="18">
        <v>43</v>
      </c>
      <c r="C37" s="16">
        <v>43</v>
      </c>
      <c r="D37" s="16">
        <v>42</v>
      </c>
      <c r="E37" s="16">
        <v>44</v>
      </c>
      <c r="F37" s="16">
        <v>43</v>
      </c>
      <c r="G37" s="16">
        <v>44</v>
      </c>
      <c r="H37" s="16">
        <v>38</v>
      </c>
      <c r="I37" s="16">
        <v>37</v>
      </c>
      <c r="J37" s="16">
        <v>46</v>
      </c>
      <c r="K37" s="16">
        <v>52</v>
      </c>
      <c r="L37" s="16">
        <v>46</v>
      </c>
      <c r="M37" s="51">
        <v>44</v>
      </c>
      <c r="N37" s="18">
        <f t="shared" si="0"/>
        <v>43.5</v>
      </c>
    </row>
    <row r="38" spans="1:14" s="23" customFormat="1" ht="24.75" customHeight="1">
      <c r="A38" s="19" t="str">
        <f>'Pregnant Women Participating'!A38</f>
        <v>Southeast Region</v>
      </c>
      <c r="B38" s="21">
        <v>101390</v>
      </c>
      <c r="C38" s="20">
        <v>99768</v>
      </c>
      <c r="D38" s="20">
        <v>98420</v>
      </c>
      <c r="E38" s="20">
        <v>96301</v>
      </c>
      <c r="F38" s="20">
        <v>95300</v>
      </c>
      <c r="G38" s="20">
        <v>95453</v>
      </c>
      <c r="H38" s="20">
        <v>95205</v>
      </c>
      <c r="I38" s="20">
        <v>94558</v>
      </c>
      <c r="J38" s="20">
        <v>93936</v>
      </c>
      <c r="K38" s="20">
        <v>89042</v>
      </c>
      <c r="L38" s="20">
        <v>89817</v>
      </c>
      <c r="M38" s="50">
        <v>90524</v>
      </c>
      <c r="N38" s="21">
        <f aca="true" t="shared" si="1" ref="N38:N69">IF(SUM(B38:M38)&gt;0,AVERAGE(B38:M38)," ")</f>
        <v>94976.16666666667</v>
      </c>
    </row>
    <row r="39" spans="1:14" ht="12" customHeight="1">
      <c r="A39" s="10" t="str">
        <f>'Pregnant Women Participating'!A39</f>
        <v>Illinois</v>
      </c>
      <c r="B39" s="18">
        <v>17399</v>
      </c>
      <c r="C39" s="16">
        <v>17208</v>
      </c>
      <c r="D39" s="16">
        <v>16857</v>
      </c>
      <c r="E39" s="16">
        <v>16659</v>
      </c>
      <c r="F39" s="16">
        <v>16549</v>
      </c>
      <c r="G39" s="16">
        <v>16737</v>
      </c>
      <c r="H39" s="16">
        <v>16592</v>
      </c>
      <c r="I39" s="16">
        <v>16456</v>
      </c>
      <c r="J39" s="16">
        <v>16371</v>
      </c>
      <c r="K39" s="16">
        <v>16313</v>
      </c>
      <c r="L39" s="16">
        <v>16358</v>
      </c>
      <c r="M39" s="51">
        <v>16488</v>
      </c>
      <c r="N39" s="18">
        <f t="shared" si="1"/>
        <v>16665.583333333332</v>
      </c>
    </row>
    <row r="40" spans="1:14" ht="12" customHeight="1">
      <c r="A40" s="10" t="str">
        <f>'Pregnant Women Participating'!A40</f>
        <v>Indiana</v>
      </c>
      <c r="B40" s="18">
        <v>7273</v>
      </c>
      <c r="C40" s="16">
        <v>7610</v>
      </c>
      <c r="D40" s="16">
        <v>7159</v>
      </c>
      <c r="E40" s="16">
        <v>6631</v>
      </c>
      <c r="F40" s="16">
        <v>6268</v>
      </c>
      <c r="G40" s="16">
        <v>6383</v>
      </c>
      <c r="H40" s="16">
        <v>6250</v>
      </c>
      <c r="I40" s="16">
        <v>6140</v>
      </c>
      <c r="J40" s="16">
        <v>6205</v>
      </c>
      <c r="K40" s="16">
        <v>6069</v>
      </c>
      <c r="L40" s="16">
        <v>6150</v>
      </c>
      <c r="M40" s="51">
        <v>6063</v>
      </c>
      <c r="N40" s="18">
        <f t="shared" si="1"/>
        <v>6516.75</v>
      </c>
    </row>
    <row r="41" spans="1:14" ht="12" customHeight="1">
      <c r="A41" s="10" t="str">
        <f>'Pregnant Women Participating'!A41</f>
        <v>Michigan</v>
      </c>
      <c r="B41" s="18">
        <v>10104</v>
      </c>
      <c r="C41" s="16">
        <v>9869</v>
      </c>
      <c r="D41" s="16">
        <v>9619</v>
      </c>
      <c r="E41" s="16">
        <v>9477</v>
      </c>
      <c r="F41" s="16">
        <v>9381</v>
      </c>
      <c r="G41" s="16">
        <v>9362</v>
      </c>
      <c r="H41" s="16">
        <v>9549</v>
      </c>
      <c r="I41" s="16">
        <v>9473</v>
      </c>
      <c r="J41" s="16">
        <v>9387</v>
      </c>
      <c r="K41" s="16">
        <v>9451</v>
      </c>
      <c r="L41" s="16">
        <v>9355</v>
      </c>
      <c r="M41" s="51">
        <v>9395</v>
      </c>
      <c r="N41" s="18">
        <f t="shared" si="1"/>
        <v>9535.166666666666</v>
      </c>
    </row>
    <row r="42" spans="1:14" ht="12" customHeight="1">
      <c r="A42" s="10" t="str">
        <f>'Pregnant Women Participating'!A42</f>
        <v>Minnesota</v>
      </c>
      <c r="B42" s="18">
        <v>9571</v>
      </c>
      <c r="C42" s="16">
        <v>9568</v>
      </c>
      <c r="D42" s="16">
        <v>9477</v>
      </c>
      <c r="E42" s="16">
        <v>9534</v>
      </c>
      <c r="F42" s="16">
        <v>9506</v>
      </c>
      <c r="G42" s="16">
        <v>9567</v>
      </c>
      <c r="H42" s="16">
        <v>9574</v>
      </c>
      <c r="I42" s="16">
        <v>9453</v>
      </c>
      <c r="J42" s="16">
        <v>9318</v>
      </c>
      <c r="K42" s="16">
        <v>9220</v>
      </c>
      <c r="L42" s="16">
        <v>9463</v>
      </c>
      <c r="M42" s="51">
        <v>9768</v>
      </c>
      <c r="N42" s="18">
        <f t="shared" si="1"/>
        <v>9501.583333333334</v>
      </c>
    </row>
    <row r="43" spans="1:14" ht="12" customHeight="1">
      <c r="A43" s="10" t="str">
        <f>'Pregnant Women Participating'!A43</f>
        <v>Ohio</v>
      </c>
      <c r="B43" s="18">
        <v>13370</v>
      </c>
      <c r="C43" s="16">
        <v>12839</v>
      </c>
      <c r="D43" s="16">
        <v>12233</v>
      </c>
      <c r="E43" s="16">
        <v>11790</v>
      </c>
      <c r="F43" s="16">
        <v>11528</v>
      </c>
      <c r="G43" s="16">
        <v>11526</v>
      </c>
      <c r="H43" s="16">
        <v>11396</v>
      </c>
      <c r="I43" s="16">
        <v>11305</v>
      </c>
      <c r="J43" s="16">
        <v>11308</v>
      </c>
      <c r="K43" s="16">
        <v>11325</v>
      </c>
      <c r="L43" s="16">
        <v>11459</v>
      </c>
      <c r="M43" s="51">
        <v>11520</v>
      </c>
      <c r="N43" s="18">
        <f t="shared" si="1"/>
        <v>11799.916666666666</v>
      </c>
    </row>
    <row r="44" spans="1:14" ht="12" customHeight="1">
      <c r="A44" s="10" t="str">
        <f>'Pregnant Women Participating'!A44</f>
        <v>Wisconsin</v>
      </c>
      <c r="B44" s="18">
        <v>6333</v>
      </c>
      <c r="C44" s="16">
        <v>6187</v>
      </c>
      <c r="D44" s="16">
        <v>5982</v>
      </c>
      <c r="E44" s="16">
        <v>5922</v>
      </c>
      <c r="F44" s="16">
        <v>5832</v>
      </c>
      <c r="G44" s="16">
        <v>5873</v>
      </c>
      <c r="H44" s="16">
        <v>5816</v>
      </c>
      <c r="I44" s="16">
        <v>5633</v>
      </c>
      <c r="J44" s="16">
        <v>5473</v>
      </c>
      <c r="K44" s="16">
        <v>5355</v>
      </c>
      <c r="L44" s="16">
        <v>5414</v>
      </c>
      <c r="M44" s="51">
        <v>5469</v>
      </c>
      <c r="N44" s="18">
        <f t="shared" si="1"/>
        <v>5774.083333333333</v>
      </c>
    </row>
    <row r="45" spans="1:14" s="23" customFormat="1" ht="24.75" customHeight="1">
      <c r="A45" s="19" t="str">
        <f>'Pregnant Women Participating'!A45</f>
        <v>Midwest Region</v>
      </c>
      <c r="B45" s="21">
        <v>64050</v>
      </c>
      <c r="C45" s="20">
        <v>63281</v>
      </c>
      <c r="D45" s="20">
        <v>61327</v>
      </c>
      <c r="E45" s="20">
        <v>60013</v>
      </c>
      <c r="F45" s="20">
        <v>59064</v>
      </c>
      <c r="G45" s="20">
        <v>59448</v>
      </c>
      <c r="H45" s="20">
        <v>59177</v>
      </c>
      <c r="I45" s="20">
        <v>58460</v>
      </c>
      <c r="J45" s="20">
        <v>58062</v>
      </c>
      <c r="K45" s="20">
        <v>57733</v>
      </c>
      <c r="L45" s="20">
        <v>58199</v>
      </c>
      <c r="M45" s="50">
        <v>58703</v>
      </c>
      <c r="N45" s="21">
        <f t="shared" si="1"/>
        <v>59793.083333333336</v>
      </c>
    </row>
    <row r="46" spans="1:14" ht="12" customHeight="1">
      <c r="A46" s="10" t="str">
        <f>'Pregnant Women Participating'!A46</f>
        <v>Arkansas</v>
      </c>
      <c r="B46" s="18">
        <v>3778</v>
      </c>
      <c r="C46" s="16">
        <v>3413</v>
      </c>
      <c r="D46" s="16">
        <v>3250</v>
      </c>
      <c r="E46" s="16">
        <v>3145</v>
      </c>
      <c r="F46" s="16">
        <v>3032</v>
      </c>
      <c r="G46" s="16">
        <v>3074</v>
      </c>
      <c r="H46" s="16">
        <v>3043</v>
      </c>
      <c r="I46" s="16">
        <v>2926</v>
      </c>
      <c r="J46" s="16">
        <v>2916</v>
      </c>
      <c r="K46" s="16">
        <v>2920</v>
      </c>
      <c r="L46" s="16">
        <v>2837</v>
      </c>
      <c r="M46" s="51">
        <v>2706</v>
      </c>
      <c r="N46" s="18">
        <f t="shared" si="1"/>
        <v>3086.6666666666665</v>
      </c>
    </row>
    <row r="47" spans="1:14" ht="12" customHeight="1">
      <c r="A47" s="10" t="str">
        <f>'Pregnant Women Participating'!A47</f>
        <v>Louisiana</v>
      </c>
      <c r="B47" s="18">
        <v>4502</v>
      </c>
      <c r="C47" s="16">
        <v>4160</v>
      </c>
      <c r="D47" s="16">
        <v>3841</v>
      </c>
      <c r="E47" s="16">
        <v>3477</v>
      </c>
      <c r="F47" s="16">
        <v>3211</v>
      </c>
      <c r="G47" s="16">
        <v>3032</v>
      </c>
      <c r="H47" s="16">
        <v>2906</v>
      </c>
      <c r="I47" s="16">
        <v>2800</v>
      </c>
      <c r="J47" s="16">
        <v>2710</v>
      </c>
      <c r="K47" s="16">
        <v>2732</v>
      </c>
      <c r="L47" s="16">
        <v>2790</v>
      </c>
      <c r="M47" s="51">
        <v>2860</v>
      </c>
      <c r="N47" s="18">
        <f t="shared" si="1"/>
        <v>3251.75</v>
      </c>
    </row>
    <row r="48" spans="1:14" ht="12" customHeight="1">
      <c r="A48" s="10" t="str">
        <f>'Pregnant Women Participating'!A48</f>
        <v>New Mexico</v>
      </c>
      <c r="B48" s="18">
        <v>3761</v>
      </c>
      <c r="C48" s="16">
        <v>3797</v>
      </c>
      <c r="D48" s="16">
        <v>3811</v>
      </c>
      <c r="E48" s="16">
        <v>3772</v>
      </c>
      <c r="F48" s="16">
        <v>3756</v>
      </c>
      <c r="G48" s="16">
        <v>3972</v>
      </c>
      <c r="H48" s="16">
        <v>3902</v>
      </c>
      <c r="I48" s="16">
        <v>3773</v>
      </c>
      <c r="J48" s="16">
        <v>3766</v>
      </c>
      <c r="K48" s="16">
        <v>3625</v>
      </c>
      <c r="L48" s="16">
        <v>3732</v>
      </c>
      <c r="M48" s="51">
        <v>3735</v>
      </c>
      <c r="N48" s="18">
        <f t="shared" si="1"/>
        <v>3783.5</v>
      </c>
    </row>
    <row r="49" spans="1:14" ht="12" customHeight="1">
      <c r="A49" s="10" t="str">
        <f>'Pregnant Women Participating'!A49</f>
        <v>Oklahoma</v>
      </c>
      <c r="B49" s="18">
        <v>5290</v>
      </c>
      <c r="C49" s="16">
        <v>5217</v>
      </c>
      <c r="D49" s="16">
        <v>5178</v>
      </c>
      <c r="E49" s="16">
        <v>5095</v>
      </c>
      <c r="F49" s="16">
        <v>5068</v>
      </c>
      <c r="G49" s="16">
        <v>5161</v>
      </c>
      <c r="H49" s="16">
        <v>5122</v>
      </c>
      <c r="I49" s="16">
        <v>5082</v>
      </c>
      <c r="J49" s="16">
        <v>5080</v>
      </c>
      <c r="K49" s="16">
        <v>5148</v>
      </c>
      <c r="L49" s="16">
        <v>5162</v>
      </c>
      <c r="M49" s="51">
        <v>5162</v>
      </c>
      <c r="N49" s="18">
        <f t="shared" si="1"/>
        <v>5147.083333333333</v>
      </c>
    </row>
    <row r="50" spans="1:14" ht="12" customHeight="1">
      <c r="A50" s="10" t="str">
        <f>'Pregnant Women Participating'!A50</f>
        <v>Texas</v>
      </c>
      <c r="B50" s="18">
        <v>91087</v>
      </c>
      <c r="C50" s="16">
        <v>91439</v>
      </c>
      <c r="D50" s="16">
        <v>89857</v>
      </c>
      <c r="E50" s="16">
        <v>88758</v>
      </c>
      <c r="F50" s="16">
        <v>88675</v>
      </c>
      <c r="G50" s="16">
        <v>89790</v>
      </c>
      <c r="H50" s="16">
        <v>90327</v>
      </c>
      <c r="I50" s="16">
        <v>90417</v>
      </c>
      <c r="J50" s="16">
        <v>90815</v>
      </c>
      <c r="K50" s="16">
        <v>90437</v>
      </c>
      <c r="L50" s="16">
        <v>91014</v>
      </c>
      <c r="M50" s="51">
        <v>92005</v>
      </c>
      <c r="N50" s="18">
        <f t="shared" si="1"/>
        <v>90385.08333333333</v>
      </c>
    </row>
    <row r="51" spans="1:14" ht="12" customHeight="1">
      <c r="A51" s="10" t="str">
        <f>'Pregnant Women Participating'!A51</f>
        <v>Acoma, Canoncito &amp; Laguna, NM</v>
      </c>
      <c r="B51" s="18">
        <v>60</v>
      </c>
      <c r="C51" s="16">
        <v>47</v>
      </c>
      <c r="D51" s="16">
        <v>53</v>
      </c>
      <c r="E51" s="16">
        <v>61</v>
      </c>
      <c r="F51" s="16">
        <v>60</v>
      </c>
      <c r="G51" s="16">
        <v>66</v>
      </c>
      <c r="H51" s="16">
        <v>56</v>
      </c>
      <c r="I51" s="16">
        <v>50</v>
      </c>
      <c r="J51" s="16">
        <v>54</v>
      </c>
      <c r="K51" s="16">
        <v>54</v>
      </c>
      <c r="L51" s="16">
        <v>55</v>
      </c>
      <c r="M51" s="51">
        <v>55</v>
      </c>
      <c r="N51" s="18">
        <f t="shared" si="1"/>
        <v>55.916666666666664</v>
      </c>
    </row>
    <row r="52" spans="1:14" ht="12" customHeight="1">
      <c r="A52" s="10" t="str">
        <f>'Pregnant Women Participating'!A52</f>
        <v>Eight Northern Pueblos, NM</v>
      </c>
      <c r="B52" s="18">
        <v>16</v>
      </c>
      <c r="C52" s="16">
        <v>20</v>
      </c>
      <c r="D52" s="16">
        <v>19</v>
      </c>
      <c r="E52" s="16">
        <v>17</v>
      </c>
      <c r="F52" s="16">
        <v>18</v>
      </c>
      <c r="G52" s="16">
        <v>21</v>
      </c>
      <c r="H52" s="16">
        <v>18</v>
      </c>
      <c r="I52" s="16">
        <v>21</v>
      </c>
      <c r="J52" s="16">
        <v>21</v>
      </c>
      <c r="K52" s="16">
        <v>21</v>
      </c>
      <c r="L52" s="16">
        <v>14</v>
      </c>
      <c r="M52" s="51">
        <v>11</v>
      </c>
      <c r="N52" s="18">
        <f t="shared" si="1"/>
        <v>18.083333333333332</v>
      </c>
    </row>
    <row r="53" spans="1:14" ht="12" customHeight="1">
      <c r="A53" s="10" t="str">
        <f>'Pregnant Women Participating'!A53</f>
        <v>Five Sandoval Pueblos, NM</v>
      </c>
      <c r="B53" s="18">
        <v>40</v>
      </c>
      <c r="C53" s="16">
        <v>45</v>
      </c>
      <c r="D53" s="16">
        <v>44</v>
      </c>
      <c r="E53" s="16">
        <v>56</v>
      </c>
      <c r="F53" s="16">
        <v>52</v>
      </c>
      <c r="G53" s="16">
        <v>50</v>
      </c>
      <c r="H53" s="16">
        <v>49</v>
      </c>
      <c r="I53" s="16">
        <v>52</v>
      </c>
      <c r="J53" s="16">
        <v>48</v>
      </c>
      <c r="K53" s="16">
        <v>42</v>
      </c>
      <c r="L53" s="16">
        <v>44</v>
      </c>
      <c r="M53" s="51">
        <v>46</v>
      </c>
      <c r="N53" s="18">
        <f t="shared" si="1"/>
        <v>47.333333333333336</v>
      </c>
    </row>
    <row r="54" spans="1:14" ht="12" customHeight="1">
      <c r="A54" s="10" t="str">
        <f>'Pregnant Women Participating'!A54</f>
        <v>Isleta Pueblo, NM</v>
      </c>
      <c r="B54" s="18">
        <v>63</v>
      </c>
      <c r="C54" s="16">
        <v>67</v>
      </c>
      <c r="D54" s="16">
        <v>65</v>
      </c>
      <c r="E54" s="16">
        <v>63</v>
      </c>
      <c r="F54" s="16">
        <v>63</v>
      </c>
      <c r="G54" s="16">
        <v>64</v>
      </c>
      <c r="H54" s="16">
        <v>68</v>
      </c>
      <c r="I54" s="16">
        <v>68</v>
      </c>
      <c r="J54" s="16">
        <v>67</v>
      </c>
      <c r="K54" s="16">
        <v>69</v>
      </c>
      <c r="L54" s="16">
        <v>76</v>
      </c>
      <c r="M54" s="51">
        <v>71</v>
      </c>
      <c r="N54" s="18">
        <f t="shared" si="1"/>
        <v>67</v>
      </c>
    </row>
    <row r="55" spans="1:14" ht="12" customHeight="1">
      <c r="A55" s="10" t="str">
        <f>'Pregnant Women Participating'!A55</f>
        <v>San Felipe Pueblo, NM</v>
      </c>
      <c r="B55" s="18">
        <v>33</v>
      </c>
      <c r="C55" s="16">
        <v>32</v>
      </c>
      <c r="D55" s="16">
        <v>32</v>
      </c>
      <c r="E55" s="16">
        <v>34</v>
      </c>
      <c r="F55" s="16">
        <v>33</v>
      </c>
      <c r="G55" s="16">
        <v>40</v>
      </c>
      <c r="H55" s="16">
        <v>34</v>
      </c>
      <c r="I55" s="16">
        <v>36</v>
      </c>
      <c r="J55" s="16">
        <v>30</v>
      </c>
      <c r="K55" s="16">
        <v>18</v>
      </c>
      <c r="L55" s="16">
        <v>22</v>
      </c>
      <c r="M55" s="51">
        <v>10</v>
      </c>
      <c r="N55" s="18">
        <f t="shared" si="1"/>
        <v>29.5</v>
      </c>
    </row>
    <row r="56" spans="1:14" ht="12" customHeight="1">
      <c r="A56" s="10" t="str">
        <f>'Pregnant Women Participating'!A56</f>
        <v>Santo Domingo Tribe, NM</v>
      </c>
      <c r="B56" s="18">
        <v>27</v>
      </c>
      <c r="C56" s="16">
        <v>26</v>
      </c>
      <c r="D56" s="16">
        <v>17</v>
      </c>
      <c r="E56" s="16">
        <v>23</v>
      </c>
      <c r="F56" s="16">
        <v>21</v>
      </c>
      <c r="G56" s="16">
        <v>30</v>
      </c>
      <c r="H56" s="16">
        <v>28</v>
      </c>
      <c r="I56" s="16">
        <v>30</v>
      </c>
      <c r="J56" s="16">
        <v>24</v>
      </c>
      <c r="K56" s="16">
        <v>18</v>
      </c>
      <c r="L56" s="16">
        <v>18</v>
      </c>
      <c r="M56" s="51">
        <v>18</v>
      </c>
      <c r="N56" s="18">
        <f t="shared" si="1"/>
        <v>23.333333333333332</v>
      </c>
    </row>
    <row r="57" spans="1:14" ht="12" customHeight="1">
      <c r="A57" s="10" t="str">
        <f>'Pregnant Women Participating'!A57</f>
        <v>Zuni Pueblo, NM</v>
      </c>
      <c r="B57" s="18">
        <v>78</v>
      </c>
      <c r="C57" s="16">
        <v>60</v>
      </c>
      <c r="D57" s="16">
        <v>65</v>
      </c>
      <c r="E57" s="16">
        <v>66</v>
      </c>
      <c r="F57" s="16">
        <v>67</v>
      </c>
      <c r="G57" s="16">
        <v>70</v>
      </c>
      <c r="H57" s="16">
        <v>70</v>
      </c>
      <c r="I57" s="16">
        <v>71</v>
      </c>
      <c r="J57" s="16">
        <v>70</v>
      </c>
      <c r="K57" s="16">
        <v>75</v>
      </c>
      <c r="L57" s="16">
        <v>78</v>
      </c>
      <c r="M57" s="51">
        <v>71</v>
      </c>
      <c r="N57" s="18">
        <f t="shared" si="1"/>
        <v>70.08333333333333</v>
      </c>
    </row>
    <row r="58" spans="1:14" ht="12" customHeight="1">
      <c r="A58" s="10" t="str">
        <f>'Pregnant Women Participating'!A58</f>
        <v>Cherokee Nation, OK</v>
      </c>
      <c r="B58" s="18">
        <v>192</v>
      </c>
      <c r="C58" s="16">
        <v>191</v>
      </c>
      <c r="D58" s="16">
        <v>193</v>
      </c>
      <c r="E58" s="16">
        <v>182</v>
      </c>
      <c r="F58" s="16">
        <v>170</v>
      </c>
      <c r="G58" s="16">
        <v>181</v>
      </c>
      <c r="H58" s="16">
        <v>194</v>
      </c>
      <c r="I58" s="16">
        <v>198</v>
      </c>
      <c r="J58" s="16">
        <v>185</v>
      </c>
      <c r="K58" s="16">
        <v>182</v>
      </c>
      <c r="L58" s="16">
        <v>165</v>
      </c>
      <c r="M58" s="51">
        <v>166</v>
      </c>
      <c r="N58" s="18">
        <f t="shared" si="1"/>
        <v>183.25</v>
      </c>
    </row>
    <row r="59" spans="1:14" ht="12" customHeight="1">
      <c r="A59" s="10" t="str">
        <f>'Pregnant Women Participating'!A59</f>
        <v>Chickasaw Nation, OK</v>
      </c>
      <c r="B59" s="18">
        <v>177</v>
      </c>
      <c r="C59" s="16">
        <v>174</v>
      </c>
      <c r="D59" s="16">
        <v>167</v>
      </c>
      <c r="E59" s="16">
        <v>162</v>
      </c>
      <c r="F59" s="16">
        <v>141</v>
      </c>
      <c r="G59" s="16">
        <v>142</v>
      </c>
      <c r="H59" s="16">
        <v>156</v>
      </c>
      <c r="I59" s="16">
        <v>150</v>
      </c>
      <c r="J59" s="16">
        <v>138</v>
      </c>
      <c r="K59" s="16">
        <v>144</v>
      </c>
      <c r="L59" s="16">
        <v>147</v>
      </c>
      <c r="M59" s="51">
        <v>160</v>
      </c>
      <c r="N59" s="18">
        <f t="shared" si="1"/>
        <v>154.83333333333334</v>
      </c>
    </row>
    <row r="60" spans="1:14" ht="12" customHeight="1">
      <c r="A60" s="10" t="str">
        <f>'Pregnant Women Participating'!A60</f>
        <v>Choctaw Nation, OK</v>
      </c>
      <c r="B60" s="18">
        <v>124</v>
      </c>
      <c r="C60" s="16">
        <v>115</v>
      </c>
      <c r="D60" s="16">
        <v>122</v>
      </c>
      <c r="E60" s="16">
        <v>122</v>
      </c>
      <c r="F60" s="16">
        <v>119</v>
      </c>
      <c r="G60" s="16">
        <v>113</v>
      </c>
      <c r="H60" s="16">
        <v>110</v>
      </c>
      <c r="I60" s="16">
        <v>110</v>
      </c>
      <c r="J60" s="16">
        <v>124</v>
      </c>
      <c r="K60" s="16">
        <v>127</v>
      </c>
      <c r="L60" s="16">
        <v>118</v>
      </c>
      <c r="M60" s="51">
        <v>135</v>
      </c>
      <c r="N60" s="18">
        <f t="shared" si="1"/>
        <v>119.91666666666667</v>
      </c>
    </row>
    <row r="61" spans="1:14" ht="12" customHeight="1">
      <c r="A61" s="10" t="str">
        <f>'Pregnant Women Participating'!A61</f>
        <v>Citizen Potawatomi Nation, OK</v>
      </c>
      <c r="B61" s="18">
        <v>49</v>
      </c>
      <c r="C61" s="16">
        <v>61</v>
      </c>
      <c r="D61" s="16">
        <v>45</v>
      </c>
      <c r="E61" s="16">
        <v>53</v>
      </c>
      <c r="F61" s="16">
        <v>46</v>
      </c>
      <c r="G61" s="16">
        <v>44</v>
      </c>
      <c r="H61" s="16">
        <v>50</v>
      </c>
      <c r="I61" s="16">
        <v>46</v>
      </c>
      <c r="J61" s="16">
        <v>44</v>
      </c>
      <c r="K61" s="16">
        <v>35</v>
      </c>
      <c r="L61" s="16">
        <v>43</v>
      </c>
      <c r="M61" s="51">
        <v>41</v>
      </c>
      <c r="N61" s="18">
        <f t="shared" si="1"/>
        <v>46.416666666666664</v>
      </c>
    </row>
    <row r="62" spans="1:14" ht="12" customHeight="1">
      <c r="A62" s="10" t="str">
        <f>'Pregnant Women Participating'!A62</f>
        <v>Inter-Tribal Council, OK</v>
      </c>
      <c r="B62" s="18">
        <v>24</v>
      </c>
      <c r="C62" s="16">
        <v>20</v>
      </c>
      <c r="D62" s="16">
        <v>19</v>
      </c>
      <c r="E62" s="16">
        <v>24</v>
      </c>
      <c r="F62" s="16">
        <v>24</v>
      </c>
      <c r="G62" s="16">
        <v>17</v>
      </c>
      <c r="H62" s="16">
        <v>18</v>
      </c>
      <c r="I62" s="16">
        <v>31</v>
      </c>
      <c r="J62" s="16">
        <v>28</v>
      </c>
      <c r="K62" s="16">
        <v>28</v>
      </c>
      <c r="L62" s="16">
        <v>25</v>
      </c>
      <c r="M62" s="51">
        <v>26</v>
      </c>
      <c r="N62" s="18">
        <f t="shared" si="1"/>
        <v>23.666666666666668</v>
      </c>
    </row>
    <row r="63" spans="1:14" ht="12" customHeight="1">
      <c r="A63" s="10" t="str">
        <f>'Pregnant Women Participating'!A63</f>
        <v>Muscogee Creek Nation, OK</v>
      </c>
      <c r="B63" s="18">
        <v>106</v>
      </c>
      <c r="C63" s="16">
        <v>103</v>
      </c>
      <c r="D63" s="16">
        <v>103</v>
      </c>
      <c r="E63" s="16">
        <v>99</v>
      </c>
      <c r="F63" s="16">
        <v>97</v>
      </c>
      <c r="G63" s="16">
        <v>91</v>
      </c>
      <c r="H63" s="16">
        <v>87</v>
      </c>
      <c r="I63" s="16">
        <v>85</v>
      </c>
      <c r="J63" s="16">
        <v>84</v>
      </c>
      <c r="K63" s="16">
        <v>82</v>
      </c>
      <c r="L63" s="16">
        <v>86</v>
      </c>
      <c r="M63" s="51">
        <v>93</v>
      </c>
      <c r="N63" s="18">
        <f t="shared" si="1"/>
        <v>93</v>
      </c>
    </row>
    <row r="64" spans="1:14" ht="12" customHeight="1">
      <c r="A64" s="10" t="str">
        <f>'Pregnant Women Participating'!A64</f>
        <v>Osage Tribal Council, OK</v>
      </c>
      <c r="B64" s="18">
        <v>98</v>
      </c>
      <c r="C64" s="16">
        <v>79</v>
      </c>
      <c r="D64" s="16">
        <v>97</v>
      </c>
      <c r="E64" s="16">
        <v>97</v>
      </c>
      <c r="F64" s="16">
        <v>76</v>
      </c>
      <c r="G64" s="16">
        <v>86</v>
      </c>
      <c r="H64" s="16">
        <v>92</v>
      </c>
      <c r="I64" s="16">
        <v>101</v>
      </c>
      <c r="J64" s="16">
        <v>109</v>
      </c>
      <c r="K64" s="16">
        <v>120</v>
      </c>
      <c r="L64" s="16">
        <v>122</v>
      </c>
      <c r="M64" s="51">
        <v>114</v>
      </c>
      <c r="N64" s="18">
        <f t="shared" si="1"/>
        <v>99.25</v>
      </c>
    </row>
    <row r="65" spans="1:14" ht="12" customHeight="1">
      <c r="A65" s="10" t="str">
        <f>'Pregnant Women Participating'!A65</f>
        <v>Otoe-Missouria Tribe, OK</v>
      </c>
      <c r="B65" s="18">
        <v>21</v>
      </c>
      <c r="C65" s="16">
        <v>13</v>
      </c>
      <c r="D65" s="16">
        <v>16</v>
      </c>
      <c r="E65" s="16">
        <v>18</v>
      </c>
      <c r="F65" s="16">
        <v>16</v>
      </c>
      <c r="G65" s="16">
        <v>16</v>
      </c>
      <c r="H65" s="16">
        <v>13</v>
      </c>
      <c r="I65" s="16">
        <v>18</v>
      </c>
      <c r="J65" s="16">
        <v>18</v>
      </c>
      <c r="K65" s="16">
        <v>21</v>
      </c>
      <c r="L65" s="16">
        <v>21</v>
      </c>
      <c r="M65" s="51">
        <v>20</v>
      </c>
      <c r="N65" s="18">
        <f t="shared" si="1"/>
        <v>17.583333333333332</v>
      </c>
    </row>
    <row r="66" spans="1:14" ht="12" customHeight="1">
      <c r="A66" s="10" t="str">
        <f>'Pregnant Women Participating'!A66</f>
        <v>Wichita, Caddo &amp; Delaware (WCD), OK</v>
      </c>
      <c r="B66" s="18">
        <v>151</v>
      </c>
      <c r="C66" s="16">
        <v>159</v>
      </c>
      <c r="D66" s="16">
        <v>162</v>
      </c>
      <c r="E66" s="16">
        <v>156</v>
      </c>
      <c r="F66" s="16">
        <v>147</v>
      </c>
      <c r="G66" s="16">
        <v>151</v>
      </c>
      <c r="H66" s="16">
        <v>146</v>
      </c>
      <c r="I66" s="16">
        <v>133</v>
      </c>
      <c r="J66" s="16">
        <v>137</v>
      </c>
      <c r="K66" s="16">
        <v>127</v>
      </c>
      <c r="L66" s="16">
        <v>132</v>
      </c>
      <c r="M66" s="51">
        <v>127</v>
      </c>
      <c r="N66" s="18">
        <f t="shared" si="1"/>
        <v>144</v>
      </c>
    </row>
    <row r="67" spans="1:14" s="23" customFormat="1" ht="24.75" customHeight="1">
      <c r="A67" s="19" t="str">
        <f>'Pregnant Women Participating'!A67</f>
        <v>Southwest Region</v>
      </c>
      <c r="B67" s="21">
        <v>109677</v>
      </c>
      <c r="C67" s="20">
        <v>109238</v>
      </c>
      <c r="D67" s="20">
        <v>107156</v>
      </c>
      <c r="E67" s="20">
        <v>105480</v>
      </c>
      <c r="F67" s="20">
        <v>104892</v>
      </c>
      <c r="G67" s="20">
        <v>106211</v>
      </c>
      <c r="H67" s="20">
        <v>106489</v>
      </c>
      <c r="I67" s="20">
        <v>106198</v>
      </c>
      <c r="J67" s="20">
        <v>106468</v>
      </c>
      <c r="K67" s="20">
        <v>106025</v>
      </c>
      <c r="L67" s="20">
        <v>106701</v>
      </c>
      <c r="M67" s="50">
        <v>107632</v>
      </c>
      <c r="N67" s="21">
        <f t="shared" si="1"/>
        <v>106847.25</v>
      </c>
    </row>
    <row r="68" spans="1:14" ht="12" customHeight="1">
      <c r="A68" s="10" t="str">
        <f>'Pregnant Women Participating'!A68</f>
        <v>Colorado</v>
      </c>
      <c r="B68" s="18">
        <v>7525</v>
      </c>
      <c r="C68" s="16">
        <v>7325</v>
      </c>
      <c r="D68" s="16">
        <v>7246</v>
      </c>
      <c r="E68" s="16">
        <v>7135</v>
      </c>
      <c r="F68" s="16">
        <v>7091</v>
      </c>
      <c r="G68" s="16">
        <v>7348</v>
      </c>
      <c r="H68" s="16">
        <v>7300</v>
      </c>
      <c r="I68" s="16">
        <v>7258</v>
      </c>
      <c r="J68" s="16">
        <v>7169</v>
      </c>
      <c r="K68" s="16">
        <v>7021</v>
      </c>
      <c r="L68" s="16">
        <v>7062</v>
      </c>
      <c r="M68" s="51">
        <v>7086</v>
      </c>
      <c r="N68" s="18">
        <f t="shared" si="1"/>
        <v>7213.833333333333</v>
      </c>
    </row>
    <row r="69" spans="1:14" ht="12" customHeight="1">
      <c r="A69" s="10" t="str">
        <f>'Pregnant Women Participating'!A69</f>
        <v>Iowa</v>
      </c>
      <c r="B69" s="18">
        <v>3612</v>
      </c>
      <c r="C69" s="16">
        <v>3447</v>
      </c>
      <c r="D69" s="16">
        <v>3357</v>
      </c>
      <c r="E69" s="16">
        <v>3322</v>
      </c>
      <c r="F69" s="16">
        <v>3231</v>
      </c>
      <c r="G69" s="16">
        <v>3250</v>
      </c>
      <c r="H69" s="16">
        <v>3228</v>
      </c>
      <c r="I69" s="16">
        <v>3193</v>
      </c>
      <c r="J69" s="16">
        <v>3261</v>
      </c>
      <c r="K69" s="16">
        <v>3295</v>
      </c>
      <c r="L69" s="16">
        <v>3349</v>
      </c>
      <c r="M69" s="51">
        <v>3331</v>
      </c>
      <c r="N69" s="18">
        <f t="shared" si="1"/>
        <v>3323</v>
      </c>
    </row>
    <row r="70" spans="1:14" ht="12" customHeight="1">
      <c r="A70" s="10" t="str">
        <f>'Pregnant Women Participating'!A70</f>
        <v>Kansas</v>
      </c>
      <c r="B70" s="18">
        <v>3521</v>
      </c>
      <c r="C70" s="16">
        <v>3492</v>
      </c>
      <c r="D70" s="16">
        <v>3460</v>
      </c>
      <c r="E70" s="16">
        <v>3451</v>
      </c>
      <c r="F70" s="16">
        <v>3445</v>
      </c>
      <c r="G70" s="16">
        <v>3433</v>
      </c>
      <c r="H70" s="16">
        <v>3480</v>
      </c>
      <c r="I70" s="16">
        <v>3495</v>
      </c>
      <c r="J70" s="16">
        <v>3470</v>
      </c>
      <c r="K70" s="16">
        <v>3268</v>
      </c>
      <c r="L70" s="16">
        <v>3554</v>
      </c>
      <c r="M70" s="51">
        <v>3595</v>
      </c>
      <c r="N70" s="18">
        <f aca="true" t="shared" si="2" ref="N70:N101">IF(SUM(B70:M70)&gt;0,AVERAGE(B70:M70)," ")</f>
        <v>3472</v>
      </c>
    </row>
    <row r="71" spans="1:14" ht="12" customHeight="1">
      <c r="A71" s="10" t="str">
        <f>'Pregnant Women Participating'!A71</f>
        <v>Missouri</v>
      </c>
      <c r="B71" s="18">
        <v>6475</v>
      </c>
      <c r="C71" s="16">
        <v>6250</v>
      </c>
      <c r="D71" s="16">
        <v>6411</v>
      </c>
      <c r="E71" s="16">
        <v>6381</v>
      </c>
      <c r="F71" s="16">
        <v>6312</v>
      </c>
      <c r="G71" s="16">
        <v>6503</v>
      </c>
      <c r="H71" s="16">
        <v>6533</v>
      </c>
      <c r="I71" s="16">
        <v>6501</v>
      </c>
      <c r="J71" s="16">
        <v>6544</v>
      </c>
      <c r="K71" s="16">
        <v>6390</v>
      </c>
      <c r="L71" s="16">
        <v>6460</v>
      </c>
      <c r="M71" s="51">
        <v>6398</v>
      </c>
      <c r="N71" s="18">
        <f t="shared" si="2"/>
        <v>6429.833333333333</v>
      </c>
    </row>
    <row r="72" spans="1:14" ht="12" customHeight="1">
      <c r="A72" s="10" t="str">
        <f>'Pregnant Women Participating'!A72</f>
        <v>Montana</v>
      </c>
      <c r="B72" s="18">
        <v>1402</v>
      </c>
      <c r="C72" s="16">
        <v>1296</v>
      </c>
      <c r="D72" s="16">
        <v>1606</v>
      </c>
      <c r="E72" s="16">
        <v>1596</v>
      </c>
      <c r="F72" s="16">
        <v>1414</v>
      </c>
      <c r="G72" s="16">
        <v>1521</v>
      </c>
      <c r="H72" s="16">
        <v>1576</v>
      </c>
      <c r="I72" s="16">
        <v>1638</v>
      </c>
      <c r="J72" s="16">
        <v>1622</v>
      </c>
      <c r="K72" s="16">
        <v>1603</v>
      </c>
      <c r="L72" s="16">
        <v>1646</v>
      </c>
      <c r="M72" s="51">
        <v>1586</v>
      </c>
      <c r="N72" s="18">
        <f t="shared" si="2"/>
        <v>1542.1666666666667</v>
      </c>
    </row>
    <row r="73" spans="1:14" ht="12" customHeight="1">
      <c r="A73" s="10" t="str">
        <f>'Pregnant Women Participating'!A73</f>
        <v>Nebraska</v>
      </c>
      <c r="B73" s="18">
        <v>2511</v>
      </c>
      <c r="C73" s="16">
        <v>2331</v>
      </c>
      <c r="D73" s="16">
        <v>2331</v>
      </c>
      <c r="E73" s="16">
        <v>2414</v>
      </c>
      <c r="F73" s="16">
        <v>2417</v>
      </c>
      <c r="G73" s="16">
        <v>2570</v>
      </c>
      <c r="H73" s="16">
        <v>2525</v>
      </c>
      <c r="I73" s="16">
        <v>2371</v>
      </c>
      <c r="J73" s="16">
        <v>2465</v>
      </c>
      <c r="K73" s="16">
        <v>2441</v>
      </c>
      <c r="L73" s="16">
        <v>2480</v>
      </c>
      <c r="M73" s="51">
        <v>2498</v>
      </c>
      <c r="N73" s="18">
        <f t="shared" si="2"/>
        <v>2446.1666666666665</v>
      </c>
    </row>
    <row r="74" spans="1:14" ht="12" customHeight="1">
      <c r="A74" s="10" t="str">
        <f>'Pregnant Women Participating'!A74</f>
        <v>North Dakota</v>
      </c>
      <c r="B74" s="18">
        <v>610</v>
      </c>
      <c r="C74" s="16">
        <v>624</v>
      </c>
      <c r="D74" s="16">
        <v>611</v>
      </c>
      <c r="E74" s="16">
        <v>605</v>
      </c>
      <c r="F74" s="16">
        <v>602</v>
      </c>
      <c r="G74" s="16">
        <v>625</v>
      </c>
      <c r="H74" s="16">
        <v>638</v>
      </c>
      <c r="I74" s="16">
        <v>600</v>
      </c>
      <c r="J74" s="16">
        <v>616</v>
      </c>
      <c r="K74" s="16">
        <v>600</v>
      </c>
      <c r="L74" s="16">
        <v>612</v>
      </c>
      <c r="M74" s="51">
        <v>621</v>
      </c>
      <c r="N74" s="18">
        <f t="shared" si="2"/>
        <v>613.6666666666666</v>
      </c>
    </row>
    <row r="75" spans="1:14" ht="12" customHeight="1">
      <c r="A75" s="10" t="str">
        <f>'Pregnant Women Participating'!A75</f>
        <v>South Dakota</v>
      </c>
      <c r="B75" s="18">
        <v>924</v>
      </c>
      <c r="C75" s="16">
        <v>931</v>
      </c>
      <c r="D75" s="16">
        <v>920</v>
      </c>
      <c r="E75" s="16">
        <v>952</v>
      </c>
      <c r="F75" s="16">
        <v>963</v>
      </c>
      <c r="G75" s="16">
        <v>1021</v>
      </c>
      <c r="H75" s="16">
        <v>1040</v>
      </c>
      <c r="I75" s="16">
        <v>1005</v>
      </c>
      <c r="J75" s="16">
        <v>1013</v>
      </c>
      <c r="K75" s="16">
        <v>1028</v>
      </c>
      <c r="L75" s="16">
        <v>1059</v>
      </c>
      <c r="M75" s="51">
        <v>1073</v>
      </c>
      <c r="N75" s="18">
        <f t="shared" si="2"/>
        <v>994.0833333333334</v>
      </c>
    </row>
    <row r="76" spans="1:14" ht="12" customHeight="1">
      <c r="A76" s="10" t="str">
        <f>'Pregnant Women Participating'!A76</f>
        <v>Utah</v>
      </c>
      <c r="B76" s="18">
        <v>7036</v>
      </c>
      <c r="C76" s="16">
        <v>7041</v>
      </c>
      <c r="D76" s="16">
        <v>7012</v>
      </c>
      <c r="E76" s="16">
        <v>6935</v>
      </c>
      <c r="F76" s="16">
        <v>6946</v>
      </c>
      <c r="G76" s="16">
        <v>7054</v>
      </c>
      <c r="H76" s="16">
        <v>7068</v>
      </c>
      <c r="I76" s="16">
        <v>7043</v>
      </c>
      <c r="J76" s="16">
        <v>6970</v>
      </c>
      <c r="K76" s="16">
        <v>6838</v>
      </c>
      <c r="L76" s="16">
        <v>6856</v>
      </c>
      <c r="M76" s="51">
        <v>6809</v>
      </c>
      <c r="N76" s="18">
        <f t="shared" si="2"/>
        <v>6967.333333333333</v>
      </c>
    </row>
    <row r="77" spans="1:14" ht="12" customHeight="1">
      <c r="A77" s="10" t="str">
        <f>'Pregnant Women Participating'!A77</f>
        <v>Wyoming</v>
      </c>
      <c r="B77" s="18">
        <v>896</v>
      </c>
      <c r="C77" s="16">
        <v>898</v>
      </c>
      <c r="D77" s="16">
        <v>937</v>
      </c>
      <c r="E77" s="16">
        <v>778</v>
      </c>
      <c r="F77" s="16">
        <v>828</v>
      </c>
      <c r="G77" s="16">
        <v>862</v>
      </c>
      <c r="H77" s="16">
        <v>854</v>
      </c>
      <c r="I77" s="16">
        <v>840</v>
      </c>
      <c r="J77" s="16">
        <v>803</v>
      </c>
      <c r="K77" s="16">
        <v>795</v>
      </c>
      <c r="L77" s="16">
        <v>763</v>
      </c>
      <c r="M77" s="51">
        <v>779</v>
      </c>
      <c r="N77" s="18">
        <f t="shared" si="2"/>
        <v>836.0833333333334</v>
      </c>
    </row>
    <row r="78" spans="1:14" ht="12" customHeight="1">
      <c r="A78" s="10" t="str">
        <f>'Pregnant Women Participating'!A78</f>
        <v>Ute Mountain Ute Tribe, CO</v>
      </c>
      <c r="B78" s="18">
        <v>10</v>
      </c>
      <c r="C78" s="16">
        <v>9</v>
      </c>
      <c r="D78" s="16">
        <v>11</v>
      </c>
      <c r="E78" s="16">
        <v>12</v>
      </c>
      <c r="F78" s="16">
        <v>11</v>
      </c>
      <c r="G78" s="16">
        <v>10</v>
      </c>
      <c r="H78" s="16">
        <v>9</v>
      </c>
      <c r="I78" s="16">
        <v>7</v>
      </c>
      <c r="J78" s="16">
        <v>7</v>
      </c>
      <c r="K78" s="16">
        <v>7</v>
      </c>
      <c r="L78" s="16">
        <v>10</v>
      </c>
      <c r="M78" s="51">
        <v>8</v>
      </c>
      <c r="N78" s="18">
        <f t="shared" si="2"/>
        <v>9.25</v>
      </c>
    </row>
    <row r="79" spans="1:14" ht="12" customHeight="1">
      <c r="A79" s="10" t="str">
        <f>'Pregnant Women Participating'!A79</f>
        <v>Omaha Sioux, NE</v>
      </c>
      <c r="B79" s="18">
        <v>7</v>
      </c>
      <c r="C79" s="16">
        <v>8</v>
      </c>
      <c r="D79" s="16">
        <v>8</v>
      </c>
      <c r="E79" s="16">
        <v>9</v>
      </c>
      <c r="F79" s="16">
        <v>6</v>
      </c>
      <c r="G79" s="16">
        <v>4</v>
      </c>
      <c r="H79" s="16">
        <v>4</v>
      </c>
      <c r="I79" s="16">
        <v>3</v>
      </c>
      <c r="J79" s="16">
        <v>4</v>
      </c>
      <c r="K79" s="16">
        <v>4</v>
      </c>
      <c r="L79" s="16">
        <v>4</v>
      </c>
      <c r="M79" s="51">
        <v>5</v>
      </c>
      <c r="N79" s="18">
        <f t="shared" si="2"/>
        <v>5.5</v>
      </c>
    </row>
    <row r="80" spans="1:14" ht="12" customHeight="1">
      <c r="A80" s="10" t="str">
        <f>'Pregnant Women Participating'!A80</f>
        <v>Santee Sioux, NE</v>
      </c>
      <c r="B80" s="18">
        <v>1</v>
      </c>
      <c r="C80" s="16">
        <v>2</v>
      </c>
      <c r="D80" s="16">
        <v>2</v>
      </c>
      <c r="E80" s="16">
        <v>2</v>
      </c>
      <c r="F80" s="16">
        <v>2</v>
      </c>
      <c r="G80" s="16">
        <v>3</v>
      </c>
      <c r="H80" s="16">
        <v>3</v>
      </c>
      <c r="I80" s="16">
        <v>2</v>
      </c>
      <c r="J80" s="16">
        <v>3</v>
      </c>
      <c r="K80" s="16">
        <v>3</v>
      </c>
      <c r="L80" s="16">
        <v>4</v>
      </c>
      <c r="M80" s="51">
        <v>2</v>
      </c>
      <c r="N80" s="18">
        <f t="shared" si="2"/>
        <v>2.4166666666666665</v>
      </c>
    </row>
    <row r="81" spans="1:14" ht="12" customHeight="1">
      <c r="A81" s="10" t="str">
        <f>'Pregnant Women Participating'!A81</f>
        <v>Winnebago Tribe, NE</v>
      </c>
      <c r="B81" s="18">
        <v>4</v>
      </c>
      <c r="C81" s="16">
        <v>7</v>
      </c>
      <c r="D81" s="16">
        <v>6</v>
      </c>
      <c r="E81" s="16">
        <v>4</v>
      </c>
      <c r="F81" s="16">
        <v>3</v>
      </c>
      <c r="G81" s="16">
        <v>5</v>
      </c>
      <c r="H81" s="16">
        <v>6</v>
      </c>
      <c r="I81" s="16">
        <v>5</v>
      </c>
      <c r="J81" s="16">
        <v>4</v>
      </c>
      <c r="K81" s="16">
        <v>3</v>
      </c>
      <c r="L81" s="16">
        <v>5</v>
      </c>
      <c r="M81" s="51">
        <v>2</v>
      </c>
      <c r="N81" s="18">
        <f t="shared" si="2"/>
        <v>4.5</v>
      </c>
    </row>
    <row r="82" spans="1:14" ht="12" customHeight="1">
      <c r="A82" s="10" t="str">
        <f>'Pregnant Women Participating'!A82</f>
        <v>Standing Rock Sioux Tribe, ND</v>
      </c>
      <c r="B82" s="18">
        <v>27</v>
      </c>
      <c r="C82" s="16">
        <v>23</v>
      </c>
      <c r="D82" s="16">
        <v>22</v>
      </c>
      <c r="E82" s="16">
        <v>19</v>
      </c>
      <c r="F82" s="16">
        <v>21</v>
      </c>
      <c r="G82" s="16">
        <v>20</v>
      </c>
      <c r="H82" s="16">
        <v>16</v>
      </c>
      <c r="I82" s="16">
        <v>15</v>
      </c>
      <c r="J82" s="16">
        <v>11</v>
      </c>
      <c r="K82" s="16">
        <v>14</v>
      </c>
      <c r="L82" s="16">
        <v>16</v>
      </c>
      <c r="M82" s="51">
        <v>17</v>
      </c>
      <c r="N82" s="18">
        <f t="shared" si="2"/>
        <v>18.416666666666668</v>
      </c>
    </row>
    <row r="83" spans="1:14" ht="12" customHeight="1">
      <c r="A83" s="10" t="str">
        <f>'Pregnant Women Participating'!A83</f>
        <v>Three Affiliated Tribes, ND</v>
      </c>
      <c r="B83" s="18">
        <v>5</v>
      </c>
      <c r="C83" s="16">
        <v>8</v>
      </c>
      <c r="D83" s="16">
        <v>8</v>
      </c>
      <c r="E83" s="16">
        <v>7</v>
      </c>
      <c r="F83" s="16">
        <v>13</v>
      </c>
      <c r="G83" s="16">
        <v>12</v>
      </c>
      <c r="H83" s="16">
        <v>13</v>
      </c>
      <c r="I83" s="16">
        <v>13</v>
      </c>
      <c r="J83" s="16">
        <v>12</v>
      </c>
      <c r="K83" s="16">
        <v>12</v>
      </c>
      <c r="L83" s="16">
        <v>10</v>
      </c>
      <c r="M83" s="51">
        <v>7</v>
      </c>
      <c r="N83" s="18">
        <f t="shared" si="2"/>
        <v>10</v>
      </c>
    </row>
    <row r="84" spans="1:14" ht="12" customHeight="1">
      <c r="A84" s="10" t="str">
        <f>'Pregnant Women Participating'!A84</f>
        <v>Cheyenne River Sioux, SD</v>
      </c>
      <c r="B84" s="18">
        <v>19</v>
      </c>
      <c r="C84" s="16">
        <v>16</v>
      </c>
      <c r="D84" s="16">
        <v>17</v>
      </c>
      <c r="E84" s="16">
        <v>17</v>
      </c>
      <c r="F84" s="16">
        <v>17</v>
      </c>
      <c r="G84" s="16">
        <v>21</v>
      </c>
      <c r="H84" s="16">
        <v>22</v>
      </c>
      <c r="I84" s="16">
        <v>21</v>
      </c>
      <c r="J84" s="16">
        <v>25</v>
      </c>
      <c r="K84" s="16">
        <v>21</v>
      </c>
      <c r="L84" s="16">
        <v>21</v>
      </c>
      <c r="M84" s="51">
        <v>20</v>
      </c>
      <c r="N84" s="18">
        <f t="shared" si="2"/>
        <v>19.75</v>
      </c>
    </row>
    <row r="85" spans="1:14" ht="12" customHeight="1">
      <c r="A85" s="10" t="str">
        <f>'Pregnant Women Participating'!A85</f>
        <v>Rosebud Sioux, SD</v>
      </c>
      <c r="B85" s="18">
        <v>88</v>
      </c>
      <c r="C85" s="16">
        <v>86</v>
      </c>
      <c r="D85" s="16">
        <v>85</v>
      </c>
      <c r="E85" s="16">
        <v>75</v>
      </c>
      <c r="F85" s="16">
        <v>65</v>
      </c>
      <c r="G85" s="16">
        <v>70</v>
      </c>
      <c r="H85" s="16">
        <v>74</v>
      </c>
      <c r="I85" s="16">
        <v>69</v>
      </c>
      <c r="J85" s="16">
        <v>73</v>
      </c>
      <c r="K85" s="16">
        <v>61</v>
      </c>
      <c r="L85" s="16">
        <v>68</v>
      </c>
      <c r="M85" s="51">
        <v>69</v>
      </c>
      <c r="N85" s="18">
        <f t="shared" si="2"/>
        <v>73.58333333333333</v>
      </c>
    </row>
    <row r="86" spans="1:14" ht="12" customHeight="1">
      <c r="A86" s="10" t="str">
        <f>'Pregnant Women Participating'!A86</f>
        <v>Northern Arapahoe, WY</v>
      </c>
      <c r="B86" s="18">
        <v>33</v>
      </c>
      <c r="C86" s="16">
        <v>33</v>
      </c>
      <c r="D86" s="16">
        <v>34</v>
      </c>
      <c r="E86" s="16">
        <v>24</v>
      </c>
      <c r="F86" s="16">
        <v>27</v>
      </c>
      <c r="G86" s="16">
        <v>25</v>
      </c>
      <c r="H86" s="16">
        <v>24</v>
      </c>
      <c r="I86" s="16">
        <v>24</v>
      </c>
      <c r="J86" s="16">
        <v>25</v>
      </c>
      <c r="K86" s="16">
        <v>38</v>
      </c>
      <c r="L86" s="16">
        <v>45</v>
      </c>
      <c r="M86" s="51">
        <v>45</v>
      </c>
      <c r="N86" s="18">
        <f t="shared" si="2"/>
        <v>31.416666666666668</v>
      </c>
    </row>
    <row r="87" spans="1:14" ht="12" customHeight="1">
      <c r="A87" s="10" t="str">
        <f>'Pregnant Women Participating'!A87</f>
        <v>Shoshone Tribe, WY</v>
      </c>
      <c r="B87" s="18">
        <v>4</v>
      </c>
      <c r="C87" s="16">
        <v>4</v>
      </c>
      <c r="D87" s="16">
        <v>4</v>
      </c>
      <c r="E87" s="16">
        <v>5</v>
      </c>
      <c r="F87" s="16">
        <v>5</v>
      </c>
      <c r="G87" s="16">
        <v>5</v>
      </c>
      <c r="H87" s="16">
        <v>4</v>
      </c>
      <c r="I87" s="16">
        <v>7</v>
      </c>
      <c r="J87" s="16">
        <v>7</v>
      </c>
      <c r="K87" s="16">
        <v>7</v>
      </c>
      <c r="L87" s="16">
        <v>8</v>
      </c>
      <c r="M87" s="51">
        <v>7</v>
      </c>
      <c r="N87" s="18">
        <f t="shared" si="2"/>
        <v>5.583333333333333</v>
      </c>
    </row>
    <row r="88" spans="1:14" s="23" customFormat="1" ht="24.75" customHeight="1">
      <c r="A88" s="19" t="str">
        <f>'Pregnant Women Participating'!A88</f>
        <v>Mountain Plains</v>
      </c>
      <c r="B88" s="21">
        <v>34710</v>
      </c>
      <c r="C88" s="20">
        <v>33831</v>
      </c>
      <c r="D88" s="20">
        <v>34088</v>
      </c>
      <c r="E88" s="20">
        <v>33743</v>
      </c>
      <c r="F88" s="20">
        <v>33419</v>
      </c>
      <c r="G88" s="20">
        <v>34362</v>
      </c>
      <c r="H88" s="20">
        <v>34417</v>
      </c>
      <c r="I88" s="20">
        <v>34110</v>
      </c>
      <c r="J88" s="20">
        <v>34104</v>
      </c>
      <c r="K88" s="20">
        <v>33449</v>
      </c>
      <c r="L88" s="20">
        <v>34032</v>
      </c>
      <c r="M88" s="50">
        <v>33958</v>
      </c>
      <c r="N88" s="21">
        <f t="shared" si="2"/>
        <v>34018.583333333336</v>
      </c>
    </row>
    <row r="89" spans="1:14" ht="12" customHeight="1">
      <c r="A89" s="11" t="str">
        <f>'Pregnant Women Participating'!A89</f>
        <v>Alaska</v>
      </c>
      <c r="B89" s="18">
        <v>2147</v>
      </c>
      <c r="C89" s="16">
        <v>2292</v>
      </c>
      <c r="D89" s="16">
        <v>2304</v>
      </c>
      <c r="E89" s="16">
        <v>2187</v>
      </c>
      <c r="F89" s="16">
        <v>2259</v>
      </c>
      <c r="G89" s="16">
        <v>2252</v>
      </c>
      <c r="H89" s="16">
        <v>2223</v>
      </c>
      <c r="I89" s="16">
        <v>2248</v>
      </c>
      <c r="J89" s="16">
        <v>2216</v>
      </c>
      <c r="K89" s="16">
        <v>2203</v>
      </c>
      <c r="L89" s="16">
        <v>2219</v>
      </c>
      <c r="M89" s="51">
        <v>2237</v>
      </c>
      <c r="N89" s="18">
        <f t="shared" si="2"/>
        <v>2232.25</v>
      </c>
    </row>
    <row r="90" spans="1:14" ht="12" customHeight="1">
      <c r="A90" s="11" t="str">
        <f>'Pregnant Women Participating'!A90</f>
        <v>American Samoa</v>
      </c>
      <c r="B90" s="18">
        <v>836</v>
      </c>
      <c r="C90" s="16">
        <v>813</v>
      </c>
      <c r="D90" s="16">
        <v>825</v>
      </c>
      <c r="E90" s="16">
        <v>805</v>
      </c>
      <c r="F90" s="16">
        <v>791</v>
      </c>
      <c r="G90" s="16">
        <v>817</v>
      </c>
      <c r="H90" s="16">
        <v>817</v>
      </c>
      <c r="I90" s="16">
        <v>845</v>
      </c>
      <c r="J90" s="16">
        <v>833</v>
      </c>
      <c r="K90" s="16">
        <v>820</v>
      </c>
      <c r="L90" s="16">
        <v>830</v>
      </c>
      <c r="M90" s="51">
        <v>812</v>
      </c>
      <c r="N90" s="18">
        <f t="shared" si="2"/>
        <v>820.3333333333334</v>
      </c>
    </row>
    <row r="91" spans="1:14" ht="12" customHeight="1">
      <c r="A91" s="11" t="str">
        <f>'Pregnant Women Participating'!A91</f>
        <v>Arizona</v>
      </c>
      <c r="B91" s="18">
        <v>12332</v>
      </c>
      <c r="C91" s="16">
        <v>11971</v>
      </c>
      <c r="D91" s="16">
        <v>11796</v>
      </c>
      <c r="E91" s="16">
        <v>11323</v>
      </c>
      <c r="F91" s="16">
        <v>11075</v>
      </c>
      <c r="G91" s="16">
        <v>11267</v>
      </c>
      <c r="H91" s="16">
        <v>11253</v>
      </c>
      <c r="I91" s="16">
        <v>11163</v>
      </c>
      <c r="J91" s="16">
        <v>11189</v>
      </c>
      <c r="K91" s="16">
        <v>11040</v>
      </c>
      <c r="L91" s="16">
        <v>11407</v>
      </c>
      <c r="M91" s="51">
        <v>11522</v>
      </c>
      <c r="N91" s="18">
        <f t="shared" si="2"/>
        <v>11444.833333333334</v>
      </c>
    </row>
    <row r="92" spans="1:14" ht="12" customHeight="1">
      <c r="A92" s="11" t="str">
        <f>'Pregnant Women Participating'!A92</f>
        <v>California</v>
      </c>
      <c r="B92" s="18">
        <v>110158</v>
      </c>
      <c r="C92" s="16">
        <v>109540</v>
      </c>
      <c r="D92" s="16">
        <v>110589</v>
      </c>
      <c r="E92" s="16">
        <v>110848</v>
      </c>
      <c r="F92" s="16">
        <v>109294</v>
      </c>
      <c r="G92" s="16">
        <v>112180</v>
      </c>
      <c r="H92" s="16">
        <v>111074</v>
      </c>
      <c r="I92" s="16">
        <v>108743</v>
      </c>
      <c r="J92" s="16">
        <v>109893</v>
      </c>
      <c r="K92" s="16">
        <v>109440</v>
      </c>
      <c r="L92" s="16">
        <v>109501</v>
      </c>
      <c r="M92" s="51">
        <v>110496</v>
      </c>
      <c r="N92" s="18">
        <f t="shared" si="2"/>
        <v>110146.33333333333</v>
      </c>
    </row>
    <row r="93" spans="1:14" ht="12" customHeight="1">
      <c r="A93" s="11" t="str">
        <f>'Pregnant Women Participating'!A93</f>
        <v>Guam</v>
      </c>
      <c r="B93" s="18">
        <v>511</v>
      </c>
      <c r="C93" s="16">
        <v>554</v>
      </c>
      <c r="D93" s="16">
        <v>569</v>
      </c>
      <c r="E93" s="16">
        <v>581</v>
      </c>
      <c r="F93" s="16">
        <v>588</v>
      </c>
      <c r="G93" s="16">
        <v>612</v>
      </c>
      <c r="H93" s="16">
        <v>598</v>
      </c>
      <c r="I93" s="16">
        <v>578</v>
      </c>
      <c r="J93" s="16">
        <v>568</v>
      </c>
      <c r="K93" s="16">
        <v>514</v>
      </c>
      <c r="L93" s="16">
        <v>510</v>
      </c>
      <c r="M93" s="51">
        <v>501</v>
      </c>
      <c r="N93" s="18">
        <f t="shared" si="2"/>
        <v>557</v>
      </c>
    </row>
    <row r="94" spans="1:14" ht="12" customHeight="1">
      <c r="A94" s="11" t="str">
        <f>'Pregnant Women Participating'!A94</f>
        <v>Hawaii</v>
      </c>
      <c r="B94" s="18">
        <v>3223</v>
      </c>
      <c r="C94" s="16">
        <v>3161</v>
      </c>
      <c r="D94" s="16">
        <v>3159</v>
      </c>
      <c r="E94" s="16">
        <v>3098</v>
      </c>
      <c r="F94" s="16">
        <v>3030</v>
      </c>
      <c r="G94" s="16">
        <v>3115</v>
      </c>
      <c r="H94" s="16">
        <v>3188</v>
      </c>
      <c r="I94" s="16">
        <v>3082</v>
      </c>
      <c r="J94" s="16">
        <v>3088</v>
      </c>
      <c r="K94" s="16">
        <v>3109</v>
      </c>
      <c r="L94" s="16">
        <v>3127</v>
      </c>
      <c r="M94" s="51">
        <v>3109</v>
      </c>
      <c r="N94" s="18">
        <f t="shared" si="2"/>
        <v>3124.0833333333335</v>
      </c>
    </row>
    <row r="95" spans="1:14" ht="12" customHeight="1">
      <c r="A95" s="11" t="str">
        <f>'Pregnant Women Participating'!A95</f>
        <v>Idaho</v>
      </c>
      <c r="B95" s="18">
        <v>3389</v>
      </c>
      <c r="C95" s="16">
        <v>3432</v>
      </c>
      <c r="D95" s="16">
        <v>3475</v>
      </c>
      <c r="E95" s="16">
        <v>3501</v>
      </c>
      <c r="F95" s="16">
        <v>3450</v>
      </c>
      <c r="G95" s="16">
        <v>3559</v>
      </c>
      <c r="H95" s="16">
        <v>3538</v>
      </c>
      <c r="I95" s="16">
        <v>3462</v>
      </c>
      <c r="J95" s="16">
        <v>3530</v>
      </c>
      <c r="K95" s="16">
        <v>3502</v>
      </c>
      <c r="L95" s="16">
        <v>3410</v>
      </c>
      <c r="M95" s="51">
        <v>3417</v>
      </c>
      <c r="N95" s="18">
        <f t="shared" si="2"/>
        <v>3472.0833333333335</v>
      </c>
    </row>
    <row r="96" spans="1:14" ht="12" customHeight="1">
      <c r="A96" s="11" t="str">
        <f>'Pregnant Women Participating'!A96</f>
        <v>Nevada</v>
      </c>
      <c r="B96" s="18">
        <v>5595</v>
      </c>
      <c r="C96" s="16">
        <v>5419</v>
      </c>
      <c r="D96" s="16">
        <v>5136</v>
      </c>
      <c r="E96" s="16">
        <v>4992</v>
      </c>
      <c r="F96" s="16">
        <v>4836</v>
      </c>
      <c r="G96" s="16">
        <v>4655</v>
      </c>
      <c r="H96" s="16">
        <v>4486</v>
      </c>
      <c r="I96" s="16">
        <v>4407</v>
      </c>
      <c r="J96" s="16">
        <v>4421</v>
      </c>
      <c r="K96" s="16">
        <v>4467</v>
      </c>
      <c r="L96" s="16">
        <v>4590</v>
      </c>
      <c r="M96" s="51">
        <v>4800</v>
      </c>
      <c r="N96" s="18">
        <f t="shared" si="2"/>
        <v>4817</v>
      </c>
    </row>
    <row r="97" spans="1:14" ht="12" customHeight="1">
      <c r="A97" s="11" t="str">
        <f>'Pregnant Women Participating'!A97</f>
        <v>Oregon</v>
      </c>
      <c r="B97" s="18">
        <v>9321</v>
      </c>
      <c r="C97" s="16">
        <v>9357</v>
      </c>
      <c r="D97" s="16">
        <v>9426</v>
      </c>
      <c r="E97" s="16">
        <v>9320</v>
      </c>
      <c r="F97" s="16">
        <v>9172</v>
      </c>
      <c r="G97" s="16">
        <v>9278</v>
      </c>
      <c r="H97" s="16">
        <v>9293</v>
      </c>
      <c r="I97" s="16">
        <v>9244</v>
      </c>
      <c r="J97" s="16">
        <v>9243</v>
      </c>
      <c r="K97" s="16">
        <v>9016</v>
      </c>
      <c r="L97" s="16">
        <v>9038</v>
      </c>
      <c r="M97" s="51">
        <v>8951</v>
      </c>
      <c r="N97" s="18">
        <f t="shared" si="2"/>
        <v>9221.583333333334</v>
      </c>
    </row>
    <row r="98" spans="1:14" ht="12" customHeight="1">
      <c r="A98" s="11" t="str">
        <f>'Pregnant Women Participating'!A98</f>
        <v>Washington</v>
      </c>
      <c r="B98" s="18">
        <v>11742</v>
      </c>
      <c r="C98" s="16">
        <v>12466</v>
      </c>
      <c r="D98" s="16">
        <v>12537</v>
      </c>
      <c r="E98" s="16">
        <v>12499</v>
      </c>
      <c r="F98" s="16">
        <v>12267</v>
      </c>
      <c r="G98" s="16">
        <v>12376</v>
      </c>
      <c r="H98" s="16">
        <v>12227</v>
      </c>
      <c r="I98" s="16">
        <v>11904</v>
      </c>
      <c r="J98" s="16">
        <v>11855</v>
      </c>
      <c r="K98" s="16">
        <v>11577</v>
      </c>
      <c r="L98" s="16">
        <v>11667</v>
      </c>
      <c r="M98" s="51">
        <v>11690</v>
      </c>
      <c r="N98" s="18">
        <f t="shared" si="2"/>
        <v>12067.25</v>
      </c>
    </row>
    <row r="99" spans="1:14" ht="12" customHeight="1">
      <c r="A99" s="11" t="str">
        <f>'Pregnant Women Participating'!A99</f>
        <v>Northern Marianas</v>
      </c>
      <c r="B99" s="18">
        <v>317</v>
      </c>
      <c r="C99" s="16">
        <v>295</v>
      </c>
      <c r="D99" s="16">
        <v>275</v>
      </c>
      <c r="E99" s="16">
        <v>267</v>
      </c>
      <c r="F99" s="16">
        <v>294</v>
      </c>
      <c r="G99" s="16">
        <v>312</v>
      </c>
      <c r="H99" s="16">
        <v>319</v>
      </c>
      <c r="I99" s="16">
        <v>313</v>
      </c>
      <c r="J99" s="16">
        <v>309</v>
      </c>
      <c r="K99" s="16">
        <v>303</v>
      </c>
      <c r="L99" s="16">
        <v>293</v>
      </c>
      <c r="M99" s="51">
        <v>299</v>
      </c>
      <c r="N99" s="18">
        <f t="shared" si="2"/>
        <v>299.6666666666667</v>
      </c>
    </row>
    <row r="100" spans="1:14" ht="12" customHeight="1">
      <c r="A100" s="11" t="str">
        <f>'Pregnant Women Participating'!A100</f>
        <v>Inter-Tribal Council, AZ</v>
      </c>
      <c r="B100" s="18">
        <v>593</v>
      </c>
      <c r="C100" s="16">
        <v>547</v>
      </c>
      <c r="D100" s="16">
        <v>532</v>
      </c>
      <c r="E100" s="16">
        <v>486</v>
      </c>
      <c r="F100" s="16">
        <v>458</v>
      </c>
      <c r="G100" s="16">
        <v>474</v>
      </c>
      <c r="H100" s="16">
        <v>458</v>
      </c>
      <c r="I100" s="16">
        <v>473</v>
      </c>
      <c r="J100" s="16">
        <v>462</v>
      </c>
      <c r="K100" s="16">
        <v>470</v>
      </c>
      <c r="L100" s="16">
        <v>457</v>
      </c>
      <c r="M100" s="51">
        <v>458</v>
      </c>
      <c r="N100" s="18">
        <f t="shared" si="2"/>
        <v>489</v>
      </c>
    </row>
    <row r="101" spans="1:14" ht="12" customHeight="1">
      <c r="A101" s="11" t="str">
        <f>'Pregnant Women Participating'!A101</f>
        <v>Navajo Nation, AZ</v>
      </c>
      <c r="B101" s="18">
        <v>834</v>
      </c>
      <c r="C101" s="16">
        <v>859</v>
      </c>
      <c r="D101" s="16">
        <v>838</v>
      </c>
      <c r="E101" s="16">
        <v>856</v>
      </c>
      <c r="F101" s="16">
        <v>781</v>
      </c>
      <c r="G101" s="16">
        <v>818</v>
      </c>
      <c r="H101" s="16">
        <v>821</v>
      </c>
      <c r="I101" s="16">
        <v>809</v>
      </c>
      <c r="J101" s="16">
        <v>829</v>
      </c>
      <c r="K101" s="16">
        <v>849</v>
      </c>
      <c r="L101" s="16">
        <v>825</v>
      </c>
      <c r="M101" s="51">
        <v>847</v>
      </c>
      <c r="N101" s="18">
        <f t="shared" si="2"/>
        <v>830.5</v>
      </c>
    </row>
    <row r="102" spans="1:14" ht="12" customHeight="1">
      <c r="A102" s="11" t="str">
        <f>'Pregnant Women Participating'!A102</f>
        <v>Inter-Tribal Council, NV</v>
      </c>
      <c r="B102" s="18">
        <v>111</v>
      </c>
      <c r="C102" s="16">
        <v>103</v>
      </c>
      <c r="D102" s="16">
        <v>107</v>
      </c>
      <c r="E102" s="16">
        <v>108</v>
      </c>
      <c r="F102" s="16">
        <v>107</v>
      </c>
      <c r="G102" s="16">
        <v>96</v>
      </c>
      <c r="H102" s="16">
        <v>80</v>
      </c>
      <c r="I102" s="16">
        <v>88</v>
      </c>
      <c r="J102" s="16">
        <v>101</v>
      </c>
      <c r="K102" s="16">
        <v>107</v>
      </c>
      <c r="L102" s="16">
        <v>106</v>
      </c>
      <c r="M102" s="51">
        <v>96</v>
      </c>
      <c r="N102" s="18">
        <f>IF(SUM(B102:M102)&gt;0,AVERAGE(B102:M102)," ")</f>
        <v>100.83333333333333</v>
      </c>
    </row>
    <row r="103" spans="1:14" s="23" customFormat="1" ht="24.75" customHeight="1">
      <c r="A103" s="19" t="str">
        <f>'Pregnant Women Participating'!A103</f>
        <v>Western Region</v>
      </c>
      <c r="B103" s="57">
        <v>161109</v>
      </c>
      <c r="C103" s="58">
        <v>160809</v>
      </c>
      <c r="D103" s="58">
        <v>161568</v>
      </c>
      <c r="E103" s="58">
        <v>160871</v>
      </c>
      <c r="F103" s="58">
        <v>158402</v>
      </c>
      <c r="G103" s="58">
        <v>161811</v>
      </c>
      <c r="H103" s="58">
        <v>160375</v>
      </c>
      <c r="I103" s="58">
        <v>157359</v>
      </c>
      <c r="J103" s="58">
        <v>158537</v>
      </c>
      <c r="K103" s="58">
        <v>157417</v>
      </c>
      <c r="L103" s="58">
        <v>157980</v>
      </c>
      <c r="M103" s="59">
        <v>159235</v>
      </c>
      <c r="N103" s="21">
        <f>IF(SUM(B103:M103)&gt;0,AVERAGE(B103:M103)," ")</f>
        <v>159622.75</v>
      </c>
    </row>
    <row r="104" spans="1:14" s="31" customFormat="1" ht="16.5" customHeight="1" thickBot="1">
      <c r="A104" s="28" t="str">
        <f>'Pregnant Women Participating'!A104</f>
        <v>TOTAL</v>
      </c>
      <c r="B104" s="29">
        <v>591707</v>
      </c>
      <c r="C104" s="30">
        <v>585369</v>
      </c>
      <c r="D104" s="30">
        <v>579783</v>
      </c>
      <c r="E104" s="30">
        <v>572283</v>
      </c>
      <c r="F104" s="30">
        <v>565020</v>
      </c>
      <c r="G104" s="30">
        <v>572393</v>
      </c>
      <c r="H104" s="30">
        <v>570120</v>
      </c>
      <c r="I104" s="30">
        <v>563934</v>
      </c>
      <c r="J104" s="30">
        <v>562978</v>
      </c>
      <c r="K104" s="30">
        <v>554466</v>
      </c>
      <c r="L104" s="30">
        <v>561279</v>
      </c>
      <c r="M104" s="52">
        <v>563925</v>
      </c>
      <c r="N104" s="29">
        <f>IF(SUM(B104:M104)&gt;0,AVERAGE(B104:M104)," ")</f>
        <v>570271.4166666666</v>
      </c>
    </row>
    <row r="105" s="7" customFormat="1" ht="12.75" customHeight="1" thickTop="1">
      <c r="A105" s="12"/>
    </row>
    <row r="106" ht="12">
      <c r="A106" s="12"/>
    </row>
    <row r="107" s="33" customFormat="1" ht="12.75">
      <c r="A107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11,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40087</v>
      </c>
      <c r="C5" s="25">
        <f>DATE(RIGHT(A2,4)-1,11,1)</f>
        <v>40118</v>
      </c>
      <c r="D5" s="25">
        <f>DATE(RIGHT(A2,4)-1,12,1)</f>
        <v>40148</v>
      </c>
      <c r="E5" s="25">
        <f>DATE(RIGHT(A2,4),1,1)</f>
        <v>40179</v>
      </c>
      <c r="F5" s="25">
        <f>DATE(RIGHT(A2,4),2,1)</f>
        <v>40210</v>
      </c>
      <c r="G5" s="25">
        <f>DATE(RIGHT(A2,4),3,1)</f>
        <v>40238</v>
      </c>
      <c r="H5" s="25">
        <f>DATE(RIGHT(A2,4),4,1)</f>
        <v>40269</v>
      </c>
      <c r="I5" s="25">
        <f>DATE(RIGHT(A2,4),5,1)</f>
        <v>40299</v>
      </c>
      <c r="J5" s="25">
        <f>DATE(RIGHT(A2,4),6,1)</f>
        <v>40330</v>
      </c>
      <c r="K5" s="25">
        <f>DATE(RIGHT(A2,4),7,1)</f>
        <v>40360</v>
      </c>
      <c r="L5" s="25">
        <f>DATE(RIGHT(A2,4),8,1)</f>
        <v>40391</v>
      </c>
      <c r="M5" s="25">
        <f>DATE(RIGHT(A2,4),9,1)</f>
        <v>40422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3499</v>
      </c>
      <c r="C6" s="16">
        <v>3521</v>
      </c>
      <c r="D6" s="16">
        <v>3587</v>
      </c>
      <c r="E6" s="16">
        <v>3408</v>
      </c>
      <c r="F6" s="16">
        <v>3199</v>
      </c>
      <c r="G6" s="16">
        <v>3194</v>
      </c>
      <c r="H6" s="16">
        <v>3127</v>
      </c>
      <c r="I6" s="16">
        <v>3066</v>
      </c>
      <c r="J6" s="16">
        <v>3035</v>
      </c>
      <c r="K6" s="16">
        <v>2985</v>
      </c>
      <c r="L6" s="16">
        <v>2988</v>
      </c>
      <c r="M6" s="51">
        <v>3037</v>
      </c>
      <c r="N6" s="18">
        <f aca="true" t="shared" si="0" ref="N6:N37">IF(SUM(B6:M6)&gt;0,AVERAGE(B6:M6)," ")</f>
        <v>3220.5</v>
      </c>
    </row>
    <row r="7" spans="1:14" s="7" customFormat="1" ht="12" customHeight="1">
      <c r="A7" s="10" t="str">
        <f>'Pregnant Women Participating'!A7</f>
        <v>Maine</v>
      </c>
      <c r="B7" s="18">
        <v>2022</v>
      </c>
      <c r="C7" s="16">
        <v>2045</v>
      </c>
      <c r="D7" s="16">
        <v>2013</v>
      </c>
      <c r="E7" s="16">
        <v>1971</v>
      </c>
      <c r="F7" s="16">
        <v>1932</v>
      </c>
      <c r="G7" s="16">
        <v>1907</v>
      </c>
      <c r="H7" s="16">
        <v>1859</v>
      </c>
      <c r="I7" s="16">
        <v>1874</v>
      </c>
      <c r="J7" s="16">
        <v>1887</v>
      </c>
      <c r="K7" s="16">
        <v>1914</v>
      </c>
      <c r="L7" s="16">
        <v>1899</v>
      </c>
      <c r="M7" s="51">
        <v>1914</v>
      </c>
      <c r="N7" s="18">
        <f t="shared" si="0"/>
        <v>1936.4166666666667</v>
      </c>
    </row>
    <row r="8" spans="1:14" s="7" customFormat="1" ht="12" customHeight="1">
      <c r="A8" s="10" t="str">
        <f>'Pregnant Women Participating'!A8</f>
        <v>Massachusetts</v>
      </c>
      <c r="B8" s="18">
        <v>8262</v>
      </c>
      <c r="C8" s="16">
        <v>8196</v>
      </c>
      <c r="D8" s="16">
        <v>7889</v>
      </c>
      <c r="E8" s="16">
        <v>7810</v>
      </c>
      <c r="F8" s="16">
        <v>7479</v>
      </c>
      <c r="G8" s="16">
        <v>7426</v>
      </c>
      <c r="H8" s="16">
        <v>7261</v>
      </c>
      <c r="I8" s="16">
        <v>7241</v>
      </c>
      <c r="J8" s="16">
        <v>7398</v>
      </c>
      <c r="K8" s="16">
        <v>7332</v>
      </c>
      <c r="L8" s="16">
        <v>7331</v>
      </c>
      <c r="M8" s="51">
        <v>6888</v>
      </c>
      <c r="N8" s="18">
        <f t="shared" si="0"/>
        <v>7542.75</v>
      </c>
    </row>
    <row r="9" spans="1:14" s="7" customFormat="1" ht="12" customHeight="1">
      <c r="A9" s="10" t="str">
        <f>'Pregnant Women Participating'!A9</f>
        <v>New Hampshire</v>
      </c>
      <c r="B9" s="18">
        <v>1106</v>
      </c>
      <c r="C9" s="16">
        <v>1112</v>
      </c>
      <c r="D9" s="16">
        <v>1097</v>
      </c>
      <c r="E9" s="16">
        <v>1080</v>
      </c>
      <c r="F9" s="16">
        <v>1026</v>
      </c>
      <c r="G9" s="16">
        <v>1056</v>
      </c>
      <c r="H9" s="16">
        <v>1060</v>
      </c>
      <c r="I9" s="16">
        <v>1054</v>
      </c>
      <c r="J9" s="16">
        <v>1033</v>
      </c>
      <c r="K9" s="16">
        <v>1110</v>
      </c>
      <c r="L9" s="16">
        <v>1166</v>
      </c>
      <c r="M9" s="51">
        <v>1213</v>
      </c>
      <c r="N9" s="18">
        <f t="shared" si="0"/>
        <v>1092.75</v>
      </c>
    </row>
    <row r="10" spans="1:14" s="7" customFormat="1" ht="12" customHeight="1">
      <c r="A10" s="10" t="str">
        <f>'Pregnant Women Participating'!A10</f>
        <v>New York</v>
      </c>
      <c r="B10" s="18">
        <v>27935</v>
      </c>
      <c r="C10" s="16">
        <v>27938</v>
      </c>
      <c r="D10" s="16">
        <v>27600</v>
      </c>
      <c r="E10" s="16">
        <v>27388</v>
      </c>
      <c r="F10" s="16">
        <v>26449</v>
      </c>
      <c r="G10" s="16">
        <v>26731</v>
      </c>
      <c r="H10" s="16">
        <v>26427</v>
      </c>
      <c r="I10" s="16">
        <v>26167</v>
      </c>
      <c r="J10" s="16">
        <v>26048</v>
      </c>
      <c r="K10" s="16">
        <v>26176</v>
      </c>
      <c r="L10" s="16">
        <v>26520</v>
      </c>
      <c r="M10" s="51">
        <v>26430</v>
      </c>
      <c r="N10" s="18">
        <f t="shared" si="0"/>
        <v>26817.416666666668</v>
      </c>
    </row>
    <row r="11" spans="1:14" s="7" customFormat="1" ht="12" customHeight="1">
      <c r="A11" s="10" t="str">
        <f>'Pregnant Women Participating'!A11</f>
        <v>Rhode Island</v>
      </c>
      <c r="B11" s="18">
        <v>1902</v>
      </c>
      <c r="C11" s="16">
        <v>1834</v>
      </c>
      <c r="D11" s="16">
        <v>1885</v>
      </c>
      <c r="E11" s="16">
        <v>1956</v>
      </c>
      <c r="F11" s="16">
        <v>1934</v>
      </c>
      <c r="G11" s="16">
        <v>1955</v>
      </c>
      <c r="H11" s="16">
        <v>1880</v>
      </c>
      <c r="I11" s="16">
        <v>1850</v>
      </c>
      <c r="J11" s="16">
        <v>1847</v>
      </c>
      <c r="K11" s="16">
        <v>1828</v>
      </c>
      <c r="L11" s="16">
        <v>1836</v>
      </c>
      <c r="M11" s="51">
        <v>1920</v>
      </c>
      <c r="N11" s="18">
        <f t="shared" si="0"/>
        <v>1885.5833333333333</v>
      </c>
    </row>
    <row r="12" spans="1:14" s="7" customFormat="1" ht="12" customHeight="1">
      <c r="A12" s="10" t="str">
        <f>'Pregnant Women Participating'!A12</f>
        <v>Vermont</v>
      </c>
      <c r="B12" s="18">
        <v>883</v>
      </c>
      <c r="C12" s="16">
        <v>852</v>
      </c>
      <c r="D12" s="16">
        <v>855</v>
      </c>
      <c r="E12" s="16">
        <v>885</v>
      </c>
      <c r="F12" s="16">
        <v>882</v>
      </c>
      <c r="G12" s="16">
        <v>860</v>
      </c>
      <c r="H12" s="16">
        <v>877</v>
      </c>
      <c r="I12" s="16">
        <v>876</v>
      </c>
      <c r="J12" s="16">
        <v>883</v>
      </c>
      <c r="K12" s="16">
        <v>887</v>
      </c>
      <c r="L12" s="16">
        <v>876</v>
      </c>
      <c r="M12" s="51">
        <v>900</v>
      </c>
      <c r="N12" s="18">
        <f t="shared" si="0"/>
        <v>876.3333333333334</v>
      </c>
    </row>
    <row r="13" spans="1:14" s="7" customFormat="1" ht="12" customHeight="1">
      <c r="A13" s="10" t="str">
        <f>'Pregnant Women Participating'!A13</f>
        <v>Indian Township, ME</v>
      </c>
      <c r="B13" s="18">
        <v>5</v>
      </c>
      <c r="C13" s="16">
        <v>6</v>
      </c>
      <c r="D13" s="16">
        <v>6</v>
      </c>
      <c r="E13" s="16">
        <v>3</v>
      </c>
      <c r="F13" s="16">
        <v>3</v>
      </c>
      <c r="G13" s="16">
        <v>4</v>
      </c>
      <c r="H13" s="16">
        <v>1</v>
      </c>
      <c r="I13" s="16">
        <v>1</v>
      </c>
      <c r="J13" s="16">
        <v>1</v>
      </c>
      <c r="K13" s="16">
        <v>1</v>
      </c>
      <c r="L13" s="16">
        <v>2</v>
      </c>
      <c r="M13" s="51">
        <v>5</v>
      </c>
      <c r="N13" s="18">
        <f t="shared" si="0"/>
        <v>3.1666666666666665</v>
      </c>
    </row>
    <row r="14" spans="1:14" s="7" customFormat="1" ht="12" customHeight="1">
      <c r="A14" s="10" t="str">
        <f>'Pregnant Women Participating'!A14</f>
        <v>Pleasant Point, ME</v>
      </c>
      <c r="B14" s="18">
        <v>6</v>
      </c>
      <c r="C14" s="16">
        <v>4</v>
      </c>
      <c r="D14" s="16">
        <v>7</v>
      </c>
      <c r="E14" s="16">
        <v>3</v>
      </c>
      <c r="F14" s="16">
        <v>6</v>
      </c>
      <c r="G14" s="16">
        <v>1</v>
      </c>
      <c r="H14" s="16">
        <v>7</v>
      </c>
      <c r="I14" s="16">
        <v>5</v>
      </c>
      <c r="J14" s="16">
        <v>4</v>
      </c>
      <c r="K14" s="16">
        <v>6</v>
      </c>
      <c r="L14" s="16">
        <v>5</v>
      </c>
      <c r="M14" s="51">
        <v>2</v>
      </c>
      <c r="N14" s="18">
        <f t="shared" si="0"/>
        <v>4.666666666666667</v>
      </c>
    </row>
    <row r="15" spans="1:14" s="7" customFormat="1" ht="12" customHeight="1">
      <c r="A15" s="10" t="str">
        <f>'Pregnant Women Participating'!A15</f>
        <v>Seneca Nation, NY</v>
      </c>
      <c r="B15" s="18">
        <v>2</v>
      </c>
      <c r="C15" s="16">
        <v>5</v>
      </c>
      <c r="D15" s="16">
        <v>4</v>
      </c>
      <c r="E15" s="16">
        <v>3</v>
      </c>
      <c r="F15" s="16">
        <v>4</v>
      </c>
      <c r="G15" s="16">
        <v>4</v>
      </c>
      <c r="H15" s="16">
        <v>3</v>
      </c>
      <c r="I15" s="16">
        <v>4</v>
      </c>
      <c r="J15" s="16">
        <v>4</v>
      </c>
      <c r="K15" s="16">
        <v>3</v>
      </c>
      <c r="L15" s="16">
        <v>4</v>
      </c>
      <c r="M15" s="51">
        <v>2</v>
      </c>
      <c r="N15" s="18">
        <f t="shared" si="0"/>
        <v>3.5</v>
      </c>
    </row>
    <row r="16" spans="1:14" s="22" customFormat="1" ht="24.75" customHeight="1">
      <c r="A16" s="19" t="str">
        <f>'Pregnant Women Participating'!A16</f>
        <v>Northeast Region</v>
      </c>
      <c r="B16" s="21">
        <v>45622</v>
      </c>
      <c r="C16" s="20">
        <v>45513</v>
      </c>
      <c r="D16" s="20">
        <v>44943</v>
      </c>
      <c r="E16" s="20">
        <v>44507</v>
      </c>
      <c r="F16" s="20">
        <v>42914</v>
      </c>
      <c r="G16" s="20">
        <v>43138</v>
      </c>
      <c r="H16" s="20">
        <v>42502</v>
      </c>
      <c r="I16" s="20">
        <v>42138</v>
      </c>
      <c r="J16" s="20">
        <v>42140</v>
      </c>
      <c r="K16" s="20">
        <v>42242</v>
      </c>
      <c r="L16" s="20">
        <v>42627</v>
      </c>
      <c r="M16" s="50">
        <v>42311</v>
      </c>
      <c r="N16" s="21">
        <f t="shared" si="0"/>
        <v>43383.083333333336</v>
      </c>
    </row>
    <row r="17" spans="1:14" ht="12" customHeight="1">
      <c r="A17" s="10" t="str">
        <f>'Pregnant Women Participating'!A17</f>
        <v>Delaware</v>
      </c>
      <c r="B17" s="18">
        <v>1801</v>
      </c>
      <c r="C17" s="16">
        <v>1820</v>
      </c>
      <c r="D17" s="16">
        <v>1779</v>
      </c>
      <c r="E17" s="16">
        <v>1788</v>
      </c>
      <c r="F17" s="16">
        <v>1765</v>
      </c>
      <c r="G17" s="16">
        <v>1766</v>
      </c>
      <c r="H17" s="16">
        <v>1758</v>
      </c>
      <c r="I17" s="16">
        <v>1740</v>
      </c>
      <c r="J17" s="16">
        <v>1707</v>
      </c>
      <c r="K17" s="16">
        <v>1721</v>
      </c>
      <c r="L17" s="16">
        <v>1677</v>
      </c>
      <c r="M17" s="51">
        <v>1690</v>
      </c>
      <c r="N17" s="18">
        <f t="shared" si="0"/>
        <v>1751</v>
      </c>
    </row>
    <row r="18" spans="1:14" ht="12" customHeight="1">
      <c r="A18" s="10" t="str">
        <f>'Pregnant Women Participating'!A18</f>
        <v>District of Columbia</v>
      </c>
      <c r="B18" s="18">
        <v>1513</v>
      </c>
      <c r="C18" s="16">
        <v>1512</v>
      </c>
      <c r="D18" s="16">
        <v>1514</v>
      </c>
      <c r="E18" s="16">
        <v>1545</v>
      </c>
      <c r="F18" s="16">
        <v>1509</v>
      </c>
      <c r="G18" s="16">
        <v>1560</v>
      </c>
      <c r="H18" s="16">
        <v>1531</v>
      </c>
      <c r="I18" s="16">
        <v>1497</v>
      </c>
      <c r="J18" s="16">
        <v>1493</v>
      </c>
      <c r="K18" s="16">
        <v>1430</v>
      </c>
      <c r="L18" s="16">
        <v>1407</v>
      </c>
      <c r="M18" s="51">
        <v>1388</v>
      </c>
      <c r="N18" s="18">
        <f t="shared" si="0"/>
        <v>1491.5833333333333</v>
      </c>
    </row>
    <row r="19" spans="1:14" ht="12" customHeight="1">
      <c r="A19" s="10" t="str">
        <f>'Pregnant Women Participating'!A19</f>
        <v>Maryland</v>
      </c>
      <c r="B19" s="18">
        <v>10757</v>
      </c>
      <c r="C19" s="16">
        <v>10172</v>
      </c>
      <c r="D19" s="16">
        <v>9102</v>
      </c>
      <c r="E19" s="16">
        <v>8151</v>
      </c>
      <c r="F19" s="16">
        <v>7678</v>
      </c>
      <c r="G19" s="16">
        <v>9669</v>
      </c>
      <c r="H19" s="16">
        <v>10528</v>
      </c>
      <c r="I19" s="16">
        <v>10272</v>
      </c>
      <c r="J19" s="16">
        <v>9975</v>
      </c>
      <c r="K19" s="16">
        <v>9310</v>
      </c>
      <c r="L19" s="16">
        <v>9444</v>
      </c>
      <c r="M19" s="51">
        <v>9706</v>
      </c>
      <c r="N19" s="18">
        <f t="shared" si="0"/>
        <v>9563.666666666666</v>
      </c>
    </row>
    <row r="20" spans="1:14" ht="12" customHeight="1">
      <c r="A20" s="10" t="str">
        <f>'Pregnant Women Participating'!A20</f>
        <v>New Jersey</v>
      </c>
      <c r="B20" s="18">
        <v>10944</v>
      </c>
      <c r="C20" s="16">
        <v>10701</v>
      </c>
      <c r="D20" s="16">
        <v>10496</v>
      </c>
      <c r="E20" s="16">
        <v>10551</v>
      </c>
      <c r="F20" s="16">
        <v>10157</v>
      </c>
      <c r="G20" s="16">
        <v>10806</v>
      </c>
      <c r="H20" s="16">
        <v>10829</v>
      </c>
      <c r="I20" s="16">
        <v>10703</v>
      </c>
      <c r="J20" s="16">
        <v>10652</v>
      </c>
      <c r="K20" s="16">
        <v>10533</v>
      </c>
      <c r="L20" s="16">
        <v>10855</v>
      </c>
      <c r="M20" s="51">
        <v>10945</v>
      </c>
      <c r="N20" s="18">
        <f t="shared" si="0"/>
        <v>10681</v>
      </c>
    </row>
    <row r="21" spans="1:14" ht="12" customHeight="1">
      <c r="A21" s="10" t="str">
        <f>'Pregnant Women Participating'!A21</f>
        <v>Pennsylvania</v>
      </c>
      <c r="B21" s="18">
        <v>27543</v>
      </c>
      <c r="C21" s="16">
        <v>27543</v>
      </c>
      <c r="D21" s="16">
        <v>27348</v>
      </c>
      <c r="E21" s="16">
        <v>27330</v>
      </c>
      <c r="F21" s="16">
        <v>26250</v>
      </c>
      <c r="G21" s="16">
        <v>26206</v>
      </c>
      <c r="H21" s="16">
        <v>26130</v>
      </c>
      <c r="I21" s="16">
        <v>25951</v>
      </c>
      <c r="J21" s="16">
        <v>26187</v>
      </c>
      <c r="K21" s="16">
        <v>25904</v>
      </c>
      <c r="L21" s="16">
        <v>30250</v>
      </c>
      <c r="M21" s="51">
        <v>29213</v>
      </c>
      <c r="N21" s="18">
        <f t="shared" si="0"/>
        <v>27154.583333333332</v>
      </c>
    </row>
    <row r="22" spans="1:14" ht="12" customHeight="1">
      <c r="A22" s="10" t="str">
        <f>'Pregnant Women Participating'!A22</f>
        <v>Puerto Rico</v>
      </c>
      <c r="B22" s="18">
        <v>10043</v>
      </c>
      <c r="C22" s="16">
        <v>10191</v>
      </c>
      <c r="D22" s="16">
        <v>10576</v>
      </c>
      <c r="E22" s="16">
        <v>10731</v>
      </c>
      <c r="F22" s="16">
        <v>11239</v>
      </c>
      <c r="G22" s="16">
        <v>11376</v>
      </c>
      <c r="H22" s="16">
        <v>11086</v>
      </c>
      <c r="I22" s="16">
        <v>10655</v>
      </c>
      <c r="J22" s="16">
        <v>9977</v>
      </c>
      <c r="K22" s="16">
        <v>9315</v>
      </c>
      <c r="L22" s="16">
        <v>9604</v>
      </c>
      <c r="M22" s="51">
        <v>9968</v>
      </c>
      <c r="N22" s="18">
        <f t="shared" si="0"/>
        <v>10396.75</v>
      </c>
    </row>
    <row r="23" spans="1:14" ht="12" customHeight="1">
      <c r="A23" s="10" t="str">
        <f>'Pregnant Women Participating'!A23</f>
        <v>Virginia</v>
      </c>
      <c r="B23" s="18">
        <v>13639</v>
      </c>
      <c r="C23" s="16">
        <v>13155</v>
      </c>
      <c r="D23" s="16">
        <v>13000</v>
      </c>
      <c r="E23" s="16">
        <v>13634</v>
      </c>
      <c r="F23" s="16">
        <v>12894</v>
      </c>
      <c r="G23" s="16">
        <v>13126</v>
      </c>
      <c r="H23" s="16">
        <v>13326</v>
      </c>
      <c r="I23" s="16">
        <v>13152</v>
      </c>
      <c r="J23" s="16">
        <v>13217</v>
      </c>
      <c r="K23" s="16">
        <v>13397</v>
      </c>
      <c r="L23" s="16">
        <v>13562</v>
      </c>
      <c r="M23" s="51">
        <v>13856</v>
      </c>
      <c r="N23" s="18">
        <f t="shared" si="0"/>
        <v>13329.833333333334</v>
      </c>
    </row>
    <row r="24" spans="1:14" ht="12" customHeight="1">
      <c r="A24" s="10" t="str">
        <f>'Pregnant Women Participating'!A24</f>
        <v>Virgin Islands</v>
      </c>
      <c r="B24" s="18">
        <v>132</v>
      </c>
      <c r="C24" s="16">
        <v>116</v>
      </c>
      <c r="D24" s="16">
        <v>166</v>
      </c>
      <c r="E24" s="16">
        <v>180</v>
      </c>
      <c r="F24" s="16">
        <v>217</v>
      </c>
      <c r="G24" s="16">
        <v>227</v>
      </c>
      <c r="H24" s="16">
        <v>209</v>
      </c>
      <c r="I24" s="16">
        <v>186</v>
      </c>
      <c r="J24" s="16">
        <v>159</v>
      </c>
      <c r="K24" s="16">
        <v>149</v>
      </c>
      <c r="L24" s="16">
        <v>137</v>
      </c>
      <c r="M24" s="51">
        <v>127</v>
      </c>
      <c r="N24" s="18">
        <f t="shared" si="0"/>
        <v>167.08333333333334</v>
      </c>
    </row>
    <row r="25" spans="1:14" ht="12" customHeight="1">
      <c r="A25" s="10" t="str">
        <f>'Pregnant Women Participating'!A25</f>
        <v>West Virginia</v>
      </c>
      <c r="B25" s="18">
        <v>4305</v>
      </c>
      <c r="C25" s="16">
        <v>4407</v>
      </c>
      <c r="D25" s="16">
        <v>4406</v>
      </c>
      <c r="E25" s="16">
        <v>4392</v>
      </c>
      <c r="F25" s="16">
        <v>4203</v>
      </c>
      <c r="G25" s="16">
        <v>4262</v>
      </c>
      <c r="H25" s="16">
        <v>4263</v>
      </c>
      <c r="I25" s="16">
        <v>4229</v>
      </c>
      <c r="J25" s="16">
        <v>4095</v>
      </c>
      <c r="K25" s="16">
        <v>4216</v>
      </c>
      <c r="L25" s="16">
        <v>4279</v>
      </c>
      <c r="M25" s="51">
        <v>4312</v>
      </c>
      <c r="N25" s="18">
        <f t="shared" si="0"/>
        <v>4280.75</v>
      </c>
    </row>
    <row r="26" spans="1:14" s="23" customFormat="1" ht="24.75" customHeight="1">
      <c r="A26" s="19" t="str">
        <f>'Pregnant Women Participating'!A26</f>
        <v>Mid-Atlantic Region</v>
      </c>
      <c r="B26" s="21">
        <v>80677</v>
      </c>
      <c r="C26" s="20">
        <v>79617</v>
      </c>
      <c r="D26" s="20">
        <v>78387</v>
      </c>
      <c r="E26" s="20">
        <v>78302</v>
      </c>
      <c r="F26" s="20">
        <v>75912</v>
      </c>
      <c r="G26" s="20">
        <v>78998</v>
      </c>
      <c r="H26" s="20">
        <v>79660</v>
      </c>
      <c r="I26" s="20">
        <v>78385</v>
      </c>
      <c r="J26" s="20">
        <v>77462</v>
      </c>
      <c r="K26" s="20">
        <v>75975</v>
      </c>
      <c r="L26" s="20">
        <v>81215</v>
      </c>
      <c r="M26" s="50">
        <v>81205</v>
      </c>
      <c r="N26" s="21">
        <f t="shared" si="0"/>
        <v>78816.25</v>
      </c>
    </row>
    <row r="27" spans="1:14" ht="12" customHeight="1">
      <c r="A27" s="10" t="str">
        <f>'Pregnant Women Participating'!A27</f>
        <v>Alabama</v>
      </c>
      <c r="B27" s="18">
        <v>13676</v>
      </c>
      <c r="C27" s="16">
        <v>13696</v>
      </c>
      <c r="D27" s="16">
        <v>14003</v>
      </c>
      <c r="E27" s="16">
        <v>13858</v>
      </c>
      <c r="F27" s="16">
        <v>13256</v>
      </c>
      <c r="G27" s="16">
        <v>13176</v>
      </c>
      <c r="H27" s="16">
        <v>13236</v>
      </c>
      <c r="I27" s="16">
        <v>12704</v>
      </c>
      <c r="J27" s="16">
        <v>12670</v>
      </c>
      <c r="K27" s="16">
        <v>12566</v>
      </c>
      <c r="L27" s="16">
        <v>12691</v>
      </c>
      <c r="M27" s="51">
        <v>12889</v>
      </c>
      <c r="N27" s="18">
        <f t="shared" si="0"/>
        <v>13201.75</v>
      </c>
    </row>
    <row r="28" spans="1:14" ht="12" customHeight="1">
      <c r="A28" s="10" t="str">
        <f>'Pregnant Women Participating'!A28</f>
        <v>Florida</v>
      </c>
      <c r="B28" s="18">
        <v>31157</v>
      </c>
      <c r="C28" s="16">
        <v>31429</v>
      </c>
      <c r="D28" s="16">
        <v>32085</v>
      </c>
      <c r="E28" s="16">
        <v>32278</v>
      </c>
      <c r="F28" s="16">
        <v>32210</v>
      </c>
      <c r="G28" s="16">
        <v>32037</v>
      </c>
      <c r="H28" s="16">
        <v>31646</v>
      </c>
      <c r="I28" s="16">
        <v>30838</v>
      </c>
      <c r="J28" s="16">
        <v>30574</v>
      </c>
      <c r="K28" s="16">
        <v>31152</v>
      </c>
      <c r="L28" s="16">
        <v>31188</v>
      </c>
      <c r="M28" s="51">
        <v>31953</v>
      </c>
      <c r="N28" s="18">
        <f t="shared" si="0"/>
        <v>31545.583333333332</v>
      </c>
    </row>
    <row r="29" spans="1:14" ht="12" customHeight="1">
      <c r="A29" s="10" t="str">
        <f>'Pregnant Women Participating'!A29</f>
        <v>Georgia</v>
      </c>
      <c r="B29" s="18">
        <v>23775</v>
      </c>
      <c r="C29" s="16">
        <v>23599</v>
      </c>
      <c r="D29" s="16">
        <v>21070</v>
      </c>
      <c r="E29" s="16">
        <v>21090</v>
      </c>
      <c r="F29" s="16">
        <v>21334</v>
      </c>
      <c r="G29" s="16">
        <v>23138</v>
      </c>
      <c r="H29" s="16">
        <v>23279</v>
      </c>
      <c r="I29" s="16">
        <v>23483</v>
      </c>
      <c r="J29" s="16">
        <v>23560</v>
      </c>
      <c r="K29" s="16">
        <v>23185</v>
      </c>
      <c r="L29" s="16">
        <v>23380</v>
      </c>
      <c r="M29" s="51">
        <v>22700</v>
      </c>
      <c r="N29" s="18">
        <f t="shared" si="0"/>
        <v>22799.416666666668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1"/>
      <c r="N30" s="18" t="str">
        <f t="shared" si="0"/>
        <v> </v>
      </c>
    </row>
    <row r="31" spans="1:14" ht="12" customHeight="1">
      <c r="A31" s="10" t="str">
        <f>'Pregnant Women Participating'!A31</f>
        <v>Kentucky</v>
      </c>
      <c r="B31" s="18">
        <v>10918</v>
      </c>
      <c r="C31" s="16">
        <v>11014</v>
      </c>
      <c r="D31" s="16">
        <v>11040</v>
      </c>
      <c r="E31" s="16">
        <v>11213</v>
      </c>
      <c r="F31" s="16">
        <v>10849</v>
      </c>
      <c r="G31" s="16">
        <v>10704</v>
      </c>
      <c r="H31" s="16">
        <v>10660</v>
      </c>
      <c r="I31" s="16">
        <v>10461</v>
      </c>
      <c r="J31" s="16">
        <v>11899</v>
      </c>
      <c r="K31" s="16">
        <v>11644</v>
      </c>
      <c r="L31" s="16">
        <v>11526</v>
      </c>
      <c r="M31" s="51">
        <v>11666</v>
      </c>
      <c r="N31" s="18">
        <f t="shared" si="0"/>
        <v>11132.833333333334</v>
      </c>
    </row>
    <row r="32" spans="1:14" ht="12" customHeight="1">
      <c r="A32" s="10" t="str">
        <f>'Pregnant Women Participating'!A32</f>
        <v>Mississippi</v>
      </c>
      <c r="B32" s="18">
        <v>9352</v>
      </c>
      <c r="C32" s="16">
        <v>8850</v>
      </c>
      <c r="D32" s="16">
        <v>8554</v>
      </c>
      <c r="E32" s="16">
        <v>8357</v>
      </c>
      <c r="F32" s="16">
        <v>8048</v>
      </c>
      <c r="G32" s="16">
        <v>8182</v>
      </c>
      <c r="H32" s="16">
        <v>7951</v>
      </c>
      <c r="I32" s="16">
        <v>7749</v>
      </c>
      <c r="J32" s="16">
        <v>7603</v>
      </c>
      <c r="K32" s="16">
        <v>7606</v>
      </c>
      <c r="L32" s="16">
        <v>7870</v>
      </c>
      <c r="M32" s="51">
        <v>8106</v>
      </c>
      <c r="N32" s="18">
        <f t="shared" si="0"/>
        <v>8185.666666666667</v>
      </c>
    </row>
    <row r="33" spans="1:14" ht="12" customHeight="1">
      <c r="A33" s="10" t="str">
        <f>'Pregnant Women Participating'!A33</f>
        <v>North Carolina</v>
      </c>
      <c r="B33" s="18">
        <v>19860</v>
      </c>
      <c r="C33" s="16">
        <v>20123</v>
      </c>
      <c r="D33" s="16">
        <v>20105</v>
      </c>
      <c r="E33" s="16">
        <v>20062</v>
      </c>
      <c r="F33" s="16">
        <v>19632</v>
      </c>
      <c r="G33" s="16">
        <v>19295</v>
      </c>
      <c r="H33" s="16">
        <v>19176</v>
      </c>
      <c r="I33" s="16">
        <v>18860</v>
      </c>
      <c r="J33" s="16">
        <v>18740</v>
      </c>
      <c r="K33" s="16">
        <v>18652</v>
      </c>
      <c r="L33" s="16">
        <v>18763</v>
      </c>
      <c r="M33" s="51">
        <v>18874</v>
      </c>
      <c r="N33" s="18">
        <f t="shared" si="0"/>
        <v>19345.166666666668</v>
      </c>
    </row>
    <row r="34" spans="1:14" ht="12" customHeight="1">
      <c r="A34" s="10" t="str">
        <f>'Pregnant Women Participating'!A34</f>
        <v>South Carolina</v>
      </c>
      <c r="B34" s="18">
        <v>14691</v>
      </c>
      <c r="C34" s="16">
        <v>14610</v>
      </c>
      <c r="D34" s="16">
        <v>14901</v>
      </c>
      <c r="E34" s="16">
        <v>14789</v>
      </c>
      <c r="F34" s="16">
        <v>14436</v>
      </c>
      <c r="G34" s="16">
        <v>14257</v>
      </c>
      <c r="H34" s="16">
        <v>14056</v>
      </c>
      <c r="I34" s="16">
        <v>13605</v>
      </c>
      <c r="J34" s="16">
        <v>13488</v>
      </c>
      <c r="K34" s="16">
        <v>13291</v>
      </c>
      <c r="L34" s="16">
        <v>13158</v>
      </c>
      <c r="M34" s="51">
        <v>13524</v>
      </c>
      <c r="N34" s="18">
        <f t="shared" si="0"/>
        <v>14067.166666666666</v>
      </c>
    </row>
    <row r="35" spans="1:14" ht="12" customHeight="1">
      <c r="A35" s="10" t="str">
        <f>'Pregnant Women Participating'!A35</f>
        <v>Tennessee</v>
      </c>
      <c r="B35" s="18">
        <v>15043</v>
      </c>
      <c r="C35" s="16">
        <v>15063</v>
      </c>
      <c r="D35" s="16">
        <v>15011</v>
      </c>
      <c r="E35" s="16">
        <v>15073</v>
      </c>
      <c r="F35" s="16">
        <v>14640</v>
      </c>
      <c r="G35" s="16">
        <v>14584</v>
      </c>
      <c r="H35" s="16">
        <v>14388</v>
      </c>
      <c r="I35" s="16">
        <v>14039</v>
      </c>
      <c r="J35" s="16">
        <v>14029</v>
      </c>
      <c r="K35" s="16">
        <v>14008</v>
      </c>
      <c r="L35" s="16">
        <v>14006</v>
      </c>
      <c r="M35" s="51">
        <v>14141</v>
      </c>
      <c r="N35" s="18">
        <f t="shared" si="0"/>
        <v>14502.083333333334</v>
      </c>
    </row>
    <row r="36" spans="1:14" ht="12" customHeight="1">
      <c r="A36" s="10" t="str">
        <f>'Pregnant Women Participating'!A36</f>
        <v>Choctaw Indians, MS</v>
      </c>
      <c r="B36" s="18">
        <v>22</v>
      </c>
      <c r="C36" s="16">
        <v>30</v>
      </c>
      <c r="D36" s="16">
        <v>37</v>
      </c>
      <c r="E36" s="16">
        <v>43</v>
      </c>
      <c r="F36" s="16">
        <v>45</v>
      </c>
      <c r="G36" s="16">
        <v>24</v>
      </c>
      <c r="H36" s="16">
        <v>42</v>
      </c>
      <c r="I36" s="16">
        <v>36</v>
      </c>
      <c r="J36" s="16">
        <v>32</v>
      </c>
      <c r="K36" s="16">
        <v>29</v>
      </c>
      <c r="L36" s="16">
        <v>28</v>
      </c>
      <c r="M36" s="51">
        <v>30</v>
      </c>
      <c r="N36" s="18">
        <f t="shared" si="0"/>
        <v>33.166666666666664</v>
      </c>
    </row>
    <row r="37" spans="1:14" ht="12" customHeight="1">
      <c r="A37" s="10" t="str">
        <f>'Pregnant Women Participating'!A37</f>
        <v>Eastern Cherokee, NC</v>
      </c>
      <c r="B37" s="18">
        <v>38</v>
      </c>
      <c r="C37" s="16">
        <v>34</v>
      </c>
      <c r="D37" s="16">
        <v>29</v>
      </c>
      <c r="E37" s="16">
        <v>35</v>
      </c>
      <c r="F37" s="16">
        <v>36</v>
      </c>
      <c r="G37" s="16">
        <v>43</v>
      </c>
      <c r="H37" s="16">
        <v>43</v>
      </c>
      <c r="I37" s="16">
        <v>46</v>
      </c>
      <c r="J37" s="16">
        <v>42</v>
      </c>
      <c r="K37" s="16">
        <v>37</v>
      </c>
      <c r="L37" s="16">
        <v>37</v>
      </c>
      <c r="M37" s="51">
        <v>37</v>
      </c>
      <c r="N37" s="18">
        <f t="shared" si="0"/>
        <v>38.083333333333336</v>
      </c>
    </row>
    <row r="38" spans="1:14" s="23" customFormat="1" ht="24.75" customHeight="1">
      <c r="A38" s="19" t="str">
        <f>'Pregnant Women Participating'!A38</f>
        <v>Southeast Region</v>
      </c>
      <c r="B38" s="21">
        <v>138532</v>
      </c>
      <c r="C38" s="20">
        <v>138448</v>
      </c>
      <c r="D38" s="20">
        <v>136835</v>
      </c>
      <c r="E38" s="20">
        <v>136798</v>
      </c>
      <c r="F38" s="20">
        <v>134486</v>
      </c>
      <c r="G38" s="20">
        <v>135440</v>
      </c>
      <c r="H38" s="20">
        <v>134477</v>
      </c>
      <c r="I38" s="20">
        <v>131821</v>
      </c>
      <c r="J38" s="20">
        <v>132637</v>
      </c>
      <c r="K38" s="20">
        <v>132170</v>
      </c>
      <c r="L38" s="20">
        <v>132647</v>
      </c>
      <c r="M38" s="50">
        <v>133920</v>
      </c>
      <c r="N38" s="21">
        <f aca="true" t="shared" si="1" ref="N38:N69">IF(SUM(B38:M38)&gt;0,AVERAGE(B38:M38)," ")</f>
        <v>134850.91666666666</v>
      </c>
    </row>
    <row r="39" spans="1:14" ht="12" customHeight="1">
      <c r="A39" s="10" t="str">
        <f>'Pregnant Women Participating'!A39</f>
        <v>Illinois</v>
      </c>
      <c r="B39" s="18">
        <v>19904</v>
      </c>
      <c r="C39" s="16">
        <v>19844</v>
      </c>
      <c r="D39" s="16">
        <v>19584</v>
      </c>
      <c r="E39" s="16">
        <v>19524</v>
      </c>
      <c r="F39" s="16">
        <v>19012</v>
      </c>
      <c r="G39" s="16">
        <v>18840</v>
      </c>
      <c r="H39" s="16">
        <v>18943</v>
      </c>
      <c r="I39" s="16">
        <v>18769</v>
      </c>
      <c r="J39" s="16">
        <v>18934</v>
      </c>
      <c r="K39" s="16">
        <v>19125</v>
      </c>
      <c r="L39" s="16">
        <v>19246</v>
      </c>
      <c r="M39" s="51">
        <v>19352</v>
      </c>
      <c r="N39" s="18">
        <f t="shared" si="1"/>
        <v>19256.416666666668</v>
      </c>
    </row>
    <row r="40" spans="1:14" ht="12" customHeight="1">
      <c r="A40" s="10" t="str">
        <f>'Pregnant Women Participating'!A40</f>
        <v>Indiana</v>
      </c>
      <c r="B40" s="18">
        <v>17801</v>
      </c>
      <c r="C40" s="16">
        <v>17525</v>
      </c>
      <c r="D40" s="16">
        <v>17792</v>
      </c>
      <c r="E40" s="16">
        <v>18181</v>
      </c>
      <c r="F40" s="16">
        <v>17873</v>
      </c>
      <c r="G40" s="16">
        <v>17911</v>
      </c>
      <c r="H40" s="16">
        <v>17758</v>
      </c>
      <c r="I40" s="16">
        <v>17322</v>
      </c>
      <c r="J40" s="16">
        <v>17479</v>
      </c>
      <c r="K40" s="16">
        <v>17237</v>
      </c>
      <c r="L40" s="16">
        <v>17331</v>
      </c>
      <c r="M40" s="51">
        <v>17435</v>
      </c>
      <c r="N40" s="18">
        <f t="shared" si="1"/>
        <v>17637.083333333332</v>
      </c>
    </row>
    <row r="41" spans="1:14" ht="12" customHeight="1">
      <c r="A41" s="10" t="str">
        <f>'Pregnant Women Participating'!A41</f>
        <v>Michigan</v>
      </c>
      <c r="B41" s="18">
        <v>18868</v>
      </c>
      <c r="C41" s="16">
        <v>19011</v>
      </c>
      <c r="D41" s="16">
        <v>18771</v>
      </c>
      <c r="E41" s="16">
        <v>18538</v>
      </c>
      <c r="F41" s="16">
        <v>18474</v>
      </c>
      <c r="G41" s="16">
        <v>18030</v>
      </c>
      <c r="H41" s="16">
        <v>18266</v>
      </c>
      <c r="I41" s="16">
        <v>18158</v>
      </c>
      <c r="J41" s="16">
        <v>18143</v>
      </c>
      <c r="K41" s="16">
        <v>18367</v>
      </c>
      <c r="L41" s="16">
        <v>17932</v>
      </c>
      <c r="M41" s="51">
        <v>18291</v>
      </c>
      <c r="N41" s="18">
        <f t="shared" si="1"/>
        <v>18404.083333333332</v>
      </c>
    </row>
    <row r="42" spans="1:14" ht="12" customHeight="1">
      <c r="A42" s="10" t="str">
        <f>'Pregnant Women Participating'!A42</f>
        <v>Minnesota</v>
      </c>
      <c r="B42" s="18">
        <v>8905</v>
      </c>
      <c r="C42" s="16">
        <v>8833</v>
      </c>
      <c r="D42" s="16">
        <v>8769</v>
      </c>
      <c r="E42" s="16">
        <v>8791</v>
      </c>
      <c r="F42" s="16">
        <v>8574</v>
      </c>
      <c r="G42" s="16">
        <v>8543</v>
      </c>
      <c r="H42" s="16">
        <v>8349</v>
      </c>
      <c r="I42" s="16">
        <v>8170</v>
      </c>
      <c r="J42" s="16">
        <v>8263</v>
      </c>
      <c r="K42" s="16">
        <v>8335</v>
      </c>
      <c r="L42" s="16">
        <v>8283</v>
      </c>
      <c r="M42" s="51">
        <v>8379</v>
      </c>
      <c r="N42" s="18">
        <f t="shared" si="1"/>
        <v>8516.166666666666</v>
      </c>
    </row>
    <row r="43" spans="1:14" ht="12" customHeight="1">
      <c r="A43" s="10" t="str">
        <f>'Pregnant Women Participating'!A43</f>
        <v>Ohio</v>
      </c>
      <c r="B43" s="18">
        <v>25032</v>
      </c>
      <c r="C43" s="16">
        <v>25312</v>
      </c>
      <c r="D43" s="16">
        <v>25317</v>
      </c>
      <c r="E43" s="16">
        <v>25454</v>
      </c>
      <c r="F43" s="16">
        <v>24753</v>
      </c>
      <c r="G43" s="16">
        <v>24413</v>
      </c>
      <c r="H43" s="16">
        <v>24241</v>
      </c>
      <c r="I43" s="16">
        <v>23844</v>
      </c>
      <c r="J43" s="16">
        <v>23734</v>
      </c>
      <c r="K43" s="16">
        <v>23422</v>
      </c>
      <c r="L43" s="16">
        <v>23529</v>
      </c>
      <c r="M43" s="51">
        <v>23759</v>
      </c>
      <c r="N43" s="18">
        <f t="shared" si="1"/>
        <v>24400.833333333332</v>
      </c>
    </row>
    <row r="44" spans="1:14" ht="12" customHeight="1">
      <c r="A44" s="10" t="str">
        <f>'Pregnant Women Participating'!A44</f>
        <v>Wisconsin</v>
      </c>
      <c r="B44" s="18">
        <v>11246</v>
      </c>
      <c r="C44" s="16">
        <v>11175</v>
      </c>
      <c r="D44" s="16">
        <v>10918</v>
      </c>
      <c r="E44" s="16">
        <v>10915</v>
      </c>
      <c r="F44" s="16">
        <v>10660</v>
      </c>
      <c r="G44" s="16">
        <v>10593</v>
      </c>
      <c r="H44" s="16">
        <v>10380</v>
      </c>
      <c r="I44" s="16">
        <v>10132</v>
      </c>
      <c r="J44" s="16">
        <v>9921</v>
      </c>
      <c r="K44" s="16">
        <v>9910</v>
      </c>
      <c r="L44" s="16">
        <v>9959</v>
      </c>
      <c r="M44" s="51">
        <v>10223</v>
      </c>
      <c r="N44" s="18">
        <f t="shared" si="1"/>
        <v>10502.666666666666</v>
      </c>
    </row>
    <row r="45" spans="1:14" s="23" customFormat="1" ht="24.75" customHeight="1">
      <c r="A45" s="19" t="str">
        <f>'Pregnant Women Participating'!A45</f>
        <v>Midwest Region</v>
      </c>
      <c r="B45" s="21">
        <v>101756</v>
      </c>
      <c r="C45" s="20">
        <v>101700</v>
      </c>
      <c r="D45" s="20">
        <v>101151</v>
      </c>
      <c r="E45" s="20">
        <v>101403</v>
      </c>
      <c r="F45" s="20">
        <v>99346</v>
      </c>
      <c r="G45" s="20">
        <v>98330</v>
      </c>
      <c r="H45" s="20">
        <v>97937</v>
      </c>
      <c r="I45" s="20">
        <v>96395</v>
      </c>
      <c r="J45" s="20">
        <v>96474</v>
      </c>
      <c r="K45" s="20">
        <v>96396</v>
      </c>
      <c r="L45" s="20">
        <v>96280</v>
      </c>
      <c r="M45" s="50">
        <v>97439</v>
      </c>
      <c r="N45" s="21">
        <f t="shared" si="1"/>
        <v>98717.25</v>
      </c>
    </row>
    <row r="46" spans="1:14" ht="12" customHeight="1">
      <c r="A46" s="10" t="str">
        <f>'Pregnant Women Participating'!A46</f>
        <v>Arkansas</v>
      </c>
      <c r="B46" s="18">
        <v>10721</v>
      </c>
      <c r="C46" s="16">
        <v>11086</v>
      </c>
      <c r="D46" s="16">
        <v>11427</v>
      </c>
      <c r="E46" s="16">
        <v>11487</v>
      </c>
      <c r="F46" s="16">
        <v>11197</v>
      </c>
      <c r="G46" s="16">
        <v>11282</v>
      </c>
      <c r="H46" s="16">
        <v>11102</v>
      </c>
      <c r="I46" s="16">
        <v>10873</v>
      </c>
      <c r="J46" s="16">
        <v>10934</v>
      </c>
      <c r="K46" s="16">
        <v>10741</v>
      </c>
      <c r="L46" s="16">
        <v>10730</v>
      </c>
      <c r="M46" s="51">
        <v>10365</v>
      </c>
      <c r="N46" s="18">
        <f t="shared" si="1"/>
        <v>10995.416666666666</v>
      </c>
    </row>
    <row r="47" spans="1:14" ht="12" customHeight="1">
      <c r="A47" s="10" t="str">
        <f>'Pregnant Women Participating'!A47</f>
        <v>Louisiana</v>
      </c>
      <c r="B47" s="18">
        <v>16109</v>
      </c>
      <c r="C47" s="16">
        <v>16563</v>
      </c>
      <c r="D47" s="16">
        <v>17063</v>
      </c>
      <c r="E47" s="16">
        <v>17304</v>
      </c>
      <c r="F47" s="16">
        <v>17014</v>
      </c>
      <c r="G47" s="16">
        <v>16713</v>
      </c>
      <c r="H47" s="16">
        <v>16224</v>
      </c>
      <c r="I47" s="16">
        <v>15708</v>
      </c>
      <c r="J47" s="16">
        <v>15683</v>
      </c>
      <c r="K47" s="16">
        <v>15258</v>
      </c>
      <c r="L47" s="16">
        <v>15307</v>
      </c>
      <c r="M47" s="51">
        <v>15855</v>
      </c>
      <c r="N47" s="18">
        <f t="shared" si="1"/>
        <v>16233.416666666666</v>
      </c>
    </row>
    <row r="48" spans="1:14" ht="12" customHeight="1">
      <c r="A48" s="10" t="str">
        <f>'Pregnant Women Participating'!A48</f>
        <v>New Mexico</v>
      </c>
      <c r="B48" s="18">
        <v>4153</v>
      </c>
      <c r="C48" s="16">
        <v>4186</v>
      </c>
      <c r="D48" s="16">
        <v>4236</v>
      </c>
      <c r="E48" s="16">
        <v>4182</v>
      </c>
      <c r="F48" s="16">
        <v>4109</v>
      </c>
      <c r="G48" s="16">
        <v>4115</v>
      </c>
      <c r="H48" s="16">
        <v>3892</v>
      </c>
      <c r="I48" s="16">
        <v>3794</v>
      </c>
      <c r="J48" s="16">
        <v>3891</v>
      </c>
      <c r="K48" s="16">
        <v>3750</v>
      </c>
      <c r="L48" s="16">
        <v>3824</v>
      </c>
      <c r="M48" s="51">
        <v>4027</v>
      </c>
      <c r="N48" s="18">
        <f t="shared" si="1"/>
        <v>4013.25</v>
      </c>
    </row>
    <row r="49" spans="1:14" ht="12" customHeight="1">
      <c r="A49" s="10" t="str">
        <f>'Pregnant Women Participating'!A49</f>
        <v>Oklahoma</v>
      </c>
      <c r="B49" s="18">
        <v>8281</v>
      </c>
      <c r="C49" s="16">
        <v>8310</v>
      </c>
      <c r="D49" s="16">
        <v>8375</v>
      </c>
      <c r="E49" s="16">
        <v>8292</v>
      </c>
      <c r="F49" s="16">
        <v>7908</v>
      </c>
      <c r="G49" s="16">
        <v>7947</v>
      </c>
      <c r="H49" s="16">
        <v>7971</v>
      </c>
      <c r="I49" s="16">
        <v>7756</v>
      </c>
      <c r="J49" s="16">
        <v>7693</v>
      </c>
      <c r="K49" s="16">
        <v>7777</v>
      </c>
      <c r="L49" s="16">
        <v>7879</v>
      </c>
      <c r="M49" s="51">
        <v>7897</v>
      </c>
      <c r="N49" s="18">
        <f t="shared" si="1"/>
        <v>8007.166666666667</v>
      </c>
    </row>
    <row r="50" spans="1:14" ht="12" customHeight="1">
      <c r="A50" s="10" t="str">
        <f>'Pregnant Women Participating'!A50</f>
        <v>Texas</v>
      </c>
      <c r="B50" s="18">
        <v>62289</v>
      </c>
      <c r="C50" s="16">
        <v>64619</v>
      </c>
      <c r="D50" s="16">
        <v>65112</v>
      </c>
      <c r="E50" s="16">
        <v>65029</v>
      </c>
      <c r="F50" s="16">
        <v>63482</v>
      </c>
      <c r="G50" s="16">
        <v>62427</v>
      </c>
      <c r="H50" s="16">
        <v>61192</v>
      </c>
      <c r="I50" s="16">
        <v>59451</v>
      </c>
      <c r="J50" s="16">
        <v>58676</v>
      </c>
      <c r="K50" s="16">
        <v>56814</v>
      </c>
      <c r="L50" s="16">
        <v>56012</v>
      </c>
      <c r="M50" s="51">
        <v>56634</v>
      </c>
      <c r="N50" s="18">
        <f t="shared" si="1"/>
        <v>60978.083333333336</v>
      </c>
    </row>
    <row r="51" spans="1:14" ht="12" customHeight="1">
      <c r="A51" s="10" t="str">
        <f>'Pregnant Women Participating'!A51</f>
        <v>Acoma, Canoncito &amp; Laguna, NM</v>
      </c>
      <c r="B51" s="18">
        <v>28</v>
      </c>
      <c r="C51" s="16">
        <v>37</v>
      </c>
      <c r="D51" s="16">
        <v>38</v>
      </c>
      <c r="E51" s="16">
        <v>31</v>
      </c>
      <c r="F51" s="16">
        <v>25</v>
      </c>
      <c r="G51" s="16">
        <v>23</v>
      </c>
      <c r="H51" s="16">
        <v>22</v>
      </c>
      <c r="I51" s="16">
        <v>18</v>
      </c>
      <c r="J51" s="16">
        <v>31</v>
      </c>
      <c r="K51" s="16">
        <v>27</v>
      </c>
      <c r="L51" s="16">
        <v>26</v>
      </c>
      <c r="M51" s="51">
        <v>21</v>
      </c>
      <c r="N51" s="18">
        <f t="shared" si="1"/>
        <v>27.25</v>
      </c>
    </row>
    <row r="52" spans="1:14" ht="12" customHeight="1">
      <c r="A52" s="10" t="str">
        <f>'Pregnant Women Participating'!A52</f>
        <v>Eight Northern Pueblos, NM</v>
      </c>
      <c r="B52" s="18">
        <v>18</v>
      </c>
      <c r="C52" s="16">
        <v>20</v>
      </c>
      <c r="D52" s="16">
        <v>7</v>
      </c>
      <c r="E52" s="16">
        <v>12</v>
      </c>
      <c r="F52" s="16">
        <v>7</v>
      </c>
      <c r="G52" s="16">
        <v>5</v>
      </c>
      <c r="H52" s="16">
        <v>7</v>
      </c>
      <c r="I52" s="16">
        <v>5</v>
      </c>
      <c r="J52" s="16">
        <v>5</v>
      </c>
      <c r="K52" s="16">
        <v>5</v>
      </c>
      <c r="L52" s="16">
        <v>18</v>
      </c>
      <c r="M52" s="51">
        <v>13</v>
      </c>
      <c r="N52" s="18">
        <f t="shared" si="1"/>
        <v>10.166666666666666</v>
      </c>
    </row>
    <row r="53" spans="1:14" ht="12" customHeight="1">
      <c r="A53" s="10" t="str">
        <f>'Pregnant Women Participating'!A53</f>
        <v>Five Sandoval Pueblos, NM</v>
      </c>
      <c r="B53" s="18">
        <v>10</v>
      </c>
      <c r="C53" s="16">
        <v>9</v>
      </c>
      <c r="D53" s="16">
        <v>11</v>
      </c>
      <c r="E53" s="16">
        <v>11</v>
      </c>
      <c r="F53" s="16">
        <v>12</v>
      </c>
      <c r="G53" s="16">
        <v>10</v>
      </c>
      <c r="H53" s="16">
        <v>10</v>
      </c>
      <c r="I53" s="16">
        <v>10</v>
      </c>
      <c r="J53" s="16">
        <v>10</v>
      </c>
      <c r="K53" s="16">
        <v>9</v>
      </c>
      <c r="L53" s="16">
        <v>8</v>
      </c>
      <c r="M53" s="51">
        <v>10</v>
      </c>
      <c r="N53" s="18">
        <f t="shared" si="1"/>
        <v>10</v>
      </c>
    </row>
    <row r="54" spans="1:14" ht="12" customHeight="1">
      <c r="A54" s="10" t="str">
        <f>'Pregnant Women Participating'!A54</f>
        <v>Isleta Pueblo, NM</v>
      </c>
      <c r="B54" s="18">
        <v>53</v>
      </c>
      <c r="C54" s="16">
        <v>50</v>
      </c>
      <c r="D54" s="16">
        <v>54</v>
      </c>
      <c r="E54" s="16">
        <v>54</v>
      </c>
      <c r="F54" s="16">
        <v>53</v>
      </c>
      <c r="G54" s="16">
        <v>54</v>
      </c>
      <c r="H54" s="16">
        <v>55</v>
      </c>
      <c r="I54" s="16">
        <v>53</v>
      </c>
      <c r="J54" s="16">
        <v>50</v>
      </c>
      <c r="K54" s="16">
        <v>51</v>
      </c>
      <c r="L54" s="16">
        <v>46</v>
      </c>
      <c r="M54" s="51">
        <v>53</v>
      </c>
      <c r="N54" s="18">
        <f t="shared" si="1"/>
        <v>52.166666666666664</v>
      </c>
    </row>
    <row r="55" spans="1:14" ht="12" customHeight="1">
      <c r="A55" s="10" t="str">
        <f>'Pregnant Women Participating'!A55</f>
        <v>San Felipe Pueblo, NM</v>
      </c>
      <c r="B55" s="18">
        <v>13</v>
      </c>
      <c r="C55" s="16">
        <v>13</v>
      </c>
      <c r="D55" s="16">
        <v>12</v>
      </c>
      <c r="E55" s="16">
        <v>12</v>
      </c>
      <c r="F55" s="16">
        <v>13</v>
      </c>
      <c r="G55" s="16">
        <v>10</v>
      </c>
      <c r="H55" s="16">
        <v>11</v>
      </c>
      <c r="I55" s="16">
        <v>19</v>
      </c>
      <c r="J55" s="16">
        <v>13</v>
      </c>
      <c r="K55" s="16">
        <v>13</v>
      </c>
      <c r="L55" s="16">
        <v>14</v>
      </c>
      <c r="M55" s="51">
        <v>4</v>
      </c>
      <c r="N55" s="18">
        <f t="shared" si="1"/>
        <v>12.25</v>
      </c>
    </row>
    <row r="56" spans="1:14" ht="12" customHeight="1">
      <c r="A56" s="10" t="str">
        <f>'Pregnant Women Participating'!A56</f>
        <v>Santo Domingo Tribe, NM</v>
      </c>
      <c r="B56" s="18">
        <v>14</v>
      </c>
      <c r="C56" s="16">
        <v>15</v>
      </c>
      <c r="D56" s="16">
        <v>9</v>
      </c>
      <c r="E56" s="16">
        <v>4</v>
      </c>
      <c r="F56" s="16">
        <v>4</v>
      </c>
      <c r="G56" s="16">
        <v>3</v>
      </c>
      <c r="H56" s="16">
        <v>2</v>
      </c>
      <c r="I56" s="16">
        <v>1</v>
      </c>
      <c r="J56" s="16">
        <v>3</v>
      </c>
      <c r="K56" s="16">
        <v>4</v>
      </c>
      <c r="L56" s="16">
        <v>4</v>
      </c>
      <c r="M56" s="51">
        <v>5</v>
      </c>
      <c r="N56" s="18">
        <f t="shared" si="1"/>
        <v>5.666666666666667</v>
      </c>
    </row>
    <row r="57" spans="1:14" ht="12" customHeight="1">
      <c r="A57" s="10" t="str">
        <f>'Pregnant Women Participating'!A57</f>
        <v>Zuni Pueblo, NM</v>
      </c>
      <c r="B57" s="18">
        <v>36</v>
      </c>
      <c r="C57" s="16">
        <v>34</v>
      </c>
      <c r="D57" s="16">
        <v>37</v>
      </c>
      <c r="E57" s="16">
        <v>36</v>
      </c>
      <c r="F57" s="16">
        <v>33</v>
      </c>
      <c r="G57" s="16">
        <v>35</v>
      </c>
      <c r="H57" s="16">
        <v>31</v>
      </c>
      <c r="I57" s="16">
        <v>33</v>
      </c>
      <c r="J57" s="16">
        <v>38</v>
      </c>
      <c r="K57" s="16">
        <v>37</v>
      </c>
      <c r="L57" s="16">
        <v>38</v>
      </c>
      <c r="M57" s="51">
        <v>35</v>
      </c>
      <c r="N57" s="18">
        <f t="shared" si="1"/>
        <v>35.25</v>
      </c>
    </row>
    <row r="58" spans="1:14" ht="12" customHeight="1">
      <c r="A58" s="10" t="str">
        <f>'Pregnant Women Participating'!A58</f>
        <v>Cherokee Nation, OK</v>
      </c>
      <c r="B58" s="18">
        <v>556</v>
      </c>
      <c r="C58" s="16">
        <v>579</v>
      </c>
      <c r="D58" s="16">
        <v>600</v>
      </c>
      <c r="E58" s="16">
        <v>573</v>
      </c>
      <c r="F58" s="16">
        <v>576</v>
      </c>
      <c r="G58" s="16">
        <v>582</v>
      </c>
      <c r="H58" s="16">
        <v>608</v>
      </c>
      <c r="I58" s="16">
        <v>589</v>
      </c>
      <c r="J58" s="16">
        <v>607</v>
      </c>
      <c r="K58" s="16">
        <v>623</v>
      </c>
      <c r="L58" s="16">
        <v>607</v>
      </c>
      <c r="M58" s="51">
        <v>631</v>
      </c>
      <c r="N58" s="18">
        <f t="shared" si="1"/>
        <v>594.25</v>
      </c>
    </row>
    <row r="59" spans="1:14" ht="12" customHeight="1">
      <c r="A59" s="10" t="str">
        <f>'Pregnant Women Participating'!A59</f>
        <v>Chickasaw Nation, OK</v>
      </c>
      <c r="B59" s="18">
        <v>350</v>
      </c>
      <c r="C59" s="16">
        <v>350</v>
      </c>
      <c r="D59" s="16">
        <v>354</v>
      </c>
      <c r="E59" s="16">
        <v>359</v>
      </c>
      <c r="F59" s="16">
        <v>351</v>
      </c>
      <c r="G59" s="16">
        <v>334</v>
      </c>
      <c r="H59" s="16">
        <v>321</v>
      </c>
      <c r="I59" s="16">
        <v>288</v>
      </c>
      <c r="J59" s="16">
        <v>272</v>
      </c>
      <c r="K59" s="16">
        <v>274</v>
      </c>
      <c r="L59" s="16">
        <v>285</v>
      </c>
      <c r="M59" s="51">
        <v>276</v>
      </c>
      <c r="N59" s="18">
        <f t="shared" si="1"/>
        <v>317.8333333333333</v>
      </c>
    </row>
    <row r="60" spans="1:14" ht="12" customHeight="1">
      <c r="A60" s="10" t="str">
        <f>'Pregnant Women Participating'!A60</f>
        <v>Choctaw Nation, OK</v>
      </c>
      <c r="B60" s="18">
        <v>441</v>
      </c>
      <c r="C60" s="16">
        <v>438</v>
      </c>
      <c r="D60" s="16">
        <v>445</v>
      </c>
      <c r="E60" s="16">
        <v>456</v>
      </c>
      <c r="F60" s="16">
        <v>440</v>
      </c>
      <c r="G60" s="16">
        <v>441</v>
      </c>
      <c r="H60" s="16">
        <v>434</v>
      </c>
      <c r="I60" s="16">
        <v>423</v>
      </c>
      <c r="J60" s="16">
        <v>433</v>
      </c>
      <c r="K60" s="16">
        <v>423</v>
      </c>
      <c r="L60" s="16">
        <v>426</v>
      </c>
      <c r="M60" s="51">
        <v>426</v>
      </c>
      <c r="N60" s="18">
        <f t="shared" si="1"/>
        <v>435.5</v>
      </c>
    </row>
    <row r="61" spans="1:14" ht="12" customHeight="1">
      <c r="A61" s="10" t="str">
        <f>'Pregnant Women Participating'!A61</f>
        <v>Citizen Potawatomi Nation, OK</v>
      </c>
      <c r="B61" s="18">
        <v>97</v>
      </c>
      <c r="C61" s="16">
        <v>99</v>
      </c>
      <c r="D61" s="16">
        <v>100</v>
      </c>
      <c r="E61" s="16">
        <v>112</v>
      </c>
      <c r="F61" s="16">
        <v>111</v>
      </c>
      <c r="G61" s="16">
        <v>106</v>
      </c>
      <c r="H61" s="16">
        <v>103</v>
      </c>
      <c r="I61" s="16">
        <v>102</v>
      </c>
      <c r="J61" s="16">
        <v>94</v>
      </c>
      <c r="K61" s="16">
        <v>97</v>
      </c>
      <c r="L61" s="16">
        <v>95</v>
      </c>
      <c r="M61" s="51">
        <v>96</v>
      </c>
      <c r="N61" s="18">
        <f t="shared" si="1"/>
        <v>101</v>
      </c>
    </row>
    <row r="62" spans="1:14" ht="12" customHeight="1">
      <c r="A62" s="10" t="str">
        <f>'Pregnant Women Participating'!A62</f>
        <v>Inter-Tribal Council, OK</v>
      </c>
      <c r="B62" s="18">
        <v>79</v>
      </c>
      <c r="C62" s="16">
        <v>84</v>
      </c>
      <c r="D62" s="16">
        <v>93</v>
      </c>
      <c r="E62" s="16">
        <v>79</v>
      </c>
      <c r="F62" s="16">
        <v>111</v>
      </c>
      <c r="G62" s="16">
        <v>122</v>
      </c>
      <c r="H62" s="16">
        <v>114</v>
      </c>
      <c r="I62" s="16">
        <v>102</v>
      </c>
      <c r="J62" s="16">
        <v>96</v>
      </c>
      <c r="K62" s="16">
        <v>96</v>
      </c>
      <c r="L62" s="16">
        <v>91</v>
      </c>
      <c r="M62" s="51">
        <v>90</v>
      </c>
      <c r="N62" s="18">
        <f t="shared" si="1"/>
        <v>96.41666666666667</v>
      </c>
    </row>
    <row r="63" spans="1:14" ht="12" customHeight="1">
      <c r="A63" s="10" t="str">
        <f>'Pregnant Women Participating'!A63</f>
        <v>Muscogee Creek Nation, OK</v>
      </c>
      <c r="B63" s="18">
        <v>291</v>
      </c>
      <c r="C63" s="16">
        <v>267</v>
      </c>
      <c r="D63" s="16">
        <v>285</v>
      </c>
      <c r="E63" s="16">
        <v>289</v>
      </c>
      <c r="F63" s="16">
        <v>285</v>
      </c>
      <c r="G63" s="16">
        <v>263</v>
      </c>
      <c r="H63" s="16">
        <v>270</v>
      </c>
      <c r="I63" s="16">
        <v>262</v>
      </c>
      <c r="J63" s="16">
        <v>253</v>
      </c>
      <c r="K63" s="16">
        <v>246</v>
      </c>
      <c r="L63" s="16">
        <v>248</v>
      </c>
      <c r="M63" s="51">
        <v>250</v>
      </c>
      <c r="N63" s="18">
        <f t="shared" si="1"/>
        <v>267.4166666666667</v>
      </c>
    </row>
    <row r="64" spans="1:14" ht="12" customHeight="1">
      <c r="A64" s="10" t="str">
        <f>'Pregnant Women Participating'!A64</f>
        <v>Osage Tribal Council, OK</v>
      </c>
      <c r="B64" s="18">
        <v>232</v>
      </c>
      <c r="C64" s="16">
        <v>241</v>
      </c>
      <c r="D64" s="16">
        <v>232</v>
      </c>
      <c r="E64" s="16">
        <v>232</v>
      </c>
      <c r="F64" s="16">
        <v>232</v>
      </c>
      <c r="G64" s="16">
        <v>213</v>
      </c>
      <c r="H64" s="16">
        <v>198</v>
      </c>
      <c r="I64" s="16">
        <v>187</v>
      </c>
      <c r="J64" s="16">
        <v>186</v>
      </c>
      <c r="K64" s="16">
        <v>219</v>
      </c>
      <c r="L64" s="16">
        <v>242</v>
      </c>
      <c r="M64" s="51">
        <v>268</v>
      </c>
      <c r="N64" s="18">
        <f t="shared" si="1"/>
        <v>223.5</v>
      </c>
    </row>
    <row r="65" spans="1:14" ht="12" customHeight="1">
      <c r="A65" s="10" t="str">
        <f>'Pregnant Women Participating'!A65</f>
        <v>Otoe-Missouria Tribe, OK</v>
      </c>
      <c r="B65" s="18">
        <v>54</v>
      </c>
      <c r="C65" s="16">
        <v>53</v>
      </c>
      <c r="D65" s="16">
        <v>49</v>
      </c>
      <c r="E65" s="16">
        <v>46</v>
      </c>
      <c r="F65" s="16">
        <v>41</v>
      </c>
      <c r="G65" s="16">
        <v>41</v>
      </c>
      <c r="H65" s="16">
        <v>44</v>
      </c>
      <c r="I65" s="16">
        <v>45</v>
      </c>
      <c r="J65" s="16">
        <v>50</v>
      </c>
      <c r="K65" s="16">
        <v>47</v>
      </c>
      <c r="L65" s="16">
        <v>39</v>
      </c>
      <c r="M65" s="51">
        <v>33</v>
      </c>
      <c r="N65" s="18">
        <f t="shared" si="1"/>
        <v>45.166666666666664</v>
      </c>
    </row>
    <row r="66" spans="1:14" ht="12" customHeight="1">
      <c r="A66" s="10" t="str">
        <f>'Pregnant Women Participating'!A66</f>
        <v>Wichita, Caddo &amp; Delaware (WCD), OK</v>
      </c>
      <c r="B66" s="18">
        <v>384</v>
      </c>
      <c r="C66" s="16">
        <v>375</v>
      </c>
      <c r="D66" s="16">
        <v>369</v>
      </c>
      <c r="E66" s="16">
        <v>394</v>
      </c>
      <c r="F66" s="16">
        <v>381</v>
      </c>
      <c r="G66" s="16">
        <v>405</v>
      </c>
      <c r="H66" s="16">
        <v>426</v>
      </c>
      <c r="I66" s="16">
        <v>410</v>
      </c>
      <c r="J66" s="16">
        <v>410</v>
      </c>
      <c r="K66" s="16">
        <v>425</v>
      </c>
      <c r="L66" s="16">
        <v>397</v>
      </c>
      <c r="M66" s="51">
        <v>425</v>
      </c>
      <c r="N66" s="18">
        <f t="shared" si="1"/>
        <v>400.0833333333333</v>
      </c>
    </row>
    <row r="67" spans="1:14" s="23" customFormat="1" ht="24.75" customHeight="1">
      <c r="A67" s="19" t="str">
        <f>'Pregnant Women Participating'!A67</f>
        <v>Southwest Region</v>
      </c>
      <c r="B67" s="21">
        <v>104209</v>
      </c>
      <c r="C67" s="20">
        <v>107428</v>
      </c>
      <c r="D67" s="20">
        <v>108908</v>
      </c>
      <c r="E67" s="20">
        <v>108994</v>
      </c>
      <c r="F67" s="20">
        <v>106385</v>
      </c>
      <c r="G67" s="20">
        <v>105131</v>
      </c>
      <c r="H67" s="20">
        <v>103037</v>
      </c>
      <c r="I67" s="20">
        <v>100129</v>
      </c>
      <c r="J67" s="20">
        <v>99428</v>
      </c>
      <c r="K67" s="20">
        <v>96936</v>
      </c>
      <c r="L67" s="20">
        <v>96336</v>
      </c>
      <c r="M67" s="50">
        <v>97414</v>
      </c>
      <c r="N67" s="21">
        <f t="shared" si="1"/>
        <v>102861.25</v>
      </c>
    </row>
    <row r="68" spans="1:14" ht="12" customHeight="1">
      <c r="A68" s="10" t="str">
        <f>'Pregnant Women Participating'!A68</f>
        <v>Colorado</v>
      </c>
      <c r="B68" s="18">
        <v>8900</v>
      </c>
      <c r="C68" s="16">
        <v>8742</v>
      </c>
      <c r="D68" s="16">
        <v>8903</v>
      </c>
      <c r="E68" s="16">
        <v>8692</v>
      </c>
      <c r="F68" s="16">
        <v>8632</v>
      </c>
      <c r="G68" s="16">
        <v>8800</v>
      </c>
      <c r="H68" s="16">
        <v>8669</v>
      </c>
      <c r="I68" s="16">
        <v>8397</v>
      </c>
      <c r="J68" s="16">
        <v>8515</v>
      </c>
      <c r="K68" s="16">
        <v>8373</v>
      </c>
      <c r="L68" s="16">
        <v>8277</v>
      </c>
      <c r="M68" s="51">
        <v>8604</v>
      </c>
      <c r="N68" s="18">
        <f t="shared" si="1"/>
        <v>8625.333333333334</v>
      </c>
    </row>
    <row r="69" spans="1:14" ht="12" customHeight="1">
      <c r="A69" s="10" t="str">
        <f>'Pregnant Women Participating'!A69</f>
        <v>Iowa</v>
      </c>
      <c r="B69" s="18">
        <v>6645</v>
      </c>
      <c r="C69" s="16">
        <v>6753</v>
      </c>
      <c r="D69" s="16">
        <v>6796</v>
      </c>
      <c r="E69" s="16">
        <v>6818</v>
      </c>
      <c r="F69" s="16">
        <v>6572</v>
      </c>
      <c r="G69" s="16">
        <v>6539</v>
      </c>
      <c r="H69" s="16">
        <v>6521</v>
      </c>
      <c r="I69" s="16">
        <v>6436</v>
      </c>
      <c r="J69" s="16">
        <v>6584</v>
      </c>
      <c r="K69" s="16">
        <v>6470</v>
      </c>
      <c r="L69" s="16">
        <v>6574</v>
      </c>
      <c r="M69" s="51">
        <v>6612</v>
      </c>
      <c r="N69" s="18">
        <f t="shared" si="1"/>
        <v>6610</v>
      </c>
    </row>
    <row r="70" spans="1:14" ht="12" customHeight="1">
      <c r="A70" s="10" t="str">
        <f>'Pregnant Women Participating'!A70</f>
        <v>Kansas</v>
      </c>
      <c r="B70" s="18">
        <v>5745</v>
      </c>
      <c r="C70" s="16">
        <v>5608</v>
      </c>
      <c r="D70" s="16">
        <v>5689</v>
      </c>
      <c r="E70" s="16">
        <v>5679</v>
      </c>
      <c r="F70" s="16">
        <v>5578</v>
      </c>
      <c r="G70" s="16">
        <v>5422</v>
      </c>
      <c r="H70" s="16">
        <v>5418</v>
      </c>
      <c r="I70" s="16">
        <v>5190</v>
      </c>
      <c r="J70" s="16">
        <v>5143</v>
      </c>
      <c r="K70" s="16">
        <v>5249</v>
      </c>
      <c r="L70" s="16">
        <v>5232</v>
      </c>
      <c r="M70" s="51">
        <v>5335</v>
      </c>
      <c r="N70" s="18">
        <f aca="true" t="shared" si="2" ref="N70:N101">IF(SUM(B70:M70)&gt;0,AVERAGE(B70:M70)," ")</f>
        <v>5440.666666666667</v>
      </c>
    </row>
    <row r="71" spans="1:14" ht="12" customHeight="1">
      <c r="A71" s="10" t="str">
        <f>'Pregnant Women Participating'!A71</f>
        <v>Missouri</v>
      </c>
      <c r="B71" s="18">
        <v>16365</v>
      </c>
      <c r="C71" s="16">
        <v>16269</v>
      </c>
      <c r="D71" s="16">
        <v>16333</v>
      </c>
      <c r="E71" s="16">
        <v>16271</v>
      </c>
      <c r="F71" s="16">
        <v>15759</v>
      </c>
      <c r="G71" s="16">
        <v>15659</v>
      </c>
      <c r="H71" s="16">
        <v>15474</v>
      </c>
      <c r="I71" s="16">
        <v>14991</v>
      </c>
      <c r="J71" s="16">
        <v>15191</v>
      </c>
      <c r="K71" s="16">
        <v>15195</v>
      </c>
      <c r="L71" s="16">
        <v>15504</v>
      </c>
      <c r="M71" s="51">
        <v>15510</v>
      </c>
      <c r="N71" s="18">
        <f t="shared" si="2"/>
        <v>15710.083333333334</v>
      </c>
    </row>
    <row r="72" spans="1:14" ht="12" customHeight="1">
      <c r="A72" s="10" t="str">
        <f>'Pregnant Women Participating'!A72</f>
        <v>Montana</v>
      </c>
      <c r="B72" s="18">
        <v>1458</v>
      </c>
      <c r="C72" s="16">
        <v>1344</v>
      </c>
      <c r="D72" s="16">
        <v>1534</v>
      </c>
      <c r="E72" s="16">
        <v>1524</v>
      </c>
      <c r="F72" s="16">
        <v>1112</v>
      </c>
      <c r="G72" s="16">
        <v>1450</v>
      </c>
      <c r="H72" s="16">
        <v>1462</v>
      </c>
      <c r="I72" s="16">
        <v>1476</v>
      </c>
      <c r="J72" s="16">
        <v>1445</v>
      </c>
      <c r="K72" s="16">
        <v>1432</v>
      </c>
      <c r="L72" s="16">
        <v>1459</v>
      </c>
      <c r="M72" s="51">
        <v>1431</v>
      </c>
      <c r="N72" s="18">
        <f t="shared" si="2"/>
        <v>1427.25</v>
      </c>
    </row>
    <row r="73" spans="1:14" ht="12" customHeight="1">
      <c r="A73" s="10" t="str">
        <f>'Pregnant Women Participating'!A73</f>
        <v>Nebraska</v>
      </c>
      <c r="B73" s="18">
        <v>3490</v>
      </c>
      <c r="C73" s="16">
        <v>3511</v>
      </c>
      <c r="D73" s="16">
        <v>3501</v>
      </c>
      <c r="E73" s="16">
        <v>3533</v>
      </c>
      <c r="F73" s="16">
        <v>3355</v>
      </c>
      <c r="G73" s="16">
        <v>3415</v>
      </c>
      <c r="H73" s="16">
        <v>3385</v>
      </c>
      <c r="I73" s="16">
        <v>3240</v>
      </c>
      <c r="J73" s="16">
        <v>3352</v>
      </c>
      <c r="K73" s="16">
        <v>3364</v>
      </c>
      <c r="L73" s="16">
        <v>3363</v>
      </c>
      <c r="M73" s="51">
        <v>3392</v>
      </c>
      <c r="N73" s="18">
        <f t="shared" si="2"/>
        <v>3408.4166666666665</v>
      </c>
    </row>
    <row r="74" spans="1:14" ht="12" customHeight="1">
      <c r="A74" s="10" t="str">
        <f>'Pregnant Women Participating'!A74</f>
        <v>North Dakota</v>
      </c>
      <c r="B74" s="18">
        <v>1073</v>
      </c>
      <c r="C74" s="16">
        <v>1075</v>
      </c>
      <c r="D74" s="16">
        <v>1070</v>
      </c>
      <c r="E74" s="16">
        <v>1081</v>
      </c>
      <c r="F74" s="16">
        <v>996</v>
      </c>
      <c r="G74" s="16">
        <v>1059</v>
      </c>
      <c r="H74" s="16">
        <v>1016</v>
      </c>
      <c r="I74" s="16">
        <v>989</v>
      </c>
      <c r="J74" s="16">
        <v>1053</v>
      </c>
      <c r="K74" s="16">
        <v>1044</v>
      </c>
      <c r="L74" s="16">
        <v>1051</v>
      </c>
      <c r="M74" s="51">
        <v>1056</v>
      </c>
      <c r="N74" s="18">
        <f t="shared" si="2"/>
        <v>1046.9166666666667</v>
      </c>
    </row>
    <row r="75" spans="1:14" ht="12" customHeight="1">
      <c r="A75" s="10" t="str">
        <f>'Pregnant Women Participating'!A75</f>
        <v>South Dakota</v>
      </c>
      <c r="B75" s="18">
        <v>1406</v>
      </c>
      <c r="C75" s="16">
        <v>1383</v>
      </c>
      <c r="D75" s="16">
        <v>1416</v>
      </c>
      <c r="E75" s="16">
        <v>1490</v>
      </c>
      <c r="F75" s="16">
        <v>1470</v>
      </c>
      <c r="G75" s="16">
        <v>1481</v>
      </c>
      <c r="H75" s="16">
        <v>1496</v>
      </c>
      <c r="I75" s="16">
        <v>1585</v>
      </c>
      <c r="J75" s="16">
        <v>1593</v>
      </c>
      <c r="K75" s="16">
        <v>1560</v>
      </c>
      <c r="L75" s="16">
        <v>1554</v>
      </c>
      <c r="M75" s="51">
        <v>1600</v>
      </c>
      <c r="N75" s="18">
        <f t="shared" si="2"/>
        <v>1502.8333333333333</v>
      </c>
    </row>
    <row r="76" spans="1:14" ht="12" customHeight="1">
      <c r="A76" s="10" t="str">
        <f>'Pregnant Women Participating'!A76</f>
        <v>Utah</v>
      </c>
      <c r="B76" s="18">
        <v>4320</v>
      </c>
      <c r="C76" s="16">
        <v>4355</v>
      </c>
      <c r="D76" s="16">
        <v>4211</v>
      </c>
      <c r="E76" s="16">
        <v>4146</v>
      </c>
      <c r="F76" s="16">
        <v>3967</v>
      </c>
      <c r="G76" s="16">
        <v>3962</v>
      </c>
      <c r="H76" s="16">
        <v>3971</v>
      </c>
      <c r="I76" s="16">
        <v>3846</v>
      </c>
      <c r="J76" s="16">
        <v>3890</v>
      </c>
      <c r="K76" s="16">
        <v>3978</v>
      </c>
      <c r="L76" s="16">
        <v>4005</v>
      </c>
      <c r="M76" s="51">
        <v>4142</v>
      </c>
      <c r="N76" s="18">
        <f t="shared" si="2"/>
        <v>4066.0833333333335</v>
      </c>
    </row>
    <row r="77" spans="1:14" ht="12" customHeight="1">
      <c r="A77" s="10" t="str">
        <f>'Pregnant Women Participating'!A77</f>
        <v>Wyoming</v>
      </c>
      <c r="B77" s="18">
        <v>1160</v>
      </c>
      <c r="C77" s="16">
        <v>1105</v>
      </c>
      <c r="D77" s="16">
        <v>1044</v>
      </c>
      <c r="E77" s="16">
        <v>1177</v>
      </c>
      <c r="F77" s="16">
        <v>1068</v>
      </c>
      <c r="G77" s="16">
        <v>1066</v>
      </c>
      <c r="H77" s="16">
        <v>1005</v>
      </c>
      <c r="I77" s="16">
        <v>998</v>
      </c>
      <c r="J77" s="16">
        <v>1094</v>
      </c>
      <c r="K77" s="16">
        <v>1046</v>
      </c>
      <c r="L77" s="16">
        <v>1099</v>
      </c>
      <c r="M77" s="51">
        <v>1097</v>
      </c>
      <c r="N77" s="18">
        <f t="shared" si="2"/>
        <v>1079.9166666666667</v>
      </c>
    </row>
    <row r="78" spans="1:14" ht="12" customHeight="1">
      <c r="A78" s="10" t="str">
        <f>'Pregnant Women Participating'!A78</f>
        <v>Ute Mountain Ute Tribe, CO</v>
      </c>
      <c r="B78" s="18">
        <v>7</v>
      </c>
      <c r="C78" s="16">
        <v>5</v>
      </c>
      <c r="D78" s="16">
        <v>3</v>
      </c>
      <c r="E78" s="16">
        <v>3</v>
      </c>
      <c r="F78" s="16">
        <v>4</v>
      </c>
      <c r="G78" s="16">
        <v>3</v>
      </c>
      <c r="H78" s="16">
        <v>4</v>
      </c>
      <c r="I78" s="16">
        <v>6</v>
      </c>
      <c r="J78" s="16">
        <v>4</v>
      </c>
      <c r="K78" s="16">
        <v>4</v>
      </c>
      <c r="L78" s="16">
        <v>4</v>
      </c>
      <c r="M78" s="51">
        <v>3</v>
      </c>
      <c r="N78" s="18">
        <f t="shared" si="2"/>
        <v>4.166666666666667</v>
      </c>
    </row>
    <row r="79" spans="1:14" ht="12" customHeight="1">
      <c r="A79" s="10" t="str">
        <f>'Pregnant Women Participating'!A79</f>
        <v>Omaha Sioux, NE</v>
      </c>
      <c r="B79" s="18">
        <v>3</v>
      </c>
      <c r="C79" s="16">
        <v>1</v>
      </c>
      <c r="D79" s="16">
        <v>2</v>
      </c>
      <c r="E79" s="16">
        <v>4</v>
      </c>
      <c r="F79" s="16">
        <v>4</v>
      </c>
      <c r="G79" s="16">
        <v>5</v>
      </c>
      <c r="H79" s="16">
        <v>9</v>
      </c>
      <c r="I79" s="16">
        <v>12</v>
      </c>
      <c r="J79" s="16">
        <v>11</v>
      </c>
      <c r="K79" s="16">
        <v>15</v>
      </c>
      <c r="L79" s="16">
        <v>17</v>
      </c>
      <c r="M79" s="51">
        <v>19</v>
      </c>
      <c r="N79" s="18">
        <f t="shared" si="2"/>
        <v>8.5</v>
      </c>
    </row>
    <row r="80" spans="1:14" ht="12" customHeight="1">
      <c r="A80" s="10" t="str">
        <f>'Pregnant Women Participating'!A80</f>
        <v>Santee Sioux, NE</v>
      </c>
      <c r="B80" s="18">
        <v>2</v>
      </c>
      <c r="C80" s="16">
        <v>1</v>
      </c>
      <c r="D80" s="16">
        <v>1</v>
      </c>
      <c r="E80" s="16">
        <v>2</v>
      </c>
      <c r="F80" s="16">
        <v>2</v>
      </c>
      <c r="G80" s="16">
        <v>2</v>
      </c>
      <c r="H80" s="16">
        <v>1</v>
      </c>
      <c r="I80" s="16">
        <v>1</v>
      </c>
      <c r="J80" s="16">
        <v>3</v>
      </c>
      <c r="K80" s="16">
        <v>4</v>
      </c>
      <c r="L80" s="16">
        <v>6</v>
      </c>
      <c r="M80" s="51">
        <v>5</v>
      </c>
      <c r="N80" s="18">
        <f t="shared" si="2"/>
        <v>2.5</v>
      </c>
    </row>
    <row r="81" spans="1:14" ht="12" customHeight="1">
      <c r="A81" s="10" t="str">
        <f>'Pregnant Women Participating'!A81</f>
        <v>Winnebago Tribe, NE</v>
      </c>
      <c r="B81" s="18">
        <v>7</v>
      </c>
      <c r="C81" s="16">
        <v>7</v>
      </c>
      <c r="D81" s="16">
        <v>9</v>
      </c>
      <c r="E81" s="16">
        <v>10</v>
      </c>
      <c r="F81" s="16">
        <v>9</v>
      </c>
      <c r="G81" s="16">
        <v>10</v>
      </c>
      <c r="H81" s="16">
        <v>9</v>
      </c>
      <c r="I81" s="16">
        <v>10</v>
      </c>
      <c r="J81" s="16">
        <v>15</v>
      </c>
      <c r="K81" s="16">
        <v>11</v>
      </c>
      <c r="L81" s="16">
        <v>9</v>
      </c>
      <c r="M81" s="51">
        <v>9</v>
      </c>
      <c r="N81" s="18">
        <f t="shared" si="2"/>
        <v>9.583333333333334</v>
      </c>
    </row>
    <row r="82" spans="1:14" ht="12" customHeight="1">
      <c r="A82" s="10" t="str">
        <f>'Pregnant Women Participating'!A82</f>
        <v>Standing Rock Sioux Tribe, ND</v>
      </c>
      <c r="B82" s="18">
        <v>41</v>
      </c>
      <c r="C82" s="16">
        <v>48</v>
      </c>
      <c r="D82" s="16">
        <v>44</v>
      </c>
      <c r="E82" s="16">
        <v>41</v>
      </c>
      <c r="F82" s="16">
        <v>47</v>
      </c>
      <c r="G82" s="16">
        <v>41</v>
      </c>
      <c r="H82" s="16">
        <v>35</v>
      </c>
      <c r="I82" s="16">
        <v>37</v>
      </c>
      <c r="J82" s="16">
        <v>40</v>
      </c>
      <c r="K82" s="16">
        <v>44</v>
      </c>
      <c r="L82" s="16">
        <v>44</v>
      </c>
      <c r="M82" s="51">
        <v>41</v>
      </c>
      <c r="N82" s="18">
        <f t="shared" si="2"/>
        <v>41.916666666666664</v>
      </c>
    </row>
    <row r="83" spans="1:14" ht="12" customHeight="1">
      <c r="A83" s="10" t="str">
        <f>'Pregnant Women Participating'!A83</f>
        <v>Three Affiliated Tribes, ND</v>
      </c>
      <c r="B83" s="18">
        <v>8</v>
      </c>
      <c r="C83" s="16">
        <v>13</v>
      </c>
      <c r="D83" s="16">
        <v>15</v>
      </c>
      <c r="E83" s="16">
        <v>17</v>
      </c>
      <c r="F83" s="16">
        <v>16</v>
      </c>
      <c r="G83" s="16">
        <v>17</v>
      </c>
      <c r="H83" s="16">
        <v>12</v>
      </c>
      <c r="I83" s="16">
        <v>9</v>
      </c>
      <c r="J83" s="16">
        <v>9</v>
      </c>
      <c r="K83" s="16">
        <v>5</v>
      </c>
      <c r="L83" s="16">
        <v>9</v>
      </c>
      <c r="M83" s="51">
        <v>12</v>
      </c>
      <c r="N83" s="18">
        <f t="shared" si="2"/>
        <v>11.833333333333334</v>
      </c>
    </row>
    <row r="84" spans="1:14" ht="12" customHeight="1">
      <c r="A84" s="10" t="str">
        <f>'Pregnant Women Participating'!A84</f>
        <v>Cheyenne River Sioux, SD</v>
      </c>
      <c r="B84" s="18">
        <v>40</v>
      </c>
      <c r="C84" s="16">
        <v>40</v>
      </c>
      <c r="D84" s="16">
        <v>32</v>
      </c>
      <c r="E84" s="16">
        <v>33</v>
      </c>
      <c r="F84" s="16">
        <v>30</v>
      </c>
      <c r="G84" s="16">
        <v>36</v>
      </c>
      <c r="H84" s="16">
        <v>38</v>
      </c>
      <c r="I84" s="16">
        <v>41</v>
      </c>
      <c r="J84" s="16">
        <v>41</v>
      </c>
      <c r="K84" s="16">
        <v>43</v>
      </c>
      <c r="L84" s="16">
        <v>45</v>
      </c>
      <c r="M84" s="51">
        <v>48</v>
      </c>
      <c r="N84" s="18">
        <f t="shared" si="2"/>
        <v>38.916666666666664</v>
      </c>
    </row>
    <row r="85" spans="1:14" ht="12" customHeight="1">
      <c r="A85" s="10" t="str">
        <f>'Pregnant Women Participating'!A85</f>
        <v>Rosebud Sioux, SD</v>
      </c>
      <c r="B85" s="18">
        <v>65</v>
      </c>
      <c r="C85" s="16">
        <v>68</v>
      </c>
      <c r="D85" s="16">
        <v>81</v>
      </c>
      <c r="E85" s="16">
        <v>75</v>
      </c>
      <c r="F85" s="16">
        <v>73</v>
      </c>
      <c r="G85" s="16">
        <v>75</v>
      </c>
      <c r="H85" s="16">
        <v>73</v>
      </c>
      <c r="I85" s="16">
        <v>66</v>
      </c>
      <c r="J85" s="16">
        <v>62</v>
      </c>
      <c r="K85" s="16">
        <v>65</v>
      </c>
      <c r="L85" s="16">
        <v>66</v>
      </c>
      <c r="M85" s="51">
        <v>78</v>
      </c>
      <c r="N85" s="18">
        <f t="shared" si="2"/>
        <v>70.58333333333333</v>
      </c>
    </row>
    <row r="86" spans="1:14" ht="12" customHeight="1">
      <c r="A86" s="10" t="str">
        <f>'Pregnant Women Participating'!A86</f>
        <v>Northern Arapahoe, WY</v>
      </c>
      <c r="B86" s="18">
        <v>33</v>
      </c>
      <c r="C86" s="16">
        <v>35</v>
      </c>
      <c r="D86" s="16">
        <v>37</v>
      </c>
      <c r="E86" s="16">
        <v>26</v>
      </c>
      <c r="F86" s="16">
        <v>30</v>
      </c>
      <c r="G86" s="16">
        <v>36</v>
      </c>
      <c r="H86" s="16">
        <v>39</v>
      </c>
      <c r="I86" s="16">
        <v>39</v>
      </c>
      <c r="J86" s="16">
        <v>39</v>
      </c>
      <c r="K86" s="16">
        <v>35</v>
      </c>
      <c r="L86" s="16">
        <v>38</v>
      </c>
      <c r="M86" s="51">
        <v>38</v>
      </c>
      <c r="N86" s="18">
        <f t="shared" si="2"/>
        <v>35.416666666666664</v>
      </c>
    </row>
    <row r="87" spans="1:14" ht="12" customHeight="1">
      <c r="A87" s="10" t="str">
        <f>'Pregnant Women Participating'!A87</f>
        <v>Shoshone Tribe, WY</v>
      </c>
      <c r="B87" s="18">
        <v>18</v>
      </c>
      <c r="C87" s="16">
        <v>13</v>
      </c>
      <c r="D87" s="16">
        <v>14</v>
      </c>
      <c r="E87" s="16">
        <v>12</v>
      </c>
      <c r="F87" s="16">
        <v>20</v>
      </c>
      <c r="G87" s="16">
        <v>22</v>
      </c>
      <c r="H87" s="16">
        <v>23</v>
      </c>
      <c r="I87" s="16">
        <v>20</v>
      </c>
      <c r="J87" s="16">
        <v>20</v>
      </c>
      <c r="K87" s="16">
        <v>16</v>
      </c>
      <c r="L87" s="16">
        <v>12</v>
      </c>
      <c r="M87" s="51">
        <v>14</v>
      </c>
      <c r="N87" s="18">
        <f t="shared" si="2"/>
        <v>17</v>
      </c>
    </row>
    <row r="88" spans="1:14" s="23" customFormat="1" ht="24.75" customHeight="1">
      <c r="A88" s="19" t="str">
        <f>'Pregnant Women Participating'!A88</f>
        <v>Mountain Plains</v>
      </c>
      <c r="B88" s="21">
        <v>50786</v>
      </c>
      <c r="C88" s="20">
        <v>50376</v>
      </c>
      <c r="D88" s="20">
        <v>50735</v>
      </c>
      <c r="E88" s="20">
        <v>50634</v>
      </c>
      <c r="F88" s="20">
        <v>48744</v>
      </c>
      <c r="G88" s="20">
        <v>49100</v>
      </c>
      <c r="H88" s="20">
        <v>48660</v>
      </c>
      <c r="I88" s="20">
        <v>47389</v>
      </c>
      <c r="J88" s="20">
        <v>48104</v>
      </c>
      <c r="K88" s="20">
        <v>47953</v>
      </c>
      <c r="L88" s="20">
        <v>48368</v>
      </c>
      <c r="M88" s="50">
        <v>49046</v>
      </c>
      <c r="N88" s="21">
        <f t="shared" si="2"/>
        <v>49157.916666666664</v>
      </c>
    </row>
    <row r="89" spans="1:14" ht="12" customHeight="1">
      <c r="A89" s="11" t="str">
        <f>'Pregnant Women Participating'!A89</f>
        <v>Alaska</v>
      </c>
      <c r="B89" s="18">
        <v>1293</v>
      </c>
      <c r="C89" s="16">
        <v>1326</v>
      </c>
      <c r="D89" s="16">
        <v>1284</v>
      </c>
      <c r="E89" s="16">
        <v>1316</v>
      </c>
      <c r="F89" s="16">
        <v>1337</v>
      </c>
      <c r="G89" s="16">
        <v>1328</v>
      </c>
      <c r="H89" s="16">
        <v>1315</v>
      </c>
      <c r="I89" s="16">
        <v>1246</v>
      </c>
      <c r="J89" s="16">
        <v>1311</v>
      </c>
      <c r="K89" s="16">
        <v>1350</v>
      </c>
      <c r="L89" s="16">
        <v>1311</v>
      </c>
      <c r="M89" s="51">
        <v>1357</v>
      </c>
      <c r="N89" s="18">
        <f t="shared" si="2"/>
        <v>1314.5</v>
      </c>
    </row>
    <row r="90" spans="1:14" ht="12" customHeight="1">
      <c r="A90" s="11" t="str">
        <f>'Pregnant Women Participating'!A90</f>
        <v>American Samoa</v>
      </c>
      <c r="B90" s="18">
        <v>133</v>
      </c>
      <c r="C90" s="16">
        <v>120</v>
      </c>
      <c r="D90" s="16">
        <v>101</v>
      </c>
      <c r="E90" s="16">
        <v>95</v>
      </c>
      <c r="F90" s="16">
        <v>100</v>
      </c>
      <c r="G90" s="16">
        <v>109</v>
      </c>
      <c r="H90" s="16">
        <v>122</v>
      </c>
      <c r="I90" s="16">
        <v>125</v>
      </c>
      <c r="J90" s="16">
        <v>129</v>
      </c>
      <c r="K90" s="16">
        <v>138</v>
      </c>
      <c r="L90" s="16">
        <v>143</v>
      </c>
      <c r="M90" s="51">
        <v>161</v>
      </c>
      <c r="N90" s="18">
        <f t="shared" si="2"/>
        <v>123</v>
      </c>
    </row>
    <row r="91" spans="1:14" ht="12" customHeight="1">
      <c r="A91" s="11" t="str">
        <f>'Pregnant Women Participating'!A91</f>
        <v>Arizona</v>
      </c>
      <c r="B91" s="18">
        <v>14260</v>
      </c>
      <c r="C91" s="16">
        <v>14471</v>
      </c>
      <c r="D91" s="16">
        <v>14700</v>
      </c>
      <c r="E91" s="16">
        <v>14797</v>
      </c>
      <c r="F91" s="16">
        <v>14471</v>
      </c>
      <c r="G91" s="16">
        <v>14318</v>
      </c>
      <c r="H91" s="16">
        <v>14187</v>
      </c>
      <c r="I91" s="16">
        <v>13597</v>
      </c>
      <c r="J91" s="16">
        <v>13544</v>
      </c>
      <c r="K91" s="16">
        <v>13258</v>
      </c>
      <c r="L91" s="16">
        <v>13228</v>
      </c>
      <c r="M91" s="51">
        <v>13502</v>
      </c>
      <c r="N91" s="18">
        <f t="shared" si="2"/>
        <v>14027.75</v>
      </c>
    </row>
    <row r="92" spans="1:14" ht="12" customHeight="1">
      <c r="A92" s="11" t="str">
        <f>'Pregnant Women Participating'!A92</f>
        <v>California</v>
      </c>
      <c r="B92" s="18">
        <v>88125</v>
      </c>
      <c r="C92" s="16">
        <v>88124</v>
      </c>
      <c r="D92" s="16">
        <v>89126</v>
      </c>
      <c r="E92" s="16">
        <v>90634</v>
      </c>
      <c r="F92" s="16">
        <v>88067</v>
      </c>
      <c r="G92" s="16">
        <v>87914</v>
      </c>
      <c r="H92" s="16">
        <v>87118</v>
      </c>
      <c r="I92" s="16">
        <v>84613</v>
      </c>
      <c r="J92" s="16">
        <v>84473</v>
      </c>
      <c r="K92" s="16">
        <v>83879</v>
      </c>
      <c r="L92" s="16">
        <v>83963</v>
      </c>
      <c r="M92" s="51">
        <v>86018</v>
      </c>
      <c r="N92" s="18">
        <f t="shared" si="2"/>
        <v>86837.83333333333</v>
      </c>
    </row>
    <row r="93" spans="1:14" ht="12" customHeight="1">
      <c r="A93" s="11" t="str">
        <f>'Pregnant Women Participating'!A93</f>
        <v>Guam</v>
      </c>
      <c r="B93" s="18">
        <v>516</v>
      </c>
      <c r="C93" s="16">
        <v>539</v>
      </c>
      <c r="D93" s="16">
        <v>563</v>
      </c>
      <c r="E93" s="16">
        <v>577</v>
      </c>
      <c r="F93" s="16">
        <v>595</v>
      </c>
      <c r="G93" s="16">
        <v>601</v>
      </c>
      <c r="H93" s="16">
        <v>627</v>
      </c>
      <c r="I93" s="16">
        <v>604</v>
      </c>
      <c r="J93" s="16">
        <v>587</v>
      </c>
      <c r="K93" s="16">
        <v>592</v>
      </c>
      <c r="L93" s="16">
        <v>570</v>
      </c>
      <c r="M93" s="51">
        <v>580</v>
      </c>
      <c r="N93" s="18">
        <f t="shared" si="2"/>
        <v>579.25</v>
      </c>
    </row>
    <row r="94" spans="1:14" ht="12" customHeight="1">
      <c r="A94" s="11" t="str">
        <f>'Pregnant Women Participating'!A94</f>
        <v>Hawaii</v>
      </c>
      <c r="B94" s="18">
        <v>2202</v>
      </c>
      <c r="C94" s="16">
        <v>2190</v>
      </c>
      <c r="D94" s="16">
        <v>2174</v>
      </c>
      <c r="E94" s="16">
        <v>2180</v>
      </c>
      <c r="F94" s="16">
        <v>2114</v>
      </c>
      <c r="G94" s="16">
        <v>2122</v>
      </c>
      <c r="H94" s="16">
        <v>2018</v>
      </c>
      <c r="I94" s="16">
        <v>1983</v>
      </c>
      <c r="J94" s="16">
        <v>2059</v>
      </c>
      <c r="K94" s="16">
        <v>2073</v>
      </c>
      <c r="L94" s="16">
        <v>2053</v>
      </c>
      <c r="M94" s="51">
        <v>2105</v>
      </c>
      <c r="N94" s="18">
        <f t="shared" si="2"/>
        <v>2106.0833333333335</v>
      </c>
    </row>
    <row r="95" spans="1:14" ht="12" customHeight="1">
      <c r="A95" s="11" t="str">
        <f>'Pregnant Women Participating'!A95</f>
        <v>Idaho</v>
      </c>
      <c r="B95" s="18">
        <v>3043</v>
      </c>
      <c r="C95" s="16">
        <v>3037</v>
      </c>
      <c r="D95" s="16">
        <v>3041</v>
      </c>
      <c r="E95" s="16">
        <v>3030</v>
      </c>
      <c r="F95" s="16">
        <v>2840</v>
      </c>
      <c r="G95" s="16">
        <v>2891</v>
      </c>
      <c r="H95" s="16">
        <v>2836</v>
      </c>
      <c r="I95" s="16">
        <v>2705</v>
      </c>
      <c r="J95" s="16">
        <v>2792</v>
      </c>
      <c r="K95" s="16">
        <v>2798</v>
      </c>
      <c r="L95" s="16">
        <v>2813</v>
      </c>
      <c r="M95" s="51">
        <v>2883</v>
      </c>
      <c r="N95" s="18">
        <f t="shared" si="2"/>
        <v>2892.4166666666665</v>
      </c>
    </row>
    <row r="96" spans="1:14" ht="12" customHeight="1">
      <c r="A96" s="11" t="str">
        <f>'Pregnant Women Participating'!A96</f>
        <v>Nevada</v>
      </c>
      <c r="B96" s="18">
        <v>4599</v>
      </c>
      <c r="C96" s="16">
        <v>4734</v>
      </c>
      <c r="D96" s="16">
        <v>4893</v>
      </c>
      <c r="E96" s="16">
        <v>5073</v>
      </c>
      <c r="F96" s="16">
        <v>5171</v>
      </c>
      <c r="G96" s="16">
        <v>5291</v>
      </c>
      <c r="H96" s="16">
        <v>5372</v>
      </c>
      <c r="I96" s="16">
        <v>5283</v>
      </c>
      <c r="J96" s="16">
        <v>5213</v>
      </c>
      <c r="K96" s="16">
        <v>5065</v>
      </c>
      <c r="L96" s="16">
        <v>5109</v>
      </c>
      <c r="M96" s="51">
        <v>5246</v>
      </c>
      <c r="N96" s="18">
        <f t="shared" si="2"/>
        <v>5087.416666666667</v>
      </c>
    </row>
    <row r="97" spans="1:14" ht="12" customHeight="1">
      <c r="A97" s="11" t="str">
        <f>'Pregnant Women Participating'!A97</f>
        <v>Oregon</v>
      </c>
      <c r="B97" s="18">
        <v>5674</v>
      </c>
      <c r="C97" s="16">
        <v>5751</v>
      </c>
      <c r="D97" s="16">
        <v>5710</v>
      </c>
      <c r="E97" s="16">
        <v>5564</v>
      </c>
      <c r="F97" s="16">
        <v>5512</v>
      </c>
      <c r="G97" s="16">
        <v>5411</v>
      </c>
      <c r="H97" s="16">
        <v>5359</v>
      </c>
      <c r="I97" s="16">
        <v>5276</v>
      </c>
      <c r="J97" s="16">
        <v>5347</v>
      </c>
      <c r="K97" s="16">
        <v>5422</v>
      </c>
      <c r="L97" s="16">
        <v>5506</v>
      </c>
      <c r="M97" s="51">
        <v>5706</v>
      </c>
      <c r="N97" s="18">
        <f t="shared" si="2"/>
        <v>5519.833333333333</v>
      </c>
    </row>
    <row r="98" spans="1:14" ht="12" customHeight="1">
      <c r="A98" s="11" t="str">
        <f>'Pregnant Women Participating'!A98</f>
        <v>Washington</v>
      </c>
      <c r="B98" s="18">
        <v>9726</v>
      </c>
      <c r="C98" s="16">
        <v>9672</v>
      </c>
      <c r="D98" s="16">
        <v>9635</v>
      </c>
      <c r="E98" s="16">
        <v>9575</v>
      </c>
      <c r="F98" s="16">
        <v>9308</v>
      </c>
      <c r="G98" s="16">
        <v>9192</v>
      </c>
      <c r="H98" s="16">
        <v>9113</v>
      </c>
      <c r="I98" s="16">
        <v>8994</v>
      </c>
      <c r="J98" s="16">
        <v>8996</v>
      </c>
      <c r="K98" s="16">
        <v>8947</v>
      </c>
      <c r="L98" s="16">
        <v>9124</v>
      </c>
      <c r="M98" s="51">
        <v>9288</v>
      </c>
      <c r="N98" s="18">
        <f t="shared" si="2"/>
        <v>9297.5</v>
      </c>
    </row>
    <row r="99" spans="1:14" ht="12" customHeight="1">
      <c r="A99" s="11" t="str">
        <f>'Pregnant Women Participating'!A99</f>
        <v>Northern Marianas</v>
      </c>
      <c r="B99" s="18">
        <v>222</v>
      </c>
      <c r="C99" s="16">
        <v>228</v>
      </c>
      <c r="D99" s="16">
        <v>250</v>
      </c>
      <c r="E99" s="16">
        <v>231</v>
      </c>
      <c r="F99" s="16">
        <v>213</v>
      </c>
      <c r="G99" s="16">
        <v>231</v>
      </c>
      <c r="H99" s="16">
        <v>223</v>
      </c>
      <c r="I99" s="16">
        <v>207</v>
      </c>
      <c r="J99" s="16">
        <v>213</v>
      </c>
      <c r="K99" s="16">
        <v>212</v>
      </c>
      <c r="L99" s="16">
        <v>202</v>
      </c>
      <c r="M99" s="51">
        <v>210</v>
      </c>
      <c r="N99" s="18">
        <f t="shared" si="2"/>
        <v>220.16666666666666</v>
      </c>
    </row>
    <row r="100" spans="1:14" ht="12" customHeight="1">
      <c r="A100" s="11" t="str">
        <f>'Pregnant Women Participating'!A100</f>
        <v>Inter-Tribal Council, AZ</v>
      </c>
      <c r="B100" s="18">
        <v>643</v>
      </c>
      <c r="C100" s="16">
        <v>730</v>
      </c>
      <c r="D100" s="16">
        <v>781</v>
      </c>
      <c r="E100" s="16">
        <v>748</v>
      </c>
      <c r="F100" s="16">
        <v>721</v>
      </c>
      <c r="G100" s="16">
        <v>747</v>
      </c>
      <c r="H100" s="16">
        <v>755</v>
      </c>
      <c r="I100" s="16">
        <v>729</v>
      </c>
      <c r="J100" s="16">
        <v>752</v>
      </c>
      <c r="K100" s="16">
        <v>744</v>
      </c>
      <c r="L100" s="16">
        <v>710</v>
      </c>
      <c r="M100" s="51">
        <v>709</v>
      </c>
      <c r="N100" s="18">
        <f t="shared" si="2"/>
        <v>730.75</v>
      </c>
    </row>
    <row r="101" spans="1:14" ht="12" customHeight="1">
      <c r="A101" s="11" t="str">
        <f>'Pregnant Women Participating'!A101</f>
        <v>Navajo Nation, AZ</v>
      </c>
      <c r="B101" s="18">
        <v>606</v>
      </c>
      <c r="C101" s="16">
        <v>617</v>
      </c>
      <c r="D101" s="16">
        <v>596</v>
      </c>
      <c r="E101" s="16">
        <v>582</v>
      </c>
      <c r="F101" s="16">
        <v>542</v>
      </c>
      <c r="G101" s="16">
        <v>525</v>
      </c>
      <c r="H101" s="16">
        <v>518</v>
      </c>
      <c r="I101" s="16">
        <v>519</v>
      </c>
      <c r="J101" s="16">
        <v>506</v>
      </c>
      <c r="K101" s="16">
        <v>501</v>
      </c>
      <c r="L101" s="16">
        <v>516</v>
      </c>
      <c r="M101" s="51">
        <v>541</v>
      </c>
      <c r="N101" s="18">
        <f t="shared" si="2"/>
        <v>547.4166666666666</v>
      </c>
    </row>
    <row r="102" spans="1:14" ht="12" customHeight="1">
      <c r="A102" s="11" t="str">
        <f>'Pregnant Women Participating'!A102</f>
        <v>Inter-Tribal Council, NV</v>
      </c>
      <c r="B102" s="18">
        <v>105</v>
      </c>
      <c r="C102" s="16">
        <v>119</v>
      </c>
      <c r="D102" s="16">
        <v>105</v>
      </c>
      <c r="E102" s="16">
        <v>109</v>
      </c>
      <c r="F102" s="16">
        <v>102</v>
      </c>
      <c r="G102" s="16">
        <v>124</v>
      </c>
      <c r="H102" s="16">
        <v>138</v>
      </c>
      <c r="I102" s="16">
        <v>136</v>
      </c>
      <c r="J102" s="16">
        <v>110</v>
      </c>
      <c r="K102" s="16">
        <v>99</v>
      </c>
      <c r="L102" s="16">
        <v>96</v>
      </c>
      <c r="M102" s="51">
        <v>105</v>
      </c>
      <c r="N102" s="18">
        <f>IF(SUM(B102:M102)&gt;0,AVERAGE(B102:M102)," ")</f>
        <v>112.33333333333333</v>
      </c>
    </row>
    <row r="103" spans="1:14" s="23" customFormat="1" ht="24.75" customHeight="1">
      <c r="A103" s="19" t="str">
        <f>'Pregnant Women Participating'!A103</f>
        <v>Western Region</v>
      </c>
      <c r="B103" s="21">
        <v>131147</v>
      </c>
      <c r="C103" s="20">
        <v>131658</v>
      </c>
      <c r="D103" s="20">
        <v>132959</v>
      </c>
      <c r="E103" s="20">
        <v>134511</v>
      </c>
      <c r="F103" s="20">
        <v>131093</v>
      </c>
      <c r="G103" s="20">
        <v>130804</v>
      </c>
      <c r="H103" s="20">
        <v>129701</v>
      </c>
      <c r="I103" s="20">
        <v>126017</v>
      </c>
      <c r="J103" s="20">
        <v>126032</v>
      </c>
      <c r="K103" s="20">
        <v>125078</v>
      </c>
      <c r="L103" s="20">
        <v>125344</v>
      </c>
      <c r="M103" s="50">
        <v>128411</v>
      </c>
      <c r="N103" s="21">
        <f>IF(SUM(B103:M103)&gt;0,AVERAGE(B103:M103)," ")</f>
        <v>129396.25</v>
      </c>
    </row>
    <row r="104" spans="1:14" s="38" customFormat="1" ht="16.5" customHeight="1" thickBot="1">
      <c r="A104" s="35" t="str">
        <f>'Pregnant Women Participating'!A104</f>
        <v>TOTAL</v>
      </c>
      <c r="B104" s="36">
        <v>652729</v>
      </c>
      <c r="C104" s="37">
        <v>654740</v>
      </c>
      <c r="D104" s="37">
        <v>653918</v>
      </c>
      <c r="E104" s="37">
        <v>655149</v>
      </c>
      <c r="F104" s="37">
        <v>638880</v>
      </c>
      <c r="G104" s="37">
        <v>640941</v>
      </c>
      <c r="H104" s="37">
        <v>635974</v>
      </c>
      <c r="I104" s="37">
        <v>622274</v>
      </c>
      <c r="J104" s="37">
        <v>622277</v>
      </c>
      <c r="K104" s="37">
        <v>616750</v>
      </c>
      <c r="L104" s="37">
        <v>622817</v>
      </c>
      <c r="M104" s="53">
        <v>629746</v>
      </c>
      <c r="N104" s="36">
        <f>IF(SUM(B104:M104)&gt;0,AVERAGE(B104:M104)," ")</f>
        <v>637182.9166666666</v>
      </c>
    </row>
    <row r="105" s="7" customFormat="1" ht="12.75" customHeight="1" thickTop="1">
      <c r="A105" s="12"/>
    </row>
    <row r="106" ht="12">
      <c r="A106" s="12"/>
    </row>
    <row r="107" s="34" customFormat="1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11, 2015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40087</v>
      </c>
      <c r="C5" s="25">
        <f>DATE(RIGHT(A2,4)-1,11,1)</f>
        <v>40118</v>
      </c>
      <c r="D5" s="25">
        <f>DATE(RIGHT(A2,4)-1,12,1)</f>
        <v>40148</v>
      </c>
      <c r="E5" s="25">
        <f>DATE(RIGHT(A2,4),1,1)</f>
        <v>40179</v>
      </c>
      <c r="F5" s="25">
        <f>DATE(RIGHT(A2,4),2,1)</f>
        <v>40210</v>
      </c>
      <c r="G5" s="25">
        <f>DATE(RIGHT(A2,4),3,1)</f>
        <v>40238</v>
      </c>
      <c r="H5" s="25">
        <f>DATE(RIGHT(A2,4),4,1)</f>
        <v>40269</v>
      </c>
      <c r="I5" s="25">
        <f>DATE(RIGHT(A2,4),5,1)</f>
        <v>40299</v>
      </c>
      <c r="J5" s="25">
        <f>DATE(RIGHT(A2,4),6,1)</f>
        <v>40330</v>
      </c>
      <c r="K5" s="25">
        <f>DATE(RIGHT(A2,4),7,1)</f>
        <v>40360</v>
      </c>
      <c r="L5" s="25">
        <f>DATE(RIGHT(A2,4),8,1)</f>
        <v>40391</v>
      </c>
      <c r="M5" s="25">
        <f>DATE(RIGHT(A2,4),9,1)</f>
        <v>40422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12987</v>
      </c>
      <c r="C6" s="16">
        <v>12323</v>
      </c>
      <c r="D6" s="16">
        <v>12238</v>
      </c>
      <c r="E6" s="16">
        <v>11939</v>
      </c>
      <c r="F6" s="16">
        <v>11441</v>
      </c>
      <c r="G6" s="16">
        <v>12043</v>
      </c>
      <c r="H6" s="16">
        <v>12013</v>
      </c>
      <c r="I6" s="16">
        <v>11903</v>
      </c>
      <c r="J6" s="16">
        <v>11974</v>
      </c>
      <c r="K6" s="16">
        <v>12034</v>
      </c>
      <c r="L6" s="16">
        <v>12224</v>
      </c>
      <c r="M6" s="51">
        <v>12144</v>
      </c>
      <c r="N6" s="18">
        <f aca="true" t="shared" si="0" ref="N6:N37">IF(SUM(B6:M6)&gt;0,AVERAGE(B6:M6)," ")</f>
        <v>12105.25</v>
      </c>
    </row>
    <row r="7" spans="1:14" s="7" customFormat="1" ht="12" customHeight="1">
      <c r="A7" s="10" t="str">
        <f>'Pregnant Women Participating'!A7</f>
        <v>Maine</v>
      </c>
      <c r="B7" s="18">
        <v>5905</v>
      </c>
      <c r="C7" s="16">
        <v>5877</v>
      </c>
      <c r="D7" s="16">
        <v>5824</v>
      </c>
      <c r="E7" s="16">
        <v>5853</v>
      </c>
      <c r="F7" s="16">
        <v>5824</v>
      </c>
      <c r="G7" s="16">
        <v>5901</v>
      </c>
      <c r="H7" s="16">
        <v>5821</v>
      </c>
      <c r="I7" s="16">
        <v>5707</v>
      </c>
      <c r="J7" s="16">
        <v>5795</v>
      </c>
      <c r="K7" s="16">
        <v>5737</v>
      </c>
      <c r="L7" s="16">
        <v>5687</v>
      </c>
      <c r="M7" s="51">
        <v>5651</v>
      </c>
      <c r="N7" s="18">
        <f t="shared" si="0"/>
        <v>5798.5</v>
      </c>
    </row>
    <row r="8" spans="1:14" s="7" customFormat="1" ht="12" customHeight="1">
      <c r="A8" s="10" t="str">
        <f>'Pregnant Women Participating'!A8</f>
        <v>Massachusetts</v>
      </c>
      <c r="B8" s="18">
        <v>30298</v>
      </c>
      <c r="C8" s="16">
        <v>29416</v>
      </c>
      <c r="D8" s="16">
        <v>28860</v>
      </c>
      <c r="E8" s="16">
        <v>28844</v>
      </c>
      <c r="F8" s="16">
        <v>28105</v>
      </c>
      <c r="G8" s="16">
        <v>28626</v>
      </c>
      <c r="H8" s="16">
        <v>28429</v>
      </c>
      <c r="I8" s="16">
        <v>28378</v>
      </c>
      <c r="J8" s="16">
        <v>28353</v>
      </c>
      <c r="K8" s="16">
        <v>28095</v>
      </c>
      <c r="L8" s="16">
        <v>28204</v>
      </c>
      <c r="M8" s="51">
        <v>25574</v>
      </c>
      <c r="N8" s="18">
        <f t="shared" si="0"/>
        <v>28431.833333333332</v>
      </c>
    </row>
    <row r="9" spans="1:14" s="7" customFormat="1" ht="12" customHeight="1">
      <c r="A9" s="10" t="str">
        <f>'Pregnant Women Participating'!A9</f>
        <v>New Hampshire</v>
      </c>
      <c r="B9" s="18">
        <v>4186</v>
      </c>
      <c r="C9" s="16">
        <v>4021</v>
      </c>
      <c r="D9" s="16">
        <v>3980</v>
      </c>
      <c r="E9" s="16">
        <v>3944</v>
      </c>
      <c r="F9" s="16">
        <v>3750</v>
      </c>
      <c r="G9" s="16">
        <v>3978</v>
      </c>
      <c r="H9" s="16">
        <v>3920</v>
      </c>
      <c r="I9" s="16">
        <v>3842</v>
      </c>
      <c r="J9" s="16">
        <v>3808</v>
      </c>
      <c r="K9" s="16">
        <v>3905</v>
      </c>
      <c r="L9" s="16">
        <v>3966</v>
      </c>
      <c r="M9" s="51">
        <v>3919</v>
      </c>
      <c r="N9" s="18">
        <f t="shared" si="0"/>
        <v>3934.9166666666665</v>
      </c>
    </row>
    <row r="10" spans="1:14" s="7" customFormat="1" ht="12" customHeight="1">
      <c r="A10" s="10" t="str">
        <f>'Pregnant Women Participating'!A10</f>
        <v>New York</v>
      </c>
      <c r="B10" s="18">
        <v>127301</v>
      </c>
      <c r="C10" s="16">
        <v>125756</v>
      </c>
      <c r="D10" s="16">
        <v>124699</v>
      </c>
      <c r="E10" s="16">
        <v>124487</v>
      </c>
      <c r="F10" s="16">
        <v>122082</v>
      </c>
      <c r="G10" s="16">
        <v>125259</v>
      </c>
      <c r="H10" s="16">
        <v>126553</v>
      </c>
      <c r="I10" s="16">
        <v>126619</v>
      </c>
      <c r="J10" s="16">
        <v>127165</v>
      </c>
      <c r="K10" s="16">
        <v>126150</v>
      </c>
      <c r="L10" s="16">
        <v>127405</v>
      </c>
      <c r="M10" s="51">
        <v>126640</v>
      </c>
      <c r="N10" s="18">
        <f t="shared" si="0"/>
        <v>125843</v>
      </c>
    </row>
    <row r="11" spans="1:14" s="7" customFormat="1" ht="12" customHeight="1">
      <c r="A11" s="10" t="str">
        <f>'Pregnant Women Participating'!A11</f>
        <v>Rhode Island</v>
      </c>
      <c r="B11" s="18">
        <v>5385</v>
      </c>
      <c r="C11" s="16">
        <v>5375</v>
      </c>
      <c r="D11" s="16">
        <v>5399</v>
      </c>
      <c r="E11" s="16">
        <v>5463</v>
      </c>
      <c r="F11" s="16">
        <v>5342</v>
      </c>
      <c r="G11" s="16">
        <v>5529</v>
      </c>
      <c r="H11" s="16">
        <v>5463</v>
      </c>
      <c r="I11" s="16">
        <v>5365</v>
      </c>
      <c r="J11" s="16">
        <v>5395</v>
      </c>
      <c r="K11" s="16">
        <v>5357</v>
      </c>
      <c r="L11" s="16">
        <v>5328</v>
      </c>
      <c r="M11" s="51">
        <v>5245</v>
      </c>
      <c r="N11" s="18">
        <f t="shared" si="0"/>
        <v>5387.166666666667</v>
      </c>
    </row>
    <row r="12" spans="1:14" s="7" customFormat="1" ht="12" customHeight="1">
      <c r="A12" s="10" t="str">
        <f>'Pregnant Women Participating'!A12</f>
        <v>Vermont</v>
      </c>
      <c r="B12" s="18">
        <v>3493</v>
      </c>
      <c r="C12" s="16">
        <v>3494</v>
      </c>
      <c r="D12" s="16">
        <v>3471</v>
      </c>
      <c r="E12" s="16">
        <v>3436</v>
      </c>
      <c r="F12" s="16">
        <v>3482</v>
      </c>
      <c r="G12" s="16">
        <v>3475</v>
      </c>
      <c r="H12" s="16">
        <v>3488</v>
      </c>
      <c r="I12" s="16">
        <v>3451</v>
      </c>
      <c r="J12" s="16">
        <v>3483</v>
      </c>
      <c r="K12" s="16">
        <v>3437</v>
      </c>
      <c r="L12" s="16">
        <v>3421</v>
      </c>
      <c r="M12" s="51">
        <v>3453</v>
      </c>
      <c r="N12" s="18">
        <f t="shared" si="0"/>
        <v>3465.3333333333335</v>
      </c>
    </row>
    <row r="13" spans="1:14" s="7" customFormat="1" ht="12" customHeight="1">
      <c r="A13" s="10" t="str">
        <f>'Pregnant Women Participating'!A13</f>
        <v>Indian Township, ME</v>
      </c>
      <c r="B13" s="18">
        <v>12</v>
      </c>
      <c r="C13" s="16">
        <v>13</v>
      </c>
      <c r="D13" s="16">
        <v>13</v>
      </c>
      <c r="E13" s="16">
        <v>13</v>
      </c>
      <c r="F13" s="16">
        <v>12</v>
      </c>
      <c r="G13" s="16">
        <v>16</v>
      </c>
      <c r="H13" s="16">
        <v>14</v>
      </c>
      <c r="I13" s="16">
        <v>13</v>
      </c>
      <c r="J13" s="16">
        <v>12</v>
      </c>
      <c r="K13" s="16">
        <v>12</v>
      </c>
      <c r="L13" s="16">
        <v>11</v>
      </c>
      <c r="M13" s="51">
        <v>13</v>
      </c>
      <c r="N13" s="18">
        <f t="shared" si="0"/>
        <v>12.833333333333334</v>
      </c>
    </row>
    <row r="14" spans="1:14" s="7" customFormat="1" ht="12" customHeight="1">
      <c r="A14" s="10" t="str">
        <f>'Pregnant Women Participating'!A14</f>
        <v>Pleasant Point, ME</v>
      </c>
      <c r="B14" s="18">
        <v>18</v>
      </c>
      <c r="C14" s="16">
        <v>19</v>
      </c>
      <c r="D14" s="16">
        <v>18</v>
      </c>
      <c r="E14" s="16">
        <v>19</v>
      </c>
      <c r="F14" s="16">
        <v>20</v>
      </c>
      <c r="G14" s="16">
        <v>20</v>
      </c>
      <c r="H14" s="16">
        <v>21</v>
      </c>
      <c r="I14" s="16">
        <v>19</v>
      </c>
      <c r="J14" s="16">
        <v>18</v>
      </c>
      <c r="K14" s="16">
        <v>19</v>
      </c>
      <c r="L14" s="16">
        <v>16</v>
      </c>
      <c r="M14" s="51">
        <v>9</v>
      </c>
      <c r="N14" s="18">
        <f t="shared" si="0"/>
        <v>18</v>
      </c>
    </row>
    <row r="15" spans="1:14" s="7" customFormat="1" ht="12" customHeight="1">
      <c r="A15" s="10" t="str">
        <f>'Pregnant Women Participating'!A15</f>
        <v>Seneca Nation, NY</v>
      </c>
      <c r="B15" s="18">
        <v>25</v>
      </c>
      <c r="C15" s="16">
        <v>27</v>
      </c>
      <c r="D15" s="16">
        <v>22</v>
      </c>
      <c r="E15" s="16">
        <v>21</v>
      </c>
      <c r="F15" s="16">
        <v>24</v>
      </c>
      <c r="G15" s="16">
        <v>23</v>
      </c>
      <c r="H15" s="16">
        <v>24</v>
      </c>
      <c r="I15" s="16">
        <v>20</v>
      </c>
      <c r="J15" s="16">
        <v>23</v>
      </c>
      <c r="K15" s="16">
        <v>20</v>
      </c>
      <c r="L15" s="16">
        <v>29</v>
      </c>
      <c r="M15" s="51">
        <v>21</v>
      </c>
      <c r="N15" s="18">
        <f t="shared" si="0"/>
        <v>23.25</v>
      </c>
    </row>
    <row r="16" spans="1:14" s="22" customFormat="1" ht="24.75" customHeight="1">
      <c r="A16" s="19" t="str">
        <f>'Pregnant Women Participating'!A16</f>
        <v>Northeast Region</v>
      </c>
      <c r="B16" s="21">
        <v>189610</v>
      </c>
      <c r="C16" s="20">
        <v>186321</v>
      </c>
      <c r="D16" s="20">
        <v>184524</v>
      </c>
      <c r="E16" s="20">
        <v>184019</v>
      </c>
      <c r="F16" s="20">
        <v>180082</v>
      </c>
      <c r="G16" s="20">
        <v>184870</v>
      </c>
      <c r="H16" s="20">
        <v>185746</v>
      </c>
      <c r="I16" s="20">
        <v>185317</v>
      </c>
      <c r="J16" s="20">
        <v>186026</v>
      </c>
      <c r="K16" s="20">
        <v>184766</v>
      </c>
      <c r="L16" s="20">
        <v>186291</v>
      </c>
      <c r="M16" s="50">
        <v>182669</v>
      </c>
      <c r="N16" s="21">
        <f t="shared" si="0"/>
        <v>185020.08333333334</v>
      </c>
    </row>
    <row r="17" spans="1:14" ht="12" customHeight="1">
      <c r="A17" s="10" t="str">
        <f>'Pregnant Women Participating'!A17</f>
        <v>Delaware</v>
      </c>
      <c r="B17" s="18">
        <v>5140</v>
      </c>
      <c r="C17" s="16">
        <v>5069</v>
      </c>
      <c r="D17" s="16">
        <v>4876</v>
      </c>
      <c r="E17" s="16">
        <v>5004</v>
      </c>
      <c r="F17" s="16">
        <v>4829</v>
      </c>
      <c r="G17" s="16">
        <v>4753</v>
      </c>
      <c r="H17" s="16">
        <v>4758</v>
      </c>
      <c r="I17" s="16">
        <v>4858</v>
      </c>
      <c r="J17" s="16">
        <v>4774</v>
      </c>
      <c r="K17" s="16">
        <v>4625</v>
      </c>
      <c r="L17" s="16">
        <v>4639</v>
      </c>
      <c r="M17" s="51">
        <v>4641</v>
      </c>
      <c r="N17" s="18">
        <f t="shared" si="0"/>
        <v>4830.5</v>
      </c>
    </row>
    <row r="18" spans="1:14" ht="12" customHeight="1">
      <c r="A18" s="10" t="str">
        <f>'Pregnant Women Participating'!A18</f>
        <v>District of Columbia</v>
      </c>
      <c r="B18" s="18">
        <v>4685</v>
      </c>
      <c r="C18" s="16">
        <v>4575</v>
      </c>
      <c r="D18" s="16">
        <v>4515</v>
      </c>
      <c r="E18" s="16">
        <v>4379</v>
      </c>
      <c r="F18" s="16">
        <v>4167</v>
      </c>
      <c r="G18" s="16">
        <v>4324</v>
      </c>
      <c r="H18" s="16">
        <v>4303</v>
      </c>
      <c r="I18" s="16">
        <v>4298</v>
      </c>
      <c r="J18" s="16">
        <v>4358</v>
      </c>
      <c r="K18" s="16">
        <v>4350</v>
      </c>
      <c r="L18" s="16">
        <v>4395</v>
      </c>
      <c r="M18" s="51">
        <v>4333</v>
      </c>
      <c r="N18" s="18">
        <f t="shared" si="0"/>
        <v>4390.166666666667</v>
      </c>
    </row>
    <row r="19" spans="1:14" ht="12" customHeight="1">
      <c r="A19" s="10" t="str">
        <f>'Pregnant Women Participating'!A19</f>
        <v>Maryland</v>
      </c>
      <c r="B19" s="18">
        <v>36631</v>
      </c>
      <c r="C19" s="16">
        <v>35934</v>
      </c>
      <c r="D19" s="16">
        <v>35558</v>
      </c>
      <c r="E19" s="16">
        <v>35286</v>
      </c>
      <c r="F19" s="16">
        <v>34249</v>
      </c>
      <c r="G19" s="16">
        <v>35803</v>
      </c>
      <c r="H19" s="16">
        <v>35881</v>
      </c>
      <c r="I19" s="16">
        <v>35872</v>
      </c>
      <c r="J19" s="16">
        <v>35869</v>
      </c>
      <c r="K19" s="16">
        <v>35684</v>
      </c>
      <c r="L19" s="16">
        <v>35972</v>
      </c>
      <c r="M19" s="51">
        <v>35959</v>
      </c>
      <c r="N19" s="18">
        <f t="shared" si="0"/>
        <v>35724.833333333336</v>
      </c>
    </row>
    <row r="20" spans="1:14" ht="12" customHeight="1">
      <c r="A20" s="10" t="str">
        <f>'Pregnant Women Participating'!A20</f>
        <v>New Jersey</v>
      </c>
      <c r="B20" s="18">
        <v>39698</v>
      </c>
      <c r="C20" s="16">
        <v>38852</v>
      </c>
      <c r="D20" s="16">
        <v>38381</v>
      </c>
      <c r="E20" s="16">
        <v>37666</v>
      </c>
      <c r="F20" s="16">
        <v>36364</v>
      </c>
      <c r="G20" s="16">
        <v>38363</v>
      </c>
      <c r="H20" s="16">
        <v>38617</v>
      </c>
      <c r="I20" s="16">
        <v>38815</v>
      </c>
      <c r="J20" s="16">
        <v>38891</v>
      </c>
      <c r="K20" s="16">
        <v>38296</v>
      </c>
      <c r="L20" s="16">
        <v>39205</v>
      </c>
      <c r="M20" s="51">
        <v>38579</v>
      </c>
      <c r="N20" s="18">
        <f t="shared" si="0"/>
        <v>38477.25</v>
      </c>
    </row>
    <row r="21" spans="1:14" ht="12" customHeight="1">
      <c r="A21" s="10" t="str">
        <f>'Pregnant Women Participating'!A21</f>
        <v>Pennsylvania</v>
      </c>
      <c r="B21" s="18">
        <v>58988</v>
      </c>
      <c r="C21" s="16">
        <v>58824</v>
      </c>
      <c r="D21" s="16">
        <v>58363</v>
      </c>
      <c r="E21" s="16">
        <v>57929</v>
      </c>
      <c r="F21" s="16">
        <v>56028</v>
      </c>
      <c r="G21" s="16">
        <v>58100</v>
      </c>
      <c r="H21" s="16">
        <v>57950</v>
      </c>
      <c r="I21" s="16">
        <v>57865</v>
      </c>
      <c r="J21" s="16">
        <v>58292</v>
      </c>
      <c r="K21" s="16">
        <v>58254</v>
      </c>
      <c r="L21" s="16">
        <v>59027</v>
      </c>
      <c r="M21" s="51">
        <v>59007</v>
      </c>
      <c r="N21" s="18">
        <f t="shared" si="0"/>
        <v>58218.916666666664</v>
      </c>
    </row>
    <row r="22" spans="1:14" ht="12" customHeight="1">
      <c r="A22" s="10" t="str">
        <f>'Pregnant Women Participating'!A22</f>
        <v>Puerto Rico</v>
      </c>
      <c r="B22" s="18">
        <v>37440</v>
      </c>
      <c r="C22" s="16">
        <v>36228</v>
      </c>
      <c r="D22" s="16">
        <v>35935</v>
      </c>
      <c r="E22" s="16">
        <v>35265</v>
      </c>
      <c r="F22" s="16">
        <v>36921</v>
      </c>
      <c r="G22" s="16">
        <v>37981</v>
      </c>
      <c r="H22" s="16">
        <v>38071</v>
      </c>
      <c r="I22" s="16">
        <v>37907</v>
      </c>
      <c r="J22" s="16">
        <v>37899</v>
      </c>
      <c r="K22" s="16">
        <v>36570</v>
      </c>
      <c r="L22" s="16">
        <v>36723</v>
      </c>
      <c r="M22" s="51">
        <v>37355</v>
      </c>
      <c r="N22" s="18">
        <f t="shared" si="0"/>
        <v>37024.583333333336</v>
      </c>
    </row>
    <row r="23" spans="1:14" ht="12" customHeight="1">
      <c r="A23" s="10" t="str">
        <f>'Pregnant Women Participating'!A23</f>
        <v>Virginia</v>
      </c>
      <c r="B23" s="18">
        <v>40403</v>
      </c>
      <c r="C23" s="16">
        <v>41501</v>
      </c>
      <c r="D23" s="16">
        <v>40709</v>
      </c>
      <c r="E23" s="16">
        <v>39829</v>
      </c>
      <c r="F23" s="16">
        <v>39355</v>
      </c>
      <c r="G23" s="16">
        <v>40159</v>
      </c>
      <c r="H23" s="16">
        <v>39413</v>
      </c>
      <c r="I23" s="16">
        <v>39126</v>
      </c>
      <c r="J23" s="16">
        <v>39290</v>
      </c>
      <c r="K23" s="16">
        <v>39203</v>
      </c>
      <c r="L23" s="16">
        <v>39526</v>
      </c>
      <c r="M23" s="51">
        <v>39767</v>
      </c>
      <c r="N23" s="18">
        <f t="shared" si="0"/>
        <v>39856.75</v>
      </c>
    </row>
    <row r="24" spans="1:14" ht="12" customHeight="1">
      <c r="A24" s="10" t="str">
        <f>'Pregnant Women Participating'!A24</f>
        <v>Virgin Islands</v>
      </c>
      <c r="B24" s="18">
        <v>1366</v>
      </c>
      <c r="C24" s="16">
        <v>1358</v>
      </c>
      <c r="D24" s="16">
        <v>1309</v>
      </c>
      <c r="E24" s="16">
        <v>1309</v>
      </c>
      <c r="F24" s="16">
        <v>1280</v>
      </c>
      <c r="G24" s="16">
        <v>1336</v>
      </c>
      <c r="H24" s="16">
        <v>1267</v>
      </c>
      <c r="I24" s="16">
        <v>1220</v>
      </c>
      <c r="J24" s="16">
        <v>1219</v>
      </c>
      <c r="K24" s="16">
        <v>1207</v>
      </c>
      <c r="L24" s="16">
        <v>1140</v>
      </c>
      <c r="M24" s="51">
        <v>1123</v>
      </c>
      <c r="N24" s="18">
        <f t="shared" si="0"/>
        <v>1261.1666666666667</v>
      </c>
    </row>
    <row r="25" spans="1:14" ht="12" customHeight="1">
      <c r="A25" s="10" t="str">
        <f>'Pregnant Women Participating'!A25</f>
        <v>West Virginia</v>
      </c>
      <c r="B25" s="18">
        <v>12517</v>
      </c>
      <c r="C25" s="16">
        <v>12315</v>
      </c>
      <c r="D25" s="16">
        <v>12053</v>
      </c>
      <c r="E25" s="16">
        <v>11831</v>
      </c>
      <c r="F25" s="16">
        <v>11467</v>
      </c>
      <c r="G25" s="16">
        <v>12018</v>
      </c>
      <c r="H25" s="16">
        <v>12102</v>
      </c>
      <c r="I25" s="16">
        <v>12036</v>
      </c>
      <c r="J25" s="16">
        <v>11745</v>
      </c>
      <c r="K25" s="16">
        <v>11896</v>
      </c>
      <c r="L25" s="16">
        <v>12058</v>
      </c>
      <c r="M25" s="51">
        <v>11847</v>
      </c>
      <c r="N25" s="18">
        <f t="shared" si="0"/>
        <v>11990.416666666666</v>
      </c>
    </row>
    <row r="26" spans="1:14" s="23" customFormat="1" ht="24.75" customHeight="1">
      <c r="A26" s="19" t="str">
        <f>'Pregnant Women Participating'!A26</f>
        <v>Mid-Atlantic Region</v>
      </c>
      <c r="B26" s="21">
        <v>236868</v>
      </c>
      <c r="C26" s="20">
        <v>234656</v>
      </c>
      <c r="D26" s="20">
        <v>231699</v>
      </c>
      <c r="E26" s="20">
        <v>228498</v>
      </c>
      <c r="F26" s="20">
        <v>224660</v>
      </c>
      <c r="G26" s="20">
        <v>232837</v>
      </c>
      <c r="H26" s="20">
        <v>232362</v>
      </c>
      <c r="I26" s="20">
        <v>231997</v>
      </c>
      <c r="J26" s="20">
        <v>232337</v>
      </c>
      <c r="K26" s="20">
        <v>230085</v>
      </c>
      <c r="L26" s="20">
        <v>232685</v>
      </c>
      <c r="M26" s="50">
        <v>232611</v>
      </c>
      <c r="N26" s="21">
        <f t="shared" si="0"/>
        <v>231774.58333333334</v>
      </c>
    </row>
    <row r="27" spans="1:14" ht="12" customHeight="1">
      <c r="A27" s="10" t="str">
        <f>'Pregnant Women Participating'!A27</f>
        <v>Alabama</v>
      </c>
      <c r="B27" s="18">
        <v>33723</v>
      </c>
      <c r="C27" s="16">
        <v>32708</v>
      </c>
      <c r="D27" s="16">
        <v>32643</v>
      </c>
      <c r="E27" s="16">
        <v>32163</v>
      </c>
      <c r="F27" s="16">
        <v>31328</v>
      </c>
      <c r="G27" s="16">
        <v>32575</v>
      </c>
      <c r="H27" s="16">
        <v>33256</v>
      </c>
      <c r="I27" s="16">
        <v>33145</v>
      </c>
      <c r="J27" s="16">
        <v>33756</v>
      </c>
      <c r="K27" s="16">
        <v>33682</v>
      </c>
      <c r="L27" s="16">
        <v>33875</v>
      </c>
      <c r="M27" s="51">
        <v>33758</v>
      </c>
      <c r="N27" s="18">
        <f t="shared" si="0"/>
        <v>33051</v>
      </c>
    </row>
    <row r="28" spans="1:14" ht="12" customHeight="1">
      <c r="A28" s="10" t="str">
        <f>'Pregnant Women Participating'!A28</f>
        <v>Florida</v>
      </c>
      <c r="B28" s="18">
        <v>130035</v>
      </c>
      <c r="C28" s="16">
        <v>127710</v>
      </c>
      <c r="D28" s="16">
        <v>125757</v>
      </c>
      <c r="E28" s="16">
        <v>122787</v>
      </c>
      <c r="F28" s="16">
        <v>121585</v>
      </c>
      <c r="G28" s="16">
        <v>121835</v>
      </c>
      <c r="H28" s="16">
        <v>122103</v>
      </c>
      <c r="I28" s="16">
        <v>121356</v>
      </c>
      <c r="J28" s="16">
        <v>121758</v>
      </c>
      <c r="K28" s="16">
        <v>121327</v>
      </c>
      <c r="L28" s="16">
        <v>121743</v>
      </c>
      <c r="M28" s="51">
        <v>122405</v>
      </c>
      <c r="N28" s="18">
        <f t="shared" si="0"/>
        <v>123366.75</v>
      </c>
    </row>
    <row r="29" spans="1:14" ht="12" customHeight="1">
      <c r="A29" s="10" t="str">
        <f>'Pregnant Women Participating'!A29</f>
        <v>Georgia</v>
      </c>
      <c r="B29" s="18">
        <v>75027</v>
      </c>
      <c r="C29" s="16">
        <v>74151</v>
      </c>
      <c r="D29" s="16">
        <v>73716</v>
      </c>
      <c r="E29" s="16">
        <v>73345</v>
      </c>
      <c r="F29" s="16">
        <v>72821</v>
      </c>
      <c r="G29" s="16">
        <v>74530</v>
      </c>
      <c r="H29" s="16">
        <v>74386</v>
      </c>
      <c r="I29" s="16">
        <v>74063</v>
      </c>
      <c r="J29" s="16">
        <v>74420</v>
      </c>
      <c r="K29" s="16">
        <v>73959</v>
      </c>
      <c r="L29" s="16">
        <v>74467</v>
      </c>
      <c r="M29" s="51">
        <v>73898</v>
      </c>
      <c r="N29" s="18">
        <f t="shared" si="0"/>
        <v>74065.25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51"/>
      <c r="N30" s="18" t="str">
        <f t="shared" si="0"/>
        <v> </v>
      </c>
    </row>
    <row r="31" spans="1:14" ht="12" customHeight="1">
      <c r="A31" s="10" t="str">
        <f>'Pregnant Women Participating'!A31</f>
        <v>Kentucky</v>
      </c>
      <c r="B31" s="18">
        <v>31537</v>
      </c>
      <c r="C31" s="16">
        <v>30886</v>
      </c>
      <c r="D31" s="16">
        <v>30216</v>
      </c>
      <c r="E31" s="16">
        <v>30338</v>
      </c>
      <c r="F31" s="16">
        <v>29851</v>
      </c>
      <c r="G31" s="16">
        <v>30539</v>
      </c>
      <c r="H31" s="16">
        <v>30551</v>
      </c>
      <c r="I31" s="16">
        <v>30330</v>
      </c>
      <c r="J31" s="16">
        <v>29990</v>
      </c>
      <c r="K31" s="16">
        <v>30035</v>
      </c>
      <c r="L31" s="16">
        <v>30180</v>
      </c>
      <c r="M31" s="51">
        <v>29860</v>
      </c>
      <c r="N31" s="18">
        <f t="shared" si="0"/>
        <v>30359.416666666668</v>
      </c>
    </row>
    <row r="32" spans="1:14" ht="12" customHeight="1">
      <c r="A32" s="10" t="str">
        <f>'Pregnant Women Participating'!A32</f>
        <v>Mississippi</v>
      </c>
      <c r="B32" s="18">
        <v>21691</v>
      </c>
      <c r="C32" s="16">
        <v>20561</v>
      </c>
      <c r="D32" s="16">
        <v>19760</v>
      </c>
      <c r="E32" s="16">
        <v>19267</v>
      </c>
      <c r="F32" s="16">
        <v>18574</v>
      </c>
      <c r="G32" s="16">
        <v>19420</v>
      </c>
      <c r="H32" s="16">
        <v>19511</v>
      </c>
      <c r="I32" s="16">
        <v>19181</v>
      </c>
      <c r="J32" s="16">
        <v>19705</v>
      </c>
      <c r="K32" s="16">
        <v>19600</v>
      </c>
      <c r="L32" s="16">
        <v>20081</v>
      </c>
      <c r="M32" s="51">
        <v>20049</v>
      </c>
      <c r="N32" s="18">
        <f t="shared" si="0"/>
        <v>19783.333333333332</v>
      </c>
    </row>
    <row r="33" spans="1:14" ht="12" customHeight="1">
      <c r="A33" s="10" t="str">
        <f>'Pregnant Women Participating'!A33</f>
        <v>North Carolina</v>
      </c>
      <c r="B33" s="18">
        <v>63019</v>
      </c>
      <c r="C33" s="16">
        <v>62065</v>
      </c>
      <c r="D33" s="16">
        <v>61455</v>
      </c>
      <c r="E33" s="16">
        <v>61183</v>
      </c>
      <c r="F33" s="16">
        <v>60581</v>
      </c>
      <c r="G33" s="16">
        <v>62123</v>
      </c>
      <c r="H33" s="16">
        <v>62458</v>
      </c>
      <c r="I33" s="16">
        <v>62259</v>
      </c>
      <c r="J33" s="16">
        <v>62678</v>
      </c>
      <c r="K33" s="16">
        <v>62680</v>
      </c>
      <c r="L33" s="16">
        <v>63400</v>
      </c>
      <c r="M33" s="51">
        <v>63062</v>
      </c>
      <c r="N33" s="18">
        <f t="shared" si="0"/>
        <v>62246.916666666664</v>
      </c>
    </row>
    <row r="34" spans="1:14" ht="12" customHeight="1">
      <c r="A34" s="10" t="str">
        <f>'Pregnant Women Participating'!A34</f>
        <v>South Carolina</v>
      </c>
      <c r="B34" s="18">
        <v>35272</v>
      </c>
      <c r="C34" s="16">
        <v>34702</v>
      </c>
      <c r="D34" s="16">
        <v>33761</v>
      </c>
      <c r="E34" s="16">
        <v>34110</v>
      </c>
      <c r="F34" s="16">
        <v>33591</v>
      </c>
      <c r="G34" s="16">
        <v>34234</v>
      </c>
      <c r="H34" s="16">
        <v>34426</v>
      </c>
      <c r="I34" s="16">
        <v>34165</v>
      </c>
      <c r="J34" s="16">
        <v>34425</v>
      </c>
      <c r="K34" s="16">
        <v>34222</v>
      </c>
      <c r="L34" s="16">
        <v>34460</v>
      </c>
      <c r="M34" s="51">
        <v>34491</v>
      </c>
      <c r="N34" s="18">
        <f t="shared" si="0"/>
        <v>34321.583333333336</v>
      </c>
    </row>
    <row r="35" spans="1:14" ht="12" customHeight="1">
      <c r="A35" s="10" t="str">
        <f>'Pregnant Women Participating'!A35</f>
        <v>Tennessee</v>
      </c>
      <c r="B35" s="18">
        <v>44160</v>
      </c>
      <c r="C35" s="16">
        <v>43525</v>
      </c>
      <c r="D35" s="16">
        <v>42800</v>
      </c>
      <c r="E35" s="16">
        <v>42097</v>
      </c>
      <c r="F35" s="16">
        <v>41554</v>
      </c>
      <c r="G35" s="16">
        <v>42569</v>
      </c>
      <c r="H35" s="16">
        <v>42687</v>
      </c>
      <c r="I35" s="16">
        <v>42404</v>
      </c>
      <c r="J35" s="16">
        <v>42302</v>
      </c>
      <c r="K35" s="16">
        <v>42355</v>
      </c>
      <c r="L35" s="16">
        <v>42710</v>
      </c>
      <c r="M35" s="51">
        <v>42449</v>
      </c>
      <c r="N35" s="18">
        <f t="shared" si="0"/>
        <v>42634.333333333336</v>
      </c>
    </row>
    <row r="36" spans="1:14" ht="12" customHeight="1">
      <c r="A36" s="10" t="str">
        <f>'Pregnant Women Participating'!A36</f>
        <v>Choctaw Indians, MS</v>
      </c>
      <c r="B36" s="18">
        <v>147</v>
      </c>
      <c r="C36" s="16">
        <v>151</v>
      </c>
      <c r="D36" s="16">
        <v>156</v>
      </c>
      <c r="E36" s="16">
        <v>163</v>
      </c>
      <c r="F36" s="16">
        <v>144</v>
      </c>
      <c r="G36" s="16">
        <v>119</v>
      </c>
      <c r="H36" s="16">
        <v>172</v>
      </c>
      <c r="I36" s="16">
        <v>156</v>
      </c>
      <c r="J36" s="16">
        <v>159</v>
      </c>
      <c r="K36" s="16">
        <v>138</v>
      </c>
      <c r="L36" s="16">
        <v>152</v>
      </c>
      <c r="M36" s="51">
        <v>157</v>
      </c>
      <c r="N36" s="18">
        <f t="shared" si="0"/>
        <v>151.16666666666666</v>
      </c>
    </row>
    <row r="37" spans="1:14" ht="12" customHeight="1">
      <c r="A37" s="10" t="str">
        <f>'Pregnant Women Participating'!A37</f>
        <v>Eastern Cherokee, NC</v>
      </c>
      <c r="B37" s="18">
        <v>152</v>
      </c>
      <c r="C37" s="16">
        <v>149</v>
      </c>
      <c r="D37" s="16">
        <v>136</v>
      </c>
      <c r="E37" s="16">
        <v>138</v>
      </c>
      <c r="F37" s="16">
        <v>137</v>
      </c>
      <c r="G37" s="16">
        <v>150</v>
      </c>
      <c r="H37" s="16">
        <v>144</v>
      </c>
      <c r="I37" s="16">
        <v>142</v>
      </c>
      <c r="J37" s="16">
        <v>147</v>
      </c>
      <c r="K37" s="16">
        <v>154</v>
      </c>
      <c r="L37" s="16">
        <v>154</v>
      </c>
      <c r="M37" s="51">
        <v>151</v>
      </c>
      <c r="N37" s="18">
        <f t="shared" si="0"/>
        <v>146.16666666666666</v>
      </c>
    </row>
    <row r="38" spans="1:14" s="23" customFormat="1" ht="24.75" customHeight="1">
      <c r="A38" s="19" t="str">
        <f>'Pregnant Women Participating'!A38</f>
        <v>Southeast Region</v>
      </c>
      <c r="B38" s="21">
        <v>434763</v>
      </c>
      <c r="C38" s="20">
        <v>426608</v>
      </c>
      <c r="D38" s="20">
        <v>420400</v>
      </c>
      <c r="E38" s="20">
        <v>415591</v>
      </c>
      <c r="F38" s="20">
        <v>410166</v>
      </c>
      <c r="G38" s="20">
        <v>418094</v>
      </c>
      <c r="H38" s="20">
        <v>419694</v>
      </c>
      <c r="I38" s="20">
        <v>417201</v>
      </c>
      <c r="J38" s="20">
        <v>419340</v>
      </c>
      <c r="K38" s="20">
        <v>418152</v>
      </c>
      <c r="L38" s="20">
        <v>421222</v>
      </c>
      <c r="M38" s="50">
        <v>420280</v>
      </c>
      <c r="N38" s="21">
        <f aca="true" t="shared" si="1" ref="N38:N69">IF(SUM(B38:M38)&gt;0,AVERAGE(B38:M38)," ")</f>
        <v>420125.9166666667</v>
      </c>
    </row>
    <row r="39" spans="1:14" ht="12" customHeight="1">
      <c r="A39" s="10" t="str">
        <f>'Pregnant Women Participating'!A39</f>
        <v>Illinois</v>
      </c>
      <c r="B39" s="18">
        <v>74135</v>
      </c>
      <c r="C39" s="16">
        <v>72322</v>
      </c>
      <c r="D39" s="16">
        <v>71104</v>
      </c>
      <c r="E39" s="16">
        <v>71206</v>
      </c>
      <c r="F39" s="16">
        <v>70362</v>
      </c>
      <c r="G39" s="16">
        <v>72111</v>
      </c>
      <c r="H39" s="16">
        <v>72518</v>
      </c>
      <c r="I39" s="16">
        <v>71917</v>
      </c>
      <c r="J39" s="16">
        <v>71980</v>
      </c>
      <c r="K39" s="16">
        <v>71896</v>
      </c>
      <c r="L39" s="16">
        <v>71915</v>
      </c>
      <c r="M39" s="51">
        <v>71515</v>
      </c>
      <c r="N39" s="18">
        <f t="shared" si="1"/>
        <v>71915.08333333333</v>
      </c>
    </row>
    <row r="40" spans="1:14" ht="12" customHeight="1">
      <c r="A40" s="10" t="str">
        <f>'Pregnant Women Participating'!A40</f>
        <v>Indiana</v>
      </c>
      <c r="B40" s="18">
        <v>41851</v>
      </c>
      <c r="C40" s="16">
        <v>41746</v>
      </c>
      <c r="D40" s="16">
        <v>41139</v>
      </c>
      <c r="E40" s="16">
        <v>40819</v>
      </c>
      <c r="F40" s="16">
        <v>40144</v>
      </c>
      <c r="G40" s="16">
        <v>41234</v>
      </c>
      <c r="H40" s="16">
        <v>41241</v>
      </c>
      <c r="I40" s="16">
        <v>40552</v>
      </c>
      <c r="J40" s="16">
        <v>40834</v>
      </c>
      <c r="K40" s="16">
        <v>40725</v>
      </c>
      <c r="L40" s="16">
        <v>41153</v>
      </c>
      <c r="M40" s="51">
        <v>40654</v>
      </c>
      <c r="N40" s="18">
        <f t="shared" si="1"/>
        <v>41007.666666666664</v>
      </c>
    </row>
    <row r="41" spans="1:14" ht="12" customHeight="1">
      <c r="A41" s="10" t="str">
        <f>'Pregnant Women Participating'!A41</f>
        <v>Michigan</v>
      </c>
      <c r="B41" s="18">
        <v>59073</v>
      </c>
      <c r="C41" s="16">
        <v>57954</v>
      </c>
      <c r="D41" s="16">
        <v>56802</v>
      </c>
      <c r="E41" s="16">
        <v>56948</v>
      </c>
      <c r="F41" s="16">
        <v>56407</v>
      </c>
      <c r="G41" s="16">
        <v>57231</v>
      </c>
      <c r="H41" s="16">
        <v>57143</v>
      </c>
      <c r="I41" s="16">
        <v>57231</v>
      </c>
      <c r="J41" s="16">
        <v>57314</v>
      </c>
      <c r="K41" s="16">
        <v>57579</v>
      </c>
      <c r="L41" s="16">
        <v>57860</v>
      </c>
      <c r="M41" s="51">
        <v>57888</v>
      </c>
      <c r="N41" s="18">
        <f t="shared" si="1"/>
        <v>57452.5</v>
      </c>
    </row>
    <row r="42" spans="1:14" ht="12" customHeight="1">
      <c r="A42" s="10" t="str">
        <f>'Pregnant Women Participating'!A42</f>
        <v>Minnesota</v>
      </c>
      <c r="B42" s="18">
        <v>31491</v>
      </c>
      <c r="C42" s="16">
        <v>31090</v>
      </c>
      <c r="D42" s="16">
        <v>30832</v>
      </c>
      <c r="E42" s="16">
        <v>30919</v>
      </c>
      <c r="F42" s="16">
        <v>30571</v>
      </c>
      <c r="G42" s="16">
        <v>30989</v>
      </c>
      <c r="H42" s="16">
        <v>31099</v>
      </c>
      <c r="I42" s="16">
        <v>30496</v>
      </c>
      <c r="J42" s="16">
        <v>30518</v>
      </c>
      <c r="K42" s="16">
        <v>30312</v>
      </c>
      <c r="L42" s="16">
        <v>30524</v>
      </c>
      <c r="M42" s="51">
        <v>30513</v>
      </c>
      <c r="N42" s="18">
        <f t="shared" si="1"/>
        <v>30779.5</v>
      </c>
    </row>
    <row r="43" spans="1:14" ht="12" customHeight="1">
      <c r="A43" s="10" t="str">
        <f>'Pregnant Women Participating'!A43</f>
        <v>Ohio</v>
      </c>
      <c r="B43" s="18">
        <v>69280</v>
      </c>
      <c r="C43" s="16">
        <v>68068</v>
      </c>
      <c r="D43" s="16">
        <v>66779</v>
      </c>
      <c r="E43" s="16">
        <v>66397</v>
      </c>
      <c r="F43" s="16">
        <v>64750</v>
      </c>
      <c r="G43" s="16">
        <v>65725</v>
      </c>
      <c r="H43" s="16">
        <v>66091</v>
      </c>
      <c r="I43" s="16">
        <v>65337</v>
      </c>
      <c r="J43" s="16">
        <v>65645</v>
      </c>
      <c r="K43" s="16">
        <v>65300</v>
      </c>
      <c r="L43" s="16">
        <v>65693</v>
      </c>
      <c r="M43" s="51">
        <v>65404</v>
      </c>
      <c r="N43" s="18">
        <f t="shared" si="1"/>
        <v>66205.75</v>
      </c>
    </row>
    <row r="44" spans="1:14" ht="12" customHeight="1">
      <c r="A44" s="10" t="str">
        <f>'Pregnant Women Participating'!A44</f>
        <v>Wisconsin</v>
      </c>
      <c r="B44" s="18">
        <v>29807</v>
      </c>
      <c r="C44" s="16">
        <v>29151</v>
      </c>
      <c r="D44" s="16">
        <v>28482</v>
      </c>
      <c r="E44" s="16">
        <v>28469</v>
      </c>
      <c r="F44" s="16">
        <v>27998</v>
      </c>
      <c r="G44" s="16">
        <v>28420</v>
      </c>
      <c r="H44" s="16">
        <v>28357</v>
      </c>
      <c r="I44" s="16">
        <v>27885</v>
      </c>
      <c r="J44" s="16">
        <v>28122</v>
      </c>
      <c r="K44" s="16">
        <v>28049</v>
      </c>
      <c r="L44" s="16">
        <v>28098</v>
      </c>
      <c r="M44" s="51">
        <v>28038</v>
      </c>
      <c r="N44" s="18">
        <f t="shared" si="1"/>
        <v>28406.333333333332</v>
      </c>
    </row>
    <row r="45" spans="1:14" s="23" customFormat="1" ht="24.75" customHeight="1">
      <c r="A45" s="19" t="str">
        <f>'Pregnant Women Participating'!A45</f>
        <v>Midwest Region</v>
      </c>
      <c r="B45" s="21">
        <v>305637</v>
      </c>
      <c r="C45" s="20">
        <v>300331</v>
      </c>
      <c r="D45" s="20">
        <v>295138</v>
      </c>
      <c r="E45" s="20">
        <v>294758</v>
      </c>
      <c r="F45" s="20">
        <v>290232</v>
      </c>
      <c r="G45" s="20">
        <v>295710</v>
      </c>
      <c r="H45" s="20">
        <v>296449</v>
      </c>
      <c r="I45" s="20">
        <v>293418</v>
      </c>
      <c r="J45" s="20">
        <v>294413</v>
      </c>
      <c r="K45" s="20">
        <v>293861</v>
      </c>
      <c r="L45" s="20">
        <v>295243</v>
      </c>
      <c r="M45" s="50">
        <v>294012</v>
      </c>
      <c r="N45" s="21">
        <f t="shared" si="1"/>
        <v>295766.8333333333</v>
      </c>
    </row>
    <row r="46" spans="1:14" ht="12" customHeight="1">
      <c r="A46" s="10" t="str">
        <f>'Pregnant Women Participating'!A46</f>
        <v>Arkansas</v>
      </c>
      <c r="B46" s="18">
        <v>25814</v>
      </c>
      <c r="C46" s="16">
        <v>25440</v>
      </c>
      <c r="D46" s="16">
        <v>25541</v>
      </c>
      <c r="E46" s="16">
        <v>25428</v>
      </c>
      <c r="F46" s="16">
        <v>24940</v>
      </c>
      <c r="G46" s="16">
        <v>25657</v>
      </c>
      <c r="H46" s="16">
        <v>25681</v>
      </c>
      <c r="I46" s="16">
        <v>25400</v>
      </c>
      <c r="J46" s="16">
        <v>25753</v>
      </c>
      <c r="K46" s="16">
        <v>25593</v>
      </c>
      <c r="L46" s="16">
        <v>25224</v>
      </c>
      <c r="M46" s="51">
        <v>24345</v>
      </c>
      <c r="N46" s="18">
        <f t="shared" si="1"/>
        <v>25401.333333333332</v>
      </c>
    </row>
    <row r="47" spans="1:14" ht="12" customHeight="1">
      <c r="A47" s="10" t="str">
        <f>'Pregnant Women Participating'!A47</f>
        <v>Louisiana</v>
      </c>
      <c r="B47" s="18">
        <v>38318</v>
      </c>
      <c r="C47" s="16">
        <v>37715</v>
      </c>
      <c r="D47" s="16">
        <v>37561</v>
      </c>
      <c r="E47" s="16">
        <v>37206</v>
      </c>
      <c r="F47" s="16">
        <v>36293</v>
      </c>
      <c r="G47" s="16">
        <v>36495</v>
      </c>
      <c r="H47" s="16">
        <v>36633</v>
      </c>
      <c r="I47" s="16">
        <v>36697</v>
      </c>
      <c r="J47" s="16">
        <v>37237</v>
      </c>
      <c r="K47" s="16">
        <v>36943</v>
      </c>
      <c r="L47" s="16">
        <v>37316</v>
      </c>
      <c r="M47" s="51">
        <v>37411</v>
      </c>
      <c r="N47" s="18">
        <f t="shared" si="1"/>
        <v>37152.083333333336</v>
      </c>
    </row>
    <row r="48" spans="1:14" ht="12" customHeight="1">
      <c r="A48" s="10" t="str">
        <f>'Pregnant Women Participating'!A48</f>
        <v>New Mexico</v>
      </c>
      <c r="B48" s="18">
        <v>14337</v>
      </c>
      <c r="C48" s="16">
        <v>14252</v>
      </c>
      <c r="D48" s="16">
        <v>14260</v>
      </c>
      <c r="E48" s="16">
        <v>14215</v>
      </c>
      <c r="F48" s="16">
        <v>14133</v>
      </c>
      <c r="G48" s="16">
        <v>14565</v>
      </c>
      <c r="H48" s="16">
        <v>14307</v>
      </c>
      <c r="I48" s="16">
        <v>14079</v>
      </c>
      <c r="J48" s="16">
        <v>14265</v>
      </c>
      <c r="K48" s="16">
        <v>13969</v>
      </c>
      <c r="L48" s="16">
        <v>14163</v>
      </c>
      <c r="M48" s="51">
        <v>14350</v>
      </c>
      <c r="N48" s="18">
        <f t="shared" si="1"/>
        <v>14241.25</v>
      </c>
    </row>
    <row r="49" spans="1:14" ht="12" customHeight="1">
      <c r="A49" s="10" t="str">
        <f>'Pregnant Women Participating'!A49</f>
        <v>Oklahoma</v>
      </c>
      <c r="B49" s="18">
        <v>26393</v>
      </c>
      <c r="C49" s="16">
        <v>25743</v>
      </c>
      <c r="D49" s="16">
        <v>25581</v>
      </c>
      <c r="E49" s="16">
        <v>25334</v>
      </c>
      <c r="F49" s="16">
        <v>24592</v>
      </c>
      <c r="G49" s="16">
        <v>25135</v>
      </c>
      <c r="H49" s="16">
        <v>25494</v>
      </c>
      <c r="I49" s="16">
        <v>25523</v>
      </c>
      <c r="J49" s="16">
        <v>25704</v>
      </c>
      <c r="K49" s="16">
        <v>25872</v>
      </c>
      <c r="L49" s="16">
        <v>26088</v>
      </c>
      <c r="M49" s="51">
        <v>25871</v>
      </c>
      <c r="N49" s="18">
        <f t="shared" si="1"/>
        <v>25610.833333333332</v>
      </c>
    </row>
    <row r="50" spans="1:14" ht="12" customHeight="1">
      <c r="A50" s="10" t="str">
        <f>'Pregnant Women Participating'!A50</f>
        <v>Texas</v>
      </c>
      <c r="B50" s="18">
        <v>261373</v>
      </c>
      <c r="C50" s="16">
        <v>258711</v>
      </c>
      <c r="D50" s="16">
        <v>255550</v>
      </c>
      <c r="E50" s="16">
        <v>254382</v>
      </c>
      <c r="F50" s="16">
        <v>251593</v>
      </c>
      <c r="G50" s="16">
        <v>255824</v>
      </c>
      <c r="H50" s="16">
        <v>257121</v>
      </c>
      <c r="I50" s="16">
        <v>256437</v>
      </c>
      <c r="J50" s="16">
        <v>258327</v>
      </c>
      <c r="K50" s="16">
        <v>256224</v>
      </c>
      <c r="L50" s="16">
        <v>257417</v>
      </c>
      <c r="M50" s="51">
        <v>255965</v>
      </c>
      <c r="N50" s="18">
        <f t="shared" si="1"/>
        <v>256577</v>
      </c>
    </row>
    <row r="51" spans="1:14" ht="12" customHeight="1">
      <c r="A51" s="10" t="str">
        <f>'Pregnant Women Participating'!A51</f>
        <v>Acoma, Canoncito &amp; Laguna, NM</v>
      </c>
      <c r="B51" s="18">
        <v>134</v>
      </c>
      <c r="C51" s="16">
        <v>121</v>
      </c>
      <c r="D51" s="16">
        <v>129</v>
      </c>
      <c r="E51" s="16">
        <v>126</v>
      </c>
      <c r="F51" s="16">
        <v>121</v>
      </c>
      <c r="G51" s="16">
        <v>146</v>
      </c>
      <c r="H51" s="16">
        <v>130</v>
      </c>
      <c r="I51" s="16">
        <v>123</v>
      </c>
      <c r="J51" s="16">
        <v>131</v>
      </c>
      <c r="K51" s="16">
        <v>142</v>
      </c>
      <c r="L51" s="16">
        <v>143</v>
      </c>
      <c r="M51" s="51">
        <v>125</v>
      </c>
      <c r="N51" s="18">
        <f t="shared" si="1"/>
        <v>130.91666666666666</v>
      </c>
    </row>
    <row r="52" spans="1:14" ht="12" customHeight="1">
      <c r="A52" s="10" t="str">
        <f>'Pregnant Women Participating'!A52</f>
        <v>Eight Northern Pueblos, NM</v>
      </c>
      <c r="B52" s="18">
        <v>49</v>
      </c>
      <c r="C52" s="16">
        <v>65</v>
      </c>
      <c r="D52" s="16">
        <v>51</v>
      </c>
      <c r="E52" s="16">
        <v>56</v>
      </c>
      <c r="F52" s="16">
        <v>50</v>
      </c>
      <c r="G52" s="16">
        <v>53</v>
      </c>
      <c r="H52" s="16">
        <v>50</v>
      </c>
      <c r="I52" s="16">
        <v>53</v>
      </c>
      <c r="J52" s="16">
        <v>53</v>
      </c>
      <c r="K52" s="16">
        <v>53</v>
      </c>
      <c r="L52" s="16">
        <v>55</v>
      </c>
      <c r="M52" s="51">
        <v>44</v>
      </c>
      <c r="N52" s="18">
        <f t="shared" si="1"/>
        <v>52.666666666666664</v>
      </c>
    </row>
    <row r="53" spans="1:14" ht="12" customHeight="1">
      <c r="A53" s="10" t="str">
        <f>'Pregnant Women Participating'!A53</f>
        <v>Five Sandoval Pueblos, NM</v>
      </c>
      <c r="B53" s="18">
        <v>80</v>
      </c>
      <c r="C53" s="16">
        <v>83</v>
      </c>
      <c r="D53" s="16">
        <v>85</v>
      </c>
      <c r="E53" s="16">
        <v>94</v>
      </c>
      <c r="F53" s="16">
        <v>91</v>
      </c>
      <c r="G53" s="16">
        <v>87</v>
      </c>
      <c r="H53" s="16">
        <v>85</v>
      </c>
      <c r="I53" s="16">
        <v>90</v>
      </c>
      <c r="J53" s="16">
        <v>88</v>
      </c>
      <c r="K53" s="16">
        <v>81</v>
      </c>
      <c r="L53" s="16">
        <v>78</v>
      </c>
      <c r="M53" s="51">
        <v>79</v>
      </c>
      <c r="N53" s="18">
        <f t="shared" si="1"/>
        <v>85.08333333333333</v>
      </c>
    </row>
    <row r="54" spans="1:14" ht="12" customHeight="1">
      <c r="A54" s="10" t="str">
        <f>'Pregnant Women Participating'!A54</f>
        <v>Isleta Pueblo, NM</v>
      </c>
      <c r="B54" s="18">
        <v>195</v>
      </c>
      <c r="C54" s="16">
        <v>195</v>
      </c>
      <c r="D54" s="16">
        <v>198</v>
      </c>
      <c r="E54" s="16">
        <v>202</v>
      </c>
      <c r="F54" s="16">
        <v>194</v>
      </c>
      <c r="G54" s="16">
        <v>192</v>
      </c>
      <c r="H54" s="16">
        <v>199</v>
      </c>
      <c r="I54" s="16">
        <v>198</v>
      </c>
      <c r="J54" s="16">
        <v>193</v>
      </c>
      <c r="K54" s="16">
        <v>204</v>
      </c>
      <c r="L54" s="16">
        <v>202</v>
      </c>
      <c r="M54" s="51">
        <v>210</v>
      </c>
      <c r="N54" s="18">
        <f t="shared" si="1"/>
        <v>198.5</v>
      </c>
    </row>
    <row r="55" spans="1:14" ht="12" customHeight="1">
      <c r="A55" s="10" t="str">
        <f>'Pregnant Women Participating'!A55</f>
        <v>San Felipe Pueblo, NM</v>
      </c>
      <c r="B55" s="18">
        <v>65</v>
      </c>
      <c r="C55" s="16">
        <v>66</v>
      </c>
      <c r="D55" s="16">
        <v>66</v>
      </c>
      <c r="E55" s="16">
        <v>66</v>
      </c>
      <c r="F55" s="16">
        <v>62</v>
      </c>
      <c r="G55" s="16">
        <v>62</v>
      </c>
      <c r="H55" s="16">
        <v>56</v>
      </c>
      <c r="I55" s="16">
        <v>64</v>
      </c>
      <c r="J55" s="16">
        <v>59</v>
      </c>
      <c r="K55" s="16">
        <v>41</v>
      </c>
      <c r="L55" s="16">
        <v>49</v>
      </c>
      <c r="M55" s="51">
        <v>26</v>
      </c>
      <c r="N55" s="18">
        <f t="shared" si="1"/>
        <v>56.833333333333336</v>
      </c>
    </row>
    <row r="56" spans="1:14" ht="12" customHeight="1">
      <c r="A56" s="10" t="str">
        <f>'Pregnant Women Participating'!A56</f>
        <v>Santo Domingo Tribe, NM</v>
      </c>
      <c r="B56" s="18">
        <v>60</v>
      </c>
      <c r="C56" s="16">
        <v>61</v>
      </c>
      <c r="D56" s="16">
        <v>48</v>
      </c>
      <c r="E56" s="16">
        <v>45</v>
      </c>
      <c r="F56" s="16">
        <v>41</v>
      </c>
      <c r="G56" s="16">
        <v>50</v>
      </c>
      <c r="H56" s="16">
        <v>44</v>
      </c>
      <c r="I56" s="16">
        <v>45</v>
      </c>
      <c r="J56" s="16">
        <v>45</v>
      </c>
      <c r="K56" s="16">
        <v>39</v>
      </c>
      <c r="L56" s="16">
        <v>34</v>
      </c>
      <c r="M56" s="51">
        <v>37</v>
      </c>
      <c r="N56" s="18">
        <f t="shared" si="1"/>
        <v>45.75</v>
      </c>
    </row>
    <row r="57" spans="1:14" ht="12" customHeight="1">
      <c r="A57" s="10" t="str">
        <f>'Pregnant Women Participating'!A57</f>
        <v>Zuni Pueblo, NM</v>
      </c>
      <c r="B57" s="18">
        <v>168</v>
      </c>
      <c r="C57" s="16">
        <v>147</v>
      </c>
      <c r="D57" s="16">
        <v>167</v>
      </c>
      <c r="E57" s="16">
        <v>163</v>
      </c>
      <c r="F57" s="16">
        <v>176</v>
      </c>
      <c r="G57" s="16">
        <v>172</v>
      </c>
      <c r="H57" s="16">
        <v>178</v>
      </c>
      <c r="I57" s="16">
        <v>175</v>
      </c>
      <c r="J57" s="16">
        <v>185</v>
      </c>
      <c r="K57" s="16">
        <v>176</v>
      </c>
      <c r="L57" s="16">
        <v>181</v>
      </c>
      <c r="M57" s="51">
        <v>156</v>
      </c>
      <c r="N57" s="18">
        <f t="shared" si="1"/>
        <v>170.33333333333334</v>
      </c>
    </row>
    <row r="58" spans="1:14" ht="12" customHeight="1">
      <c r="A58" s="10" t="str">
        <f>'Pregnant Women Participating'!A58</f>
        <v>Cherokee Nation, OK</v>
      </c>
      <c r="B58" s="18">
        <v>1485</v>
      </c>
      <c r="C58" s="16">
        <v>1513</v>
      </c>
      <c r="D58" s="16">
        <v>1538</v>
      </c>
      <c r="E58" s="16">
        <v>1539</v>
      </c>
      <c r="F58" s="16">
        <v>1522</v>
      </c>
      <c r="G58" s="16">
        <v>1559</v>
      </c>
      <c r="H58" s="16">
        <v>1618</v>
      </c>
      <c r="I58" s="16">
        <v>1575</v>
      </c>
      <c r="J58" s="16">
        <v>1602</v>
      </c>
      <c r="K58" s="16">
        <v>1636</v>
      </c>
      <c r="L58" s="16">
        <v>1654</v>
      </c>
      <c r="M58" s="51">
        <v>1647</v>
      </c>
      <c r="N58" s="18">
        <f t="shared" si="1"/>
        <v>1574</v>
      </c>
    </row>
    <row r="59" spans="1:14" ht="12" customHeight="1">
      <c r="A59" s="10" t="str">
        <f>'Pregnant Women Participating'!A59</f>
        <v>Chickasaw Nation, OK</v>
      </c>
      <c r="B59" s="18">
        <v>861</v>
      </c>
      <c r="C59" s="16">
        <v>843</v>
      </c>
      <c r="D59" s="16">
        <v>844</v>
      </c>
      <c r="E59" s="16">
        <v>846</v>
      </c>
      <c r="F59" s="16">
        <v>815</v>
      </c>
      <c r="G59" s="16">
        <v>812</v>
      </c>
      <c r="H59" s="16">
        <v>823</v>
      </c>
      <c r="I59" s="16">
        <v>796</v>
      </c>
      <c r="J59" s="16">
        <v>763</v>
      </c>
      <c r="K59" s="16">
        <v>775</v>
      </c>
      <c r="L59" s="16">
        <v>808</v>
      </c>
      <c r="M59" s="51">
        <v>778</v>
      </c>
      <c r="N59" s="18">
        <f t="shared" si="1"/>
        <v>813.6666666666666</v>
      </c>
    </row>
    <row r="60" spans="1:14" ht="12" customHeight="1">
      <c r="A60" s="10" t="str">
        <f>'Pregnant Women Participating'!A60</f>
        <v>Choctaw Nation, OK</v>
      </c>
      <c r="B60" s="18">
        <v>909</v>
      </c>
      <c r="C60" s="16">
        <v>899</v>
      </c>
      <c r="D60" s="16">
        <v>916</v>
      </c>
      <c r="E60" s="16">
        <v>942</v>
      </c>
      <c r="F60" s="16">
        <v>903</v>
      </c>
      <c r="G60" s="16">
        <v>901</v>
      </c>
      <c r="H60" s="16">
        <v>905</v>
      </c>
      <c r="I60" s="16">
        <v>894</v>
      </c>
      <c r="J60" s="16">
        <v>914</v>
      </c>
      <c r="K60" s="16">
        <v>904</v>
      </c>
      <c r="L60" s="16">
        <v>908</v>
      </c>
      <c r="M60" s="51">
        <v>922</v>
      </c>
      <c r="N60" s="18">
        <f t="shared" si="1"/>
        <v>909.75</v>
      </c>
    </row>
    <row r="61" spans="1:14" ht="12" customHeight="1">
      <c r="A61" s="10" t="str">
        <f>'Pregnant Women Participating'!A61</f>
        <v>Citizen Potawatomi Nation, OK</v>
      </c>
      <c r="B61" s="18">
        <v>257</v>
      </c>
      <c r="C61" s="16">
        <v>277</v>
      </c>
      <c r="D61" s="16">
        <v>254</v>
      </c>
      <c r="E61" s="16">
        <v>273</v>
      </c>
      <c r="F61" s="16">
        <v>263</v>
      </c>
      <c r="G61" s="16">
        <v>258</v>
      </c>
      <c r="H61" s="16">
        <v>273</v>
      </c>
      <c r="I61" s="16">
        <v>263</v>
      </c>
      <c r="J61" s="16">
        <v>246</v>
      </c>
      <c r="K61" s="16">
        <v>243</v>
      </c>
      <c r="L61" s="16">
        <v>244</v>
      </c>
      <c r="M61" s="51">
        <v>252</v>
      </c>
      <c r="N61" s="18">
        <f t="shared" si="1"/>
        <v>258.5833333333333</v>
      </c>
    </row>
    <row r="62" spans="1:14" ht="12" customHeight="1">
      <c r="A62" s="10" t="str">
        <f>'Pregnant Women Participating'!A62</f>
        <v>Inter-Tribal Council, OK</v>
      </c>
      <c r="B62" s="18">
        <v>185</v>
      </c>
      <c r="C62" s="16">
        <v>181</v>
      </c>
      <c r="D62" s="16">
        <v>188</v>
      </c>
      <c r="E62" s="16">
        <v>191</v>
      </c>
      <c r="F62" s="16">
        <v>197</v>
      </c>
      <c r="G62" s="16">
        <v>206</v>
      </c>
      <c r="H62" s="16">
        <v>202</v>
      </c>
      <c r="I62" s="16">
        <v>202</v>
      </c>
      <c r="J62" s="16">
        <v>195</v>
      </c>
      <c r="K62" s="16">
        <v>189</v>
      </c>
      <c r="L62" s="16">
        <v>173</v>
      </c>
      <c r="M62" s="51">
        <v>167</v>
      </c>
      <c r="N62" s="18">
        <f t="shared" si="1"/>
        <v>189.66666666666666</v>
      </c>
    </row>
    <row r="63" spans="1:14" ht="12" customHeight="1">
      <c r="A63" s="10" t="str">
        <f>'Pregnant Women Participating'!A63</f>
        <v>Muscogee Creek Nation, OK</v>
      </c>
      <c r="B63" s="18">
        <v>685</v>
      </c>
      <c r="C63" s="16">
        <v>640</v>
      </c>
      <c r="D63" s="16">
        <v>640</v>
      </c>
      <c r="E63" s="16">
        <v>650</v>
      </c>
      <c r="F63" s="16">
        <v>617</v>
      </c>
      <c r="G63" s="16">
        <v>614</v>
      </c>
      <c r="H63" s="16">
        <v>607</v>
      </c>
      <c r="I63" s="16">
        <v>594</v>
      </c>
      <c r="J63" s="16">
        <v>612</v>
      </c>
      <c r="K63" s="16">
        <v>599</v>
      </c>
      <c r="L63" s="16">
        <v>597</v>
      </c>
      <c r="M63" s="51">
        <v>596</v>
      </c>
      <c r="N63" s="18">
        <f t="shared" si="1"/>
        <v>620.9166666666666</v>
      </c>
    </row>
    <row r="64" spans="1:14" ht="12" customHeight="1">
      <c r="A64" s="10" t="str">
        <f>'Pregnant Women Participating'!A64</f>
        <v>Osage Tribal Council, OK</v>
      </c>
      <c r="B64" s="18">
        <v>545</v>
      </c>
      <c r="C64" s="16">
        <v>507</v>
      </c>
      <c r="D64" s="16">
        <v>546</v>
      </c>
      <c r="E64" s="16">
        <v>546</v>
      </c>
      <c r="F64" s="16">
        <v>492</v>
      </c>
      <c r="G64" s="16">
        <v>501</v>
      </c>
      <c r="H64" s="16">
        <v>502</v>
      </c>
      <c r="I64" s="16">
        <v>509</v>
      </c>
      <c r="J64" s="16">
        <v>540</v>
      </c>
      <c r="K64" s="16">
        <v>596</v>
      </c>
      <c r="L64" s="16">
        <v>609</v>
      </c>
      <c r="M64" s="51">
        <v>605</v>
      </c>
      <c r="N64" s="18">
        <f t="shared" si="1"/>
        <v>541.5</v>
      </c>
    </row>
    <row r="65" spans="1:14" ht="12" customHeight="1">
      <c r="A65" s="10" t="str">
        <f>'Pregnant Women Participating'!A65</f>
        <v>Otoe-Missouria Tribe, OK</v>
      </c>
      <c r="B65" s="18">
        <v>128</v>
      </c>
      <c r="C65" s="16">
        <v>121</v>
      </c>
      <c r="D65" s="16">
        <v>126</v>
      </c>
      <c r="E65" s="16">
        <v>131</v>
      </c>
      <c r="F65" s="16">
        <v>120</v>
      </c>
      <c r="G65" s="16">
        <v>126</v>
      </c>
      <c r="H65" s="16">
        <v>125</v>
      </c>
      <c r="I65" s="16">
        <v>114</v>
      </c>
      <c r="J65" s="16">
        <v>121</v>
      </c>
      <c r="K65" s="16">
        <v>126</v>
      </c>
      <c r="L65" s="16">
        <v>109</v>
      </c>
      <c r="M65" s="51">
        <v>99</v>
      </c>
      <c r="N65" s="18">
        <f t="shared" si="1"/>
        <v>120.5</v>
      </c>
    </row>
    <row r="66" spans="1:14" ht="12" customHeight="1">
      <c r="A66" s="10" t="str">
        <f>'Pregnant Women Participating'!A66</f>
        <v>Wichita, Caddo &amp; Delaware (WCD), OK</v>
      </c>
      <c r="B66" s="18">
        <v>852</v>
      </c>
      <c r="C66" s="16">
        <v>837</v>
      </c>
      <c r="D66" s="16">
        <v>850</v>
      </c>
      <c r="E66" s="16">
        <v>875</v>
      </c>
      <c r="F66" s="16">
        <v>828</v>
      </c>
      <c r="G66" s="16">
        <v>897</v>
      </c>
      <c r="H66" s="16">
        <v>954</v>
      </c>
      <c r="I66" s="16">
        <v>932</v>
      </c>
      <c r="J66" s="16">
        <v>956</v>
      </c>
      <c r="K66" s="16">
        <v>905</v>
      </c>
      <c r="L66" s="16">
        <v>921</v>
      </c>
      <c r="M66" s="51">
        <v>937</v>
      </c>
      <c r="N66" s="18">
        <f t="shared" si="1"/>
        <v>895.3333333333334</v>
      </c>
    </row>
    <row r="67" spans="1:14" s="23" customFormat="1" ht="24.75" customHeight="1">
      <c r="A67" s="19" t="str">
        <f>'Pregnant Women Participating'!A67</f>
        <v>Southwest Region</v>
      </c>
      <c r="B67" s="21">
        <v>372893</v>
      </c>
      <c r="C67" s="20">
        <v>368417</v>
      </c>
      <c r="D67" s="20">
        <v>365139</v>
      </c>
      <c r="E67" s="20">
        <v>363310</v>
      </c>
      <c r="F67" s="20">
        <v>358043</v>
      </c>
      <c r="G67" s="20">
        <v>364312</v>
      </c>
      <c r="H67" s="20">
        <v>365987</v>
      </c>
      <c r="I67" s="20">
        <v>364763</v>
      </c>
      <c r="J67" s="20">
        <v>367989</v>
      </c>
      <c r="K67" s="20">
        <v>365310</v>
      </c>
      <c r="L67" s="20">
        <v>366973</v>
      </c>
      <c r="M67" s="50">
        <v>364622</v>
      </c>
      <c r="N67" s="21">
        <f t="shared" si="1"/>
        <v>365646.5</v>
      </c>
    </row>
    <row r="68" spans="1:14" ht="12" customHeight="1">
      <c r="A68" s="10" t="str">
        <f>'Pregnant Women Participating'!A68</f>
        <v>Colorado</v>
      </c>
      <c r="B68" s="18">
        <v>26134</v>
      </c>
      <c r="C68" s="16">
        <v>25644</v>
      </c>
      <c r="D68" s="16">
        <v>25329</v>
      </c>
      <c r="E68" s="16">
        <v>25195</v>
      </c>
      <c r="F68" s="16">
        <v>25337</v>
      </c>
      <c r="G68" s="16">
        <v>26130</v>
      </c>
      <c r="H68" s="16">
        <v>26138</v>
      </c>
      <c r="I68" s="16">
        <v>25739</v>
      </c>
      <c r="J68" s="16">
        <v>25373</v>
      </c>
      <c r="K68" s="16">
        <v>24950</v>
      </c>
      <c r="L68" s="16">
        <v>24875</v>
      </c>
      <c r="M68" s="51">
        <v>24728</v>
      </c>
      <c r="N68" s="18">
        <f t="shared" si="1"/>
        <v>25464.333333333332</v>
      </c>
    </row>
    <row r="69" spans="1:14" ht="12" customHeight="1">
      <c r="A69" s="10" t="str">
        <f>'Pregnant Women Participating'!A69</f>
        <v>Iowa</v>
      </c>
      <c r="B69" s="18">
        <v>17207</v>
      </c>
      <c r="C69" s="16">
        <v>17114</v>
      </c>
      <c r="D69" s="16">
        <v>16999</v>
      </c>
      <c r="E69" s="16">
        <v>16820</v>
      </c>
      <c r="F69" s="16">
        <v>16413</v>
      </c>
      <c r="G69" s="16">
        <v>16508</v>
      </c>
      <c r="H69" s="16">
        <v>16442</v>
      </c>
      <c r="I69" s="16">
        <v>16397</v>
      </c>
      <c r="J69" s="16">
        <v>16651</v>
      </c>
      <c r="K69" s="16">
        <v>16559</v>
      </c>
      <c r="L69" s="16">
        <v>16741</v>
      </c>
      <c r="M69" s="51">
        <v>16563</v>
      </c>
      <c r="N69" s="18">
        <f t="shared" si="1"/>
        <v>16701.166666666668</v>
      </c>
    </row>
    <row r="70" spans="1:14" ht="12" customHeight="1">
      <c r="A70" s="10" t="str">
        <f>'Pregnant Women Participating'!A70</f>
        <v>Kansas</v>
      </c>
      <c r="B70" s="18">
        <v>18124</v>
      </c>
      <c r="C70" s="16">
        <v>17427</v>
      </c>
      <c r="D70" s="16">
        <v>17466</v>
      </c>
      <c r="E70" s="16">
        <v>17373</v>
      </c>
      <c r="F70" s="16">
        <v>17158</v>
      </c>
      <c r="G70" s="16">
        <v>17459</v>
      </c>
      <c r="H70" s="16">
        <v>17398</v>
      </c>
      <c r="I70" s="16">
        <v>17189</v>
      </c>
      <c r="J70" s="16">
        <v>17308</v>
      </c>
      <c r="K70" s="16">
        <v>17125</v>
      </c>
      <c r="L70" s="16">
        <v>17412</v>
      </c>
      <c r="M70" s="51">
        <v>17226</v>
      </c>
      <c r="N70" s="18">
        <f aca="true" t="shared" si="2" ref="N70:N101">IF(SUM(B70:M70)&gt;0,AVERAGE(B70:M70)," ")</f>
        <v>17388.75</v>
      </c>
    </row>
    <row r="71" spans="1:14" ht="12" customHeight="1">
      <c r="A71" s="10" t="str">
        <f>'Pregnant Women Participating'!A71</f>
        <v>Missouri</v>
      </c>
      <c r="B71" s="18">
        <v>38109</v>
      </c>
      <c r="C71" s="16">
        <v>37563</v>
      </c>
      <c r="D71" s="16">
        <v>37594</v>
      </c>
      <c r="E71" s="16">
        <v>37491</v>
      </c>
      <c r="F71" s="16">
        <v>36658</v>
      </c>
      <c r="G71" s="16">
        <v>37654</v>
      </c>
      <c r="H71" s="16">
        <v>37674</v>
      </c>
      <c r="I71" s="16">
        <v>36815</v>
      </c>
      <c r="J71" s="16">
        <v>37436</v>
      </c>
      <c r="K71" s="16">
        <v>37309</v>
      </c>
      <c r="L71" s="16">
        <v>37863</v>
      </c>
      <c r="M71" s="51">
        <v>37488</v>
      </c>
      <c r="N71" s="18">
        <f t="shared" si="2"/>
        <v>37471.166666666664</v>
      </c>
    </row>
    <row r="72" spans="1:14" ht="12" customHeight="1">
      <c r="A72" s="10" t="str">
        <f>'Pregnant Women Participating'!A72</f>
        <v>Montana</v>
      </c>
      <c r="B72" s="18">
        <v>4810</v>
      </c>
      <c r="C72" s="16">
        <v>4383</v>
      </c>
      <c r="D72" s="16">
        <v>5121</v>
      </c>
      <c r="E72" s="16">
        <v>5090</v>
      </c>
      <c r="F72" s="16">
        <v>4428</v>
      </c>
      <c r="G72" s="16">
        <v>4921</v>
      </c>
      <c r="H72" s="16">
        <v>5024</v>
      </c>
      <c r="I72" s="16">
        <v>5110</v>
      </c>
      <c r="J72" s="16">
        <v>5024</v>
      </c>
      <c r="K72" s="16">
        <v>4995</v>
      </c>
      <c r="L72" s="16">
        <v>5067</v>
      </c>
      <c r="M72" s="51">
        <v>4959</v>
      </c>
      <c r="N72" s="18">
        <f t="shared" si="2"/>
        <v>4911</v>
      </c>
    </row>
    <row r="73" spans="1:14" ht="12" customHeight="1">
      <c r="A73" s="10" t="str">
        <f>'Pregnant Women Participating'!A73</f>
        <v>Nebraska</v>
      </c>
      <c r="B73" s="18">
        <v>10365</v>
      </c>
      <c r="C73" s="16">
        <v>10103</v>
      </c>
      <c r="D73" s="16">
        <v>9975</v>
      </c>
      <c r="E73" s="16">
        <v>10068</v>
      </c>
      <c r="F73" s="16">
        <v>9786</v>
      </c>
      <c r="G73" s="16">
        <v>10232</v>
      </c>
      <c r="H73" s="16">
        <v>10080</v>
      </c>
      <c r="I73" s="16">
        <v>9607</v>
      </c>
      <c r="J73" s="16">
        <v>9872</v>
      </c>
      <c r="K73" s="16">
        <v>9928</v>
      </c>
      <c r="L73" s="16">
        <v>9941</v>
      </c>
      <c r="M73" s="51">
        <v>9812</v>
      </c>
      <c r="N73" s="18">
        <f t="shared" si="2"/>
        <v>9980.75</v>
      </c>
    </row>
    <row r="74" spans="1:14" ht="12" customHeight="1">
      <c r="A74" s="10" t="str">
        <f>'Pregnant Women Participating'!A74</f>
        <v>North Dakota</v>
      </c>
      <c r="B74" s="18">
        <v>3055</v>
      </c>
      <c r="C74" s="16">
        <v>3087</v>
      </c>
      <c r="D74" s="16">
        <v>3099</v>
      </c>
      <c r="E74" s="16">
        <v>3154</v>
      </c>
      <c r="F74" s="16">
        <v>2985</v>
      </c>
      <c r="G74" s="16">
        <v>3146</v>
      </c>
      <c r="H74" s="16">
        <v>3109</v>
      </c>
      <c r="I74" s="16">
        <v>2984</v>
      </c>
      <c r="J74" s="16">
        <v>3135</v>
      </c>
      <c r="K74" s="16">
        <v>3096</v>
      </c>
      <c r="L74" s="16">
        <v>3102</v>
      </c>
      <c r="M74" s="51">
        <v>3117</v>
      </c>
      <c r="N74" s="18">
        <f t="shared" si="2"/>
        <v>3089.0833333333335</v>
      </c>
    </row>
    <row r="75" spans="1:14" ht="12" customHeight="1">
      <c r="A75" s="10" t="str">
        <f>'Pregnant Women Participating'!A75</f>
        <v>South Dakota</v>
      </c>
      <c r="B75" s="18">
        <v>4455</v>
      </c>
      <c r="C75" s="16">
        <v>4368</v>
      </c>
      <c r="D75" s="16">
        <v>4344</v>
      </c>
      <c r="E75" s="16">
        <v>4447</v>
      </c>
      <c r="F75" s="16">
        <v>4415</v>
      </c>
      <c r="G75" s="16">
        <v>4608</v>
      </c>
      <c r="H75" s="16">
        <v>4630</v>
      </c>
      <c r="I75" s="16">
        <v>4664</v>
      </c>
      <c r="J75" s="16">
        <v>4661</v>
      </c>
      <c r="K75" s="16">
        <v>4662</v>
      </c>
      <c r="L75" s="16">
        <v>4684</v>
      </c>
      <c r="M75" s="51">
        <v>4718</v>
      </c>
      <c r="N75" s="18">
        <f t="shared" si="2"/>
        <v>4554.666666666667</v>
      </c>
    </row>
    <row r="76" spans="1:14" ht="12" customHeight="1">
      <c r="A76" s="10" t="str">
        <f>'Pregnant Women Participating'!A76</f>
        <v>Utah</v>
      </c>
      <c r="B76" s="18">
        <v>19437</v>
      </c>
      <c r="C76" s="16">
        <v>19279</v>
      </c>
      <c r="D76" s="16">
        <v>19049</v>
      </c>
      <c r="E76" s="16">
        <v>18975</v>
      </c>
      <c r="F76" s="16">
        <v>18906</v>
      </c>
      <c r="G76" s="16">
        <v>19334</v>
      </c>
      <c r="H76" s="16">
        <v>19400</v>
      </c>
      <c r="I76" s="16">
        <v>19052</v>
      </c>
      <c r="J76" s="16">
        <v>18965</v>
      </c>
      <c r="K76" s="16">
        <v>18684</v>
      </c>
      <c r="L76" s="16">
        <v>18828</v>
      </c>
      <c r="M76" s="51">
        <v>18844</v>
      </c>
      <c r="N76" s="18">
        <f t="shared" si="2"/>
        <v>19062.75</v>
      </c>
    </row>
    <row r="77" spans="1:14" ht="12" customHeight="1">
      <c r="A77" s="10" t="str">
        <f>'Pregnant Women Participating'!A77</f>
        <v>Wyoming</v>
      </c>
      <c r="B77" s="18">
        <v>3162</v>
      </c>
      <c r="C77" s="16">
        <v>3306</v>
      </c>
      <c r="D77" s="16">
        <v>3282</v>
      </c>
      <c r="E77" s="16">
        <v>3256</v>
      </c>
      <c r="F77" s="16">
        <v>3231</v>
      </c>
      <c r="G77" s="16">
        <v>3257</v>
      </c>
      <c r="H77" s="16">
        <v>3190</v>
      </c>
      <c r="I77" s="16">
        <v>3126</v>
      </c>
      <c r="J77" s="16">
        <v>3162</v>
      </c>
      <c r="K77" s="16">
        <v>3074</v>
      </c>
      <c r="L77" s="16">
        <v>3100</v>
      </c>
      <c r="M77" s="51">
        <v>3091</v>
      </c>
      <c r="N77" s="18">
        <f t="shared" si="2"/>
        <v>3186.4166666666665</v>
      </c>
    </row>
    <row r="78" spans="1:14" ht="12" customHeight="1">
      <c r="A78" s="10" t="str">
        <f>'Pregnant Women Participating'!A78</f>
        <v>Ute Mountain Ute Tribe, CO</v>
      </c>
      <c r="B78" s="18">
        <v>38</v>
      </c>
      <c r="C78" s="16">
        <v>32</v>
      </c>
      <c r="D78" s="16">
        <v>31</v>
      </c>
      <c r="E78" s="16">
        <v>39</v>
      </c>
      <c r="F78" s="16">
        <v>40</v>
      </c>
      <c r="G78" s="16">
        <v>38</v>
      </c>
      <c r="H78" s="16">
        <v>40</v>
      </c>
      <c r="I78" s="16">
        <v>36</v>
      </c>
      <c r="J78" s="16">
        <v>38</v>
      </c>
      <c r="K78" s="16">
        <v>37</v>
      </c>
      <c r="L78" s="16">
        <v>40</v>
      </c>
      <c r="M78" s="51">
        <v>37</v>
      </c>
      <c r="N78" s="18">
        <f t="shared" si="2"/>
        <v>37.166666666666664</v>
      </c>
    </row>
    <row r="79" spans="1:14" ht="12" customHeight="1">
      <c r="A79" s="10" t="str">
        <f>'Pregnant Women Participating'!A79</f>
        <v>Omaha Sioux, NE</v>
      </c>
      <c r="B79" s="18">
        <v>43</v>
      </c>
      <c r="C79" s="16">
        <v>43</v>
      </c>
      <c r="D79" s="16">
        <v>42</v>
      </c>
      <c r="E79" s="16">
        <v>39</v>
      </c>
      <c r="F79" s="16">
        <v>40</v>
      </c>
      <c r="G79" s="16">
        <v>53</v>
      </c>
      <c r="H79" s="16">
        <v>59</v>
      </c>
      <c r="I79" s="16">
        <v>58</v>
      </c>
      <c r="J79" s="16">
        <v>64</v>
      </c>
      <c r="K79" s="16">
        <v>64</v>
      </c>
      <c r="L79" s="16">
        <v>64</v>
      </c>
      <c r="M79" s="51">
        <v>72</v>
      </c>
      <c r="N79" s="18">
        <f t="shared" si="2"/>
        <v>53.416666666666664</v>
      </c>
    </row>
    <row r="80" spans="1:14" ht="12" customHeight="1">
      <c r="A80" s="10" t="str">
        <f>'Pregnant Women Participating'!A80</f>
        <v>Santee Sioux, NE</v>
      </c>
      <c r="B80" s="18">
        <v>14</v>
      </c>
      <c r="C80" s="16">
        <v>15</v>
      </c>
      <c r="D80" s="16">
        <v>14</v>
      </c>
      <c r="E80" s="16">
        <v>16</v>
      </c>
      <c r="F80" s="16">
        <v>15</v>
      </c>
      <c r="G80" s="16">
        <v>14</v>
      </c>
      <c r="H80" s="16">
        <v>12</v>
      </c>
      <c r="I80" s="16">
        <v>13</v>
      </c>
      <c r="J80" s="16">
        <v>13</v>
      </c>
      <c r="K80" s="16">
        <v>15</v>
      </c>
      <c r="L80" s="16">
        <v>21</v>
      </c>
      <c r="M80" s="51">
        <v>19</v>
      </c>
      <c r="N80" s="18">
        <f t="shared" si="2"/>
        <v>15.083333333333334</v>
      </c>
    </row>
    <row r="81" spans="1:14" ht="12" customHeight="1">
      <c r="A81" s="10" t="str">
        <f>'Pregnant Women Participating'!A81</f>
        <v>Winnebago Tribe, NE</v>
      </c>
      <c r="B81" s="18">
        <v>42</v>
      </c>
      <c r="C81" s="16">
        <v>42</v>
      </c>
      <c r="D81" s="16">
        <v>41</v>
      </c>
      <c r="E81" s="16">
        <v>36</v>
      </c>
      <c r="F81" s="16">
        <v>35</v>
      </c>
      <c r="G81" s="16">
        <v>36</v>
      </c>
      <c r="H81" s="16">
        <v>37</v>
      </c>
      <c r="I81" s="16">
        <v>39</v>
      </c>
      <c r="J81" s="16">
        <v>40</v>
      </c>
      <c r="K81" s="16">
        <v>35</v>
      </c>
      <c r="L81" s="16">
        <v>43</v>
      </c>
      <c r="M81" s="51">
        <v>35</v>
      </c>
      <c r="N81" s="18">
        <f t="shared" si="2"/>
        <v>38.416666666666664</v>
      </c>
    </row>
    <row r="82" spans="1:14" ht="12" customHeight="1">
      <c r="A82" s="10" t="str">
        <f>'Pregnant Women Participating'!A82</f>
        <v>Standing Rock Sioux Tribe, ND</v>
      </c>
      <c r="B82" s="18">
        <v>152</v>
      </c>
      <c r="C82" s="16">
        <v>146</v>
      </c>
      <c r="D82" s="16">
        <v>136</v>
      </c>
      <c r="E82" s="16">
        <v>122</v>
      </c>
      <c r="F82" s="16">
        <v>135</v>
      </c>
      <c r="G82" s="16">
        <v>129</v>
      </c>
      <c r="H82" s="16">
        <v>119</v>
      </c>
      <c r="I82" s="16">
        <v>124</v>
      </c>
      <c r="J82" s="16">
        <v>132</v>
      </c>
      <c r="K82" s="16">
        <v>137</v>
      </c>
      <c r="L82" s="16">
        <v>143</v>
      </c>
      <c r="M82" s="51">
        <v>141</v>
      </c>
      <c r="N82" s="18">
        <f t="shared" si="2"/>
        <v>134.66666666666666</v>
      </c>
    </row>
    <row r="83" spans="1:14" ht="12" customHeight="1">
      <c r="A83" s="10" t="str">
        <f>'Pregnant Women Participating'!A83</f>
        <v>Three Affiliated Tribes, ND</v>
      </c>
      <c r="B83" s="18">
        <v>56</v>
      </c>
      <c r="C83" s="16">
        <v>59</v>
      </c>
      <c r="D83" s="16">
        <v>55</v>
      </c>
      <c r="E83" s="16">
        <v>53</v>
      </c>
      <c r="F83" s="16">
        <v>52</v>
      </c>
      <c r="G83" s="16">
        <v>52</v>
      </c>
      <c r="H83" s="16">
        <v>51</v>
      </c>
      <c r="I83" s="16">
        <v>51</v>
      </c>
      <c r="J83" s="16">
        <v>54</v>
      </c>
      <c r="K83" s="16">
        <v>52</v>
      </c>
      <c r="L83" s="16">
        <v>61</v>
      </c>
      <c r="M83" s="51">
        <v>60</v>
      </c>
      <c r="N83" s="18">
        <f t="shared" si="2"/>
        <v>54.666666666666664</v>
      </c>
    </row>
    <row r="84" spans="1:14" ht="12" customHeight="1">
      <c r="A84" s="10" t="str">
        <f>'Pregnant Women Participating'!A84</f>
        <v>Cheyenne River Sioux, SD</v>
      </c>
      <c r="B84" s="18">
        <v>140</v>
      </c>
      <c r="C84" s="16">
        <v>132</v>
      </c>
      <c r="D84" s="16">
        <v>129</v>
      </c>
      <c r="E84" s="16">
        <v>130</v>
      </c>
      <c r="F84" s="16">
        <v>123</v>
      </c>
      <c r="G84" s="16">
        <v>127</v>
      </c>
      <c r="H84" s="16">
        <v>136</v>
      </c>
      <c r="I84" s="16">
        <v>125</v>
      </c>
      <c r="J84" s="16">
        <v>144</v>
      </c>
      <c r="K84" s="16">
        <v>141</v>
      </c>
      <c r="L84" s="16">
        <v>138</v>
      </c>
      <c r="M84" s="51">
        <v>137</v>
      </c>
      <c r="N84" s="18">
        <f t="shared" si="2"/>
        <v>133.5</v>
      </c>
    </row>
    <row r="85" spans="1:14" ht="12" customHeight="1">
      <c r="A85" s="10" t="str">
        <f>'Pregnant Women Participating'!A85</f>
        <v>Rosebud Sioux, SD</v>
      </c>
      <c r="B85" s="18">
        <v>243</v>
      </c>
      <c r="C85" s="16">
        <v>249</v>
      </c>
      <c r="D85" s="16">
        <v>256</v>
      </c>
      <c r="E85" s="16">
        <v>243</v>
      </c>
      <c r="F85" s="16">
        <v>225</v>
      </c>
      <c r="G85" s="16">
        <v>252</v>
      </c>
      <c r="H85" s="16">
        <v>256</v>
      </c>
      <c r="I85" s="16">
        <v>239</v>
      </c>
      <c r="J85" s="16">
        <v>248</v>
      </c>
      <c r="K85" s="16">
        <v>235</v>
      </c>
      <c r="L85" s="16">
        <v>244</v>
      </c>
      <c r="M85" s="51">
        <v>254</v>
      </c>
      <c r="N85" s="18">
        <f t="shared" si="2"/>
        <v>245.33333333333334</v>
      </c>
    </row>
    <row r="86" spans="1:14" ht="12" customHeight="1">
      <c r="A86" s="10" t="str">
        <f>'Pregnant Women Participating'!A86</f>
        <v>Northern Arapahoe, WY</v>
      </c>
      <c r="B86" s="18">
        <v>120</v>
      </c>
      <c r="C86" s="16">
        <v>128</v>
      </c>
      <c r="D86" s="16">
        <v>129</v>
      </c>
      <c r="E86" s="16">
        <v>97</v>
      </c>
      <c r="F86" s="16">
        <v>111</v>
      </c>
      <c r="G86" s="16">
        <v>110</v>
      </c>
      <c r="H86" s="16">
        <v>111</v>
      </c>
      <c r="I86" s="16">
        <v>113</v>
      </c>
      <c r="J86" s="16">
        <v>117</v>
      </c>
      <c r="K86" s="16">
        <v>135</v>
      </c>
      <c r="L86" s="16">
        <v>148</v>
      </c>
      <c r="M86" s="51">
        <v>148</v>
      </c>
      <c r="N86" s="18">
        <f t="shared" si="2"/>
        <v>122.25</v>
      </c>
    </row>
    <row r="87" spans="1:14" ht="12" customHeight="1">
      <c r="A87" s="10" t="str">
        <f>'Pregnant Women Participating'!A87</f>
        <v>Shoshone Tribe, WY</v>
      </c>
      <c r="B87" s="18">
        <v>40</v>
      </c>
      <c r="C87" s="16">
        <v>37</v>
      </c>
      <c r="D87" s="16">
        <v>34</v>
      </c>
      <c r="E87" s="16">
        <v>32</v>
      </c>
      <c r="F87" s="16">
        <v>43</v>
      </c>
      <c r="G87" s="16">
        <v>38</v>
      </c>
      <c r="H87" s="16">
        <v>38</v>
      </c>
      <c r="I87" s="16">
        <v>40</v>
      </c>
      <c r="J87" s="16">
        <v>47</v>
      </c>
      <c r="K87" s="16">
        <v>42</v>
      </c>
      <c r="L87" s="16">
        <v>40</v>
      </c>
      <c r="M87" s="51">
        <v>42</v>
      </c>
      <c r="N87" s="18">
        <f t="shared" si="2"/>
        <v>39.416666666666664</v>
      </c>
    </row>
    <row r="88" spans="1:14" s="23" customFormat="1" ht="24.75" customHeight="1">
      <c r="A88" s="19" t="str">
        <f>'Pregnant Women Participating'!A88</f>
        <v>Mountain Plains</v>
      </c>
      <c r="B88" s="21">
        <v>145746</v>
      </c>
      <c r="C88" s="20">
        <v>143157</v>
      </c>
      <c r="D88" s="20">
        <v>143125</v>
      </c>
      <c r="E88" s="20">
        <v>142676</v>
      </c>
      <c r="F88" s="20">
        <v>140136</v>
      </c>
      <c r="G88" s="20">
        <v>144098</v>
      </c>
      <c r="H88" s="20">
        <v>143944</v>
      </c>
      <c r="I88" s="20">
        <v>141521</v>
      </c>
      <c r="J88" s="20">
        <v>142484</v>
      </c>
      <c r="K88" s="20">
        <v>141275</v>
      </c>
      <c r="L88" s="20">
        <v>142555</v>
      </c>
      <c r="M88" s="50">
        <v>141491</v>
      </c>
      <c r="N88" s="21">
        <f t="shared" si="2"/>
        <v>142684</v>
      </c>
    </row>
    <row r="89" spans="1:14" ht="12" customHeight="1">
      <c r="A89" s="11" t="str">
        <f>'Pregnant Women Participating'!A89</f>
        <v>Alaska</v>
      </c>
      <c r="B89" s="18">
        <v>5973</v>
      </c>
      <c r="C89" s="16">
        <v>6204</v>
      </c>
      <c r="D89" s="16">
        <v>6210</v>
      </c>
      <c r="E89" s="16">
        <v>6220</v>
      </c>
      <c r="F89" s="16">
        <v>6323</v>
      </c>
      <c r="G89" s="16">
        <v>6424</v>
      </c>
      <c r="H89" s="16">
        <v>6414</v>
      </c>
      <c r="I89" s="16">
        <v>6340</v>
      </c>
      <c r="J89" s="16">
        <v>6412</v>
      </c>
      <c r="K89" s="16">
        <v>6398</v>
      </c>
      <c r="L89" s="16">
        <v>6353</v>
      </c>
      <c r="M89" s="51">
        <v>6397</v>
      </c>
      <c r="N89" s="18">
        <f t="shared" si="2"/>
        <v>6305.666666666667</v>
      </c>
    </row>
    <row r="90" spans="1:14" ht="12" customHeight="1">
      <c r="A90" s="11" t="str">
        <f>'Pregnant Women Participating'!A90</f>
        <v>American Samoa</v>
      </c>
      <c r="B90" s="18">
        <v>1418</v>
      </c>
      <c r="C90" s="16">
        <v>1398</v>
      </c>
      <c r="D90" s="16">
        <v>1389</v>
      </c>
      <c r="E90" s="16">
        <v>1353</v>
      </c>
      <c r="F90" s="16">
        <v>1342</v>
      </c>
      <c r="G90" s="16">
        <v>1412</v>
      </c>
      <c r="H90" s="16">
        <v>1403</v>
      </c>
      <c r="I90" s="16">
        <v>1421</v>
      </c>
      <c r="J90" s="16">
        <v>1398</v>
      </c>
      <c r="K90" s="16">
        <v>1367</v>
      </c>
      <c r="L90" s="16">
        <v>1397</v>
      </c>
      <c r="M90" s="51">
        <v>1390</v>
      </c>
      <c r="N90" s="18">
        <f t="shared" si="2"/>
        <v>1390.6666666666667</v>
      </c>
    </row>
    <row r="91" spans="1:14" ht="12" customHeight="1">
      <c r="A91" s="11" t="str">
        <f>'Pregnant Women Participating'!A91</f>
        <v>Arizona</v>
      </c>
      <c r="B91" s="18">
        <v>43736</v>
      </c>
      <c r="C91" s="16">
        <v>42694</v>
      </c>
      <c r="D91" s="16">
        <v>42212</v>
      </c>
      <c r="E91" s="16">
        <v>41315</v>
      </c>
      <c r="F91" s="16">
        <v>40694</v>
      </c>
      <c r="G91" s="16">
        <v>41811</v>
      </c>
      <c r="H91" s="16">
        <v>42327</v>
      </c>
      <c r="I91" s="16">
        <v>41565</v>
      </c>
      <c r="J91" s="16">
        <v>42063</v>
      </c>
      <c r="K91" s="16">
        <v>41716</v>
      </c>
      <c r="L91" s="16">
        <v>42476</v>
      </c>
      <c r="M91" s="51">
        <v>42023</v>
      </c>
      <c r="N91" s="18">
        <f t="shared" si="2"/>
        <v>42052.666666666664</v>
      </c>
    </row>
    <row r="92" spans="1:14" ht="12" customHeight="1">
      <c r="A92" s="11" t="str">
        <f>'Pregnant Women Participating'!A92</f>
        <v>California</v>
      </c>
      <c r="B92" s="18">
        <v>329440</v>
      </c>
      <c r="C92" s="16">
        <v>326046</v>
      </c>
      <c r="D92" s="16">
        <v>326940</v>
      </c>
      <c r="E92" s="16">
        <v>330593</v>
      </c>
      <c r="F92" s="16">
        <v>325669</v>
      </c>
      <c r="G92" s="16">
        <v>336438</v>
      </c>
      <c r="H92" s="16">
        <v>336291</v>
      </c>
      <c r="I92" s="16">
        <v>329834</v>
      </c>
      <c r="J92" s="16">
        <v>334809</v>
      </c>
      <c r="K92" s="16">
        <v>334396</v>
      </c>
      <c r="L92" s="16">
        <v>333741</v>
      </c>
      <c r="M92" s="51">
        <v>334359</v>
      </c>
      <c r="N92" s="18">
        <f t="shared" si="2"/>
        <v>331546.3333333333</v>
      </c>
    </row>
    <row r="93" spans="1:14" ht="12" customHeight="1">
      <c r="A93" s="11" t="str">
        <f>'Pregnant Women Participating'!A93</f>
        <v>Guam</v>
      </c>
      <c r="B93" s="18">
        <v>1645</v>
      </c>
      <c r="C93" s="16">
        <v>1687</v>
      </c>
      <c r="D93" s="16">
        <v>1738</v>
      </c>
      <c r="E93" s="16">
        <v>1740</v>
      </c>
      <c r="F93" s="16">
        <v>1774</v>
      </c>
      <c r="G93" s="16">
        <v>1866</v>
      </c>
      <c r="H93" s="16">
        <v>1863</v>
      </c>
      <c r="I93" s="16">
        <v>1835</v>
      </c>
      <c r="J93" s="16">
        <v>1784</v>
      </c>
      <c r="K93" s="16">
        <v>1695</v>
      </c>
      <c r="L93" s="16">
        <v>1693</v>
      </c>
      <c r="M93" s="51">
        <v>1723</v>
      </c>
      <c r="N93" s="18">
        <f t="shared" si="2"/>
        <v>1753.5833333333333</v>
      </c>
    </row>
    <row r="94" spans="1:14" ht="12" customHeight="1">
      <c r="A94" s="11" t="str">
        <f>'Pregnant Women Participating'!A94</f>
        <v>Hawaii</v>
      </c>
      <c r="B94" s="18">
        <v>8928</v>
      </c>
      <c r="C94" s="16">
        <v>8778</v>
      </c>
      <c r="D94" s="16">
        <v>8712</v>
      </c>
      <c r="E94" s="16">
        <v>8517</v>
      </c>
      <c r="F94" s="16">
        <v>8401</v>
      </c>
      <c r="G94" s="16">
        <v>8671</v>
      </c>
      <c r="H94" s="16">
        <v>8695</v>
      </c>
      <c r="I94" s="16">
        <v>8545</v>
      </c>
      <c r="J94" s="16">
        <v>8760</v>
      </c>
      <c r="K94" s="16">
        <v>8778</v>
      </c>
      <c r="L94" s="16">
        <v>8804</v>
      </c>
      <c r="M94" s="51">
        <v>8771</v>
      </c>
      <c r="N94" s="18">
        <f t="shared" si="2"/>
        <v>8696.666666666666</v>
      </c>
    </row>
    <row r="95" spans="1:14" ht="12" customHeight="1">
      <c r="A95" s="11" t="str">
        <f>'Pregnant Women Participating'!A95</f>
        <v>Idaho</v>
      </c>
      <c r="B95" s="18">
        <v>10978</v>
      </c>
      <c r="C95" s="16">
        <v>10870</v>
      </c>
      <c r="D95" s="16">
        <v>11049</v>
      </c>
      <c r="E95" s="16">
        <v>11075</v>
      </c>
      <c r="F95" s="16">
        <v>10650</v>
      </c>
      <c r="G95" s="16">
        <v>11117</v>
      </c>
      <c r="H95" s="16">
        <v>11032</v>
      </c>
      <c r="I95" s="16">
        <v>10659</v>
      </c>
      <c r="J95" s="16">
        <v>10675</v>
      </c>
      <c r="K95" s="16">
        <v>10593</v>
      </c>
      <c r="L95" s="16">
        <v>10515</v>
      </c>
      <c r="M95" s="51">
        <v>10566</v>
      </c>
      <c r="N95" s="18">
        <f t="shared" si="2"/>
        <v>10814.916666666666</v>
      </c>
    </row>
    <row r="96" spans="1:14" ht="12" customHeight="1">
      <c r="A96" s="11" t="str">
        <f>'Pregnant Women Participating'!A96</f>
        <v>Nevada</v>
      </c>
      <c r="B96" s="18">
        <v>17163</v>
      </c>
      <c r="C96" s="16">
        <v>16940</v>
      </c>
      <c r="D96" s="16">
        <v>16706</v>
      </c>
      <c r="E96" s="16">
        <v>16783</v>
      </c>
      <c r="F96" s="16">
        <v>16820</v>
      </c>
      <c r="G96" s="16">
        <v>17161</v>
      </c>
      <c r="H96" s="16">
        <v>17128</v>
      </c>
      <c r="I96" s="16">
        <v>16935</v>
      </c>
      <c r="J96" s="16">
        <v>16931</v>
      </c>
      <c r="K96" s="16">
        <v>16825</v>
      </c>
      <c r="L96" s="16">
        <v>16951</v>
      </c>
      <c r="M96" s="51">
        <v>17220</v>
      </c>
      <c r="N96" s="18">
        <f t="shared" si="2"/>
        <v>16963.583333333332</v>
      </c>
    </row>
    <row r="97" spans="1:14" ht="12" customHeight="1">
      <c r="A97" s="11" t="str">
        <f>'Pregnant Women Participating'!A97</f>
        <v>Oregon</v>
      </c>
      <c r="B97" s="18">
        <v>27210</v>
      </c>
      <c r="C97" s="16">
        <v>26781</v>
      </c>
      <c r="D97" s="16">
        <v>26726</v>
      </c>
      <c r="E97" s="16">
        <v>26653</v>
      </c>
      <c r="F97" s="16">
        <v>26666</v>
      </c>
      <c r="G97" s="16">
        <v>26838</v>
      </c>
      <c r="H97" s="16">
        <v>26879</v>
      </c>
      <c r="I97" s="16">
        <v>26591</v>
      </c>
      <c r="J97" s="16">
        <v>26546</v>
      </c>
      <c r="K97" s="16">
        <v>26217</v>
      </c>
      <c r="L97" s="16">
        <v>26223</v>
      </c>
      <c r="M97" s="51">
        <v>26049</v>
      </c>
      <c r="N97" s="18">
        <f t="shared" si="2"/>
        <v>26614.916666666668</v>
      </c>
    </row>
    <row r="98" spans="1:14" ht="12" customHeight="1">
      <c r="A98" s="11" t="str">
        <f>'Pregnant Women Participating'!A98</f>
        <v>Washington</v>
      </c>
      <c r="B98" s="18">
        <v>44994</v>
      </c>
      <c r="C98" s="16">
        <v>44596</v>
      </c>
      <c r="D98" s="16">
        <v>45247</v>
      </c>
      <c r="E98" s="16">
        <v>45188</v>
      </c>
      <c r="F98" s="16">
        <v>44078</v>
      </c>
      <c r="G98" s="16">
        <v>45415</v>
      </c>
      <c r="H98" s="16">
        <v>45377</v>
      </c>
      <c r="I98" s="16">
        <v>43853</v>
      </c>
      <c r="J98" s="16">
        <v>44070</v>
      </c>
      <c r="K98" s="16">
        <v>43743</v>
      </c>
      <c r="L98" s="16">
        <v>44081</v>
      </c>
      <c r="M98" s="51">
        <v>43991</v>
      </c>
      <c r="N98" s="18">
        <f t="shared" si="2"/>
        <v>44552.75</v>
      </c>
    </row>
    <row r="99" spans="1:14" ht="12" customHeight="1">
      <c r="A99" s="11" t="str">
        <f>'Pregnant Women Participating'!A99</f>
        <v>Northern Marianas</v>
      </c>
      <c r="B99" s="18">
        <v>963</v>
      </c>
      <c r="C99" s="16">
        <v>946</v>
      </c>
      <c r="D99" s="16">
        <v>958</v>
      </c>
      <c r="E99" s="16">
        <v>950</v>
      </c>
      <c r="F99" s="16">
        <v>955</v>
      </c>
      <c r="G99" s="16">
        <v>1001</v>
      </c>
      <c r="H99" s="16">
        <v>1003</v>
      </c>
      <c r="I99" s="16">
        <v>990</v>
      </c>
      <c r="J99" s="16">
        <v>985</v>
      </c>
      <c r="K99" s="16">
        <v>987</v>
      </c>
      <c r="L99" s="16">
        <v>988</v>
      </c>
      <c r="M99" s="51">
        <v>996</v>
      </c>
      <c r="N99" s="18">
        <f t="shared" si="2"/>
        <v>976.8333333333334</v>
      </c>
    </row>
    <row r="100" spans="1:14" ht="12" customHeight="1">
      <c r="A100" s="11" t="str">
        <f>'Pregnant Women Participating'!A100</f>
        <v>Inter-Tribal Council, AZ</v>
      </c>
      <c r="B100" s="18">
        <v>2354</v>
      </c>
      <c r="C100" s="16">
        <v>2340</v>
      </c>
      <c r="D100" s="16">
        <v>2375</v>
      </c>
      <c r="E100" s="16">
        <v>2333</v>
      </c>
      <c r="F100" s="16">
        <v>2223</v>
      </c>
      <c r="G100" s="16">
        <v>2310</v>
      </c>
      <c r="H100" s="16">
        <v>2341</v>
      </c>
      <c r="I100" s="16">
        <v>2299</v>
      </c>
      <c r="J100" s="16">
        <v>2359</v>
      </c>
      <c r="K100" s="16">
        <v>2328</v>
      </c>
      <c r="L100" s="16">
        <v>2323</v>
      </c>
      <c r="M100" s="51">
        <v>2177</v>
      </c>
      <c r="N100" s="18">
        <f t="shared" si="2"/>
        <v>2313.5</v>
      </c>
    </row>
    <row r="101" spans="1:14" ht="12" customHeight="1">
      <c r="A101" s="11" t="str">
        <f>'Pregnant Women Participating'!A101</f>
        <v>Navajo Nation, AZ</v>
      </c>
      <c r="B101" s="18">
        <v>2618</v>
      </c>
      <c r="C101" s="16">
        <v>2527</v>
      </c>
      <c r="D101" s="16">
        <v>2507</v>
      </c>
      <c r="E101" s="16">
        <v>2482</v>
      </c>
      <c r="F101" s="16">
        <v>2308</v>
      </c>
      <c r="G101" s="16">
        <v>2427</v>
      </c>
      <c r="H101" s="16">
        <v>2465</v>
      </c>
      <c r="I101" s="16">
        <v>2442</v>
      </c>
      <c r="J101" s="16">
        <v>2507</v>
      </c>
      <c r="K101" s="16">
        <v>2530</v>
      </c>
      <c r="L101" s="16">
        <v>2563</v>
      </c>
      <c r="M101" s="51">
        <v>2574</v>
      </c>
      <c r="N101" s="18">
        <f t="shared" si="2"/>
        <v>2495.8333333333335</v>
      </c>
    </row>
    <row r="102" spans="1:14" ht="12" customHeight="1">
      <c r="A102" s="11" t="str">
        <f>'Pregnant Women Participating'!A102</f>
        <v>Inter-Tribal Council, NV</v>
      </c>
      <c r="B102" s="18">
        <v>343</v>
      </c>
      <c r="C102" s="16">
        <v>353</v>
      </c>
      <c r="D102" s="16">
        <v>356</v>
      </c>
      <c r="E102" s="16">
        <v>364</v>
      </c>
      <c r="F102" s="16">
        <v>371</v>
      </c>
      <c r="G102" s="16">
        <v>385</v>
      </c>
      <c r="H102" s="16">
        <v>378</v>
      </c>
      <c r="I102" s="16">
        <v>371</v>
      </c>
      <c r="J102" s="16">
        <v>359</v>
      </c>
      <c r="K102" s="16">
        <v>360</v>
      </c>
      <c r="L102" s="16">
        <v>348</v>
      </c>
      <c r="M102" s="51">
        <v>331</v>
      </c>
      <c r="N102" s="18">
        <f>IF(SUM(B102:M102)&gt;0,AVERAGE(B102:M102)," ")</f>
        <v>359.9166666666667</v>
      </c>
    </row>
    <row r="103" spans="1:14" s="23" customFormat="1" ht="24.75" customHeight="1">
      <c r="A103" s="19" t="str">
        <f>'Pregnant Women Participating'!A103</f>
        <v>Western Region</v>
      </c>
      <c r="B103" s="21">
        <v>497763</v>
      </c>
      <c r="C103" s="20">
        <v>492160</v>
      </c>
      <c r="D103" s="20">
        <v>493125</v>
      </c>
      <c r="E103" s="20">
        <v>495566</v>
      </c>
      <c r="F103" s="20">
        <v>488274</v>
      </c>
      <c r="G103" s="20">
        <v>503276</v>
      </c>
      <c r="H103" s="20">
        <v>503596</v>
      </c>
      <c r="I103" s="20">
        <v>493680</v>
      </c>
      <c r="J103" s="20">
        <v>499658</v>
      </c>
      <c r="K103" s="20">
        <v>497933</v>
      </c>
      <c r="L103" s="20">
        <v>498456</v>
      </c>
      <c r="M103" s="50">
        <v>498567</v>
      </c>
      <c r="N103" s="21">
        <f>IF(SUM(B103:M103)&gt;0,AVERAGE(B103:M103)," ")</f>
        <v>496837.8333333333</v>
      </c>
    </row>
    <row r="104" spans="1:14" s="38" customFormat="1" ht="16.5" customHeight="1" thickBot="1">
      <c r="A104" s="35" t="str">
        <f>'Pregnant Women Participating'!A104</f>
        <v>TOTAL</v>
      </c>
      <c r="B104" s="36">
        <v>2183280</v>
      </c>
      <c r="C104" s="37">
        <v>2151650</v>
      </c>
      <c r="D104" s="37">
        <v>2133150</v>
      </c>
      <c r="E104" s="37">
        <v>2124418</v>
      </c>
      <c r="F104" s="37">
        <v>2091593</v>
      </c>
      <c r="G104" s="37">
        <v>2143197</v>
      </c>
      <c r="H104" s="37">
        <v>2147778</v>
      </c>
      <c r="I104" s="37">
        <v>2127897</v>
      </c>
      <c r="J104" s="37">
        <v>2142247</v>
      </c>
      <c r="K104" s="37">
        <v>2131382</v>
      </c>
      <c r="L104" s="37">
        <v>2143425</v>
      </c>
      <c r="M104" s="53">
        <v>2134252</v>
      </c>
      <c r="N104" s="36">
        <f>IF(SUM(B104:M104)&gt;0,AVERAGE(B104:M104)," ")</f>
        <v>2137855.75</v>
      </c>
    </row>
    <row r="105" s="7" customFormat="1" ht="12.75" customHeight="1" thickTop="1">
      <c r="A105" s="12"/>
    </row>
    <row r="106" ht="12">
      <c r="A106" s="12"/>
    </row>
    <row r="107" s="34" customFormat="1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3" customWidth="1"/>
    <col min="2" max="13" width="11.7109375" style="66" customWidth="1"/>
    <col min="14" max="14" width="13.7109375" style="66" customWidth="1"/>
    <col min="15" max="16384" width="9.140625" style="66" customWidth="1"/>
  </cols>
  <sheetData>
    <row r="1" spans="1:13" ht="12" customHeight="1">
      <c r="A1" s="64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" customHeight="1">
      <c r="A2" s="64" t="str">
        <f>'Pregnant Women Participating'!A2</f>
        <v>FISCAL YEAR 2010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>
      <c r="A3" s="67" t="str">
        <f>'Pregnant Women Participating'!A3</f>
        <v>Data as of December 11, 2015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s="73" customFormat="1" ht="24" customHeight="1">
      <c r="A5" s="69" t="s">
        <v>0</v>
      </c>
      <c r="B5" s="70">
        <f>DATE(RIGHT(A2,4)-1,10,1)</f>
        <v>40087</v>
      </c>
      <c r="C5" s="71">
        <f>DATE(RIGHT(A2,4)-1,11,1)</f>
        <v>40118</v>
      </c>
      <c r="D5" s="71">
        <f>DATE(RIGHT(A2,4)-1,12,1)</f>
        <v>40148</v>
      </c>
      <c r="E5" s="71">
        <f>DATE(RIGHT(A2,4),1,1)</f>
        <v>40179</v>
      </c>
      <c r="F5" s="71">
        <f>DATE(RIGHT(A2,4),2,1)</f>
        <v>40210</v>
      </c>
      <c r="G5" s="71">
        <f>DATE(RIGHT(A2,4),3,1)</f>
        <v>40238</v>
      </c>
      <c r="H5" s="71">
        <f>DATE(RIGHT(A2,4),4,1)</f>
        <v>40269</v>
      </c>
      <c r="I5" s="71">
        <f>DATE(RIGHT(A2,4),5,1)</f>
        <v>40299</v>
      </c>
      <c r="J5" s="71">
        <f>DATE(RIGHT(A2,4),6,1)</f>
        <v>40330</v>
      </c>
      <c r="K5" s="71">
        <f>DATE(RIGHT(A2,4),7,1)</f>
        <v>40360</v>
      </c>
      <c r="L5" s="71">
        <f>DATE(RIGHT(A2,4),8,1)</f>
        <v>40391</v>
      </c>
      <c r="M5" s="71">
        <f>DATE(RIGHT(A2,4),9,1)</f>
        <v>40422</v>
      </c>
      <c r="N5" s="72" t="s">
        <v>12</v>
      </c>
    </row>
    <row r="6" spans="1:14" s="78" customFormat="1" ht="12" customHeight="1">
      <c r="A6" s="74" t="str">
        <f>'Pregnant Women Participating'!A6</f>
        <v>Connecticut</v>
      </c>
      <c r="B6" s="75">
        <v>8602</v>
      </c>
      <c r="C6" s="76">
        <v>3840</v>
      </c>
      <c r="D6" s="76">
        <v>1670</v>
      </c>
      <c r="E6" s="76">
        <v>1613</v>
      </c>
      <c r="F6" s="76">
        <v>1549</v>
      </c>
      <c r="G6" s="76">
        <v>1592</v>
      </c>
      <c r="H6" s="76">
        <v>1620</v>
      </c>
      <c r="I6" s="76">
        <v>1603</v>
      </c>
      <c r="J6" s="76">
        <v>1581</v>
      </c>
      <c r="K6" s="76">
        <v>1584</v>
      </c>
      <c r="L6" s="76">
        <v>1562</v>
      </c>
      <c r="M6" s="77">
        <v>1571</v>
      </c>
      <c r="N6" s="75">
        <f aca="true" t="shared" si="0" ref="N6:N37">IF(SUM(B6:M6)&gt;0,AVERAGE(B6:M6),"0")</f>
        <v>2365.5833333333335</v>
      </c>
    </row>
    <row r="7" spans="1:14" s="78" customFormat="1" ht="12" customHeight="1">
      <c r="A7" s="74" t="str">
        <f>'Pregnant Women Participating'!A7</f>
        <v>Maine</v>
      </c>
      <c r="B7" s="75">
        <v>934</v>
      </c>
      <c r="C7" s="76">
        <v>940</v>
      </c>
      <c r="D7" s="76">
        <v>947</v>
      </c>
      <c r="E7" s="76">
        <v>975</v>
      </c>
      <c r="F7" s="76">
        <v>973</v>
      </c>
      <c r="G7" s="76">
        <v>1033</v>
      </c>
      <c r="H7" s="76">
        <v>1051</v>
      </c>
      <c r="I7" s="76">
        <v>1065</v>
      </c>
      <c r="J7" s="76">
        <v>1103</v>
      </c>
      <c r="K7" s="76">
        <v>1101</v>
      </c>
      <c r="L7" s="76">
        <v>1092</v>
      </c>
      <c r="M7" s="77">
        <v>1080</v>
      </c>
      <c r="N7" s="75">
        <f t="shared" si="0"/>
        <v>1024.5</v>
      </c>
    </row>
    <row r="8" spans="1:14" s="78" customFormat="1" ht="12" customHeight="1">
      <c r="A8" s="74" t="str">
        <f>'Pregnant Women Participating'!A8</f>
        <v>Massachusetts</v>
      </c>
      <c r="B8" s="75">
        <v>2763</v>
      </c>
      <c r="C8" s="76">
        <v>2832</v>
      </c>
      <c r="D8" s="76">
        <v>2999</v>
      </c>
      <c r="E8" s="76">
        <v>3030</v>
      </c>
      <c r="F8" s="76">
        <v>3016</v>
      </c>
      <c r="G8" s="76">
        <v>3121</v>
      </c>
      <c r="H8" s="76">
        <v>3081</v>
      </c>
      <c r="I8" s="76">
        <v>3061</v>
      </c>
      <c r="J8" s="76">
        <v>4045</v>
      </c>
      <c r="K8" s="76">
        <v>3741</v>
      </c>
      <c r="L8" s="76">
        <v>3196</v>
      </c>
      <c r="M8" s="77">
        <v>2543</v>
      </c>
      <c r="N8" s="75">
        <f t="shared" si="0"/>
        <v>3119</v>
      </c>
    </row>
    <row r="9" spans="1:14" s="78" customFormat="1" ht="12" customHeight="1">
      <c r="A9" s="74" t="str">
        <f>'Pregnant Women Participating'!A9</f>
        <v>New Hampshire</v>
      </c>
      <c r="B9" s="75">
        <v>661</v>
      </c>
      <c r="C9" s="76">
        <v>711</v>
      </c>
      <c r="D9" s="76">
        <v>740</v>
      </c>
      <c r="E9" s="76">
        <v>731</v>
      </c>
      <c r="F9" s="76">
        <v>709</v>
      </c>
      <c r="G9" s="76">
        <v>731</v>
      </c>
      <c r="H9" s="76">
        <v>714</v>
      </c>
      <c r="I9" s="76">
        <v>703</v>
      </c>
      <c r="J9" s="76">
        <v>682</v>
      </c>
      <c r="K9" s="76">
        <v>698</v>
      </c>
      <c r="L9" s="76">
        <v>714</v>
      </c>
      <c r="M9" s="77">
        <v>680</v>
      </c>
      <c r="N9" s="75">
        <f t="shared" si="0"/>
        <v>706.1666666666666</v>
      </c>
    </row>
    <row r="10" spans="1:14" s="78" customFormat="1" ht="12" customHeight="1">
      <c r="A10" s="74" t="str">
        <f>'Pregnant Women Participating'!A10</f>
        <v>New York</v>
      </c>
      <c r="B10" s="75">
        <v>7847</v>
      </c>
      <c r="C10" s="76">
        <v>7706</v>
      </c>
      <c r="D10" s="76">
        <v>7523</v>
      </c>
      <c r="E10" s="76">
        <v>7507</v>
      </c>
      <c r="F10" s="76">
        <v>7414</v>
      </c>
      <c r="G10" s="76">
        <v>7683</v>
      </c>
      <c r="H10" s="76">
        <v>7723</v>
      </c>
      <c r="I10" s="76">
        <v>7782</v>
      </c>
      <c r="J10" s="76">
        <v>7771</v>
      </c>
      <c r="K10" s="76">
        <v>7747</v>
      </c>
      <c r="L10" s="76">
        <v>7848</v>
      </c>
      <c r="M10" s="77">
        <v>7701</v>
      </c>
      <c r="N10" s="75">
        <f t="shared" si="0"/>
        <v>7687.666666666667</v>
      </c>
    </row>
    <row r="11" spans="1:14" s="78" customFormat="1" ht="12" customHeight="1">
      <c r="A11" s="74" t="str">
        <f>'Pregnant Women Participating'!A11</f>
        <v>Rhode Island</v>
      </c>
      <c r="B11" s="75">
        <v>111</v>
      </c>
      <c r="C11" s="76">
        <v>116</v>
      </c>
      <c r="D11" s="76">
        <v>131</v>
      </c>
      <c r="E11" s="76">
        <v>123</v>
      </c>
      <c r="F11" s="76">
        <v>115</v>
      </c>
      <c r="G11" s="76">
        <v>131</v>
      </c>
      <c r="H11" s="76">
        <v>141</v>
      </c>
      <c r="I11" s="76">
        <v>147</v>
      </c>
      <c r="J11" s="76">
        <v>134</v>
      </c>
      <c r="K11" s="76">
        <v>126</v>
      </c>
      <c r="L11" s="76">
        <v>130</v>
      </c>
      <c r="M11" s="77">
        <v>118</v>
      </c>
      <c r="N11" s="75">
        <f t="shared" si="0"/>
        <v>126.91666666666667</v>
      </c>
    </row>
    <row r="12" spans="1:14" s="78" customFormat="1" ht="12" customHeight="1">
      <c r="A12" s="74" t="str">
        <f>'Pregnant Women Participating'!A12</f>
        <v>Vermont</v>
      </c>
      <c r="B12" s="75">
        <v>795</v>
      </c>
      <c r="C12" s="76">
        <v>802</v>
      </c>
      <c r="D12" s="76">
        <v>815</v>
      </c>
      <c r="E12" s="76">
        <v>780</v>
      </c>
      <c r="F12" s="76">
        <v>784</v>
      </c>
      <c r="G12" s="76">
        <v>799</v>
      </c>
      <c r="H12" s="76">
        <v>795</v>
      </c>
      <c r="I12" s="76">
        <v>822</v>
      </c>
      <c r="J12" s="76">
        <v>859</v>
      </c>
      <c r="K12" s="76">
        <v>813</v>
      </c>
      <c r="L12" s="76">
        <v>813</v>
      </c>
      <c r="M12" s="77">
        <v>830</v>
      </c>
      <c r="N12" s="75">
        <f t="shared" si="0"/>
        <v>808.9166666666666</v>
      </c>
    </row>
    <row r="13" spans="1:14" s="78" customFormat="1" ht="12" customHeight="1">
      <c r="A13" s="74" t="str">
        <f>'Pregnant Women Participating'!A13</f>
        <v>Indian Township, ME</v>
      </c>
      <c r="B13" s="75">
        <v>1</v>
      </c>
      <c r="C13" s="76">
        <v>1</v>
      </c>
      <c r="D13" s="76">
        <v>1</v>
      </c>
      <c r="E13" s="76">
        <v>1</v>
      </c>
      <c r="F13" s="76">
        <v>1</v>
      </c>
      <c r="G13" s="76">
        <v>1</v>
      </c>
      <c r="H13" s="76">
        <v>1</v>
      </c>
      <c r="I13" s="76">
        <v>0</v>
      </c>
      <c r="J13" s="76">
        <v>3</v>
      </c>
      <c r="K13" s="76">
        <v>4</v>
      </c>
      <c r="L13" s="76">
        <v>4</v>
      </c>
      <c r="M13" s="77">
        <v>5</v>
      </c>
      <c r="N13" s="75">
        <f t="shared" si="0"/>
        <v>1.9166666666666667</v>
      </c>
    </row>
    <row r="14" spans="1:14" s="78" customFormat="1" ht="12" customHeight="1">
      <c r="A14" s="74" t="str">
        <f>'Pregnant Women Participating'!A14</f>
        <v>Pleasant Point, ME</v>
      </c>
      <c r="B14" s="75">
        <v>1</v>
      </c>
      <c r="C14" s="76">
        <v>1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2</v>
      </c>
      <c r="K14" s="76">
        <v>0</v>
      </c>
      <c r="L14" s="76">
        <v>1</v>
      </c>
      <c r="M14" s="77">
        <v>0</v>
      </c>
      <c r="N14" s="75">
        <f t="shared" si="0"/>
        <v>0.4166666666666667</v>
      </c>
    </row>
    <row r="15" spans="1:14" s="78" customFormat="1" ht="12" customHeight="1">
      <c r="A15" s="74" t="str">
        <f>'Pregnant Women Participating'!A15</f>
        <v>Seneca Nation, NY</v>
      </c>
      <c r="B15" s="75">
        <v>1</v>
      </c>
      <c r="C15" s="76">
        <v>1</v>
      </c>
      <c r="D15" s="76">
        <v>1</v>
      </c>
      <c r="E15" s="76">
        <v>1</v>
      </c>
      <c r="F15" s="76">
        <v>1</v>
      </c>
      <c r="G15" s="76">
        <v>0</v>
      </c>
      <c r="H15" s="76">
        <v>1</v>
      </c>
      <c r="I15" s="76">
        <v>0</v>
      </c>
      <c r="J15" s="76">
        <v>1</v>
      </c>
      <c r="K15" s="76">
        <v>0</v>
      </c>
      <c r="L15" s="76">
        <v>1</v>
      </c>
      <c r="M15" s="77">
        <v>1</v>
      </c>
      <c r="N15" s="75">
        <f t="shared" si="0"/>
        <v>0.75</v>
      </c>
    </row>
    <row r="16" spans="1:14" s="83" customFormat="1" ht="24.75" customHeight="1">
      <c r="A16" s="79" t="str">
        <f>'Pregnant Women Participating'!A16</f>
        <v>Northeast Region</v>
      </c>
      <c r="B16" s="80">
        <v>21716</v>
      </c>
      <c r="C16" s="81">
        <v>16950</v>
      </c>
      <c r="D16" s="81">
        <v>14827</v>
      </c>
      <c r="E16" s="81">
        <v>14761</v>
      </c>
      <c r="F16" s="81">
        <v>14562</v>
      </c>
      <c r="G16" s="81">
        <v>15091</v>
      </c>
      <c r="H16" s="81">
        <v>15127</v>
      </c>
      <c r="I16" s="81">
        <v>15183</v>
      </c>
      <c r="J16" s="81">
        <v>16181</v>
      </c>
      <c r="K16" s="81">
        <v>15814</v>
      </c>
      <c r="L16" s="81">
        <v>15361</v>
      </c>
      <c r="M16" s="82">
        <v>14529</v>
      </c>
      <c r="N16" s="80">
        <f t="shared" si="0"/>
        <v>15841.833333333334</v>
      </c>
    </row>
    <row r="17" spans="1:14" ht="12" customHeight="1">
      <c r="A17" s="74" t="str">
        <f>'Pregnant Women Participating'!A17</f>
        <v>Delaware</v>
      </c>
      <c r="B17" s="75">
        <v>339</v>
      </c>
      <c r="C17" s="76">
        <v>351</v>
      </c>
      <c r="D17" s="76">
        <v>325</v>
      </c>
      <c r="E17" s="76">
        <v>339</v>
      </c>
      <c r="F17" s="76">
        <v>338</v>
      </c>
      <c r="G17" s="76">
        <v>296</v>
      </c>
      <c r="H17" s="76">
        <v>282</v>
      </c>
      <c r="I17" s="76">
        <v>291</v>
      </c>
      <c r="J17" s="76">
        <v>277</v>
      </c>
      <c r="K17" s="76">
        <v>295</v>
      </c>
      <c r="L17" s="76">
        <v>291</v>
      </c>
      <c r="M17" s="77">
        <v>295</v>
      </c>
      <c r="N17" s="75">
        <f t="shared" si="0"/>
        <v>309.9166666666667</v>
      </c>
    </row>
    <row r="18" spans="1:14" ht="12" customHeight="1">
      <c r="A18" s="74" t="str">
        <f>'Pregnant Women Participating'!A18</f>
        <v>District of Columbia</v>
      </c>
      <c r="B18" s="75">
        <v>102</v>
      </c>
      <c r="C18" s="76">
        <v>108</v>
      </c>
      <c r="D18" s="76">
        <v>122</v>
      </c>
      <c r="E18" s="76">
        <v>154</v>
      </c>
      <c r="F18" s="76">
        <v>160</v>
      </c>
      <c r="G18" s="76">
        <v>171</v>
      </c>
      <c r="H18" s="76">
        <v>185</v>
      </c>
      <c r="I18" s="76">
        <v>183</v>
      </c>
      <c r="J18" s="76">
        <v>185</v>
      </c>
      <c r="K18" s="76">
        <v>188</v>
      </c>
      <c r="L18" s="76">
        <v>191</v>
      </c>
      <c r="M18" s="77">
        <v>192</v>
      </c>
      <c r="N18" s="75">
        <f t="shared" si="0"/>
        <v>161.75</v>
      </c>
    </row>
    <row r="19" spans="1:14" ht="12" customHeight="1">
      <c r="A19" s="74" t="str">
        <f>'Pregnant Women Participating'!A19</f>
        <v>Maryland</v>
      </c>
      <c r="B19" s="75">
        <v>2786</v>
      </c>
      <c r="C19" s="76">
        <v>2842</v>
      </c>
      <c r="D19" s="76">
        <v>3128</v>
      </c>
      <c r="E19" s="76">
        <v>3389</v>
      </c>
      <c r="F19" s="76">
        <v>3515</v>
      </c>
      <c r="G19" s="76">
        <v>3152</v>
      </c>
      <c r="H19" s="76">
        <v>3005</v>
      </c>
      <c r="I19" s="76">
        <v>3003</v>
      </c>
      <c r="J19" s="76">
        <v>3086</v>
      </c>
      <c r="K19" s="76">
        <v>3138</v>
      </c>
      <c r="L19" s="76">
        <v>3192</v>
      </c>
      <c r="M19" s="77">
        <v>3293</v>
      </c>
      <c r="N19" s="75">
        <f t="shared" si="0"/>
        <v>3127.4166666666665</v>
      </c>
    </row>
    <row r="20" spans="1:14" ht="12" customHeight="1">
      <c r="A20" s="74" t="str">
        <f>'Pregnant Women Participating'!A20</f>
        <v>New Jersey</v>
      </c>
      <c r="B20" s="75">
        <v>3591</v>
      </c>
      <c r="C20" s="76">
        <v>3548</v>
      </c>
      <c r="D20" s="76">
        <v>3668</v>
      </c>
      <c r="E20" s="76">
        <v>3494</v>
      </c>
      <c r="F20" s="76">
        <v>3437</v>
      </c>
      <c r="G20" s="76">
        <v>3556</v>
      </c>
      <c r="H20" s="76">
        <v>3549</v>
      </c>
      <c r="I20" s="76">
        <v>3527</v>
      </c>
      <c r="J20" s="76">
        <v>3576</v>
      </c>
      <c r="K20" s="76">
        <v>3490</v>
      </c>
      <c r="L20" s="76">
        <v>3570</v>
      </c>
      <c r="M20" s="77">
        <v>3461</v>
      </c>
      <c r="N20" s="75">
        <f t="shared" si="0"/>
        <v>3538.9166666666665</v>
      </c>
    </row>
    <row r="21" spans="1:14" ht="12" customHeight="1">
      <c r="A21" s="74" t="str">
        <f>'Pregnant Women Participating'!A21</f>
        <v>Pennsylvania</v>
      </c>
      <c r="B21" s="75">
        <v>5876</v>
      </c>
      <c r="C21" s="76">
        <v>6336</v>
      </c>
      <c r="D21" s="76">
        <v>6654</v>
      </c>
      <c r="E21" s="76">
        <v>6723</v>
      </c>
      <c r="F21" s="76">
        <v>6737</v>
      </c>
      <c r="G21" s="76">
        <v>7058</v>
      </c>
      <c r="H21" s="76">
        <v>7263</v>
      </c>
      <c r="I21" s="76">
        <v>7185</v>
      </c>
      <c r="J21" s="76">
        <v>7161</v>
      </c>
      <c r="K21" s="76">
        <v>7188</v>
      </c>
      <c r="L21" s="76">
        <v>8771</v>
      </c>
      <c r="M21" s="77">
        <v>9020</v>
      </c>
      <c r="N21" s="75">
        <f t="shared" si="0"/>
        <v>7164.333333333333</v>
      </c>
    </row>
    <row r="22" spans="1:14" ht="12" customHeight="1">
      <c r="A22" s="74" t="str">
        <f>'Pregnant Women Participating'!A22</f>
        <v>Puerto Rico</v>
      </c>
      <c r="B22" s="75">
        <v>1918</v>
      </c>
      <c r="C22" s="76">
        <v>1517</v>
      </c>
      <c r="D22" s="76">
        <v>1518</v>
      </c>
      <c r="E22" s="76">
        <v>1540</v>
      </c>
      <c r="F22" s="76">
        <v>1771</v>
      </c>
      <c r="G22" s="76">
        <v>1881</v>
      </c>
      <c r="H22" s="76">
        <v>2032</v>
      </c>
      <c r="I22" s="76">
        <v>2085</v>
      </c>
      <c r="J22" s="76">
        <v>1967</v>
      </c>
      <c r="K22" s="76">
        <v>1642</v>
      </c>
      <c r="L22" s="76">
        <v>1519</v>
      </c>
      <c r="M22" s="77">
        <v>1497</v>
      </c>
      <c r="N22" s="75">
        <f t="shared" si="0"/>
        <v>1740.5833333333333</v>
      </c>
    </row>
    <row r="23" spans="1:14" ht="12" customHeight="1">
      <c r="A23" s="74" t="str">
        <f>'Pregnant Women Participating'!A23</f>
        <v>Virginia</v>
      </c>
      <c r="B23" s="75">
        <v>2560</v>
      </c>
      <c r="C23" s="76">
        <v>2607</v>
      </c>
      <c r="D23" s="76">
        <v>2590</v>
      </c>
      <c r="E23" s="76">
        <v>2606</v>
      </c>
      <c r="F23" s="76">
        <v>2610</v>
      </c>
      <c r="G23" s="76">
        <v>2755</v>
      </c>
      <c r="H23" s="76">
        <v>2695</v>
      </c>
      <c r="I23" s="76">
        <v>2664</v>
      </c>
      <c r="J23" s="76">
        <v>2666</v>
      </c>
      <c r="K23" s="76">
        <v>2662</v>
      </c>
      <c r="L23" s="76">
        <v>2712</v>
      </c>
      <c r="M23" s="77">
        <v>2757</v>
      </c>
      <c r="N23" s="75">
        <f t="shared" si="0"/>
        <v>2657</v>
      </c>
    </row>
    <row r="24" spans="1:14" ht="12" customHeight="1">
      <c r="A24" s="74" t="str">
        <f>'Pregnant Women Participating'!A24</f>
        <v>Virgin Islands</v>
      </c>
      <c r="B24" s="75">
        <v>51</v>
      </c>
      <c r="C24" s="76">
        <v>56</v>
      </c>
      <c r="D24" s="76">
        <v>55</v>
      </c>
      <c r="E24" s="76">
        <v>49</v>
      </c>
      <c r="F24" s="76">
        <v>43</v>
      </c>
      <c r="G24" s="76">
        <v>40</v>
      </c>
      <c r="H24" s="76">
        <v>36</v>
      </c>
      <c r="I24" s="76">
        <v>41</v>
      </c>
      <c r="J24" s="76">
        <v>38</v>
      </c>
      <c r="K24" s="76">
        <v>34</v>
      </c>
      <c r="L24" s="76">
        <v>30</v>
      </c>
      <c r="M24" s="77">
        <v>31</v>
      </c>
      <c r="N24" s="75">
        <f t="shared" si="0"/>
        <v>42</v>
      </c>
    </row>
    <row r="25" spans="1:14" ht="12" customHeight="1">
      <c r="A25" s="74" t="str">
        <f>'Pregnant Women Participating'!A25</f>
        <v>West Virginia</v>
      </c>
      <c r="B25" s="75">
        <v>1018</v>
      </c>
      <c r="C25" s="76">
        <v>1048</v>
      </c>
      <c r="D25" s="76">
        <v>1073</v>
      </c>
      <c r="E25" s="76">
        <v>1073</v>
      </c>
      <c r="F25" s="76">
        <v>1133</v>
      </c>
      <c r="G25" s="76">
        <v>1200</v>
      </c>
      <c r="H25" s="76">
        <v>1177</v>
      </c>
      <c r="I25" s="76">
        <v>1153</v>
      </c>
      <c r="J25" s="76">
        <v>1101</v>
      </c>
      <c r="K25" s="76">
        <v>1120</v>
      </c>
      <c r="L25" s="76">
        <v>1157</v>
      </c>
      <c r="M25" s="77">
        <v>1136</v>
      </c>
      <c r="N25" s="75">
        <f t="shared" si="0"/>
        <v>1115.75</v>
      </c>
    </row>
    <row r="26" spans="1:14" s="84" customFormat="1" ht="24.75" customHeight="1">
      <c r="A26" s="79" t="str">
        <f>'Pregnant Women Participating'!A26</f>
        <v>Mid-Atlantic Region</v>
      </c>
      <c r="B26" s="80">
        <v>18241</v>
      </c>
      <c r="C26" s="81">
        <v>18413</v>
      </c>
      <c r="D26" s="81">
        <v>19133</v>
      </c>
      <c r="E26" s="81">
        <v>19367</v>
      </c>
      <c r="F26" s="81">
        <v>19744</v>
      </c>
      <c r="G26" s="81">
        <v>20109</v>
      </c>
      <c r="H26" s="81">
        <v>20224</v>
      </c>
      <c r="I26" s="81">
        <v>20132</v>
      </c>
      <c r="J26" s="81">
        <v>20057</v>
      </c>
      <c r="K26" s="81">
        <v>19757</v>
      </c>
      <c r="L26" s="81">
        <v>21433</v>
      </c>
      <c r="M26" s="82">
        <v>21682</v>
      </c>
      <c r="N26" s="80">
        <f t="shared" si="0"/>
        <v>19857.666666666668</v>
      </c>
    </row>
    <row r="27" spans="1:14" ht="12" customHeight="1">
      <c r="A27" s="74" t="str">
        <f>'Pregnant Women Participating'!A27</f>
        <v>Alabama</v>
      </c>
      <c r="B27" s="75">
        <v>1875</v>
      </c>
      <c r="C27" s="76">
        <v>978</v>
      </c>
      <c r="D27" s="76">
        <v>939</v>
      </c>
      <c r="E27" s="76">
        <v>1457</v>
      </c>
      <c r="F27" s="76">
        <v>1526</v>
      </c>
      <c r="G27" s="76">
        <v>1529</v>
      </c>
      <c r="H27" s="76">
        <v>1511</v>
      </c>
      <c r="I27" s="76">
        <v>1552</v>
      </c>
      <c r="J27" s="76">
        <v>1476</v>
      </c>
      <c r="K27" s="76">
        <v>1474</v>
      </c>
      <c r="L27" s="76">
        <v>1467</v>
      </c>
      <c r="M27" s="77">
        <v>1532</v>
      </c>
      <c r="N27" s="75">
        <f t="shared" si="0"/>
        <v>1443</v>
      </c>
    </row>
    <row r="28" spans="1:14" ht="12" customHeight="1">
      <c r="A28" s="74" t="str">
        <f>'Pregnant Women Participating'!A28</f>
        <v>Florida</v>
      </c>
      <c r="B28" s="75">
        <v>9835</v>
      </c>
      <c r="C28" s="76">
        <v>9882</v>
      </c>
      <c r="D28" s="76">
        <v>9923</v>
      </c>
      <c r="E28" s="76">
        <v>10509</v>
      </c>
      <c r="F28" s="76">
        <v>11451</v>
      </c>
      <c r="G28" s="76">
        <v>12061</v>
      </c>
      <c r="H28" s="76">
        <v>12025</v>
      </c>
      <c r="I28" s="76">
        <v>11957</v>
      </c>
      <c r="J28" s="76">
        <v>12023</v>
      </c>
      <c r="K28" s="76">
        <v>11954</v>
      </c>
      <c r="L28" s="76">
        <v>12208</v>
      </c>
      <c r="M28" s="77">
        <v>12430</v>
      </c>
      <c r="N28" s="75">
        <f t="shared" si="0"/>
        <v>11354.833333333334</v>
      </c>
    </row>
    <row r="29" spans="1:14" ht="12" customHeight="1">
      <c r="A29" s="74" t="str">
        <f>'Pregnant Women Participating'!A29</f>
        <v>Georgia</v>
      </c>
      <c r="B29" s="75">
        <v>2998</v>
      </c>
      <c r="C29" s="76">
        <v>3204</v>
      </c>
      <c r="D29" s="76">
        <v>3327</v>
      </c>
      <c r="E29" s="76">
        <v>3455</v>
      </c>
      <c r="F29" s="76">
        <v>3474</v>
      </c>
      <c r="G29" s="76">
        <v>3534</v>
      </c>
      <c r="H29" s="76">
        <v>3499</v>
      </c>
      <c r="I29" s="76">
        <v>3532</v>
      </c>
      <c r="J29" s="76">
        <v>3541</v>
      </c>
      <c r="K29" s="76">
        <v>3571</v>
      </c>
      <c r="L29" s="76">
        <v>3675</v>
      </c>
      <c r="M29" s="77">
        <v>3735</v>
      </c>
      <c r="N29" s="75">
        <f t="shared" si="0"/>
        <v>3462.0833333333335</v>
      </c>
    </row>
    <row r="30" spans="1:14" ht="12" customHeight="1">
      <c r="A30" s="74" t="str">
        <f>'Pregnant Women Participating'!A30</f>
        <v>Georgia</v>
      </c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75" t="str">
        <f t="shared" si="0"/>
        <v>0</v>
      </c>
    </row>
    <row r="31" spans="1:14" ht="12" customHeight="1">
      <c r="A31" s="74" t="str">
        <f>'Pregnant Women Participating'!A31</f>
        <v>Kentucky</v>
      </c>
      <c r="B31" s="75">
        <v>413</v>
      </c>
      <c r="C31" s="76">
        <v>333</v>
      </c>
      <c r="D31" s="76">
        <v>422</v>
      </c>
      <c r="E31" s="76">
        <v>463</v>
      </c>
      <c r="F31" s="76">
        <v>448</v>
      </c>
      <c r="G31" s="76">
        <v>401</v>
      </c>
      <c r="H31" s="76">
        <v>378</v>
      </c>
      <c r="I31" s="76">
        <v>363</v>
      </c>
      <c r="J31" s="76">
        <v>1553</v>
      </c>
      <c r="K31" s="76">
        <v>1404</v>
      </c>
      <c r="L31" s="76">
        <v>1244</v>
      </c>
      <c r="M31" s="77">
        <v>1306</v>
      </c>
      <c r="N31" s="75">
        <f t="shared" si="0"/>
        <v>727.3333333333334</v>
      </c>
    </row>
    <row r="32" spans="1:14" ht="12" customHeight="1">
      <c r="A32" s="74" t="str">
        <f>'Pregnant Women Participating'!A32</f>
        <v>Mississippi</v>
      </c>
      <c r="B32" s="75">
        <v>635</v>
      </c>
      <c r="C32" s="76">
        <v>623</v>
      </c>
      <c r="D32" s="76">
        <v>616</v>
      </c>
      <c r="E32" s="76">
        <v>571</v>
      </c>
      <c r="F32" s="76">
        <v>584</v>
      </c>
      <c r="G32" s="76">
        <v>591</v>
      </c>
      <c r="H32" s="76">
        <v>608</v>
      </c>
      <c r="I32" s="76">
        <v>620</v>
      </c>
      <c r="J32" s="76">
        <v>615</v>
      </c>
      <c r="K32" s="76">
        <v>587</v>
      </c>
      <c r="L32" s="76">
        <v>639</v>
      </c>
      <c r="M32" s="77">
        <v>675</v>
      </c>
      <c r="N32" s="75">
        <f t="shared" si="0"/>
        <v>613.6666666666666</v>
      </c>
    </row>
    <row r="33" spans="1:14" ht="12" customHeight="1">
      <c r="A33" s="74" t="str">
        <f>'Pregnant Women Participating'!A33</f>
        <v>North Carolina</v>
      </c>
      <c r="B33" s="75">
        <v>4533</v>
      </c>
      <c r="C33" s="76">
        <v>4028</v>
      </c>
      <c r="D33" s="76">
        <v>5181</v>
      </c>
      <c r="E33" s="76">
        <v>5325</v>
      </c>
      <c r="F33" s="76">
        <v>5435</v>
      </c>
      <c r="G33" s="76">
        <v>5506</v>
      </c>
      <c r="H33" s="76">
        <v>5586</v>
      </c>
      <c r="I33" s="76">
        <v>5590</v>
      </c>
      <c r="J33" s="76">
        <v>5529</v>
      </c>
      <c r="K33" s="76">
        <v>5518</v>
      </c>
      <c r="L33" s="76">
        <v>5685</v>
      </c>
      <c r="M33" s="77">
        <v>5670</v>
      </c>
      <c r="N33" s="75">
        <f t="shared" si="0"/>
        <v>5298.833333333333</v>
      </c>
    </row>
    <row r="34" spans="1:14" ht="12" customHeight="1">
      <c r="A34" s="74" t="str">
        <f>'Pregnant Women Participating'!A34</f>
        <v>South Carolina</v>
      </c>
      <c r="B34" s="75">
        <v>1804</v>
      </c>
      <c r="C34" s="76">
        <v>1740</v>
      </c>
      <c r="D34" s="76">
        <v>1729</v>
      </c>
      <c r="E34" s="76">
        <v>1791</v>
      </c>
      <c r="F34" s="76">
        <v>1774</v>
      </c>
      <c r="G34" s="76">
        <v>1829</v>
      </c>
      <c r="H34" s="76">
        <v>1886</v>
      </c>
      <c r="I34" s="76">
        <v>1865</v>
      </c>
      <c r="J34" s="76">
        <v>1861</v>
      </c>
      <c r="K34" s="76">
        <v>1899</v>
      </c>
      <c r="L34" s="76">
        <v>1968</v>
      </c>
      <c r="M34" s="77">
        <v>1997</v>
      </c>
      <c r="N34" s="75">
        <f t="shared" si="0"/>
        <v>1845.25</v>
      </c>
    </row>
    <row r="35" spans="1:14" ht="12" customHeight="1">
      <c r="A35" s="74" t="str">
        <f>'Pregnant Women Participating'!A35</f>
        <v>Tennessee</v>
      </c>
      <c r="B35" s="75">
        <v>2547</v>
      </c>
      <c r="C35" s="76">
        <v>2707</v>
      </c>
      <c r="D35" s="76">
        <v>2836</v>
      </c>
      <c r="E35" s="76">
        <v>2808</v>
      </c>
      <c r="F35" s="76">
        <v>2886</v>
      </c>
      <c r="G35" s="76">
        <v>2992</v>
      </c>
      <c r="H35" s="76">
        <v>2983</v>
      </c>
      <c r="I35" s="76">
        <v>2945</v>
      </c>
      <c r="J35" s="76">
        <v>2905</v>
      </c>
      <c r="K35" s="76">
        <v>2898</v>
      </c>
      <c r="L35" s="76">
        <v>2922</v>
      </c>
      <c r="M35" s="77">
        <v>2891</v>
      </c>
      <c r="N35" s="75">
        <f t="shared" si="0"/>
        <v>2860</v>
      </c>
    </row>
    <row r="36" spans="1:14" ht="12" customHeight="1">
      <c r="A36" s="74" t="str">
        <f>'Pregnant Women Participating'!A36</f>
        <v>Choctaw Indians, MS</v>
      </c>
      <c r="B36" s="75">
        <v>1</v>
      </c>
      <c r="C36" s="76">
        <v>2</v>
      </c>
      <c r="D36" s="76">
        <v>1</v>
      </c>
      <c r="E36" s="76">
        <v>0</v>
      </c>
      <c r="F36" s="76">
        <v>2</v>
      </c>
      <c r="G36" s="76">
        <v>2</v>
      </c>
      <c r="H36" s="76">
        <v>1</v>
      </c>
      <c r="I36" s="76">
        <v>2</v>
      </c>
      <c r="J36" s="76">
        <v>0</v>
      </c>
      <c r="K36" s="76">
        <v>0</v>
      </c>
      <c r="L36" s="76">
        <v>1</v>
      </c>
      <c r="M36" s="77">
        <v>1</v>
      </c>
      <c r="N36" s="75">
        <f t="shared" si="0"/>
        <v>1.0833333333333333</v>
      </c>
    </row>
    <row r="37" spans="1:14" ht="12" customHeight="1">
      <c r="A37" s="74" t="str">
        <f>'Pregnant Women Participating'!A37</f>
        <v>Eastern Cherokee, NC</v>
      </c>
      <c r="B37" s="75">
        <v>28</v>
      </c>
      <c r="C37" s="76">
        <v>19</v>
      </c>
      <c r="D37" s="76">
        <v>24</v>
      </c>
      <c r="E37" s="76">
        <v>28</v>
      </c>
      <c r="F37" s="76">
        <v>33</v>
      </c>
      <c r="G37" s="76">
        <v>34</v>
      </c>
      <c r="H37" s="76">
        <v>32</v>
      </c>
      <c r="I37" s="76">
        <v>35</v>
      </c>
      <c r="J37" s="76">
        <v>27</v>
      </c>
      <c r="K37" s="76">
        <v>27</v>
      </c>
      <c r="L37" s="76">
        <v>25</v>
      </c>
      <c r="M37" s="77">
        <v>23</v>
      </c>
      <c r="N37" s="75">
        <f t="shared" si="0"/>
        <v>27.916666666666668</v>
      </c>
    </row>
    <row r="38" spans="1:14" s="84" customFormat="1" ht="24.75" customHeight="1">
      <c r="A38" s="79" t="str">
        <f>'Pregnant Women Participating'!A38</f>
        <v>Southeast Region</v>
      </c>
      <c r="B38" s="80">
        <v>24669</v>
      </c>
      <c r="C38" s="81">
        <v>23516</v>
      </c>
      <c r="D38" s="81">
        <v>24998</v>
      </c>
      <c r="E38" s="81">
        <v>26407</v>
      </c>
      <c r="F38" s="81">
        <v>27613</v>
      </c>
      <c r="G38" s="81">
        <v>28479</v>
      </c>
      <c r="H38" s="81">
        <v>28509</v>
      </c>
      <c r="I38" s="81">
        <v>28461</v>
      </c>
      <c r="J38" s="81">
        <v>29530</v>
      </c>
      <c r="K38" s="81">
        <v>29332</v>
      </c>
      <c r="L38" s="81">
        <v>29834</v>
      </c>
      <c r="M38" s="82">
        <v>30260</v>
      </c>
      <c r="N38" s="80">
        <f aca="true" t="shared" si="1" ref="N38:N69">IF(SUM(B38:M38)&gt;0,AVERAGE(B38:M38),"0")</f>
        <v>27634</v>
      </c>
    </row>
    <row r="39" spans="1:14" ht="12" customHeight="1">
      <c r="A39" s="74" t="str">
        <f>'Pregnant Women Participating'!A39</f>
        <v>Illinois</v>
      </c>
      <c r="B39" s="75">
        <v>5729</v>
      </c>
      <c r="C39" s="76">
        <v>5682</v>
      </c>
      <c r="D39" s="76">
        <v>5633</v>
      </c>
      <c r="E39" s="76">
        <v>5708</v>
      </c>
      <c r="F39" s="76">
        <v>5628</v>
      </c>
      <c r="G39" s="76">
        <v>5708</v>
      </c>
      <c r="H39" s="76">
        <v>5659</v>
      </c>
      <c r="I39" s="76">
        <v>5592</v>
      </c>
      <c r="J39" s="76">
        <v>5540</v>
      </c>
      <c r="K39" s="76">
        <v>5457</v>
      </c>
      <c r="L39" s="76">
        <v>5479</v>
      </c>
      <c r="M39" s="77">
        <v>5501</v>
      </c>
      <c r="N39" s="75">
        <f t="shared" si="1"/>
        <v>5609.666666666667</v>
      </c>
    </row>
    <row r="40" spans="1:14" ht="12" customHeight="1">
      <c r="A40" s="74" t="str">
        <f>'Pregnant Women Participating'!A40</f>
        <v>Indiana</v>
      </c>
      <c r="B40" s="75">
        <v>1501</v>
      </c>
      <c r="C40" s="76">
        <v>1418</v>
      </c>
      <c r="D40" s="76">
        <v>1287</v>
      </c>
      <c r="E40" s="76">
        <v>1250</v>
      </c>
      <c r="F40" s="76">
        <v>1196</v>
      </c>
      <c r="G40" s="76">
        <v>1282</v>
      </c>
      <c r="H40" s="76">
        <v>1262</v>
      </c>
      <c r="I40" s="76">
        <v>1262</v>
      </c>
      <c r="J40" s="76">
        <v>1297</v>
      </c>
      <c r="K40" s="76">
        <v>1206</v>
      </c>
      <c r="L40" s="76">
        <v>1200</v>
      </c>
      <c r="M40" s="77">
        <v>1107</v>
      </c>
      <c r="N40" s="75">
        <f t="shared" si="1"/>
        <v>1272.3333333333333</v>
      </c>
    </row>
    <row r="41" spans="1:14" ht="12" customHeight="1">
      <c r="A41" s="74" t="str">
        <f>'Pregnant Women Participating'!A41</f>
        <v>Michigan</v>
      </c>
      <c r="B41" s="75">
        <v>5479</v>
      </c>
      <c r="C41" s="76">
        <v>5863</v>
      </c>
      <c r="D41" s="76">
        <v>5889</v>
      </c>
      <c r="E41" s="76">
        <v>6060</v>
      </c>
      <c r="F41" s="76">
        <v>6096</v>
      </c>
      <c r="G41" s="76">
        <v>6314</v>
      </c>
      <c r="H41" s="76">
        <v>6185</v>
      </c>
      <c r="I41" s="76">
        <v>6175</v>
      </c>
      <c r="J41" s="76">
        <v>6083</v>
      </c>
      <c r="K41" s="76">
        <v>6022</v>
      </c>
      <c r="L41" s="76">
        <v>6130</v>
      </c>
      <c r="M41" s="77">
        <v>6170</v>
      </c>
      <c r="N41" s="75">
        <f t="shared" si="1"/>
        <v>6038.833333333333</v>
      </c>
    </row>
    <row r="42" spans="1:14" ht="12" customHeight="1">
      <c r="A42" s="74" t="str">
        <f>'Pregnant Women Participating'!A42</f>
        <v>Minnesota</v>
      </c>
      <c r="B42" s="75">
        <v>4162</v>
      </c>
      <c r="C42" s="76">
        <v>4186</v>
      </c>
      <c r="D42" s="76">
        <v>4188</v>
      </c>
      <c r="E42" s="76">
        <v>4183</v>
      </c>
      <c r="F42" s="76">
        <v>4212</v>
      </c>
      <c r="G42" s="76">
        <v>4284</v>
      </c>
      <c r="H42" s="76">
        <v>4322</v>
      </c>
      <c r="I42" s="76">
        <v>4273</v>
      </c>
      <c r="J42" s="76">
        <v>4280</v>
      </c>
      <c r="K42" s="76">
        <v>4178</v>
      </c>
      <c r="L42" s="76">
        <v>4374</v>
      </c>
      <c r="M42" s="77">
        <v>4335</v>
      </c>
      <c r="N42" s="75">
        <f t="shared" si="1"/>
        <v>4248.083333333333</v>
      </c>
    </row>
    <row r="43" spans="1:14" ht="12" customHeight="1">
      <c r="A43" s="74" t="str">
        <f>'Pregnant Women Participating'!A43</f>
        <v>Ohio</v>
      </c>
      <c r="B43" s="75">
        <v>5047</v>
      </c>
      <c r="C43" s="76">
        <v>5289</v>
      </c>
      <c r="D43" s="76">
        <v>5483</v>
      </c>
      <c r="E43" s="76">
        <v>5610</v>
      </c>
      <c r="F43" s="76">
        <v>5636</v>
      </c>
      <c r="G43" s="76">
        <v>5748</v>
      </c>
      <c r="H43" s="76">
        <v>5786</v>
      </c>
      <c r="I43" s="76">
        <v>5831</v>
      </c>
      <c r="J43" s="76">
        <v>5887</v>
      </c>
      <c r="K43" s="76">
        <v>5883</v>
      </c>
      <c r="L43" s="76">
        <v>5982</v>
      </c>
      <c r="M43" s="77">
        <v>5944</v>
      </c>
      <c r="N43" s="75">
        <f t="shared" si="1"/>
        <v>5677.166666666667</v>
      </c>
    </row>
    <row r="44" spans="1:14" ht="12" customHeight="1">
      <c r="A44" s="74" t="str">
        <f>'Pregnant Women Participating'!A44</f>
        <v>Wisconsin</v>
      </c>
      <c r="B44" s="75">
        <v>3557</v>
      </c>
      <c r="C44" s="76">
        <v>3627</v>
      </c>
      <c r="D44" s="76">
        <v>3599</v>
      </c>
      <c r="E44" s="76">
        <v>3618</v>
      </c>
      <c r="F44" s="76">
        <v>3639</v>
      </c>
      <c r="G44" s="76">
        <v>3650</v>
      </c>
      <c r="H44" s="76">
        <v>3634</v>
      </c>
      <c r="I44" s="76">
        <v>3546</v>
      </c>
      <c r="J44" s="76">
        <v>3592</v>
      </c>
      <c r="K44" s="76">
        <v>3520</v>
      </c>
      <c r="L44" s="76">
        <v>3542</v>
      </c>
      <c r="M44" s="77">
        <v>3547</v>
      </c>
      <c r="N44" s="75">
        <f t="shared" si="1"/>
        <v>3589.25</v>
      </c>
    </row>
    <row r="45" spans="1:14" s="84" customFormat="1" ht="24.75" customHeight="1">
      <c r="A45" s="79" t="str">
        <f>'Pregnant Women Participating'!A45</f>
        <v>Midwest Region</v>
      </c>
      <c r="B45" s="80">
        <v>25475</v>
      </c>
      <c r="C45" s="81">
        <v>26065</v>
      </c>
      <c r="D45" s="81">
        <v>26079</v>
      </c>
      <c r="E45" s="81">
        <v>26429</v>
      </c>
      <c r="F45" s="81">
        <v>26407</v>
      </c>
      <c r="G45" s="81">
        <v>26986</v>
      </c>
      <c r="H45" s="81">
        <v>26848</v>
      </c>
      <c r="I45" s="81">
        <v>26679</v>
      </c>
      <c r="J45" s="81">
        <v>26679</v>
      </c>
      <c r="K45" s="81">
        <v>26266</v>
      </c>
      <c r="L45" s="81">
        <v>26707</v>
      </c>
      <c r="M45" s="82">
        <v>26604</v>
      </c>
      <c r="N45" s="80">
        <f t="shared" si="1"/>
        <v>26435.333333333332</v>
      </c>
    </row>
    <row r="46" spans="1:14" ht="12" customHeight="1">
      <c r="A46" s="74" t="str">
        <f>'Pregnant Women Participating'!A46</f>
        <v>Arkansas</v>
      </c>
      <c r="B46" s="75">
        <v>1288</v>
      </c>
      <c r="C46" s="76">
        <v>1571</v>
      </c>
      <c r="D46" s="76">
        <v>1520</v>
      </c>
      <c r="E46" s="76">
        <v>1630</v>
      </c>
      <c r="F46" s="76">
        <v>1597</v>
      </c>
      <c r="G46" s="76">
        <v>1655</v>
      </c>
      <c r="H46" s="76">
        <v>1752</v>
      </c>
      <c r="I46" s="76">
        <v>1697</v>
      </c>
      <c r="J46" s="76">
        <v>1708</v>
      </c>
      <c r="K46" s="76">
        <v>1708</v>
      </c>
      <c r="L46" s="76">
        <v>1562</v>
      </c>
      <c r="M46" s="77">
        <v>1640</v>
      </c>
      <c r="N46" s="75">
        <f t="shared" si="1"/>
        <v>1610.6666666666667</v>
      </c>
    </row>
    <row r="47" spans="1:14" ht="12" customHeight="1">
      <c r="A47" s="74" t="str">
        <f>'Pregnant Women Participating'!A47</f>
        <v>Louisiana</v>
      </c>
      <c r="B47" s="75">
        <v>1131</v>
      </c>
      <c r="C47" s="76">
        <v>1177</v>
      </c>
      <c r="D47" s="76">
        <v>1217</v>
      </c>
      <c r="E47" s="76">
        <v>1256</v>
      </c>
      <c r="F47" s="76">
        <v>1282</v>
      </c>
      <c r="G47" s="76">
        <v>1132</v>
      </c>
      <c r="H47" s="76">
        <v>1669</v>
      </c>
      <c r="I47" s="76">
        <v>1252</v>
      </c>
      <c r="J47" s="76">
        <v>1220</v>
      </c>
      <c r="K47" s="76">
        <v>1193</v>
      </c>
      <c r="L47" s="76">
        <v>1233</v>
      </c>
      <c r="M47" s="77">
        <v>1249</v>
      </c>
      <c r="N47" s="75">
        <f t="shared" si="1"/>
        <v>1250.9166666666667</v>
      </c>
    </row>
    <row r="48" spans="1:14" ht="12" customHeight="1">
      <c r="A48" s="74" t="str">
        <f>'Pregnant Women Participating'!A48</f>
        <v>New Mexico</v>
      </c>
      <c r="B48" s="75">
        <v>1836</v>
      </c>
      <c r="C48" s="76">
        <v>1911</v>
      </c>
      <c r="D48" s="76">
        <v>1952</v>
      </c>
      <c r="E48" s="76">
        <v>1984</v>
      </c>
      <c r="F48" s="76">
        <v>2041</v>
      </c>
      <c r="G48" s="76">
        <v>2079</v>
      </c>
      <c r="H48" s="76">
        <v>2076</v>
      </c>
      <c r="I48" s="76">
        <v>1959</v>
      </c>
      <c r="J48" s="76">
        <v>1972</v>
      </c>
      <c r="K48" s="76">
        <v>1837</v>
      </c>
      <c r="L48" s="76">
        <v>2019</v>
      </c>
      <c r="M48" s="77">
        <v>2002</v>
      </c>
      <c r="N48" s="75">
        <f t="shared" si="1"/>
        <v>1972.3333333333333</v>
      </c>
    </row>
    <row r="49" spans="1:14" ht="12" customHeight="1">
      <c r="A49" s="74" t="str">
        <f>'Pregnant Women Participating'!A49</f>
        <v>Oklahoma</v>
      </c>
      <c r="B49" s="75">
        <v>2828</v>
      </c>
      <c r="C49" s="76">
        <v>2795</v>
      </c>
      <c r="D49" s="76">
        <v>2785</v>
      </c>
      <c r="E49" s="76">
        <v>2779</v>
      </c>
      <c r="F49" s="76">
        <v>2747</v>
      </c>
      <c r="G49" s="76">
        <v>2862</v>
      </c>
      <c r="H49" s="76">
        <v>2832</v>
      </c>
      <c r="I49" s="76">
        <v>2899</v>
      </c>
      <c r="J49" s="76">
        <v>2933</v>
      </c>
      <c r="K49" s="76">
        <v>2953</v>
      </c>
      <c r="L49" s="76">
        <v>3091</v>
      </c>
      <c r="M49" s="77">
        <v>3086</v>
      </c>
      <c r="N49" s="75">
        <f t="shared" si="1"/>
        <v>2882.5</v>
      </c>
    </row>
    <row r="50" spans="1:14" ht="12" customHeight="1">
      <c r="A50" s="74" t="str">
        <f>'Pregnant Women Participating'!A50</f>
        <v>Texas</v>
      </c>
      <c r="B50" s="75">
        <v>11805</v>
      </c>
      <c r="C50" s="76">
        <v>16373</v>
      </c>
      <c r="D50" s="76">
        <v>19875</v>
      </c>
      <c r="E50" s="76">
        <v>21461</v>
      </c>
      <c r="F50" s="76">
        <v>21265</v>
      </c>
      <c r="G50" s="76">
        <v>22091</v>
      </c>
      <c r="H50" s="76">
        <v>21893</v>
      </c>
      <c r="I50" s="76">
        <v>21572</v>
      </c>
      <c r="J50" s="76">
        <v>21594</v>
      </c>
      <c r="K50" s="76">
        <v>21251</v>
      </c>
      <c r="L50" s="76">
        <v>21599</v>
      </c>
      <c r="M50" s="77">
        <v>21529</v>
      </c>
      <c r="N50" s="75">
        <f t="shared" si="1"/>
        <v>20192.333333333332</v>
      </c>
    </row>
    <row r="51" spans="1:14" ht="12" customHeight="1">
      <c r="A51" s="74" t="str">
        <f>'Pregnant Women Participating'!A51</f>
        <v>Acoma, Canoncito &amp; Laguna, NM</v>
      </c>
      <c r="B51" s="75">
        <v>22</v>
      </c>
      <c r="C51" s="76">
        <v>36</v>
      </c>
      <c r="D51" s="76">
        <v>37</v>
      </c>
      <c r="E51" s="76">
        <v>40</v>
      </c>
      <c r="F51" s="76">
        <v>37</v>
      </c>
      <c r="G51" s="76">
        <v>40</v>
      </c>
      <c r="H51" s="76">
        <v>35</v>
      </c>
      <c r="I51" s="76">
        <v>32</v>
      </c>
      <c r="J51" s="76">
        <v>37</v>
      </c>
      <c r="K51" s="76">
        <v>37</v>
      </c>
      <c r="L51" s="76">
        <v>41</v>
      </c>
      <c r="M51" s="77">
        <v>48</v>
      </c>
      <c r="N51" s="75">
        <f t="shared" si="1"/>
        <v>36.833333333333336</v>
      </c>
    </row>
    <row r="52" spans="1:14" ht="12" customHeight="1">
      <c r="A52" s="74" t="str">
        <f>'Pregnant Women Participating'!A52</f>
        <v>Eight Northern Pueblos, NM</v>
      </c>
      <c r="B52" s="75">
        <v>12</v>
      </c>
      <c r="C52" s="76">
        <v>13</v>
      </c>
      <c r="D52" s="76">
        <v>13</v>
      </c>
      <c r="E52" s="76">
        <v>12</v>
      </c>
      <c r="F52" s="76">
        <v>13</v>
      </c>
      <c r="G52" s="76">
        <v>18</v>
      </c>
      <c r="H52" s="76">
        <v>15</v>
      </c>
      <c r="I52" s="76">
        <v>18</v>
      </c>
      <c r="J52" s="76">
        <v>18</v>
      </c>
      <c r="K52" s="76">
        <v>18</v>
      </c>
      <c r="L52" s="76">
        <v>8</v>
      </c>
      <c r="M52" s="77">
        <v>7</v>
      </c>
      <c r="N52" s="75">
        <f t="shared" si="1"/>
        <v>13.75</v>
      </c>
    </row>
    <row r="53" spans="1:14" ht="12" customHeight="1">
      <c r="A53" s="74" t="str">
        <f>'Pregnant Women Participating'!A53</f>
        <v>Five Sandoval Pueblos, NM</v>
      </c>
      <c r="B53" s="75">
        <v>15</v>
      </c>
      <c r="C53" s="76">
        <v>21</v>
      </c>
      <c r="D53" s="76">
        <v>19</v>
      </c>
      <c r="E53" s="76">
        <v>33</v>
      </c>
      <c r="F53" s="76">
        <v>31</v>
      </c>
      <c r="G53" s="76">
        <v>29</v>
      </c>
      <c r="H53" s="76">
        <v>27</v>
      </c>
      <c r="I53" s="76">
        <v>26</v>
      </c>
      <c r="J53" s="76">
        <v>27</v>
      </c>
      <c r="K53" s="76">
        <v>22</v>
      </c>
      <c r="L53" s="76">
        <v>23</v>
      </c>
      <c r="M53" s="77">
        <v>24</v>
      </c>
      <c r="N53" s="75">
        <f t="shared" si="1"/>
        <v>24.75</v>
      </c>
    </row>
    <row r="54" spans="1:14" ht="12" customHeight="1">
      <c r="A54" s="74" t="str">
        <f>'Pregnant Women Participating'!A54</f>
        <v>Isleta Pueblo, NM</v>
      </c>
      <c r="B54" s="75">
        <v>40</v>
      </c>
      <c r="C54" s="76">
        <v>44</v>
      </c>
      <c r="D54" s="76">
        <v>49</v>
      </c>
      <c r="E54" s="76">
        <v>39</v>
      </c>
      <c r="F54" s="76">
        <v>39</v>
      </c>
      <c r="G54" s="76">
        <v>38</v>
      </c>
      <c r="H54" s="76">
        <v>46</v>
      </c>
      <c r="I54" s="76">
        <v>40</v>
      </c>
      <c r="J54" s="76">
        <v>40</v>
      </c>
      <c r="K54" s="76">
        <v>41</v>
      </c>
      <c r="L54" s="76">
        <v>43</v>
      </c>
      <c r="M54" s="77">
        <v>39</v>
      </c>
      <c r="N54" s="75">
        <f t="shared" si="1"/>
        <v>41.5</v>
      </c>
    </row>
    <row r="55" spans="1:14" ht="12" customHeight="1">
      <c r="A55" s="74" t="str">
        <f>'Pregnant Women Participating'!A55</f>
        <v>San Felipe Pueblo, NM</v>
      </c>
      <c r="B55" s="75">
        <v>9</v>
      </c>
      <c r="C55" s="76">
        <v>23</v>
      </c>
      <c r="D55" s="76">
        <v>28</v>
      </c>
      <c r="E55" s="76">
        <v>24</v>
      </c>
      <c r="F55" s="76">
        <v>24</v>
      </c>
      <c r="G55" s="76">
        <v>27</v>
      </c>
      <c r="H55" s="76">
        <v>21</v>
      </c>
      <c r="I55" s="76">
        <v>21</v>
      </c>
      <c r="J55" s="76">
        <v>20</v>
      </c>
      <c r="K55" s="76">
        <v>13</v>
      </c>
      <c r="L55" s="76">
        <v>16</v>
      </c>
      <c r="M55" s="77">
        <v>4</v>
      </c>
      <c r="N55" s="75">
        <f t="shared" si="1"/>
        <v>19.166666666666668</v>
      </c>
    </row>
    <row r="56" spans="1:14" ht="12" customHeight="1">
      <c r="A56" s="74" t="str">
        <f>'Pregnant Women Participating'!A56</f>
        <v>Santo Domingo Tribe, NM</v>
      </c>
      <c r="B56" s="75">
        <v>21</v>
      </c>
      <c r="C56" s="76">
        <v>19</v>
      </c>
      <c r="D56" s="76">
        <v>18</v>
      </c>
      <c r="E56" s="76">
        <v>20</v>
      </c>
      <c r="F56" s="76">
        <v>21</v>
      </c>
      <c r="G56" s="76">
        <v>25</v>
      </c>
      <c r="H56" s="76">
        <v>23</v>
      </c>
      <c r="I56" s="76">
        <v>26</v>
      </c>
      <c r="J56" s="76">
        <v>23</v>
      </c>
      <c r="K56" s="76">
        <v>16</v>
      </c>
      <c r="L56" s="76">
        <v>17</v>
      </c>
      <c r="M56" s="77">
        <v>13</v>
      </c>
      <c r="N56" s="75">
        <f t="shared" si="1"/>
        <v>20.166666666666668</v>
      </c>
    </row>
    <row r="57" spans="1:14" ht="12" customHeight="1">
      <c r="A57" s="74" t="str">
        <f>'Pregnant Women Participating'!A57</f>
        <v>Zuni Pueblo, NM</v>
      </c>
      <c r="B57" s="75">
        <v>36</v>
      </c>
      <c r="C57" s="76">
        <v>57</v>
      </c>
      <c r="D57" s="76">
        <v>46</v>
      </c>
      <c r="E57" s="76">
        <v>55</v>
      </c>
      <c r="F57" s="76">
        <v>58</v>
      </c>
      <c r="G57" s="76">
        <v>54</v>
      </c>
      <c r="H57" s="76">
        <v>30</v>
      </c>
      <c r="I57" s="76">
        <v>33</v>
      </c>
      <c r="J57" s="76">
        <v>45</v>
      </c>
      <c r="K57" s="76">
        <v>48</v>
      </c>
      <c r="L57" s="76">
        <v>52</v>
      </c>
      <c r="M57" s="77">
        <v>56</v>
      </c>
      <c r="N57" s="75">
        <f t="shared" si="1"/>
        <v>47.5</v>
      </c>
    </row>
    <row r="58" spans="1:14" ht="12" customHeight="1">
      <c r="A58" s="74" t="str">
        <f>'Pregnant Women Participating'!A58</f>
        <v>Cherokee Nation, OK</v>
      </c>
      <c r="B58" s="75">
        <v>86</v>
      </c>
      <c r="C58" s="76">
        <v>111</v>
      </c>
      <c r="D58" s="76">
        <v>112</v>
      </c>
      <c r="E58" s="76">
        <v>105</v>
      </c>
      <c r="F58" s="76">
        <v>106</v>
      </c>
      <c r="G58" s="76">
        <v>101</v>
      </c>
      <c r="H58" s="76">
        <v>104</v>
      </c>
      <c r="I58" s="76">
        <v>110</v>
      </c>
      <c r="J58" s="76">
        <v>101</v>
      </c>
      <c r="K58" s="76">
        <v>102</v>
      </c>
      <c r="L58" s="76">
        <v>98</v>
      </c>
      <c r="M58" s="77">
        <v>91</v>
      </c>
      <c r="N58" s="75">
        <f t="shared" si="1"/>
        <v>102.25</v>
      </c>
    </row>
    <row r="59" spans="1:14" ht="12" customHeight="1">
      <c r="A59" s="74" t="str">
        <f>'Pregnant Women Participating'!A59</f>
        <v>Chickasaw Nation, OK</v>
      </c>
      <c r="B59" s="75">
        <v>92</v>
      </c>
      <c r="C59" s="76">
        <v>125</v>
      </c>
      <c r="D59" s="76">
        <v>136</v>
      </c>
      <c r="E59" s="76">
        <v>124</v>
      </c>
      <c r="F59" s="76">
        <v>124</v>
      </c>
      <c r="G59" s="76">
        <v>110</v>
      </c>
      <c r="H59" s="76">
        <v>110</v>
      </c>
      <c r="I59" s="76">
        <v>116</v>
      </c>
      <c r="J59" s="76">
        <v>103</v>
      </c>
      <c r="K59" s="76">
        <v>94</v>
      </c>
      <c r="L59" s="76">
        <v>103</v>
      </c>
      <c r="M59" s="77">
        <v>104</v>
      </c>
      <c r="N59" s="75">
        <f t="shared" si="1"/>
        <v>111.75</v>
      </c>
    </row>
    <row r="60" spans="1:14" ht="12" customHeight="1">
      <c r="A60" s="74" t="str">
        <f>'Pregnant Women Participating'!A60</f>
        <v>Choctaw Nation, OK</v>
      </c>
      <c r="B60" s="75">
        <v>101</v>
      </c>
      <c r="C60" s="76">
        <v>92</v>
      </c>
      <c r="D60" s="76">
        <v>96</v>
      </c>
      <c r="E60" s="76">
        <v>95</v>
      </c>
      <c r="F60" s="76">
        <v>79</v>
      </c>
      <c r="G60" s="76">
        <v>73</v>
      </c>
      <c r="H60" s="76">
        <v>88</v>
      </c>
      <c r="I60" s="76">
        <v>88</v>
      </c>
      <c r="J60" s="76">
        <v>90</v>
      </c>
      <c r="K60" s="76">
        <v>94</v>
      </c>
      <c r="L60" s="76">
        <v>85</v>
      </c>
      <c r="M60" s="77">
        <v>976</v>
      </c>
      <c r="N60" s="75">
        <f t="shared" si="1"/>
        <v>163.08333333333334</v>
      </c>
    </row>
    <row r="61" spans="1:14" ht="12" customHeight="1">
      <c r="A61" s="74" t="str">
        <f>'Pregnant Women Participating'!A61</f>
        <v>Citizen Potawatomi Nation, OK</v>
      </c>
      <c r="B61" s="75">
        <v>22</v>
      </c>
      <c r="C61" s="76">
        <v>33</v>
      </c>
      <c r="D61" s="76">
        <v>27</v>
      </c>
      <c r="E61" s="76">
        <v>38</v>
      </c>
      <c r="F61" s="76">
        <v>29</v>
      </c>
      <c r="G61" s="76">
        <v>28</v>
      </c>
      <c r="H61" s="76">
        <v>30</v>
      </c>
      <c r="I61" s="76">
        <v>31</v>
      </c>
      <c r="J61" s="76">
        <v>27</v>
      </c>
      <c r="K61" s="76">
        <v>23</v>
      </c>
      <c r="L61" s="76">
        <v>29</v>
      </c>
      <c r="M61" s="77">
        <v>29</v>
      </c>
      <c r="N61" s="75">
        <f t="shared" si="1"/>
        <v>28.833333333333332</v>
      </c>
    </row>
    <row r="62" spans="1:14" ht="12" customHeight="1">
      <c r="A62" s="74" t="str">
        <f>'Pregnant Women Participating'!A62</f>
        <v>Inter-Tribal Council, OK</v>
      </c>
      <c r="B62" s="75">
        <v>6</v>
      </c>
      <c r="C62" s="76">
        <v>5</v>
      </c>
      <c r="D62" s="76">
        <v>8</v>
      </c>
      <c r="E62" s="76">
        <v>5</v>
      </c>
      <c r="F62" s="76">
        <v>5</v>
      </c>
      <c r="G62" s="76">
        <v>8</v>
      </c>
      <c r="H62" s="76">
        <v>8</v>
      </c>
      <c r="I62" s="76">
        <v>11</v>
      </c>
      <c r="J62" s="76">
        <v>12</v>
      </c>
      <c r="K62" s="76">
        <v>15</v>
      </c>
      <c r="L62" s="76">
        <v>13</v>
      </c>
      <c r="M62" s="77">
        <v>11</v>
      </c>
      <c r="N62" s="75">
        <f t="shared" si="1"/>
        <v>8.916666666666666</v>
      </c>
    </row>
    <row r="63" spans="1:14" ht="12" customHeight="1">
      <c r="A63" s="74" t="str">
        <f>'Pregnant Women Participating'!A63</f>
        <v>Muscogee Creek Nation, OK</v>
      </c>
      <c r="B63" s="75">
        <v>49</v>
      </c>
      <c r="C63" s="76">
        <v>56</v>
      </c>
      <c r="D63" s="76">
        <v>66</v>
      </c>
      <c r="E63" s="76">
        <v>71</v>
      </c>
      <c r="F63" s="76">
        <v>71</v>
      </c>
      <c r="G63" s="76">
        <v>60</v>
      </c>
      <c r="H63" s="76">
        <v>66</v>
      </c>
      <c r="I63" s="76">
        <v>65</v>
      </c>
      <c r="J63" s="76">
        <v>63</v>
      </c>
      <c r="K63" s="76">
        <v>63</v>
      </c>
      <c r="L63" s="76">
        <v>72</v>
      </c>
      <c r="M63" s="77">
        <v>74</v>
      </c>
      <c r="N63" s="75">
        <f t="shared" si="1"/>
        <v>64.66666666666667</v>
      </c>
    </row>
    <row r="64" spans="1:14" ht="12" customHeight="1">
      <c r="A64" s="74" t="str">
        <f>'Pregnant Women Participating'!A64</f>
        <v>Osage Tribal Council, OK</v>
      </c>
      <c r="B64" s="75">
        <v>44</v>
      </c>
      <c r="C64" s="76">
        <v>58</v>
      </c>
      <c r="D64" s="76">
        <v>44</v>
      </c>
      <c r="E64" s="76">
        <v>44</v>
      </c>
      <c r="F64" s="76">
        <v>59</v>
      </c>
      <c r="G64" s="76">
        <v>68</v>
      </c>
      <c r="H64" s="76">
        <v>64</v>
      </c>
      <c r="I64" s="76">
        <v>62</v>
      </c>
      <c r="J64" s="76">
        <v>63</v>
      </c>
      <c r="K64" s="76">
        <v>65</v>
      </c>
      <c r="L64" s="76">
        <v>61</v>
      </c>
      <c r="M64" s="77">
        <v>58</v>
      </c>
      <c r="N64" s="75">
        <f t="shared" si="1"/>
        <v>57.5</v>
      </c>
    </row>
    <row r="65" spans="1:14" ht="12" customHeight="1">
      <c r="A65" s="74" t="str">
        <f>'Pregnant Women Participating'!A65</f>
        <v>Otoe-Missouria Tribe, OK</v>
      </c>
      <c r="B65" s="75">
        <v>8</v>
      </c>
      <c r="C65" s="76">
        <v>9</v>
      </c>
      <c r="D65" s="76">
        <v>11</v>
      </c>
      <c r="E65" s="76">
        <v>15</v>
      </c>
      <c r="F65" s="76">
        <v>13</v>
      </c>
      <c r="G65" s="76">
        <v>9</v>
      </c>
      <c r="H65" s="76">
        <v>11</v>
      </c>
      <c r="I65" s="76">
        <v>15</v>
      </c>
      <c r="J65" s="76">
        <v>12</v>
      </c>
      <c r="K65" s="76">
        <v>14</v>
      </c>
      <c r="L65" s="76">
        <v>15</v>
      </c>
      <c r="M65" s="77">
        <v>18</v>
      </c>
      <c r="N65" s="75">
        <f t="shared" si="1"/>
        <v>12.5</v>
      </c>
    </row>
    <row r="66" spans="1:14" ht="12" customHeight="1">
      <c r="A66" s="74" t="str">
        <f>'Pregnant Women Participating'!A66</f>
        <v>Wichita, Caddo &amp; Delaware (WCD), OK</v>
      </c>
      <c r="B66" s="75">
        <v>71</v>
      </c>
      <c r="C66" s="76">
        <v>88</v>
      </c>
      <c r="D66" s="76">
        <v>90</v>
      </c>
      <c r="E66" s="76">
        <v>94</v>
      </c>
      <c r="F66" s="76">
        <v>96</v>
      </c>
      <c r="G66" s="76">
        <v>102</v>
      </c>
      <c r="H66" s="76">
        <v>102</v>
      </c>
      <c r="I66" s="76">
        <v>95</v>
      </c>
      <c r="J66" s="76">
        <v>102</v>
      </c>
      <c r="K66" s="76">
        <v>82</v>
      </c>
      <c r="L66" s="76">
        <v>108</v>
      </c>
      <c r="M66" s="77">
        <v>94</v>
      </c>
      <c r="N66" s="75">
        <f t="shared" si="1"/>
        <v>93.66666666666667</v>
      </c>
    </row>
    <row r="67" spans="1:14" s="84" customFormat="1" ht="24.75" customHeight="1">
      <c r="A67" s="79" t="str">
        <f>'Pregnant Women Participating'!A67</f>
        <v>Southwest Region</v>
      </c>
      <c r="B67" s="80">
        <v>19522</v>
      </c>
      <c r="C67" s="81">
        <v>24617</v>
      </c>
      <c r="D67" s="81">
        <v>28149</v>
      </c>
      <c r="E67" s="81">
        <v>29924</v>
      </c>
      <c r="F67" s="81">
        <v>29737</v>
      </c>
      <c r="G67" s="81">
        <v>30609</v>
      </c>
      <c r="H67" s="81">
        <v>31002</v>
      </c>
      <c r="I67" s="81">
        <v>30168</v>
      </c>
      <c r="J67" s="81">
        <v>30210</v>
      </c>
      <c r="K67" s="81">
        <v>29689</v>
      </c>
      <c r="L67" s="81">
        <v>30288</v>
      </c>
      <c r="M67" s="82">
        <v>31152</v>
      </c>
      <c r="N67" s="80">
        <f t="shared" si="1"/>
        <v>28755.583333333332</v>
      </c>
    </row>
    <row r="68" spans="1:14" ht="12" customHeight="1">
      <c r="A68" s="74" t="str">
        <f>'Pregnant Women Participating'!A68</f>
        <v>Colorado</v>
      </c>
      <c r="B68" s="75">
        <v>2893</v>
      </c>
      <c r="C68" s="76">
        <v>2789</v>
      </c>
      <c r="D68" s="76">
        <v>2844</v>
      </c>
      <c r="E68" s="76">
        <v>2717</v>
      </c>
      <c r="F68" s="76">
        <v>2662</v>
      </c>
      <c r="G68" s="76">
        <v>2721</v>
      </c>
      <c r="H68" s="76">
        <v>2770</v>
      </c>
      <c r="I68" s="76">
        <v>2684</v>
      </c>
      <c r="J68" s="76">
        <v>2674</v>
      </c>
      <c r="K68" s="76">
        <v>2637</v>
      </c>
      <c r="L68" s="76">
        <v>2693</v>
      </c>
      <c r="M68" s="77">
        <v>2835</v>
      </c>
      <c r="N68" s="75">
        <f t="shared" si="1"/>
        <v>2743.25</v>
      </c>
    </row>
    <row r="69" spans="1:14" ht="12" customHeight="1">
      <c r="A69" s="74" t="str">
        <f>'Pregnant Women Participating'!A69</f>
        <v>Iowa</v>
      </c>
      <c r="B69" s="75">
        <v>1716</v>
      </c>
      <c r="C69" s="76">
        <v>1763</v>
      </c>
      <c r="D69" s="76">
        <v>1778</v>
      </c>
      <c r="E69" s="76">
        <v>1780</v>
      </c>
      <c r="F69" s="76">
        <v>1762</v>
      </c>
      <c r="G69" s="76">
        <v>1793</v>
      </c>
      <c r="H69" s="76">
        <v>1769</v>
      </c>
      <c r="I69" s="76">
        <v>1785</v>
      </c>
      <c r="J69" s="76">
        <v>1828</v>
      </c>
      <c r="K69" s="76">
        <v>1964</v>
      </c>
      <c r="L69" s="76">
        <v>1986</v>
      </c>
      <c r="M69" s="77">
        <v>1975</v>
      </c>
      <c r="N69" s="75">
        <f t="shared" si="1"/>
        <v>1824.9166666666667</v>
      </c>
    </row>
    <row r="70" spans="1:14" ht="12" customHeight="1">
      <c r="A70" s="74" t="str">
        <f>'Pregnant Women Participating'!A70</f>
        <v>Kansas</v>
      </c>
      <c r="B70" s="75">
        <v>2121</v>
      </c>
      <c r="C70" s="76">
        <v>2094</v>
      </c>
      <c r="D70" s="76">
        <v>2070</v>
      </c>
      <c r="E70" s="76">
        <v>2099</v>
      </c>
      <c r="F70" s="76">
        <v>1994</v>
      </c>
      <c r="G70" s="76">
        <v>2025</v>
      </c>
      <c r="H70" s="76">
        <v>2087</v>
      </c>
      <c r="I70" s="76">
        <v>2047</v>
      </c>
      <c r="J70" s="76">
        <v>2003</v>
      </c>
      <c r="K70" s="76">
        <v>2033</v>
      </c>
      <c r="L70" s="76">
        <v>2138</v>
      </c>
      <c r="M70" s="77">
        <v>2147</v>
      </c>
      <c r="N70" s="75">
        <f aca="true" t="shared" si="2" ref="N70:N101">IF(SUM(B70:M70)&gt;0,AVERAGE(B70:M70),"0")</f>
        <v>2071.5</v>
      </c>
    </row>
    <row r="71" spans="1:14" ht="12" customHeight="1">
      <c r="A71" s="74" t="str">
        <f>'Pregnant Women Participating'!A71</f>
        <v>Missouri</v>
      </c>
      <c r="B71" s="75">
        <v>2653</v>
      </c>
      <c r="C71" s="76">
        <v>3263</v>
      </c>
      <c r="D71" s="76">
        <v>3586</v>
      </c>
      <c r="E71" s="76">
        <v>3696</v>
      </c>
      <c r="F71" s="76">
        <v>3222</v>
      </c>
      <c r="G71" s="76">
        <v>3373</v>
      </c>
      <c r="H71" s="76">
        <v>3441</v>
      </c>
      <c r="I71" s="76">
        <v>3467</v>
      </c>
      <c r="J71" s="76">
        <v>3512</v>
      </c>
      <c r="K71" s="76">
        <v>3541</v>
      </c>
      <c r="L71" s="76">
        <v>3568</v>
      </c>
      <c r="M71" s="77">
        <v>3520</v>
      </c>
      <c r="N71" s="75">
        <f t="shared" si="2"/>
        <v>3403.5</v>
      </c>
    </row>
    <row r="72" spans="1:14" ht="12" customHeight="1">
      <c r="A72" s="74" t="str">
        <f>'Pregnant Women Participating'!A72</f>
        <v>Montana</v>
      </c>
      <c r="B72" s="75">
        <v>1371</v>
      </c>
      <c r="C72" s="76">
        <v>1303</v>
      </c>
      <c r="D72" s="76">
        <v>1403</v>
      </c>
      <c r="E72" s="76">
        <v>1377</v>
      </c>
      <c r="F72" s="76">
        <v>1303</v>
      </c>
      <c r="G72" s="76">
        <v>1389</v>
      </c>
      <c r="H72" s="76">
        <v>1392</v>
      </c>
      <c r="I72" s="76">
        <v>1396</v>
      </c>
      <c r="J72" s="76">
        <v>1371</v>
      </c>
      <c r="K72" s="76">
        <v>1366</v>
      </c>
      <c r="L72" s="76">
        <v>1382</v>
      </c>
      <c r="M72" s="77">
        <v>1322</v>
      </c>
      <c r="N72" s="75">
        <f t="shared" si="2"/>
        <v>1364.5833333333333</v>
      </c>
    </row>
    <row r="73" spans="1:14" ht="12" customHeight="1">
      <c r="A73" s="74" t="str">
        <f>'Pregnant Women Participating'!A73</f>
        <v>Nebraska</v>
      </c>
      <c r="B73" s="75">
        <v>719</v>
      </c>
      <c r="C73" s="76">
        <v>796</v>
      </c>
      <c r="D73" s="76">
        <v>821</v>
      </c>
      <c r="E73" s="76">
        <v>851</v>
      </c>
      <c r="F73" s="76">
        <v>934</v>
      </c>
      <c r="G73" s="76">
        <v>995</v>
      </c>
      <c r="H73" s="76">
        <v>998</v>
      </c>
      <c r="I73" s="76">
        <v>946</v>
      </c>
      <c r="J73" s="76">
        <v>988</v>
      </c>
      <c r="K73" s="76">
        <v>985</v>
      </c>
      <c r="L73" s="76">
        <v>984</v>
      </c>
      <c r="M73" s="77">
        <v>987</v>
      </c>
      <c r="N73" s="75">
        <f t="shared" si="2"/>
        <v>917</v>
      </c>
    </row>
    <row r="74" spans="1:14" ht="12" customHeight="1">
      <c r="A74" s="74" t="str">
        <f>'Pregnant Women Participating'!A74</f>
        <v>North Dakota</v>
      </c>
      <c r="B74" s="75">
        <v>414</v>
      </c>
      <c r="C74" s="76">
        <v>424</v>
      </c>
      <c r="D74" s="76">
        <v>435</v>
      </c>
      <c r="E74" s="76">
        <v>433</v>
      </c>
      <c r="F74" s="76">
        <v>445</v>
      </c>
      <c r="G74" s="76">
        <v>469</v>
      </c>
      <c r="H74" s="76">
        <v>468</v>
      </c>
      <c r="I74" s="76">
        <v>448</v>
      </c>
      <c r="J74" s="76">
        <v>463</v>
      </c>
      <c r="K74" s="76">
        <v>487</v>
      </c>
      <c r="L74" s="76">
        <v>519</v>
      </c>
      <c r="M74" s="77">
        <v>511</v>
      </c>
      <c r="N74" s="75">
        <f t="shared" si="2"/>
        <v>459.6666666666667</v>
      </c>
    </row>
    <row r="75" spans="1:14" ht="12" customHeight="1">
      <c r="A75" s="74" t="str">
        <f>'Pregnant Women Participating'!A75</f>
        <v>South Dakota</v>
      </c>
      <c r="B75" s="75">
        <v>409</v>
      </c>
      <c r="C75" s="76">
        <v>423</v>
      </c>
      <c r="D75" s="76">
        <v>415</v>
      </c>
      <c r="E75" s="76">
        <v>431</v>
      </c>
      <c r="F75" s="76">
        <v>422</v>
      </c>
      <c r="G75" s="76">
        <v>590</v>
      </c>
      <c r="H75" s="76">
        <v>569</v>
      </c>
      <c r="I75" s="76">
        <v>570</v>
      </c>
      <c r="J75" s="76">
        <v>581</v>
      </c>
      <c r="K75" s="76">
        <v>610</v>
      </c>
      <c r="L75" s="76">
        <v>587</v>
      </c>
      <c r="M75" s="77">
        <v>623</v>
      </c>
      <c r="N75" s="75">
        <f t="shared" si="2"/>
        <v>519.1666666666666</v>
      </c>
    </row>
    <row r="76" spans="1:14" ht="12" customHeight="1">
      <c r="A76" s="74" t="str">
        <f>'Pregnant Women Participating'!A76</f>
        <v>Utah</v>
      </c>
      <c r="B76" s="75">
        <v>4828</v>
      </c>
      <c r="C76" s="76">
        <v>4773</v>
      </c>
      <c r="D76" s="76">
        <v>4657</v>
      </c>
      <c r="E76" s="76">
        <v>4518</v>
      </c>
      <c r="F76" s="76">
        <v>4567</v>
      </c>
      <c r="G76" s="76">
        <v>4678</v>
      </c>
      <c r="H76" s="76">
        <v>4691</v>
      </c>
      <c r="I76" s="76">
        <v>4702</v>
      </c>
      <c r="J76" s="76">
        <v>4725</v>
      </c>
      <c r="K76" s="76">
        <v>4588</v>
      </c>
      <c r="L76" s="76">
        <v>4676</v>
      </c>
      <c r="M76" s="77">
        <v>4729</v>
      </c>
      <c r="N76" s="75">
        <f t="shared" si="2"/>
        <v>4677.666666666667</v>
      </c>
    </row>
    <row r="77" spans="1:14" ht="12" customHeight="1">
      <c r="A77" s="74" t="str">
        <f>'Pregnant Women Participating'!A77</f>
        <v>Wyoming</v>
      </c>
      <c r="B77" s="75">
        <v>602</v>
      </c>
      <c r="C77" s="76">
        <v>621</v>
      </c>
      <c r="D77" s="76">
        <v>673</v>
      </c>
      <c r="E77" s="76">
        <v>577</v>
      </c>
      <c r="F77" s="76">
        <v>620</v>
      </c>
      <c r="G77" s="76">
        <v>656</v>
      </c>
      <c r="H77" s="76">
        <v>650</v>
      </c>
      <c r="I77" s="76">
        <v>636</v>
      </c>
      <c r="J77" s="76">
        <v>609</v>
      </c>
      <c r="K77" s="76">
        <v>605</v>
      </c>
      <c r="L77" s="76">
        <v>590</v>
      </c>
      <c r="M77" s="77">
        <v>604</v>
      </c>
      <c r="N77" s="75">
        <f t="shared" si="2"/>
        <v>620.25</v>
      </c>
    </row>
    <row r="78" spans="1:14" ht="12" customHeight="1">
      <c r="A78" s="74" t="str">
        <f>'Pregnant Women Participating'!A78</f>
        <v>Ute Mountain Ute Tribe, CO</v>
      </c>
      <c r="B78" s="75">
        <v>4</v>
      </c>
      <c r="C78" s="76">
        <v>2</v>
      </c>
      <c r="D78" s="76">
        <v>1</v>
      </c>
      <c r="E78" s="76">
        <v>1</v>
      </c>
      <c r="F78" s="76">
        <v>1</v>
      </c>
      <c r="G78" s="76">
        <v>1</v>
      </c>
      <c r="H78" s="76">
        <v>1</v>
      </c>
      <c r="I78" s="76">
        <v>2</v>
      </c>
      <c r="J78" s="76">
        <v>0</v>
      </c>
      <c r="K78" s="76">
        <v>0</v>
      </c>
      <c r="L78" s="76">
        <v>1</v>
      </c>
      <c r="M78" s="77">
        <v>0</v>
      </c>
      <c r="N78" s="75">
        <f t="shared" si="2"/>
        <v>1.1666666666666667</v>
      </c>
    </row>
    <row r="79" spans="1:14" ht="12" customHeight="1">
      <c r="A79" s="74" t="str">
        <f>'Pregnant Women Participating'!A79</f>
        <v>Omaha Sioux, NE</v>
      </c>
      <c r="B79" s="75">
        <v>1</v>
      </c>
      <c r="C79" s="76">
        <v>1</v>
      </c>
      <c r="D79" s="76">
        <v>1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2</v>
      </c>
      <c r="K79" s="76">
        <v>1</v>
      </c>
      <c r="L79" s="76">
        <v>1</v>
      </c>
      <c r="M79" s="77">
        <v>1</v>
      </c>
      <c r="N79" s="75">
        <f t="shared" si="2"/>
        <v>0.6666666666666666</v>
      </c>
    </row>
    <row r="80" spans="1:14" ht="12" customHeight="1">
      <c r="A80" s="74" t="str">
        <f>'Pregnant Women Participating'!A80</f>
        <v>Santee Sioux, NE</v>
      </c>
      <c r="B80" s="75">
        <v>0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6">
        <v>1</v>
      </c>
      <c r="K80" s="76">
        <v>1</v>
      </c>
      <c r="L80" s="76">
        <v>1</v>
      </c>
      <c r="M80" s="77">
        <v>1</v>
      </c>
      <c r="N80" s="75">
        <f t="shared" si="2"/>
        <v>0.3333333333333333</v>
      </c>
    </row>
    <row r="81" spans="1:14" ht="12" customHeight="1">
      <c r="A81" s="74" t="str">
        <f>'Pregnant Women Participating'!A81</f>
        <v>Winnebago Tribe, NE</v>
      </c>
      <c r="B81" s="75">
        <v>0</v>
      </c>
      <c r="C81" s="76"/>
      <c r="D81" s="76">
        <v>0</v>
      </c>
      <c r="E81" s="76">
        <v>0</v>
      </c>
      <c r="F81" s="76">
        <v>0</v>
      </c>
      <c r="G81" s="76"/>
      <c r="H81" s="76">
        <v>0</v>
      </c>
      <c r="I81" s="76">
        <v>1</v>
      </c>
      <c r="J81" s="76">
        <v>2</v>
      </c>
      <c r="K81" s="76">
        <v>2</v>
      </c>
      <c r="L81" s="76">
        <v>1</v>
      </c>
      <c r="M81" s="77">
        <v>5</v>
      </c>
      <c r="N81" s="75">
        <f t="shared" si="2"/>
        <v>1.1</v>
      </c>
    </row>
    <row r="82" spans="1:14" ht="12" customHeight="1">
      <c r="A82" s="74" t="str">
        <f>'Pregnant Women Participating'!A82</f>
        <v>Standing Rock Sioux Tribe, ND</v>
      </c>
      <c r="B82" s="75">
        <v>5</v>
      </c>
      <c r="C82" s="76">
        <v>3</v>
      </c>
      <c r="D82" s="76">
        <v>4</v>
      </c>
      <c r="E82" s="76">
        <v>1</v>
      </c>
      <c r="F82" s="76">
        <v>4</v>
      </c>
      <c r="G82" s="76">
        <v>4</v>
      </c>
      <c r="H82" s="76">
        <v>5</v>
      </c>
      <c r="I82" s="76">
        <v>5</v>
      </c>
      <c r="J82" s="76">
        <v>5</v>
      </c>
      <c r="K82" s="76">
        <v>4</v>
      </c>
      <c r="L82" s="76">
        <v>4</v>
      </c>
      <c r="M82" s="77">
        <v>4</v>
      </c>
      <c r="N82" s="75">
        <f t="shared" si="2"/>
        <v>4</v>
      </c>
    </row>
    <row r="83" spans="1:14" ht="12" customHeight="1">
      <c r="A83" s="74" t="str">
        <f>'Pregnant Women Participating'!A83</f>
        <v>Three Affiliated Tribes, ND</v>
      </c>
      <c r="B83" s="75">
        <v>2</v>
      </c>
      <c r="C83" s="76">
        <v>3</v>
      </c>
      <c r="D83" s="76">
        <v>3</v>
      </c>
      <c r="E83" s="76">
        <v>6</v>
      </c>
      <c r="F83" s="76">
        <v>2</v>
      </c>
      <c r="G83" s="76">
        <v>2</v>
      </c>
      <c r="H83" s="76">
        <v>1</v>
      </c>
      <c r="I83" s="76">
        <v>1</v>
      </c>
      <c r="J83" s="76">
        <v>1</v>
      </c>
      <c r="K83" s="76">
        <v>3</v>
      </c>
      <c r="L83" s="76">
        <v>0</v>
      </c>
      <c r="M83" s="77">
        <v>1</v>
      </c>
      <c r="N83" s="75">
        <f t="shared" si="2"/>
        <v>2.0833333333333335</v>
      </c>
    </row>
    <row r="84" spans="1:14" ht="12" customHeight="1">
      <c r="A84" s="74" t="str">
        <f>'Pregnant Women Participating'!A84</f>
        <v>Cheyenne River Sioux, SD</v>
      </c>
      <c r="B84" s="75">
        <v>3</v>
      </c>
      <c r="C84" s="76">
        <v>6</v>
      </c>
      <c r="D84" s="76">
        <v>4</v>
      </c>
      <c r="E84" s="76">
        <v>6</v>
      </c>
      <c r="F84" s="76">
        <v>4</v>
      </c>
      <c r="G84" s="76">
        <v>4</v>
      </c>
      <c r="H84" s="76">
        <v>8</v>
      </c>
      <c r="I84" s="76">
        <v>11</v>
      </c>
      <c r="J84" s="76">
        <v>8</v>
      </c>
      <c r="K84" s="76">
        <v>2</v>
      </c>
      <c r="L84" s="76">
        <v>2</v>
      </c>
      <c r="M84" s="77">
        <v>1</v>
      </c>
      <c r="N84" s="75">
        <f t="shared" si="2"/>
        <v>4.916666666666667</v>
      </c>
    </row>
    <row r="85" spans="1:14" ht="12" customHeight="1">
      <c r="A85" s="74" t="str">
        <f>'Pregnant Women Participating'!A85</f>
        <v>Rosebud Sioux, SD</v>
      </c>
      <c r="B85" s="75">
        <v>9</v>
      </c>
      <c r="C85" s="76">
        <v>10</v>
      </c>
      <c r="D85" s="76">
        <v>17</v>
      </c>
      <c r="E85" s="76">
        <v>15</v>
      </c>
      <c r="F85" s="76">
        <v>14</v>
      </c>
      <c r="G85" s="76">
        <v>18</v>
      </c>
      <c r="H85" s="76">
        <v>23</v>
      </c>
      <c r="I85" s="76">
        <v>25</v>
      </c>
      <c r="J85" s="76">
        <v>24</v>
      </c>
      <c r="K85" s="76">
        <v>19</v>
      </c>
      <c r="L85" s="76">
        <v>20</v>
      </c>
      <c r="M85" s="77">
        <v>22</v>
      </c>
      <c r="N85" s="75">
        <f t="shared" si="2"/>
        <v>18</v>
      </c>
    </row>
    <row r="86" spans="1:14" ht="12" customHeight="1">
      <c r="A86" s="74" t="str">
        <f>'Pregnant Women Participating'!A86</f>
        <v>Northern Arapahoe, WY</v>
      </c>
      <c r="B86" s="75">
        <v>0</v>
      </c>
      <c r="C86" s="76">
        <v>1</v>
      </c>
      <c r="D86" s="76">
        <v>2</v>
      </c>
      <c r="E86" s="76">
        <v>2</v>
      </c>
      <c r="F86" s="76">
        <v>4</v>
      </c>
      <c r="G86" s="76">
        <v>7</v>
      </c>
      <c r="H86" s="76">
        <v>5</v>
      </c>
      <c r="I86" s="76">
        <v>6</v>
      </c>
      <c r="J86" s="76">
        <v>7</v>
      </c>
      <c r="K86" s="76">
        <v>7</v>
      </c>
      <c r="L86" s="76">
        <v>8</v>
      </c>
      <c r="M86" s="77">
        <v>8</v>
      </c>
      <c r="N86" s="75">
        <f t="shared" si="2"/>
        <v>4.75</v>
      </c>
    </row>
    <row r="87" spans="1:14" ht="12" customHeight="1">
      <c r="A87" s="74" t="str">
        <f>'Pregnant Women Participating'!A87</f>
        <v>Shoshone Tribe, WY</v>
      </c>
      <c r="B87" s="75">
        <v>4</v>
      </c>
      <c r="C87" s="76">
        <v>3</v>
      </c>
      <c r="D87" s="76">
        <v>4</v>
      </c>
      <c r="E87" s="76">
        <v>4</v>
      </c>
      <c r="F87" s="76">
        <v>3</v>
      </c>
      <c r="G87" s="76">
        <v>3</v>
      </c>
      <c r="H87" s="76">
        <v>3</v>
      </c>
      <c r="I87" s="76">
        <v>4</v>
      </c>
      <c r="J87" s="76">
        <v>4</v>
      </c>
      <c r="K87" s="76">
        <v>4</v>
      </c>
      <c r="L87" s="76">
        <v>3</v>
      </c>
      <c r="M87" s="77">
        <v>3</v>
      </c>
      <c r="N87" s="75">
        <f t="shared" si="2"/>
        <v>3.5</v>
      </c>
    </row>
    <row r="88" spans="1:14" s="84" customFormat="1" ht="24.75" customHeight="1">
      <c r="A88" s="79" t="str">
        <f>'Pregnant Women Participating'!A88</f>
        <v>Mountain Plains</v>
      </c>
      <c r="B88" s="80">
        <v>17754</v>
      </c>
      <c r="C88" s="81">
        <v>18278</v>
      </c>
      <c r="D88" s="81">
        <v>18718</v>
      </c>
      <c r="E88" s="81">
        <v>18514</v>
      </c>
      <c r="F88" s="81">
        <v>17963</v>
      </c>
      <c r="G88" s="81">
        <v>18728</v>
      </c>
      <c r="H88" s="81">
        <v>18881</v>
      </c>
      <c r="I88" s="81">
        <v>18736</v>
      </c>
      <c r="J88" s="81">
        <v>18808</v>
      </c>
      <c r="K88" s="81">
        <v>18859</v>
      </c>
      <c r="L88" s="81">
        <v>19164</v>
      </c>
      <c r="M88" s="82">
        <v>19299</v>
      </c>
      <c r="N88" s="80">
        <f t="shared" si="2"/>
        <v>18641.833333333332</v>
      </c>
    </row>
    <row r="89" spans="1:14" ht="12" customHeight="1">
      <c r="A89" s="85" t="str">
        <f>'Pregnant Women Participating'!A89</f>
        <v>Alaska</v>
      </c>
      <c r="B89" s="75">
        <v>1623</v>
      </c>
      <c r="C89" s="76">
        <v>1628</v>
      </c>
      <c r="D89" s="76">
        <v>1599</v>
      </c>
      <c r="E89" s="76">
        <v>1562</v>
      </c>
      <c r="F89" s="76">
        <v>1593</v>
      </c>
      <c r="G89" s="76">
        <v>1584</v>
      </c>
      <c r="H89" s="76">
        <v>1590</v>
      </c>
      <c r="I89" s="76">
        <v>1626</v>
      </c>
      <c r="J89" s="76">
        <v>1605</v>
      </c>
      <c r="K89" s="76">
        <v>1599</v>
      </c>
      <c r="L89" s="76">
        <v>1601</v>
      </c>
      <c r="M89" s="77">
        <v>1620</v>
      </c>
      <c r="N89" s="75">
        <f t="shared" si="2"/>
        <v>1602.5</v>
      </c>
    </row>
    <row r="90" spans="1:14" ht="12" customHeight="1">
      <c r="A90" s="85" t="str">
        <f>'Pregnant Women Participating'!A90</f>
        <v>American Samoa</v>
      </c>
      <c r="B90" s="75">
        <v>49</v>
      </c>
      <c r="C90" s="76">
        <v>53</v>
      </c>
      <c r="D90" s="76">
        <v>56</v>
      </c>
      <c r="E90" s="76">
        <v>66</v>
      </c>
      <c r="F90" s="76">
        <v>64</v>
      </c>
      <c r="G90" s="76">
        <v>67</v>
      </c>
      <c r="H90" s="76">
        <v>70</v>
      </c>
      <c r="I90" s="76">
        <v>72</v>
      </c>
      <c r="J90" s="76">
        <v>77</v>
      </c>
      <c r="K90" s="76">
        <v>76</v>
      </c>
      <c r="L90" s="76">
        <v>75</v>
      </c>
      <c r="M90" s="77">
        <v>69</v>
      </c>
      <c r="N90" s="75">
        <f t="shared" si="2"/>
        <v>66.16666666666667</v>
      </c>
    </row>
    <row r="91" spans="1:14" ht="12" customHeight="1">
      <c r="A91" s="85" t="str">
        <f>'Pregnant Women Participating'!A91</f>
        <v>Arizona</v>
      </c>
      <c r="B91" s="75">
        <v>4267</v>
      </c>
      <c r="C91" s="76">
        <v>4490</v>
      </c>
      <c r="D91" s="76">
        <v>4554</v>
      </c>
      <c r="E91" s="76">
        <v>4513</v>
      </c>
      <c r="F91" s="76">
        <v>4589</v>
      </c>
      <c r="G91" s="76">
        <v>4766</v>
      </c>
      <c r="H91" s="76">
        <v>4884</v>
      </c>
      <c r="I91" s="76">
        <v>4898</v>
      </c>
      <c r="J91" s="76">
        <v>4931</v>
      </c>
      <c r="K91" s="76">
        <v>4845</v>
      </c>
      <c r="L91" s="76">
        <v>5050</v>
      </c>
      <c r="M91" s="77">
        <v>5113</v>
      </c>
      <c r="N91" s="75">
        <f t="shared" si="2"/>
        <v>4741.666666666667</v>
      </c>
    </row>
    <row r="92" spans="1:14" ht="12" customHeight="1">
      <c r="A92" s="85" t="str">
        <f>'Pregnant Women Participating'!A92</f>
        <v>California</v>
      </c>
      <c r="B92" s="75">
        <v>54688</v>
      </c>
      <c r="C92" s="76">
        <v>56799</v>
      </c>
      <c r="D92" s="76">
        <v>57302</v>
      </c>
      <c r="E92" s="76">
        <v>57832</v>
      </c>
      <c r="F92" s="76">
        <v>57203</v>
      </c>
      <c r="G92" s="76">
        <v>58963</v>
      </c>
      <c r="H92" s="76">
        <v>57303</v>
      </c>
      <c r="I92" s="76">
        <v>55777</v>
      </c>
      <c r="J92" s="76">
        <v>57433</v>
      </c>
      <c r="K92" s="76">
        <v>56299</v>
      </c>
      <c r="L92" s="76">
        <v>57127</v>
      </c>
      <c r="M92" s="77">
        <v>57787</v>
      </c>
      <c r="N92" s="75">
        <f t="shared" si="2"/>
        <v>57042.75</v>
      </c>
    </row>
    <row r="93" spans="1:14" ht="12" customHeight="1">
      <c r="A93" s="85" t="str">
        <f>'Pregnant Women Participating'!A93</f>
        <v>Guam</v>
      </c>
      <c r="B93" s="75">
        <v>192</v>
      </c>
      <c r="C93" s="76">
        <v>216</v>
      </c>
      <c r="D93" s="76">
        <v>219</v>
      </c>
      <c r="E93" s="76">
        <v>221</v>
      </c>
      <c r="F93" s="76">
        <v>216</v>
      </c>
      <c r="G93" s="76">
        <v>234</v>
      </c>
      <c r="H93" s="76">
        <v>234</v>
      </c>
      <c r="I93" s="76">
        <v>231</v>
      </c>
      <c r="J93" s="76">
        <v>227</v>
      </c>
      <c r="K93" s="76">
        <v>202</v>
      </c>
      <c r="L93" s="76">
        <v>200</v>
      </c>
      <c r="M93" s="77">
        <v>222</v>
      </c>
      <c r="N93" s="75">
        <f t="shared" si="2"/>
        <v>217.83333333333334</v>
      </c>
    </row>
    <row r="94" spans="1:14" ht="12" customHeight="1">
      <c r="A94" s="85" t="str">
        <f>'Pregnant Women Participating'!A94</f>
        <v>Hawaii</v>
      </c>
      <c r="B94" s="75">
        <v>1581</v>
      </c>
      <c r="C94" s="76">
        <v>1581</v>
      </c>
      <c r="D94" s="76">
        <v>1615</v>
      </c>
      <c r="E94" s="76">
        <v>1661</v>
      </c>
      <c r="F94" s="76">
        <v>1624</v>
      </c>
      <c r="G94" s="76">
        <v>1669</v>
      </c>
      <c r="H94" s="76">
        <v>1693</v>
      </c>
      <c r="I94" s="76">
        <v>1634</v>
      </c>
      <c r="J94" s="76">
        <v>1659</v>
      </c>
      <c r="K94" s="76">
        <v>1654</v>
      </c>
      <c r="L94" s="76">
        <v>1668</v>
      </c>
      <c r="M94" s="77">
        <v>1663</v>
      </c>
      <c r="N94" s="75">
        <f t="shared" si="2"/>
        <v>1641.8333333333333</v>
      </c>
    </row>
    <row r="95" spans="1:14" ht="12" customHeight="1">
      <c r="A95" s="85" t="str">
        <f>'Pregnant Women Participating'!A95</f>
        <v>Idaho</v>
      </c>
      <c r="B95" s="75">
        <v>3164</v>
      </c>
      <c r="C95" s="76">
        <v>3268</v>
      </c>
      <c r="D95" s="76">
        <v>3317</v>
      </c>
      <c r="E95" s="76">
        <v>3334</v>
      </c>
      <c r="F95" s="76">
        <v>3489</v>
      </c>
      <c r="G95" s="76">
        <v>3389</v>
      </c>
      <c r="H95" s="76">
        <v>3407</v>
      </c>
      <c r="I95" s="76">
        <v>3433</v>
      </c>
      <c r="J95" s="76">
        <v>3438</v>
      </c>
      <c r="K95" s="76">
        <v>3387</v>
      </c>
      <c r="L95" s="76">
        <v>3296</v>
      </c>
      <c r="M95" s="77">
        <v>3289</v>
      </c>
      <c r="N95" s="75">
        <f t="shared" si="2"/>
        <v>3350.9166666666665</v>
      </c>
    </row>
    <row r="96" spans="1:14" ht="12" customHeight="1">
      <c r="A96" s="85" t="str">
        <f>'Pregnant Women Participating'!A96</f>
        <v>Nevada</v>
      </c>
      <c r="B96" s="75">
        <v>714</v>
      </c>
      <c r="C96" s="76">
        <v>763</v>
      </c>
      <c r="D96" s="76">
        <v>782</v>
      </c>
      <c r="E96" s="76">
        <v>794</v>
      </c>
      <c r="F96" s="76">
        <v>814</v>
      </c>
      <c r="G96" s="76">
        <v>789</v>
      </c>
      <c r="H96" s="76">
        <v>804</v>
      </c>
      <c r="I96" s="76">
        <v>770</v>
      </c>
      <c r="J96" s="76">
        <v>750</v>
      </c>
      <c r="K96" s="76">
        <v>750</v>
      </c>
      <c r="L96" s="76">
        <v>769</v>
      </c>
      <c r="M96" s="77">
        <v>1346</v>
      </c>
      <c r="N96" s="75">
        <f t="shared" si="2"/>
        <v>820.4166666666666</v>
      </c>
    </row>
    <row r="97" spans="1:14" ht="12" customHeight="1">
      <c r="A97" s="85" t="str">
        <f>'Pregnant Women Participating'!A97</f>
        <v>Oregon</v>
      </c>
      <c r="B97" s="75">
        <v>6641</v>
      </c>
      <c r="C97" s="76">
        <v>6614</v>
      </c>
      <c r="D97" s="76">
        <v>6708</v>
      </c>
      <c r="E97" s="76">
        <v>6697</v>
      </c>
      <c r="F97" s="76">
        <v>6680</v>
      </c>
      <c r="G97" s="76">
        <v>6755</v>
      </c>
      <c r="H97" s="76">
        <v>6724</v>
      </c>
      <c r="I97" s="76">
        <v>6695</v>
      </c>
      <c r="J97" s="76">
        <v>6576</v>
      </c>
      <c r="K97" s="76">
        <v>6475</v>
      </c>
      <c r="L97" s="76">
        <v>6482</v>
      </c>
      <c r="M97" s="77">
        <v>6381</v>
      </c>
      <c r="N97" s="75">
        <f t="shared" si="2"/>
        <v>6619</v>
      </c>
    </row>
    <row r="98" spans="1:14" ht="12" customHeight="1">
      <c r="A98" s="85" t="str">
        <f>'Pregnant Women Participating'!A98</f>
        <v>Washington</v>
      </c>
      <c r="B98" s="75">
        <v>3541</v>
      </c>
      <c r="C98" s="76">
        <v>8568</v>
      </c>
      <c r="D98" s="76">
        <v>9636</v>
      </c>
      <c r="E98" s="76">
        <v>9554</v>
      </c>
      <c r="F98" s="76">
        <v>9458</v>
      </c>
      <c r="G98" s="76">
        <v>9661</v>
      </c>
      <c r="H98" s="76">
        <v>9607</v>
      </c>
      <c r="I98" s="76">
        <v>9431</v>
      </c>
      <c r="J98" s="76">
        <v>9401</v>
      </c>
      <c r="K98" s="76">
        <v>9304</v>
      </c>
      <c r="L98" s="76">
        <v>9341</v>
      </c>
      <c r="M98" s="77">
        <v>9265</v>
      </c>
      <c r="N98" s="75">
        <f t="shared" si="2"/>
        <v>8897.25</v>
      </c>
    </row>
    <row r="99" spans="1:14" ht="12" customHeight="1">
      <c r="A99" s="85" t="str">
        <f>'Pregnant Women Participating'!A99</f>
        <v>Northern Marianas</v>
      </c>
      <c r="B99" s="75">
        <v>80</v>
      </c>
      <c r="C99" s="76">
        <v>77</v>
      </c>
      <c r="D99" s="76">
        <v>76</v>
      </c>
      <c r="E99" s="76">
        <v>74</v>
      </c>
      <c r="F99" s="76">
        <v>76</v>
      </c>
      <c r="G99" s="76">
        <v>85</v>
      </c>
      <c r="H99" s="76">
        <v>86</v>
      </c>
      <c r="I99" s="76">
        <v>93</v>
      </c>
      <c r="J99" s="76">
        <v>92</v>
      </c>
      <c r="K99" s="76">
        <v>98</v>
      </c>
      <c r="L99" s="76">
        <v>91</v>
      </c>
      <c r="M99" s="77">
        <v>98</v>
      </c>
      <c r="N99" s="75">
        <f t="shared" si="2"/>
        <v>85.5</v>
      </c>
    </row>
    <row r="100" spans="1:14" ht="12" customHeight="1">
      <c r="A100" s="85" t="str">
        <f>'Pregnant Women Participating'!A100</f>
        <v>Inter-Tribal Council, AZ</v>
      </c>
      <c r="B100" s="75">
        <v>338</v>
      </c>
      <c r="C100" s="76">
        <v>376</v>
      </c>
      <c r="D100" s="76">
        <v>374</v>
      </c>
      <c r="E100" s="76">
        <v>373</v>
      </c>
      <c r="F100" s="76">
        <v>360</v>
      </c>
      <c r="G100" s="76">
        <v>383</v>
      </c>
      <c r="H100" s="76">
        <v>389</v>
      </c>
      <c r="I100" s="76">
        <v>394</v>
      </c>
      <c r="J100" s="76">
        <v>392</v>
      </c>
      <c r="K100" s="76">
        <v>406</v>
      </c>
      <c r="L100" s="76">
        <v>419</v>
      </c>
      <c r="M100" s="77">
        <v>374</v>
      </c>
      <c r="N100" s="75">
        <f t="shared" si="2"/>
        <v>381.5</v>
      </c>
    </row>
    <row r="101" spans="1:14" ht="12" customHeight="1">
      <c r="A101" s="85" t="str">
        <f>'Pregnant Women Participating'!A101</f>
        <v>Navajo Nation, AZ</v>
      </c>
      <c r="B101" s="75">
        <v>409</v>
      </c>
      <c r="C101" s="76">
        <v>412</v>
      </c>
      <c r="D101" s="76">
        <v>411</v>
      </c>
      <c r="E101" s="76">
        <v>435</v>
      </c>
      <c r="F101" s="76">
        <v>397</v>
      </c>
      <c r="G101" s="76">
        <v>399</v>
      </c>
      <c r="H101" s="76">
        <v>401</v>
      </c>
      <c r="I101" s="76">
        <v>380</v>
      </c>
      <c r="J101" s="76">
        <v>379</v>
      </c>
      <c r="K101" s="76">
        <v>394</v>
      </c>
      <c r="L101" s="76">
        <v>386</v>
      </c>
      <c r="M101" s="77">
        <v>406</v>
      </c>
      <c r="N101" s="75">
        <f t="shared" si="2"/>
        <v>400.75</v>
      </c>
    </row>
    <row r="102" spans="1:14" ht="12" customHeight="1">
      <c r="A102" s="85" t="str">
        <f>'Pregnant Women Participating'!A102</f>
        <v>Inter-Tribal Council, NV</v>
      </c>
      <c r="B102" s="75">
        <v>53</v>
      </c>
      <c r="C102" s="76">
        <v>48</v>
      </c>
      <c r="D102" s="76">
        <v>54</v>
      </c>
      <c r="E102" s="76">
        <v>55</v>
      </c>
      <c r="F102" s="76">
        <v>53</v>
      </c>
      <c r="G102" s="76">
        <v>53</v>
      </c>
      <c r="H102" s="76">
        <v>53</v>
      </c>
      <c r="I102" s="76">
        <v>50</v>
      </c>
      <c r="J102" s="76">
        <v>52</v>
      </c>
      <c r="K102" s="76">
        <v>54</v>
      </c>
      <c r="L102" s="76">
        <v>55</v>
      </c>
      <c r="M102" s="77">
        <v>51</v>
      </c>
      <c r="N102" s="75">
        <f>IF(SUM(B102:M102)&gt;0,AVERAGE(B102:M102),"0")</f>
        <v>52.583333333333336</v>
      </c>
    </row>
    <row r="103" spans="1:14" s="84" customFormat="1" ht="24.75" customHeight="1">
      <c r="A103" s="79" t="str">
        <f>'Pregnant Women Participating'!A103</f>
        <v>Western Region</v>
      </c>
      <c r="B103" s="80">
        <v>77340</v>
      </c>
      <c r="C103" s="81">
        <v>84893</v>
      </c>
      <c r="D103" s="81">
        <v>86703</v>
      </c>
      <c r="E103" s="81">
        <v>87171</v>
      </c>
      <c r="F103" s="81">
        <v>86616</v>
      </c>
      <c r="G103" s="81">
        <v>88797</v>
      </c>
      <c r="H103" s="81">
        <v>87245</v>
      </c>
      <c r="I103" s="81">
        <v>85484</v>
      </c>
      <c r="J103" s="81">
        <v>87012</v>
      </c>
      <c r="K103" s="81">
        <v>85543</v>
      </c>
      <c r="L103" s="81">
        <v>86560</v>
      </c>
      <c r="M103" s="82">
        <v>87684</v>
      </c>
      <c r="N103" s="80">
        <f>IF(SUM(B103:M103)&gt;0,AVERAGE(B103:M103),"0")</f>
        <v>85920.66666666667</v>
      </c>
    </row>
    <row r="104" spans="1:14" s="90" customFormat="1" ht="16.5" customHeight="1" thickBot="1">
      <c r="A104" s="86" t="str">
        <f>'Pregnant Women Participating'!A104</f>
        <v>TOTAL</v>
      </c>
      <c r="B104" s="87">
        <v>204717</v>
      </c>
      <c r="C104" s="88">
        <v>212732</v>
      </c>
      <c r="D104" s="88">
        <v>218607</v>
      </c>
      <c r="E104" s="88">
        <v>222573</v>
      </c>
      <c r="F104" s="88">
        <v>222642</v>
      </c>
      <c r="G104" s="88">
        <v>228799</v>
      </c>
      <c r="H104" s="88">
        <v>227836</v>
      </c>
      <c r="I104" s="88">
        <v>224843</v>
      </c>
      <c r="J104" s="88">
        <v>228477</v>
      </c>
      <c r="K104" s="88">
        <v>225260</v>
      </c>
      <c r="L104" s="88">
        <v>229347</v>
      </c>
      <c r="M104" s="89">
        <v>231210</v>
      </c>
      <c r="N104" s="87">
        <f>IF(SUM(B104:M104)&gt;0,AVERAGE(B104:M104),"0")</f>
        <v>223086.91666666666</v>
      </c>
    </row>
    <row r="105" s="78" customFormat="1" ht="12.75" customHeight="1" thickTop="1">
      <c r="A105" s="91"/>
    </row>
    <row r="106" ht="12">
      <c r="A106" s="91"/>
    </row>
    <row r="107" s="92" customFormat="1" ht="12.75">
      <c r="A107" s="64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3" customWidth="1"/>
    <col min="2" max="13" width="11.7109375" style="66" customWidth="1"/>
    <col min="14" max="14" width="13.7109375" style="66" customWidth="1"/>
    <col min="15" max="16384" width="9.140625" style="66" customWidth="1"/>
  </cols>
  <sheetData>
    <row r="1" spans="1:13" ht="12" customHeight="1">
      <c r="A1" s="64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" customHeight="1">
      <c r="A2" s="64" t="str">
        <f>'Pregnant Women Participating'!A2</f>
        <v>FISCAL YEAR 2010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>
      <c r="A3" s="67" t="str">
        <f>'Pregnant Women Participating'!A3</f>
        <v>Data as of December 11, 2015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s="73" customFormat="1" ht="24" customHeight="1">
      <c r="A5" s="69" t="s">
        <v>0</v>
      </c>
      <c r="B5" s="70">
        <f>DATE(RIGHT(A2,4)-1,10,1)</f>
        <v>40087</v>
      </c>
      <c r="C5" s="71">
        <f>DATE(RIGHT(A2,4)-1,11,1)</f>
        <v>40118</v>
      </c>
      <c r="D5" s="71">
        <f>DATE(RIGHT(A2,4)-1,12,1)</f>
        <v>40148</v>
      </c>
      <c r="E5" s="71">
        <f>DATE(RIGHT(A2,4),1,1)</f>
        <v>40179</v>
      </c>
      <c r="F5" s="71">
        <f>DATE(RIGHT(A2,4),2,1)</f>
        <v>40210</v>
      </c>
      <c r="G5" s="71">
        <f>DATE(RIGHT(A2,4),3,1)</f>
        <v>40238</v>
      </c>
      <c r="H5" s="71">
        <f>DATE(RIGHT(A2,4),4,1)</f>
        <v>40269</v>
      </c>
      <c r="I5" s="71">
        <f>DATE(RIGHT(A2,4),5,1)</f>
        <v>40299</v>
      </c>
      <c r="J5" s="71">
        <f>DATE(RIGHT(A2,4),6,1)</f>
        <v>40330</v>
      </c>
      <c r="K5" s="71">
        <f>DATE(RIGHT(A2,4),7,1)</f>
        <v>40360</v>
      </c>
      <c r="L5" s="71">
        <f>DATE(RIGHT(A2,4),8,1)</f>
        <v>40391</v>
      </c>
      <c r="M5" s="71">
        <f>DATE(RIGHT(A2,4),9,1)</f>
        <v>40422</v>
      </c>
      <c r="N5" s="72" t="s">
        <v>12</v>
      </c>
    </row>
    <row r="6" spans="1:14" s="78" customFormat="1" ht="12" customHeight="1">
      <c r="A6" s="74" t="str">
        <f>'Pregnant Women Participating'!A6</f>
        <v>Connecticut</v>
      </c>
      <c r="B6" s="75">
        <v>1066</v>
      </c>
      <c r="C6" s="76">
        <v>1698</v>
      </c>
      <c r="D6" s="76">
        <v>2061</v>
      </c>
      <c r="E6" s="76">
        <v>2023</v>
      </c>
      <c r="F6" s="76">
        <v>1995</v>
      </c>
      <c r="G6" s="76">
        <v>2209</v>
      </c>
      <c r="H6" s="76">
        <v>2149</v>
      </c>
      <c r="I6" s="76">
        <v>2145</v>
      </c>
      <c r="J6" s="76">
        <v>2163</v>
      </c>
      <c r="K6" s="76">
        <v>2216</v>
      </c>
      <c r="L6" s="76">
        <v>2270</v>
      </c>
      <c r="M6" s="77">
        <v>2243</v>
      </c>
      <c r="N6" s="75">
        <f aca="true" t="shared" si="0" ref="N6:N37">IF(SUM(B6:M6)&gt;0,AVERAGE(B6:M6),"0")</f>
        <v>2019.8333333333333</v>
      </c>
    </row>
    <row r="7" spans="1:14" s="78" customFormat="1" ht="12" customHeight="1">
      <c r="A7" s="74" t="str">
        <f>'Pregnant Women Participating'!A7</f>
        <v>Maine</v>
      </c>
      <c r="B7" s="75">
        <v>509</v>
      </c>
      <c r="C7" s="76">
        <v>342</v>
      </c>
      <c r="D7" s="76">
        <v>240</v>
      </c>
      <c r="E7" s="76">
        <v>225</v>
      </c>
      <c r="F7" s="76">
        <v>198</v>
      </c>
      <c r="G7" s="76">
        <v>182</v>
      </c>
      <c r="H7" s="76">
        <v>164</v>
      </c>
      <c r="I7" s="76">
        <v>172</v>
      </c>
      <c r="J7" s="76">
        <v>193</v>
      </c>
      <c r="K7" s="76">
        <v>204</v>
      </c>
      <c r="L7" s="76">
        <v>187</v>
      </c>
      <c r="M7" s="77">
        <v>174</v>
      </c>
      <c r="N7" s="75">
        <f t="shared" si="0"/>
        <v>232.5</v>
      </c>
    </row>
    <row r="8" spans="1:14" s="78" customFormat="1" ht="12" customHeight="1">
      <c r="A8" s="74" t="str">
        <f>'Pregnant Women Participating'!A8</f>
        <v>Massachusetts</v>
      </c>
      <c r="B8" s="75">
        <v>7335</v>
      </c>
      <c r="C8" s="76">
        <v>6939</v>
      </c>
      <c r="D8" s="76">
        <v>6708</v>
      </c>
      <c r="E8" s="76">
        <v>6554</v>
      </c>
      <c r="F8" s="76">
        <v>6224</v>
      </c>
      <c r="G8" s="76">
        <v>6098</v>
      </c>
      <c r="H8" s="76">
        <v>6000</v>
      </c>
      <c r="I8" s="76">
        <v>5817</v>
      </c>
      <c r="J8" s="76">
        <v>4605</v>
      </c>
      <c r="K8" s="76">
        <v>4803</v>
      </c>
      <c r="L8" s="76">
        <v>5277</v>
      </c>
      <c r="M8" s="77">
        <v>5102</v>
      </c>
      <c r="N8" s="75">
        <f t="shared" si="0"/>
        <v>5955.166666666667</v>
      </c>
    </row>
    <row r="9" spans="1:14" s="78" customFormat="1" ht="12" customHeight="1">
      <c r="A9" s="74" t="str">
        <f>'Pregnant Women Participating'!A9</f>
        <v>New Hampshire</v>
      </c>
      <c r="B9" s="75">
        <v>476</v>
      </c>
      <c r="C9" s="76">
        <v>368</v>
      </c>
      <c r="D9" s="76">
        <v>318</v>
      </c>
      <c r="E9" s="76">
        <v>266</v>
      </c>
      <c r="F9" s="76">
        <v>248</v>
      </c>
      <c r="G9" s="76">
        <v>254</v>
      </c>
      <c r="H9" s="76">
        <v>243</v>
      </c>
      <c r="I9" s="76">
        <v>244</v>
      </c>
      <c r="J9" s="76">
        <v>252</v>
      </c>
      <c r="K9" s="76">
        <v>251</v>
      </c>
      <c r="L9" s="76">
        <v>251</v>
      </c>
      <c r="M9" s="77">
        <v>258</v>
      </c>
      <c r="N9" s="75">
        <f t="shared" si="0"/>
        <v>285.75</v>
      </c>
    </row>
    <row r="10" spans="1:14" s="78" customFormat="1" ht="12" customHeight="1">
      <c r="A10" s="74" t="str">
        <f>'Pregnant Women Participating'!A10</f>
        <v>New York</v>
      </c>
      <c r="B10" s="75">
        <v>42007</v>
      </c>
      <c r="C10" s="76">
        <v>41846</v>
      </c>
      <c r="D10" s="76">
        <v>41964</v>
      </c>
      <c r="E10" s="76">
        <v>41688</v>
      </c>
      <c r="F10" s="76">
        <v>40896</v>
      </c>
      <c r="G10" s="76">
        <v>41004</v>
      </c>
      <c r="H10" s="76">
        <v>41056</v>
      </c>
      <c r="I10" s="76">
        <v>40868</v>
      </c>
      <c r="J10" s="76">
        <v>40971</v>
      </c>
      <c r="K10" s="76">
        <v>40964</v>
      </c>
      <c r="L10" s="76">
        <v>41613</v>
      </c>
      <c r="M10" s="77">
        <v>41728</v>
      </c>
      <c r="N10" s="75">
        <f t="shared" si="0"/>
        <v>41383.75</v>
      </c>
    </row>
    <row r="11" spans="1:14" s="78" customFormat="1" ht="12" customHeight="1">
      <c r="A11" s="74" t="str">
        <f>'Pregnant Women Participating'!A11</f>
        <v>Rhode Island</v>
      </c>
      <c r="B11" s="75">
        <v>678</v>
      </c>
      <c r="C11" s="76">
        <v>717</v>
      </c>
      <c r="D11" s="76">
        <v>706</v>
      </c>
      <c r="E11" s="76">
        <v>634</v>
      </c>
      <c r="F11" s="76">
        <v>617</v>
      </c>
      <c r="G11" s="76">
        <v>616</v>
      </c>
      <c r="H11" s="76">
        <v>574</v>
      </c>
      <c r="I11" s="76">
        <v>570</v>
      </c>
      <c r="J11" s="76">
        <v>578</v>
      </c>
      <c r="K11" s="76">
        <v>562</v>
      </c>
      <c r="L11" s="76">
        <v>568</v>
      </c>
      <c r="M11" s="77">
        <v>567</v>
      </c>
      <c r="N11" s="75">
        <f t="shared" si="0"/>
        <v>615.5833333333334</v>
      </c>
    </row>
    <row r="12" spans="1:14" s="78" customFormat="1" ht="12" customHeight="1">
      <c r="A12" s="74" t="str">
        <f>'Pregnant Women Participating'!A12</f>
        <v>Vermont</v>
      </c>
      <c r="B12" s="75">
        <v>339</v>
      </c>
      <c r="C12" s="76">
        <v>332</v>
      </c>
      <c r="D12" s="76">
        <v>325</v>
      </c>
      <c r="E12" s="76">
        <v>310</v>
      </c>
      <c r="F12" s="76">
        <v>307</v>
      </c>
      <c r="G12" s="76">
        <v>313</v>
      </c>
      <c r="H12" s="76">
        <v>314</v>
      </c>
      <c r="I12" s="76">
        <v>303</v>
      </c>
      <c r="J12" s="76">
        <v>320</v>
      </c>
      <c r="K12" s="76">
        <v>328</v>
      </c>
      <c r="L12" s="76">
        <v>323</v>
      </c>
      <c r="M12" s="77">
        <v>321</v>
      </c>
      <c r="N12" s="75">
        <f t="shared" si="0"/>
        <v>319.5833333333333</v>
      </c>
    </row>
    <row r="13" spans="1:14" s="78" customFormat="1" ht="12" customHeight="1">
      <c r="A13" s="74" t="str">
        <f>'Pregnant Women Participating'!A13</f>
        <v>Indian Township, ME</v>
      </c>
      <c r="B13" s="75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7">
        <v>0</v>
      </c>
      <c r="N13" s="75" t="str">
        <f t="shared" si="0"/>
        <v>0</v>
      </c>
    </row>
    <row r="14" spans="1:14" s="78" customFormat="1" ht="12" customHeight="1">
      <c r="A14" s="74" t="str">
        <f>'Pregnant Women Participating'!A14</f>
        <v>Pleasant Point, ME</v>
      </c>
      <c r="B14" s="75">
        <v>0</v>
      </c>
      <c r="C14" s="76">
        <v>1</v>
      </c>
      <c r="D14" s="76">
        <v>1</v>
      </c>
      <c r="E14" s="76">
        <v>0</v>
      </c>
      <c r="F14" s="76">
        <v>3</v>
      </c>
      <c r="G14" s="76">
        <v>2</v>
      </c>
      <c r="H14" s="76">
        <v>2</v>
      </c>
      <c r="I14" s="76">
        <v>1</v>
      </c>
      <c r="J14" s="76">
        <v>1</v>
      </c>
      <c r="K14" s="76">
        <v>2</v>
      </c>
      <c r="L14" s="76">
        <v>1</v>
      </c>
      <c r="M14" s="77">
        <v>0</v>
      </c>
      <c r="N14" s="75">
        <f t="shared" si="0"/>
        <v>1.1666666666666667</v>
      </c>
    </row>
    <row r="15" spans="1:14" s="78" customFormat="1" ht="12" customHeight="1">
      <c r="A15" s="74" t="str">
        <f>'Pregnant Women Participating'!A15</f>
        <v>Seneca Nation, NY</v>
      </c>
      <c r="B15" s="75">
        <v>7</v>
      </c>
      <c r="C15" s="76">
        <v>8</v>
      </c>
      <c r="D15" s="76">
        <v>6</v>
      </c>
      <c r="E15" s="76">
        <v>7</v>
      </c>
      <c r="F15" s="76">
        <v>4</v>
      </c>
      <c r="G15" s="76">
        <v>6</v>
      </c>
      <c r="H15" s="76">
        <v>3</v>
      </c>
      <c r="I15" s="76">
        <v>3</v>
      </c>
      <c r="J15" s="76">
        <v>2</v>
      </c>
      <c r="K15" s="76">
        <v>2</v>
      </c>
      <c r="L15" s="76">
        <v>1</v>
      </c>
      <c r="M15" s="77">
        <v>0</v>
      </c>
      <c r="N15" s="75">
        <f t="shared" si="0"/>
        <v>4.083333333333333</v>
      </c>
    </row>
    <row r="16" spans="1:14" s="83" customFormat="1" ht="24.75" customHeight="1">
      <c r="A16" s="79" t="str">
        <f>'Pregnant Women Participating'!A16</f>
        <v>Northeast Region</v>
      </c>
      <c r="B16" s="80">
        <v>52417</v>
      </c>
      <c r="C16" s="81">
        <v>52251</v>
      </c>
      <c r="D16" s="81">
        <v>52329</v>
      </c>
      <c r="E16" s="81">
        <v>51707</v>
      </c>
      <c r="F16" s="81">
        <v>50492</v>
      </c>
      <c r="G16" s="81">
        <v>50684</v>
      </c>
      <c r="H16" s="81">
        <v>50505</v>
      </c>
      <c r="I16" s="81">
        <v>50123</v>
      </c>
      <c r="J16" s="81">
        <v>49085</v>
      </c>
      <c r="K16" s="81">
        <v>49332</v>
      </c>
      <c r="L16" s="81">
        <v>50491</v>
      </c>
      <c r="M16" s="82">
        <v>50393</v>
      </c>
      <c r="N16" s="80">
        <f t="shared" si="0"/>
        <v>50817.416666666664</v>
      </c>
    </row>
    <row r="17" spans="1:14" ht="12" customHeight="1">
      <c r="A17" s="74" t="str">
        <f>'Pregnant Women Participating'!A17</f>
        <v>Delaware</v>
      </c>
      <c r="B17" s="75">
        <v>490</v>
      </c>
      <c r="C17" s="76">
        <v>486</v>
      </c>
      <c r="D17" s="76">
        <v>497</v>
      </c>
      <c r="E17" s="76">
        <v>478</v>
      </c>
      <c r="F17" s="76">
        <v>467</v>
      </c>
      <c r="G17" s="76">
        <v>433</v>
      </c>
      <c r="H17" s="76">
        <v>405</v>
      </c>
      <c r="I17" s="76">
        <v>441</v>
      </c>
      <c r="J17" s="76">
        <v>415</v>
      </c>
      <c r="K17" s="76">
        <v>377</v>
      </c>
      <c r="L17" s="76">
        <v>393</v>
      </c>
      <c r="M17" s="77">
        <v>375</v>
      </c>
      <c r="N17" s="75">
        <f t="shared" si="0"/>
        <v>438.0833333333333</v>
      </c>
    </row>
    <row r="18" spans="1:14" ht="12" customHeight="1">
      <c r="A18" s="74" t="str">
        <f>'Pregnant Women Participating'!A18</f>
        <v>District of Columbia</v>
      </c>
      <c r="B18" s="75">
        <v>1105</v>
      </c>
      <c r="C18" s="76">
        <v>1162</v>
      </c>
      <c r="D18" s="76">
        <v>1168</v>
      </c>
      <c r="E18" s="76">
        <v>1163</v>
      </c>
      <c r="F18" s="76">
        <v>1110</v>
      </c>
      <c r="G18" s="76">
        <v>1166</v>
      </c>
      <c r="H18" s="76">
        <v>1129</v>
      </c>
      <c r="I18" s="76">
        <v>1113</v>
      </c>
      <c r="J18" s="76">
        <v>1121</v>
      </c>
      <c r="K18" s="76">
        <v>1125</v>
      </c>
      <c r="L18" s="76">
        <v>1083</v>
      </c>
      <c r="M18" s="77">
        <v>995</v>
      </c>
      <c r="N18" s="75">
        <f t="shared" si="0"/>
        <v>1120</v>
      </c>
    </row>
    <row r="19" spans="1:14" ht="12" customHeight="1">
      <c r="A19" s="74" t="str">
        <f>'Pregnant Women Participating'!A19</f>
        <v>Maryland</v>
      </c>
      <c r="B19" s="75">
        <v>8794</v>
      </c>
      <c r="C19" s="76">
        <v>8757</v>
      </c>
      <c r="D19" s="76">
        <v>9126</v>
      </c>
      <c r="E19" s="76">
        <v>9540</v>
      </c>
      <c r="F19" s="76">
        <v>9550</v>
      </c>
      <c r="G19" s="76">
        <v>8538</v>
      </c>
      <c r="H19" s="76">
        <v>7857</v>
      </c>
      <c r="I19" s="76">
        <v>7813</v>
      </c>
      <c r="J19" s="76">
        <v>7855</v>
      </c>
      <c r="K19" s="76">
        <v>8195</v>
      </c>
      <c r="L19" s="76">
        <v>8286</v>
      </c>
      <c r="M19" s="77">
        <v>8366</v>
      </c>
      <c r="N19" s="75">
        <f t="shared" si="0"/>
        <v>8556.416666666666</v>
      </c>
    </row>
    <row r="20" spans="1:14" ht="12" customHeight="1">
      <c r="A20" s="74" t="str">
        <f>'Pregnant Women Participating'!A20</f>
        <v>New Jersey</v>
      </c>
      <c r="B20" s="75">
        <v>11430</v>
      </c>
      <c r="C20" s="76">
        <v>11740</v>
      </c>
      <c r="D20" s="76">
        <v>11176</v>
      </c>
      <c r="E20" s="76">
        <v>7035</v>
      </c>
      <c r="F20" s="76">
        <v>6490</v>
      </c>
      <c r="G20" s="76">
        <v>6566</v>
      </c>
      <c r="H20" s="76">
        <v>6572</v>
      </c>
      <c r="I20" s="76">
        <v>6538</v>
      </c>
      <c r="J20" s="76">
        <v>6404</v>
      </c>
      <c r="K20" s="76">
        <v>6268</v>
      </c>
      <c r="L20" s="76">
        <v>6314</v>
      </c>
      <c r="M20" s="77">
        <v>6109</v>
      </c>
      <c r="N20" s="75">
        <f t="shared" si="0"/>
        <v>7720.166666666667</v>
      </c>
    </row>
    <row r="21" spans="1:14" ht="12" customHeight="1">
      <c r="A21" s="74" t="str">
        <f>'Pregnant Women Participating'!A21</f>
        <v>Pennsylvania</v>
      </c>
      <c r="B21" s="75">
        <v>3050</v>
      </c>
      <c r="C21" s="76">
        <v>2710</v>
      </c>
      <c r="D21" s="76">
        <v>2386</v>
      </c>
      <c r="E21" s="76">
        <v>2262</v>
      </c>
      <c r="F21" s="76">
        <v>2147</v>
      </c>
      <c r="G21" s="76">
        <v>2181</v>
      </c>
      <c r="H21" s="76">
        <v>2105</v>
      </c>
      <c r="I21" s="76">
        <v>2090</v>
      </c>
      <c r="J21" s="76">
        <v>2107</v>
      </c>
      <c r="K21" s="76">
        <v>2103</v>
      </c>
      <c r="L21" s="76">
        <v>1656</v>
      </c>
      <c r="M21" s="77">
        <v>1683</v>
      </c>
      <c r="N21" s="75">
        <f t="shared" si="0"/>
        <v>2206.6666666666665</v>
      </c>
    </row>
    <row r="22" spans="1:14" ht="12" customHeight="1">
      <c r="A22" s="74" t="str">
        <f>'Pregnant Women Participating'!A22</f>
        <v>Puerto Rico</v>
      </c>
      <c r="B22" s="75">
        <v>5217</v>
      </c>
      <c r="C22" s="76">
        <v>4840</v>
      </c>
      <c r="D22" s="76">
        <v>4888</v>
      </c>
      <c r="E22" s="76">
        <v>4779</v>
      </c>
      <c r="F22" s="76">
        <v>5313</v>
      </c>
      <c r="G22" s="76">
        <v>5055</v>
      </c>
      <c r="H22" s="76">
        <v>5014</v>
      </c>
      <c r="I22" s="76">
        <v>4871</v>
      </c>
      <c r="J22" s="76">
        <v>5032</v>
      </c>
      <c r="K22" s="76">
        <v>4667</v>
      </c>
      <c r="L22" s="76">
        <v>4400</v>
      </c>
      <c r="M22" s="77">
        <v>4640</v>
      </c>
      <c r="N22" s="75">
        <f t="shared" si="0"/>
        <v>4893</v>
      </c>
    </row>
    <row r="23" spans="1:14" ht="12" customHeight="1">
      <c r="A23" s="74" t="str">
        <f>'Pregnant Women Participating'!A23</f>
        <v>Virginia</v>
      </c>
      <c r="B23" s="75">
        <v>5976</v>
      </c>
      <c r="C23" s="76">
        <v>6356</v>
      </c>
      <c r="D23" s="76">
        <v>6269</v>
      </c>
      <c r="E23" s="76">
        <v>5966</v>
      </c>
      <c r="F23" s="76">
        <v>5902</v>
      </c>
      <c r="G23" s="76">
        <v>5960</v>
      </c>
      <c r="H23" s="76">
        <v>5812</v>
      </c>
      <c r="I23" s="76">
        <v>5687</v>
      </c>
      <c r="J23" s="76">
        <v>5695</v>
      </c>
      <c r="K23" s="76">
        <v>5574</v>
      </c>
      <c r="L23" s="76">
        <v>5485</v>
      </c>
      <c r="M23" s="77">
        <v>5326</v>
      </c>
      <c r="N23" s="75">
        <f t="shared" si="0"/>
        <v>5834</v>
      </c>
    </row>
    <row r="24" spans="1:14" ht="12" customHeight="1">
      <c r="A24" s="74" t="str">
        <f>'Pregnant Women Participating'!A24</f>
        <v>Virgin Islands</v>
      </c>
      <c r="B24" s="75">
        <v>811</v>
      </c>
      <c r="C24" s="76">
        <v>812</v>
      </c>
      <c r="D24" s="76">
        <v>757</v>
      </c>
      <c r="E24" s="76">
        <v>778</v>
      </c>
      <c r="F24" s="76">
        <v>749</v>
      </c>
      <c r="G24" s="76">
        <v>748</v>
      </c>
      <c r="H24" s="76">
        <v>720</v>
      </c>
      <c r="I24" s="76">
        <v>701</v>
      </c>
      <c r="J24" s="76">
        <v>726</v>
      </c>
      <c r="K24" s="76">
        <v>732</v>
      </c>
      <c r="L24" s="76">
        <v>719</v>
      </c>
      <c r="M24" s="77">
        <v>706</v>
      </c>
      <c r="N24" s="75">
        <f t="shared" si="0"/>
        <v>746.5833333333334</v>
      </c>
    </row>
    <row r="25" spans="1:14" ht="12" customHeight="1">
      <c r="A25" s="74" t="str">
        <f>'Pregnant Women Participating'!A25</f>
        <v>West Virginia</v>
      </c>
      <c r="B25" s="75">
        <v>495</v>
      </c>
      <c r="C25" s="76">
        <v>497</v>
      </c>
      <c r="D25" s="76">
        <v>509</v>
      </c>
      <c r="E25" s="76">
        <v>536</v>
      </c>
      <c r="F25" s="76">
        <v>534</v>
      </c>
      <c r="G25" s="76">
        <v>568</v>
      </c>
      <c r="H25" s="76">
        <v>532</v>
      </c>
      <c r="I25" s="76">
        <v>511</v>
      </c>
      <c r="J25" s="76">
        <v>478</v>
      </c>
      <c r="K25" s="76">
        <v>455</v>
      </c>
      <c r="L25" s="76">
        <v>495</v>
      </c>
      <c r="M25" s="77">
        <v>513</v>
      </c>
      <c r="N25" s="75">
        <f t="shared" si="0"/>
        <v>510.25</v>
      </c>
    </row>
    <row r="26" spans="1:14" s="84" customFormat="1" ht="24.75" customHeight="1">
      <c r="A26" s="79" t="str">
        <f>'Pregnant Women Participating'!A26</f>
        <v>Mid-Atlantic Region</v>
      </c>
      <c r="B26" s="80">
        <v>37368</v>
      </c>
      <c r="C26" s="81">
        <v>37360</v>
      </c>
      <c r="D26" s="81">
        <v>36776</v>
      </c>
      <c r="E26" s="81">
        <v>32537</v>
      </c>
      <c r="F26" s="81">
        <v>32262</v>
      </c>
      <c r="G26" s="81">
        <v>31215</v>
      </c>
      <c r="H26" s="81">
        <v>30146</v>
      </c>
      <c r="I26" s="81">
        <v>29765</v>
      </c>
      <c r="J26" s="81">
        <v>29833</v>
      </c>
      <c r="K26" s="81">
        <v>29496</v>
      </c>
      <c r="L26" s="81">
        <v>28831</v>
      </c>
      <c r="M26" s="82">
        <v>28713</v>
      </c>
      <c r="N26" s="80">
        <f t="shared" si="0"/>
        <v>32025.166666666668</v>
      </c>
    </row>
    <row r="27" spans="1:14" ht="12" customHeight="1">
      <c r="A27" s="74" t="str">
        <f>'Pregnant Women Participating'!A27</f>
        <v>Alabama</v>
      </c>
      <c r="B27" s="75">
        <v>4671</v>
      </c>
      <c r="C27" s="76">
        <v>1324</v>
      </c>
      <c r="D27" s="76">
        <v>1117</v>
      </c>
      <c r="E27" s="76">
        <v>2868</v>
      </c>
      <c r="F27" s="76">
        <v>2713</v>
      </c>
      <c r="G27" s="76">
        <v>2759</v>
      </c>
      <c r="H27" s="76">
        <v>2716</v>
      </c>
      <c r="I27" s="76">
        <v>2703</v>
      </c>
      <c r="J27" s="76">
        <v>2719</v>
      </c>
      <c r="K27" s="76">
        <v>2765</v>
      </c>
      <c r="L27" s="76">
        <v>3809</v>
      </c>
      <c r="M27" s="77">
        <v>3985</v>
      </c>
      <c r="N27" s="75">
        <f t="shared" si="0"/>
        <v>2845.75</v>
      </c>
    </row>
    <row r="28" spans="1:14" ht="12" customHeight="1">
      <c r="A28" s="74" t="str">
        <f>'Pregnant Women Participating'!A28</f>
        <v>Florida</v>
      </c>
      <c r="B28" s="75">
        <v>23945</v>
      </c>
      <c r="C28" s="76">
        <v>22444</v>
      </c>
      <c r="D28" s="76">
        <v>21096</v>
      </c>
      <c r="E28" s="76">
        <v>23106</v>
      </c>
      <c r="F28" s="76">
        <v>25351</v>
      </c>
      <c r="G28" s="76">
        <v>26176</v>
      </c>
      <c r="H28" s="76">
        <v>25640</v>
      </c>
      <c r="I28" s="76">
        <v>24724</v>
      </c>
      <c r="J28" s="76">
        <v>24290</v>
      </c>
      <c r="K28" s="76">
        <v>23930</v>
      </c>
      <c r="L28" s="76">
        <v>23707</v>
      </c>
      <c r="M28" s="77">
        <v>23875</v>
      </c>
      <c r="N28" s="75">
        <f t="shared" si="0"/>
        <v>24023.666666666668</v>
      </c>
    </row>
    <row r="29" spans="1:14" ht="12" customHeight="1">
      <c r="A29" s="74" t="str">
        <f>'Pregnant Women Participating'!A29</f>
        <v>Georgia</v>
      </c>
      <c r="B29" s="75">
        <v>14788</v>
      </c>
      <c r="C29" s="76">
        <v>14422</v>
      </c>
      <c r="D29" s="76">
        <v>13988</v>
      </c>
      <c r="E29" s="76">
        <v>13827</v>
      </c>
      <c r="F29" s="76">
        <v>13438</v>
      </c>
      <c r="G29" s="76">
        <v>13566</v>
      </c>
      <c r="H29" s="76">
        <v>13255</v>
      </c>
      <c r="I29" s="76">
        <v>13133</v>
      </c>
      <c r="J29" s="76">
        <v>13122</v>
      </c>
      <c r="K29" s="76">
        <v>13126</v>
      </c>
      <c r="L29" s="76">
        <v>13365</v>
      </c>
      <c r="M29" s="77">
        <v>13257</v>
      </c>
      <c r="N29" s="75">
        <f t="shared" si="0"/>
        <v>13607.25</v>
      </c>
    </row>
    <row r="30" spans="1:14" ht="12" customHeight="1">
      <c r="A30" s="74" t="str">
        <f>'Pregnant Women Participating'!A30</f>
        <v>Georgia</v>
      </c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75" t="str">
        <f t="shared" si="0"/>
        <v>0</v>
      </c>
    </row>
    <row r="31" spans="1:14" ht="12" customHeight="1">
      <c r="A31" s="74" t="str">
        <f>'Pregnant Women Participating'!A31</f>
        <v>Kentucky</v>
      </c>
      <c r="B31" s="75">
        <v>4631</v>
      </c>
      <c r="C31" s="76">
        <v>2151</v>
      </c>
      <c r="D31" s="76">
        <v>1968</v>
      </c>
      <c r="E31" s="76">
        <v>1799</v>
      </c>
      <c r="F31" s="76">
        <v>1616</v>
      </c>
      <c r="G31" s="76">
        <v>1666</v>
      </c>
      <c r="H31" s="76">
        <v>1469</v>
      </c>
      <c r="I31" s="76">
        <v>2734</v>
      </c>
      <c r="J31" s="76">
        <v>5564</v>
      </c>
      <c r="K31" s="76">
        <v>5916</v>
      </c>
      <c r="L31" s="76">
        <v>7272</v>
      </c>
      <c r="M31" s="77">
        <v>7871</v>
      </c>
      <c r="N31" s="75">
        <f t="shared" si="0"/>
        <v>3721.4166666666665</v>
      </c>
    </row>
    <row r="32" spans="1:14" ht="12" customHeight="1">
      <c r="A32" s="74" t="str">
        <f>'Pregnant Women Participating'!A32</f>
        <v>Mississippi</v>
      </c>
      <c r="B32" s="75">
        <v>1343</v>
      </c>
      <c r="C32" s="76">
        <v>1268</v>
      </c>
      <c r="D32" s="76">
        <v>1278</v>
      </c>
      <c r="E32" s="76">
        <v>1248</v>
      </c>
      <c r="F32" s="76">
        <v>1792</v>
      </c>
      <c r="G32" s="76">
        <v>1283</v>
      </c>
      <c r="H32" s="76">
        <v>1348</v>
      </c>
      <c r="I32" s="76">
        <v>1328</v>
      </c>
      <c r="J32" s="76">
        <v>1422</v>
      </c>
      <c r="K32" s="76">
        <v>1367</v>
      </c>
      <c r="L32" s="76">
        <v>1435</v>
      </c>
      <c r="M32" s="77">
        <v>1467</v>
      </c>
      <c r="N32" s="75">
        <f t="shared" si="0"/>
        <v>1381.5833333333333</v>
      </c>
    </row>
    <row r="33" spans="1:14" ht="12" customHeight="1">
      <c r="A33" s="74" t="str">
        <f>'Pregnant Women Participating'!A33</f>
        <v>North Carolina</v>
      </c>
      <c r="B33" s="75">
        <v>9361</v>
      </c>
      <c r="C33" s="76">
        <v>8427</v>
      </c>
      <c r="D33" s="76">
        <v>10588</v>
      </c>
      <c r="E33" s="76">
        <v>10700</v>
      </c>
      <c r="F33" s="76">
        <v>10798</v>
      </c>
      <c r="G33" s="76">
        <v>11135</v>
      </c>
      <c r="H33" s="76">
        <v>11289</v>
      </c>
      <c r="I33" s="76">
        <v>11423</v>
      </c>
      <c r="J33" s="76">
        <v>11545</v>
      </c>
      <c r="K33" s="76">
        <v>11676</v>
      </c>
      <c r="L33" s="76">
        <v>11772</v>
      </c>
      <c r="M33" s="77">
        <v>11873</v>
      </c>
      <c r="N33" s="75">
        <f t="shared" si="0"/>
        <v>10882.25</v>
      </c>
    </row>
    <row r="34" spans="1:14" ht="12" customHeight="1">
      <c r="A34" s="74" t="str">
        <f>'Pregnant Women Participating'!A34</f>
        <v>South Carolina</v>
      </c>
      <c r="B34" s="75">
        <v>2742</v>
      </c>
      <c r="C34" s="76">
        <v>2486</v>
      </c>
      <c r="D34" s="76">
        <v>2428</v>
      </c>
      <c r="E34" s="76">
        <v>2408</v>
      </c>
      <c r="F34" s="76">
        <v>2337</v>
      </c>
      <c r="G34" s="76">
        <v>2663</v>
      </c>
      <c r="H34" s="76">
        <v>2662</v>
      </c>
      <c r="I34" s="76">
        <v>2712</v>
      </c>
      <c r="J34" s="76">
        <v>2752</v>
      </c>
      <c r="K34" s="76">
        <v>2759</v>
      </c>
      <c r="L34" s="76">
        <v>2808</v>
      </c>
      <c r="M34" s="77">
        <v>2873</v>
      </c>
      <c r="N34" s="75">
        <f t="shared" si="0"/>
        <v>2635.8333333333335</v>
      </c>
    </row>
    <row r="35" spans="1:14" ht="12" customHeight="1">
      <c r="A35" s="74" t="str">
        <f>'Pregnant Women Participating'!A35</f>
        <v>Tennessee</v>
      </c>
      <c r="B35" s="75">
        <v>832</v>
      </c>
      <c r="C35" s="76">
        <v>1630</v>
      </c>
      <c r="D35" s="76">
        <v>2465</v>
      </c>
      <c r="E35" s="76">
        <v>2780</v>
      </c>
      <c r="F35" s="76">
        <v>2970</v>
      </c>
      <c r="G35" s="76">
        <v>3277</v>
      </c>
      <c r="H35" s="76">
        <v>3378</v>
      </c>
      <c r="I35" s="76">
        <v>3417</v>
      </c>
      <c r="J35" s="76">
        <v>3457</v>
      </c>
      <c r="K35" s="76">
        <v>3416</v>
      </c>
      <c r="L35" s="76">
        <v>3411</v>
      </c>
      <c r="M35" s="77">
        <v>3328</v>
      </c>
      <c r="N35" s="75">
        <f t="shared" si="0"/>
        <v>2863.4166666666665</v>
      </c>
    </row>
    <row r="36" spans="1:14" ht="12" customHeight="1">
      <c r="A36" s="74" t="str">
        <f>'Pregnant Women Participating'!A36</f>
        <v>Choctaw Indians, MS</v>
      </c>
      <c r="B36" s="75">
        <v>22</v>
      </c>
      <c r="C36" s="76">
        <v>16</v>
      </c>
      <c r="D36" s="76">
        <v>14</v>
      </c>
      <c r="E36" s="76">
        <v>11</v>
      </c>
      <c r="F36" s="76">
        <v>14</v>
      </c>
      <c r="G36" s="76">
        <v>16</v>
      </c>
      <c r="H36" s="76">
        <v>16</v>
      </c>
      <c r="I36" s="76">
        <v>15</v>
      </c>
      <c r="J36" s="76">
        <v>14</v>
      </c>
      <c r="K36" s="76">
        <v>10</v>
      </c>
      <c r="L36" s="76">
        <v>7</v>
      </c>
      <c r="M36" s="77">
        <v>12</v>
      </c>
      <c r="N36" s="75">
        <f t="shared" si="0"/>
        <v>13.916666666666666</v>
      </c>
    </row>
    <row r="37" spans="1:14" ht="12" customHeight="1">
      <c r="A37" s="74" t="str">
        <f>'Pregnant Women Participating'!A37</f>
        <v>Eastern Cherokee, NC</v>
      </c>
      <c r="B37" s="75">
        <v>15</v>
      </c>
      <c r="C37" s="76">
        <v>15</v>
      </c>
      <c r="D37" s="76">
        <v>13</v>
      </c>
      <c r="E37" s="76">
        <v>13</v>
      </c>
      <c r="F37" s="76">
        <v>10</v>
      </c>
      <c r="G37" s="76">
        <v>10</v>
      </c>
      <c r="H37" s="76">
        <v>6</v>
      </c>
      <c r="I37" s="76">
        <v>2</v>
      </c>
      <c r="J37" s="76">
        <v>19</v>
      </c>
      <c r="K37" s="76">
        <v>25</v>
      </c>
      <c r="L37" s="76">
        <v>21</v>
      </c>
      <c r="M37" s="77">
        <v>21</v>
      </c>
      <c r="N37" s="75">
        <f t="shared" si="0"/>
        <v>14.166666666666666</v>
      </c>
    </row>
    <row r="38" spans="1:14" s="84" customFormat="1" ht="24.75" customHeight="1">
      <c r="A38" s="79" t="str">
        <f>'Pregnant Women Participating'!A38</f>
        <v>Southeast Region</v>
      </c>
      <c r="B38" s="80">
        <v>62350</v>
      </c>
      <c r="C38" s="81">
        <v>54183</v>
      </c>
      <c r="D38" s="81">
        <v>54955</v>
      </c>
      <c r="E38" s="81">
        <v>58760</v>
      </c>
      <c r="F38" s="81">
        <v>61039</v>
      </c>
      <c r="G38" s="81">
        <v>62551</v>
      </c>
      <c r="H38" s="81">
        <v>61779</v>
      </c>
      <c r="I38" s="81">
        <v>62191</v>
      </c>
      <c r="J38" s="81">
        <v>64904</v>
      </c>
      <c r="K38" s="81">
        <v>64990</v>
      </c>
      <c r="L38" s="81">
        <v>67607</v>
      </c>
      <c r="M38" s="82">
        <v>68562</v>
      </c>
      <c r="N38" s="80">
        <f aca="true" t="shared" si="1" ref="N38:N69">IF(SUM(B38:M38)&gt;0,AVERAGE(B38:M38),"0")</f>
        <v>61989.25</v>
      </c>
    </row>
    <row r="39" spans="1:14" ht="12" customHeight="1">
      <c r="A39" s="74" t="str">
        <f>'Pregnant Women Participating'!A39</f>
        <v>Illinois</v>
      </c>
      <c r="B39" s="75">
        <v>13780</v>
      </c>
      <c r="C39" s="76">
        <v>13351</v>
      </c>
      <c r="D39" s="76">
        <v>12971</v>
      </c>
      <c r="E39" s="76">
        <v>12735</v>
      </c>
      <c r="F39" s="76">
        <v>12528</v>
      </c>
      <c r="G39" s="76">
        <v>12736</v>
      </c>
      <c r="H39" s="76">
        <v>12593</v>
      </c>
      <c r="I39" s="76">
        <v>12524</v>
      </c>
      <c r="J39" s="76">
        <v>12701</v>
      </c>
      <c r="K39" s="76">
        <v>12679</v>
      </c>
      <c r="L39" s="76">
        <v>12803</v>
      </c>
      <c r="M39" s="77">
        <v>12875</v>
      </c>
      <c r="N39" s="75">
        <f t="shared" si="1"/>
        <v>12856.333333333334</v>
      </c>
    </row>
    <row r="40" spans="1:14" ht="12" customHeight="1">
      <c r="A40" s="74" t="str">
        <f>'Pregnant Women Participating'!A40</f>
        <v>Indiana</v>
      </c>
      <c r="B40" s="75">
        <v>4490</v>
      </c>
      <c r="C40" s="76">
        <v>4721</v>
      </c>
      <c r="D40" s="76">
        <v>4426</v>
      </c>
      <c r="E40" s="76">
        <v>3972</v>
      </c>
      <c r="F40" s="76">
        <v>3677</v>
      </c>
      <c r="G40" s="76">
        <v>3738</v>
      </c>
      <c r="H40" s="76">
        <v>3662</v>
      </c>
      <c r="I40" s="76">
        <v>3544</v>
      </c>
      <c r="J40" s="76">
        <v>3508</v>
      </c>
      <c r="K40" s="76">
        <v>3432</v>
      </c>
      <c r="L40" s="76">
        <v>3551</v>
      </c>
      <c r="M40" s="77">
        <v>3549</v>
      </c>
      <c r="N40" s="75">
        <f t="shared" si="1"/>
        <v>3855.8333333333335</v>
      </c>
    </row>
    <row r="41" spans="1:14" ht="12" customHeight="1">
      <c r="A41" s="74" t="str">
        <f>'Pregnant Women Participating'!A41</f>
        <v>Michigan</v>
      </c>
      <c r="B41" s="75">
        <v>6201</v>
      </c>
      <c r="C41" s="76">
        <v>5555</v>
      </c>
      <c r="D41" s="76">
        <v>5288</v>
      </c>
      <c r="E41" s="76">
        <v>5128</v>
      </c>
      <c r="F41" s="76">
        <v>4913</v>
      </c>
      <c r="G41" s="76">
        <v>5100</v>
      </c>
      <c r="H41" s="76">
        <v>5074</v>
      </c>
      <c r="I41" s="76">
        <v>5086</v>
      </c>
      <c r="J41" s="76">
        <v>5193</v>
      </c>
      <c r="K41" s="76">
        <v>5213</v>
      </c>
      <c r="L41" s="76">
        <v>5316</v>
      </c>
      <c r="M41" s="77">
        <v>5353</v>
      </c>
      <c r="N41" s="75">
        <f t="shared" si="1"/>
        <v>5285</v>
      </c>
    </row>
    <row r="42" spans="1:14" ht="12" customHeight="1">
      <c r="A42" s="74" t="str">
        <f>'Pregnant Women Participating'!A42</f>
        <v>Minnesota</v>
      </c>
      <c r="B42" s="75">
        <v>6164</v>
      </c>
      <c r="C42" s="76">
        <v>6035</v>
      </c>
      <c r="D42" s="76">
        <v>6037</v>
      </c>
      <c r="E42" s="76">
        <v>6056</v>
      </c>
      <c r="F42" s="76">
        <v>5881</v>
      </c>
      <c r="G42" s="76">
        <v>5994</v>
      </c>
      <c r="H42" s="76">
        <v>5973</v>
      </c>
      <c r="I42" s="76">
        <v>5914</v>
      </c>
      <c r="J42" s="76">
        <v>5784</v>
      </c>
      <c r="K42" s="76">
        <v>5831</v>
      </c>
      <c r="L42" s="76">
        <v>5779</v>
      </c>
      <c r="M42" s="77">
        <v>5809</v>
      </c>
      <c r="N42" s="75">
        <f t="shared" si="1"/>
        <v>5938.083333333333</v>
      </c>
    </row>
    <row r="43" spans="1:14" ht="12" customHeight="1">
      <c r="A43" s="74" t="str">
        <f>'Pregnant Women Participating'!A43</f>
        <v>Ohio</v>
      </c>
      <c r="B43" s="75">
        <v>10182</v>
      </c>
      <c r="C43" s="76">
        <v>7284</v>
      </c>
      <c r="D43" s="76">
        <v>4800</v>
      </c>
      <c r="E43" s="76">
        <v>3178</v>
      </c>
      <c r="F43" s="76">
        <v>2669</v>
      </c>
      <c r="G43" s="76">
        <v>2419</v>
      </c>
      <c r="H43" s="76">
        <v>2303</v>
      </c>
      <c r="I43" s="76">
        <v>2175</v>
      </c>
      <c r="J43" s="76">
        <v>2164</v>
      </c>
      <c r="K43" s="76">
        <v>2092</v>
      </c>
      <c r="L43" s="76">
        <v>2157</v>
      </c>
      <c r="M43" s="77">
        <v>2116</v>
      </c>
      <c r="N43" s="75">
        <f t="shared" si="1"/>
        <v>3628.25</v>
      </c>
    </row>
    <row r="44" spans="1:14" ht="12" customHeight="1">
      <c r="A44" s="74" t="str">
        <f>'Pregnant Women Participating'!A44</f>
        <v>Wisconsin</v>
      </c>
      <c r="B44" s="75">
        <v>2897</v>
      </c>
      <c r="C44" s="76">
        <v>2686</v>
      </c>
      <c r="D44" s="76">
        <v>2556</v>
      </c>
      <c r="E44" s="76">
        <v>2443</v>
      </c>
      <c r="F44" s="76">
        <v>2326</v>
      </c>
      <c r="G44" s="76">
        <v>2353</v>
      </c>
      <c r="H44" s="76">
        <v>2280</v>
      </c>
      <c r="I44" s="76">
        <v>2221</v>
      </c>
      <c r="J44" s="76">
        <v>2261</v>
      </c>
      <c r="K44" s="76">
        <v>2265</v>
      </c>
      <c r="L44" s="76">
        <v>2251</v>
      </c>
      <c r="M44" s="77">
        <v>2243</v>
      </c>
      <c r="N44" s="75">
        <f t="shared" si="1"/>
        <v>2398.5</v>
      </c>
    </row>
    <row r="45" spans="1:14" s="84" customFormat="1" ht="24.75" customHeight="1">
      <c r="A45" s="79" t="str">
        <f>'Pregnant Women Participating'!A45</f>
        <v>Midwest Region</v>
      </c>
      <c r="B45" s="80">
        <v>43714</v>
      </c>
      <c r="C45" s="81">
        <v>39632</v>
      </c>
      <c r="D45" s="81">
        <v>36078</v>
      </c>
      <c r="E45" s="81">
        <v>33512</v>
      </c>
      <c r="F45" s="81">
        <v>31994</v>
      </c>
      <c r="G45" s="81">
        <v>32340</v>
      </c>
      <c r="H45" s="81">
        <v>31885</v>
      </c>
      <c r="I45" s="81">
        <v>31464</v>
      </c>
      <c r="J45" s="81">
        <v>31611</v>
      </c>
      <c r="K45" s="81">
        <v>31512</v>
      </c>
      <c r="L45" s="81">
        <v>31857</v>
      </c>
      <c r="M45" s="82">
        <v>31945</v>
      </c>
      <c r="N45" s="80">
        <f t="shared" si="1"/>
        <v>33962</v>
      </c>
    </row>
    <row r="46" spans="1:14" ht="12" customHeight="1">
      <c r="A46" s="74" t="str">
        <f>'Pregnant Women Participating'!A46</f>
        <v>Arkansas</v>
      </c>
      <c r="B46" s="75">
        <v>1073</v>
      </c>
      <c r="C46" s="76">
        <v>1212</v>
      </c>
      <c r="D46" s="76">
        <v>1204</v>
      </c>
      <c r="E46" s="76">
        <v>1101</v>
      </c>
      <c r="F46" s="76">
        <v>1006</v>
      </c>
      <c r="G46" s="76">
        <v>948</v>
      </c>
      <c r="H46" s="76">
        <v>916</v>
      </c>
      <c r="I46" s="76">
        <v>881</v>
      </c>
      <c r="J46" s="76">
        <v>862</v>
      </c>
      <c r="K46" s="76">
        <v>863</v>
      </c>
      <c r="L46" s="76">
        <v>810</v>
      </c>
      <c r="M46" s="77">
        <v>790</v>
      </c>
      <c r="N46" s="75">
        <f t="shared" si="1"/>
        <v>972.1666666666666</v>
      </c>
    </row>
    <row r="47" spans="1:14" ht="12" customHeight="1">
      <c r="A47" s="74" t="str">
        <f>'Pregnant Women Participating'!A47</f>
        <v>Louisiana</v>
      </c>
      <c r="B47" s="75">
        <v>2669</v>
      </c>
      <c r="C47" s="76">
        <v>2873</v>
      </c>
      <c r="D47" s="76">
        <v>2929</v>
      </c>
      <c r="E47" s="76">
        <v>2921</v>
      </c>
      <c r="F47" s="76">
        <v>2835</v>
      </c>
      <c r="G47" s="76">
        <v>2694</v>
      </c>
      <c r="H47" s="76">
        <v>2535</v>
      </c>
      <c r="I47" s="76">
        <v>1890</v>
      </c>
      <c r="J47" s="76">
        <v>1839</v>
      </c>
      <c r="K47" s="76">
        <v>1861</v>
      </c>
      <c r="L47" s="76">
        <v>1902</v>
      </c>
      <c r="M47" s="77">
        <v>1941</v>
      </c>
      <c r="N47" s="75">
        <f t="shared" si="1"/>
        <v>2407.4166666666665</v>
      </c>
    </row>
    <row r="48" spans="1:14" ht="12" customHeight="1">
      <c r="A48" s="74" t="str">
        <f>'Pregnant Women Participating'!A48</f>
        <v>New Mexico</v>
      </c>
      <c r="B48" s="75">
        <v>705</v>
      </c>
      <c r="C48" s="76">
        <v>840</v>
      </c>
      <c r="D48" s="76">
        <v>874</v>
      </c>
      <c r="E48" s="76">
        <v>863</v>
      </c>
      <c r="F48" s="76">
        <v>851</v>
      </c>
      <c r="G48" s="76">
        <v>845</v>
      </c>
      <c r="H48" s="76">
        <v>717</v>
      </c>
      <c r="I48" s="76">
        <v>597</v>
      </c>
      <c r="J48" s="76">
        <v>759</v>
      </c>
      <c r="K48" s="76">
        <v>729</v>
      </c>
      <c r="L48" s="76">
        <v>756</v>
      </c>
      <c r="M48" s="77">
        <v>799</v>
      </c>
      <c r="N48" s="75">
        <f t="shared" si="1"/>
        <v>777.9166666666666</v>
      </c>
    </row>
    <row r="49" spans="1:14" ht="12" customHeight="1">
      <c r="A49" s="74" t="str">
        <f>'Pregnant Women Participating'!A49</f>
        <v>Oklahoma</v>
      </c>
      <c r="B49" s="75">
        <v>2487</v>
      </c>
      <c r="C49" s="76">
        <v>2486</v>
      </c>
      <c r="D49" s="76">
        <v>2488</v>
      </c>
      <c r="E49" s="76">
        <v>2455</v>
      </c>
      <c r="F49" s="76">
        <v>2420</v>
      </c>
      <c r="G49" s="76">
        <v>2442</v>
      </c>
      <c r="H49" s="76">
        <v>2390</v>
      </c>
      <c r="I49" s="76">
        <v>2375</v>
      </c>
      <c r="J49" s="76">
        <v>2314</v>
      </c>
      <c r="K49" s="76">
        <v>2281</v>
      </c>
      <c r="L49" s="76">
        <v>2335</v>
      </c>
      <c r="M49" s="77">
        <v>2285</v>
      </c>
      <c r="N49" s="75">
        <f t="shared" si="1"/>
        <v>2396.5</v>
      </c>
    </row>
    <row r="50" spans="1:14" ht="12" customHeight="1">
      <c r="A50" s="74" t="str">
        <f>'Pregnant Women Participating'!A50</f>
        <v>Texas</v>
      </c>
      <c r="B50" s="75">
        <v>96259</v>
      </c>
      <c r="C50" s="76">
        <v>84793</v>
      </c>
      <c r="D50" s="76">
        <v>78315</v>
      </c>
      <c r="E50" s="76">
        <v>74209</v>
      </c>
      <c r="F50" s="76">
        <v>73701</v>
      </c>
      <c r="G50" s="76">
        <v>74233</v>
      </c>
      <c r="H50" s="76">
        <v>73862</v>
      </c>
      <c r="I50" s="76">
        <v>74095</v>
      </c>
      <c r="J50" s="76">
        <v>73645</v>
      </c>
      <c r="K50" s="76">
        <v>73028</v>
      </c>
      <c r="L50" s="76">
        <v>72697</v>
      </c>
      <c r="M50" s="77">
        <v>72482</v>
      </c>
      <c r="N50" s="75">
        <f t="shared" si="1"/>
        <v>76776.58333333333</v>
      </c>
    </row>
    <row r="51" spans="1:14" ht="12" customHeight="1">
      <c r="A51" s="74" t="str">
        <f>'Pregnant Women Participating'!A51</f>
        <v>Acoma, Canoncito &amp; Laguna, NM</v>
      </c>
      <c r="B51" s="75">
        <v>38</v>
      </c>
      <c r="C51" s="76">
        <v>16</v>
      </c>
      <c r="D51" s="76">
        <v>17</v>
      </c>
      <c r="E51" s="76">
        <v>20</v>
      </c>
      <c r="F51" s="76">
        <v>20</v>
      </c>
      <c r="G51" s="76">
        <v>20</v>
      </c>
      <c r="H51" s="76">
        <v>21</v>
      </c>
      <c r="I51" s="76">
        <v>21</v>
      </c>
      <c r="J51" s="76">
        <v>16</v>
      </c>
      <c r="K51" s="76">
        <v>17</v>
      </c>
      <c r="L51" s="76">
        <v>16</v>
      </c>
      <c r="M51" s="77">
        <v>14</v>
      </c>
      <c r="N51" s="75">
        <f t="shared" si="1"/>
        <v>19.666666666666668</v>
      </c>
    </row>
    <row r="52" spans="1:14" ht="12" customHeight="1">
      <c r="A52" s="74" t="str">
        <f>'Pregnant Women Participating'!A52</f>
        <v>Eight Northern Pueblos, NM</v>
      </c>
      <c r="B52" s="75">
        <v>4</v>
      </c>
      <c r="C52" s="76">
        <v>7</v>
      </c>
      <c r="D52" s="76">
        <v>6</v>
      </c>
      <c r="E52" s="76">
        <v>5</v>
      </c>
      <c r="F52" s="76">
        <v>5</v>
      </c>
      <c r="G52" s="76">
        <v>3</v>
      </c>
      <c r="H52" s="76">
        <v>3</v>
      </c>
      <c r="I52" s="76">
        <v>3</v>
      </c>
      <c r="J52" s="76">
        <v>3</v>
      </c>
      <c r="K52" s="76">
        <v>3</v>
      </c>
      <c r="L52" s="76">
        <v>6</v>
      </c>
      <c r="M52" s="77">
        <v>4</v>
      </c>
      <c r="N52" s="75">
        <f t="shared" si="1"/>
        <v>4.333333333333333</v>
      </c>
    </row>
    <row r="53" spans="1:14" ht="12" customHeight="1">
      <c r="A53" s="74" t="str">
        <f>'Pregnant Women Participating'!A53</f>
        <v>Five Sandoval Pueblos, NM</v>
      </c>
      <c r="B53" s="75">
        <v>25</v>
      </c>
      <c r="C53" s="76">
        <v>15</v>
      </c>
      <c r="D53" s="76">
        <v>25</v>
      </c>
      <c r="E53" s="76">
        <v>16</v>
      </c>
      <c r="F53" s="76">
        <v>11</v>
      </c>
      <c r="G53" s="76">
        <v>16</v>
      </c>
      <c r="H53" s="76">
        <v>14</v>
      </c>
      <c r="I53" s="76">
        <v>13</v>
      </c>
      <c r="J53" s="76">
        <v>12</v>
      </c>
      <c r="K53" s="76">
        <v>12</v>
      </c>
      <c r="L53" s="76">
        <v>10</v>
      </c>
      <c r="M53" s="77">
        <v>12</v>
      </c>
      <c r="N53" s="75">
        <f t="shared" si="1"/>
        <v>15.083333333333334</v>
      </c>
    </row>
    <row r="54" spans="1:14" ht="12" customHeight="1">
      <c r="A54" s="74" t="str">
        <f>'Pregnant Women Participating'!A54</f>
        <v>Isleta Pueblo, NM</v>
      </c>
      <c r="B54" s="75">
        <v>23</v>
      </c>
      <c r="C54" s="76">
        <v>23</v>
      </c>
      <c r="D54" s="76">
        <v>14</v>
      </c>
      <c r="E54" s="76">
        <v>24</v>
      </c>
      <c r="F54" s="76">
        <v>20</v>
      </c>
      <c r="G54" s="76">
        <v>26</v>
      </c>
      <c r="H54" s="76">
        <v>11</v>
      </c>
      <c r="I54" s="76">
        <v>14</v>
      </c>
      <c r="J54" s="76">
        <v>12</v>
      </c>
      <c r="K54" s="76">
        <v>21</v>
      </c>
      <c r="L54" s="76">
        <v>22</v>
      </c>
      <c r="M54" s="77">
        <v>22</v>
      </c>
      <c r="N54" s="75">
        <f t="shared" si="1"/>
        <v>19.333333333333332</v>
      </c>
    </row>
    <row r="55" spans="1:14" ht="12" customHeight="1">
      <c r="A55" s="74" t="str">
        <f>'Pregnant Women Participating'!A55</f>
        <v>San Felipe Pueblo, NM</v>
      </c>
      <c r="B55" s="75">
        <v>10</v>
      </c>
      <c r="C55" s="76">
        <v>10</v>
      </c>
      <c r="D55" s="76">
        <v>8</v>
      </c>
      <c r="E55" s="76">
        <v>11</v>
      </c>
      <c r="F55" s="76">
        <v>12</v>
      </c>
      <c r="G55" s="76">
        <v>12</v>
      </c>
      <c r="H55" s="76">
        <v>13</v>
      </c>
      <c r="I55" s="76">
        <v>14</v>
      </c>
      <c r="J55" s="76">
        <v>10</v>
      </c>
      <c r="K55" s="76">
        <v>6</v>
      </c>
      <c r="L55" s="76">
        <v>7</v>
      </c>
      <c r="M55" s="77">
        <v>1</v>
      </c>
      <c r="N55" s="75">
        <f t="shared" si="1"/>
        <v>9.5</v>
      </c>
    </row>
    <row r="56" spans="1:14" ht="12" customHeight="1">
      <c r="A56" s="74" t="str">
        <f>'Pregnant Women Participating'!A56</f>
        <v>Santo Domingo Tribe, NM</v>
      </c>
      <c r="B56" s="75">
        <v>7</v>
      </c>
      <c r="C56" s="76">
        <v>6</v>
      </c>
      <c r="D56" s="76">
        <v>3</v>
      </c>
      <c r="E56" s="76">
        <v>4</v>
      </c>
      <c r="F56" s="76">
        <v>2</v>
      </c>
      <c r="G56" s="76">
        <v>4</v>
      </c>
      <c r="H56" s="76">
        <v>6</v>
      </c>
      <c r="I56" s="76">
        <v>5</v>
      </c>
      <c r="J56" s="76">
        <v>4</v>
      </c>
      <c r="K56" s="76">
        <v>3</v>
      </c>
      <c r="L56" s="76">
        <v>5</v>
      </c>
      <c r="M56" s="77">
        <v>5</v>
      </c>
      <c r="N56" s="75">
        <f t="shared" si="1"/>
        <v>4.5</v>
      </c>
    </row>
    <row r="57" spans="1:14" ht="12" customHeight="1">
      <c r="A57" s="74" t="str">
        <f>'Pregnant Women Participating'!A57</f>
        <v>Zuni Pueblo, NM</v>
      </c>
      <c r="B57" s="75">
        <v>42</v>
      </c>
      <c r="C57" s="76">
        <v>13</v>
      </c>
      <c r="D57" s="76">
        <v>13</v>
      </c>
      <c r="E57" s="76">
        <v>14</v>
      </c>
      <c r="F57" s="76">
        <v>16</v>
      </c>
      <c r="G57" s="76">
        <v>18</v>
      </c>
      <c r="H57" s="76">
        <v>21</v>
      </c>
      <c r="I57" s="76">
        <v>19</v>
      </c>
      <c r="J57" s="76">
        <v>22</v>
      </c>
      <c r="K57" s="76">
        <v>24</v>
      </c>
      <c r="L57" s="76">
        <v>25</v>
      </c>
      <c r="M57" s="77">
        <v>18</v>
      </c>
      <c r="N57" s="75">
        <f t="shared" si="1"/>
        <v>20.416666666666668</v>
      </c>
    </row>
    <row r="58" spans="1:14" ht="12" customHeight="1">
      <c r="A58" s="74" t="str">
        <f>'Pregnant Women Participating'!A58</f>
        <v>Cherokee Nation, OK</v>
      </c>
      <c r="B58" s="75">
        <v>75</v>
      </c>
      <c r="C58" s="76">
        <v>48</v>
      </c>
      <c r="D58" s="76">
        <v>54</v>
      </c>
      <c r="E58" s="76">
        <v>69</v>
      </c>
      <c r="F58" s="76">
        <v>66</v>
      </c>
      <c r="G58" s="76">
        <v>73</v>
      </c>
      <c r="H58" s="76">
        <v>90</v>
      </c>
      <c r="I58" s="76">
        <v>89</v>
      </c>
      <c r="J58" s="76">
        <v>86</v>
      </c>
      <c r="K58" s="76">
        <v>86</v>
      </c>
      <c r="L58" s="76">
        <v>85</v>
      </c>
      <c r="M58" s="77">
        <v>74</v>
      </c>
      <c r="N58" s="75">
        <f t="shared" si="1"/>
        <v>74.58333333333333</v>
      </c>
    </row>
    <row r="59" spans="1:14" ht="12" customHeight="1">
      <c r="A59" s="74" t="str">
        <f>'Pregnant Women Participating'!A59</f>
        <v>Chickasaw Nation, OK</v>
      </c>
      <c r="B59" s="75">
        <v>1</v>
      </c>
      <c r="C59" s="76">
        <v>22</v>
      </c>
      <c r="D59" s="76">
        <v>24</v>
      </c>
      <c r="E59" s="76">
        <v>19</v>
      </c>
      <c r="F59" s="76">
        <v>22</v>
      </c>
      <c r="G59" s="76">
        <v>27</v>
      </c>
      <c r="H59" s="76">
        <v>27</v>
      </c>
      <c r="I59" s="76">
        <v>34</v>
      </c>
      <c r="J59" s="76">
        <v>28</v>
      </c>
      <c r="K59" s="76">
        <v>39</v>
      </c>
      <c r="L59" s="76">
        <v>37</v>
      </c>
      <c r="M59" s="77">
        <v>46</v>
      </c>
      <c r="N59" s="75">
        <f t="shared" si="1"/>
        <v>27.166666666666668</v>
      </c>
    </row>
    <row r="60" spans="1:14" ht="12" customHeight="1">
      <c r="A60" s="74" t="str">
        <f>'Pregnant Women Participating'!A60</f>
        <v>Choctaw Nation, OK</v>
      </c>
      <c r="B60" s="75">
        <v>24</v>
      </c>
      <c r="C60" s="76">
        <v>24</v>
      </c>
      <c r="D60" s="76">
        <v>27</v>
      </c>
      <c r="E60" s="76">
        <v>27</v>
      </c>
      <c r="F60" s="76">
        <v>40</v>
      </c>
      <c r="G60" s="76">
        <v>40</v>
      </c>
      <c r="H60" s="76">
        <v>22</v>
      </c>
      <c r="I60" s="76">
        <v>25</v>
      </c>
      <c r="J60" s="76">
        <v>36</v>
      </c>
      <c r="K60" s="76">
        <v>33</v>
      </c>
      <c r="L60" s="76">
        <v>33</v>
      </c>
      <c r="M60" s="77">
        <v>24</v>
      </c>
      <c r="N60" s="75">
        <f t="shared" si="1"/>
        <v>29.583333333333332</v>
      </c>
    </row>
    <row r="61" spans="1:14" ht="12" customHeight="1">
      <c r="A61" s="74" t="str">
        <f>'Pregnant Women Participating'!A61</f>
        <v>Citizen Potawatomi Nation, OK</v>
      </c>
      <c r="B61" s="75">
        <v>27</v>
      </c>
      <c r="C61" s="76">
        <v>28</v>
      </c>
      <c r="D61" s="76">
        <v>18</v>
      </c>
      <c r="E61" s="76">
        <v>17</v>
      </c>
      <c r="F61" s="76">
        <v>17</v>
      </c>
      <c r="G61" s="76">
        <v>17</v>
      </c>
      <c r="H61" s="76">
        <v>21</v>
      </c>
      <c r="I61" s="76">
        <v>16</v>
      </c>
      <c r="J61" s="76">
        <v>18</v>
      </c>
      <c r="K61" s="76">
        <v>13</v>
      </c>
      <c r="L61" s="76">
        <v>15</v>
      </c>
      <c r="M61" s="77">
        <v>15</v>
      </c>
      <c r="N61" s="75">
        <f t="shared" si="1"/>
        <v>18.5</v>
      </c>
    </row>
    <row r="62" spans="1:14" ht="12" customHeight="1">
      <c r="A62" s="74" t="str">
        <f>'Pregnant Women Participating'!A62</f>
        <v>Inter-Tribal Council, OK</v>
      </c>
      <c r="B62" s="75">
        <v>17</v>
      </c>
      <c r="C62" s="76">
        <v>7</v>
      </c>
      <c r="D62" s="76">
        <v>8</v>
      </c>
      <c r="E62" s="76">
        <v>19</v>
      </c>
      <c r="F62" s="76">
        <v>10</v>
      </c>
      <c r="G62" s="76">
        <v>5</v>
      </c>
      <c r="H62" s="76">
        <v>9</v>
      </c>
      <c r="I62" s="76">
        <v>11</v>
      </c>
      <c r="J62" s="76">
        <v>9</v>
      </c>
      <c r="K62" s="76">
        <v>7</v>
      </c>
      <c r="L62" s="76">
        <v>12</v>
      </c>
      <c r="M62" s="77">
        <v>15</v>
      </c>
      <c r="N62" s="75">
        <f t="shared" si="1"/>
        <v>10.75</v>
      </c>
    </row>
    <row r="63" spans="1:14" ht="12" customHeight="1">
      <c r="A63" s="74" t="str">
        <f>'Pregnant Women Participating'!A63</f>
        <v>Muscogee Creek Nation, OK</v>
      </c>
      <c r="B63" s="75">
        <v>49</v>
      </c>
      <c r="C63" s="76">
        <v>22</v>
      </c>
      <c r="D63" s="76">
        <v>20</v>
      </c>
      <c r="E63" s="76">
        <v>28</v>
      </c>
      <c r="F63" s="76">
        <v>23</v>
      </c>
      <c r="G63" s="76">
        <v>20</v>
      </c>
      <c r="H63" s="76">
        <v>20</v>
      </c>
      <c r="I63" s="76">
        <v>21</v>
      </c>
      <c r="J63" s="76">
        <v>19</v>
      </c>
      <c r="K63" s="76">
        <v>18</v>
      </c>
      <c r="L63" s="76">
        <v>15</v>
      </c>
      <c r="M63" s="77">
        <v>19</v>
      </c>
      <c r="N63" s="75">
        <f t="shared" si="1"/>
        <v>22.833333333333332</v>
      </c>
    </row>
    <row r="64" spans="1:14" ht="12" customHeight="1">
      <c r="A64" s="74" t="str">
        <f>'Pregnant Women Participating'!A64</f>
        <v>Osage Tribal Council, OK</v>
      </c>
      <c r="B64" s="75">
        <v>45</v>
      </c>
      <c r="C64" s="76">
        <v>4</v>
      </c>
      <c r="D64" s="76">
        <v>1</v>
      </c>
      <c r="E64" s="76">
        <v>1</v>
      </c>
      <c r="F64" s="76">
        <v>8</v>
      </c>
      <c r="G64" s="76">
        <v>18</v>
      </c>
      <c r="H64" s="76">
        <v>22</v>
      </c>
      <c r="I64" s="76">
        <v>26</v>
      </c>
      <c r="J64" s="76">
        <v>36</v>
      </c>
      <c r="K64" s="76">
        <v>40</v>
      </c>
      <c r="L64" s="76">
        <v>44</v>
      </c>
      <c r="M64" s="77">
        <v>29</v>
      </c>
      <c r="N64" s="75">
        <f t="shared" si="1"/>
        <v>22.833333333333332</v>
      </c>
    </row>
    <row r="65" spans="1:14" ht="12" customHeight="1">
      <c r="A65" s="74" t="str">
        <f>'Pregnant Women Participating'!A65</f>
        <v>Otoe-Missouria Tribe, OK</v>
      </c>
      <c r="B65" s="75">
        <v>14</v>
      </c>
      <c r="C65" s="76">
        <v>1</v>
      </c>
      <c r="D65" s="76">
        <v>1</v>
      </c>
      <c r="E65" s="76">
        <v>3</v>
      </c>
      <c r="F65" s="76">
        <v>4</v>
      </c>
      <c r="G65" s="76">
        <v>4</v>
      </c>
      <c r="H65" s="76">
        <v>2</v>
      </c>
      <c r="I65" s="76">
        <v>3</v>
      </c>
      <c r="J65" s="76">
        <v>6</v>
      </c>
      <c r="K65" s="76">
        <v>7</v>
      </c>
      <c r="L65" s="76">
        <v>7</v>
      </c>
      <c r="M65" s="77">
        <v>4</v>
      </c>
      <c r="N65" s="75">
        <f t="shared" si="1"/>
        <v>4.666666666666667</v>
      </c>
    </row>
    <row r="66" spans="1:14" ht="12" customHeight="1">
      <c r="A66" s="74" t="str">
        <f>'Pregnant Women Participating'!A66</f>
        <v>Wichita, Caddo &amp; Delaware (WCD), OK</v>
      </c>
      <c r="B66" s="75">
        <v>78</v>
      </c>
      <c r="C66" s="76">
        <v>52</v>
      </c>
      <c r="D66" s="76">
        <v>53</v>
      </c>
      <c r="E66" s="76">
        <v>67</v>
      </c>
      <c r="F66" s="76">
        <v>59</v>
      </c>
      <c r="G66" s="76">
        <v>56</v>
      </c>
      <c r="H66" s="76">
        <v>55</v>
      </c>
      <c r="I66" s="76">
        <v>46</v>
      </c>
      <c r="J66" s="76">
        <v>57</v>
      </c>
      <c r="K66" s="76">
        <v>27</v>
      </c>
      <c r="L66" s="76">
        <v>53</v>
      </c>
      <c r="M66" s="77">
        <v>51</v>
      </c>
      <c r="N66" s="75">
        <f t="shared" si="1"/>
        <v>54.5</v>
      </c>
    </row>
    <row r="67" spans="1:14" s="84" customFormat="1" ht="24.75" customHeight="1">
      <c r="A67" s="79" t="str">
        <f>'Pregnant Women Participating'!A67</f>
        <v>Southwest Region</v>
      </c>
      <c r="B67" s="80">
        <v>103672</v>
      </c>
      <c r="C67" s="81">
        <v>92502</v>
      </c>
      <c r="D67" s="81">
        <v>86102</v>
      </c>
      <c r="E67" s="81">
        <v>81893</v>
      </c>
      <c r="F67" s="81">
        <v>81148</v>
      </c>
      <c r="G67" s="81">
        <v>81521</v>
      </c>
      <c r="H67" s="81">
        <v>80777</v>
      </c>
      <c r="I67" s="81">
        <v>80198</v>
      </c>
      <c r="J67" s="81">
        <v>79793</v>
      </c>
      <c r="K67" s="81">
        <v>79118</v>
      </c>
      <c r="L67" s="81">
        <v>78892</v>
      </c>
      <c r="M67" s="82">
        <v>78650</v>
      </c>
      <c r="N67" s="80">
        <f t="shared" si="1"/>
        <v>83688.83333333333</v>
      </c>
    </row>
    <row r="68" spans="1:14" ht="12" customHeight="1">
      <c r="A68" s="74" t="str">
        <f>'Pregnant Women Participating'!A68</f>
        <v>Colorado</v>
      </c>
      <c r="B68" s="75">
        <v>7435</v>
      </c>
      <c r="C68" s="76">
        <v>7455</v>
      </c>
      <c r="D68" s="76">
        <v>7231</v>
      </c>
      <c r="E68" s="76">
        <v>7354</v>
      </c>
      <c r="F68" s="76">
        <v>7263</v>
      </c>
      <c r="G68" s="76">
        <v>7370</v>
      </c>
      <c r="H68" s="76">
        <v>7341</v>
      </c>
      <c r="I68" s="76">
        <v>7371</v>
      </c>
      <c r="J68" s="76">
        <v>7264</v>
      </c>
      <c r="K68" s="76">
        <v>7210</v>
      </c>
      <c r="L68" s="76">
        <v>7113</v>
      </c>
      <c r="M68" s="77">
        <v>6953</v>
      </c>
      <c r="N68" s="75">
        <f t="shared" si="1"/>
        <v>7280</v>
      </c>
    </row>
    <row r="69" spans="1:14" ht="12" customHeight="1">
      <c r="A69" s="74" t="str">
        <f>'Pregnant Women Participating'!A69</f>
        <v>Iowa</v>
      </c>
      <c r="B69" s="75">
        <v>2269</v>
      </c>
      <c r="C69" s="76">
        <v>1938</v>
      </c>
      <c r="D69" s="76">
        <v>1736</v>
      </c>
      <c r="E69" s="76">
        <v>1714</v>
      </c>
      <c r="F69" s="76">
        <v>1597</v>
      </c>
      <c r="G69" s="76">
        <v>1640</v>
      </c>
      <c r="H69" s="76">
        <v>1642</v>
      </c>
      <c r="I69" s="76">
        <v>1779</v>
      </c>
      <c r="J69" s="76">
        <v>1882</v>
      </c>
      <c r="K69" s="76">
        <v>1860</v>
      </c>
      <c r="L69" s="76">
        <v>1928</v>
      </c>
      <c r="M69" s="77">
        <v>1886</v>
      </c>
      <c r="N69" s="75">
        <f t="shared" si="1"/>
        <v>1822.5833333333333</v>
      </c>
    </row>
    <row r="70" spans="1:14" ht="12" customHeight="1">
      <c r="A70" s="74" t="str">
        <f>'Pregnant Women Participating'!A70</f>
        <v>Kansas</v>
      </c>
      <c r="B70" s="75">
        <v>1954</v>
      </c>
      <c r="C70" s="76">
        <v>1865</v>
      </c>
      <c r="D70" s="76">
        <v>1923</v>
      </c>
      <c r="E70" s="76">
        <v>1872</v>
      </c>
      <c r="F70" s="76">
        <v>1888</v>
      </c>
      <c r="G70" s="76">
        <v>1977</v>
      </c>
      <c r="H70" s="76">
        <v>1984</v>
      </c>
      <c r="I70" s="76">
        <v>1954</v>
      </c>
      <c r="J70" s="76">
        <v>1985</v>
      </c>
      <c r="K70" s="76">
        <v>2019</v>
      </c>
      <c r="L70" s="76">
        <v>2042</v>
      </c>
      <c r="M70" s="77">
        <v>2025</v>
      </c>
      <c r="N70" s="75">
        <f aca="true" t="shared" si="2" ref="N70:N101">IF(SUM(B70:M70)&gt;0,AVERAGE(B70:M70),"0")</f>
        <v>1957.3333333333333</v>
      </c>
    </row>
    <row r="71" spans="1:14" ht="12" customHeight="1">
      <c r="A71" s="74" t="str">
        <f>'Pregnant Women Participating'!A71</f>
        <v>Missouri</v>
      </c>
      <c r="B71" s="75">
        <v>2026</v>
      </c>
      <c r="C71" s="76">
        <v>2676</v>
      </c>
      <c r="D71" s="76">
        <v>2814</v>
      </c>
      <c r="E71" s="76">
        <v>2673</v>
      </c>
      <c r="F71" s="76">
        <v>2487</v>
      </c>
      <c r="G71" s="76">
        <v>2553</v>
      </c>
      <c r="H71" s="76">
        <v>2572</v>
      </c>
      <c r="I71" s="76">
        <v>2565</v>
      </c>
      <c r="J71" s="76">
        <v>2576</v>
      </c>
      <c r="K71" s="76">
        <v>2583</v>
      </c>
      <c r="L71" s="76">
        <v>2600</v>
      </c>
      <c r="M71" s="77">
        <v>2565</v>
      </c>
      <c r="N71" s="75">
        <f t="shared" si="2"/>
        <v>2557.5</v>
      </c>
    </row>
    <row r="72" spans="1:14" ht="12" customHeight="1">
      <c r="A72" s="74" t="str">
        <f>'Pregnant Women Participating'!A72</f>
        <v>Montana</v>
      </c>
      <c r="B72" s="75">
        <v>3290</v>
      </c>
      <c r="C72" s="76">
        <v>3127</v>
      </c>
      <c r="D72" s="76">
        <v>3455</v>
      </c>
      <c r="E72" s="76">
        <v>3367</v>
      </c>
      <c r="F72" s="76">
        <v>3050</v>
      </c>
      <c r="G72" s="76">
        <v>3155</v>
      </c>
      <c r="H72" s="76">
        <v>3172</v>
      </c>
      <c r="I72" s="76">
        <v>3167</v>
      </c>
      <c r="J72" s="76">
        <v>3126</v>
      </c>
      <c r="K72" s="76">
        <v>3150</v>
      </c>
      <c r="L72" s="76">
        <v>3162</v>
      </c>
      <c r="M72" s="77">
        <v>3114</v>
      </c>
      <c r="N72" s="75">
        <f t="shared" si="2"/>
        <v>3194.5833333333335</v>
      </c>
    </row>
    <row r="73" spans="1:14" ht="12" customHeight="1">
      <c r="A73" s="74" t="str">
        <f>'Pregnant Women Participating'!A73</f>
        <v>Nebraska</v>
      </c>
      <c r="B73" s="75">
        <v>2179</v>
      </c>
      <c r="C73" s="76">
        <v>1931</v>
      </c>
      <c r="D73" s="76">
        <v>1906</v>
      </c>
      <c r="E73" s="76">
        <v>1835</v>
      </c>
      <c r="F73" s="76">
        <v>1672</v>
      </c>
      <c r="G73" s="76">
        <v>1742</v>
      </c>
      <c r="H73" s="76">
        <v>1731</v>
      </c>
      <c r="I73" s="76">
        <v>1620</v>
      </c>
      <c r="J73" s="76">
        <v>1630</v>
      </c>
      <c r="K73" s="76">
        <v>1646</v>
      </c>
      <c r="L73" s="76">
        <v>1649</v>
      </c>
      <c r="M73" s="77">
        <v>1660</v>
      </c>
      <c r="N73" s="75">
        <f t="shared" si="2"/>
        <v>1766.75</v>
      </c>
    </row>
    <row r="74" spans="1:14" ht="12" customHeight="1">
      <c r="A74" s="74" t="str">
        <f>'Pregnant Women Participating'!A74</f>
        <v>North Dakota</v>
      </c>
      <c r="B74" s="75">
        <v>334</v>
      </c>
      <c r="C74" s="76">
        <v>294</v>
      </c>
      <c r="D74" s="76">
        <v>310</v>
      </c>
      <c r="E74" s="76">
        <v>311</v>
      </c>
      <c r="F74" s="76">
        <v>291</v>
      </c>
      <c r="G74" s="76">
        <v>305</v>
      </c>
      <c r="H74" s="76">
        <v>328</v>
      </c>
      <c r="I74" s="76">
        <v>361</v>
      </c>
      <c r="J74" s="76">
        <v>344</v>
      </c>
      <c r="K74" s="76">
        <v>347</v>
      </c>
      <c r="L74" s="76">
        <v>375</v>
      </c>
      <c r="M74" s="77">
        <v>366</v>
      </c>
      <c r="N74" s="75">
        <f t="shared" si="2"/>
        <v>330.5</v>
      </c>
    </row>
    <row r="75" spans="1:14" ht="12" customHeight="1">
      <c r="A75" s="74" t="str">
        <f>'Pregnant Women Participating'!A75</f>
        <v>South Dakota</v>
      </c>
      <c r="B75" s="75">
        <v>339</v>
      </c>
      <c r="C75" s="76">
        <v>342</v>
      </c>
      <c r="D75" s="76">
        <v>362</v>
      </c>
      <c r="E75" s="76">
        <v>375</v>
      </c>
      <c r="F75" s="76">
        <v>349</v>
      </c>
      <c r="G75" s="76">
        <v>340</v>
      </c>
      <c r="H75" s="76">
        <v>354</v>
      </c>
      <c r="I75" s="76">
        <v>347</v>
      </c>
      <c r="J75" s="76">
        <v>357</v>
      </c>
      <c r="K75" s="76">
        <v>365</v>
      </c>
      <c r="L75" s="76">
        <v>365</v>
      </c>
      <c r="M75" s="77">
        <v>372</v>
      </c>
      <c r="N75" s="75">
        <f t="shared" si="2"/>
        <v>355.5833333333333</v>
      </c>
    </row>
    <row r="76" spans="1:14" ht="12" customHeight="1">
      <c r="A76" s="74" t="str">
        <f>'Pregnant Women Participating'!A76</f>
        <v>Utah</v>
      </c>
      <c r="B76" s="75">
        <v>4367</v>
      </c>
      <c r="C76" s="76">
        <v>4012</v>
      </c>
      <c r="D76" s="76">
        <v>3852</v>
      </c>
      <c r="E76" s="76">
        <v>3648</v>
      </c>
      <c r="F76" s="76">
        <v>3479</v>
      </c>
      <c r="G76" s="76">
        <v>3337</v>
      </c>
      <c r="H76" s="76">
        <v>3232</v>
      </c>
      <c r="I76" s="76">
        <v>3132</v>
      </c>
      <c r="J76" s="76">
        <v>3026</v>
      </c>
      <c r="K76" s="76">
        <v>2944</v>
      </c>
      <c r="L76" s="76">
        <v>2975</v>
      </c>
      <c r="M76" s="77">
        <v>2941</v>
      </c>
      <c r="N76" s="75">
        <f t="shared" si="2"/>
        <v>3412.0833333333335</v>
      </c>
    </row>
    <row r="77" spans="1:14" ht="12" customHeight="1">
      <c r="A77" s="74" t="str">
        <f>'Pregnant Women Participating'!A77</f>
        <v>Wyoming</v>
      </c>
      <c r="B77" s="75">
        <v>308</v>
      </c>
      <c r="C77" s="76">
        <v>319</v>
      </c>
      <c r="D77" s="76">
        <v>281</v>
      </c>
      <c r="E77" s="76">
        <v>225</v>
      </c>
      <c r="F77" s="76">
        <v>235</v>
      </c>
      <c r="G77" s="76">
        <v>216</v>
      </c>
      <c r="H77" s="76">
        <v>235</v>
      </c>
      <c r="I77" s="76">
        <v>218</v>
      </c>
      <c r="J77" s="76">
        <v>212</v>
      </c>
      <c r="K77" s="76">
        <v>188</v>
      </c>
      <c r="L77" s="76">
        <v>207</v>
      </c>
      <c r="M77" s="77">
        <v>186</v>
      </c>
      <c r="N77" s="75">
        <f t="shared" si="2"/>
        <v>235.83333333333334</v>
      </c>
    </row>
    <row r="78" spans="1:14" ht="12" customHeight="1">
      <c r="A78" s="74" t="str">
        <f>'Pregnant Women Participating'!A78</f>
        <v>Ute Mountain Ute Tribe, CO</v>
      </c>
      <c r="B78" s="75">
        <v>9</v>
      </c>
      <c r="C78" s="76">
        <v>6</v>
      </c>
      <c r="D78" s="76">
        <v>6</v>
      </c>
      <c r="E78" s="76">
        <v>4</v>
      </c>
      <c r="F78" s="76">
        <v>5</v>
      </c>
      <c r="G78" s="76">
        <v>7</v>
      </c>
      <c r="H78" s="76">
        <v>8</v>
      </c>
      <c r="I78" s="76">
        <v>6</v>
      </c>
      <c r="J78" s="76">
        <v>7</v>
      </c>
      <c r="K78" s="76">
        <v>6</v>
      </c>
      <c r="L78" s="76">
        <v>7</v>
      </c>
      <c r="M78" s="77">
        <v>5</v>
      </c>
      <c r="N78" s="75">
        <f t="shared" si="2"/>
        <v>6.333333333333333</v>
      </c>
    </row>
    <row r="79" spans="1:14" ht="12" customHeight="1">
      <c r="A79" s="74" t="str">
        <f>'Pregnant Women Participating'!A79</f>
        <v>Omaha Sioux, NE</v>
      </c>
      <c r="B79" s="75">
        <v>9</v>
      </c>
      <c r="C79" s="76">
        <v>9</v>
      </c>
      <c r="D79" s="76">
        <v>5</v>
      </c>
      <c r="E79" s="76">
        <v>5</v>
      </c>
      <c r="F79" s="76">
        <v>2</v>
      </c>
      <c r="G79" s="76">
        <v>5</v>
      </c>
      <c r="H79" s="76">
        <v>4</v>
      </c>
      <c r="I79" s="76">
        <v>4</v>
      </c>
      <c r="J79" s="76">
        <v>5</v>
      </c>
      <c r="K79" s="76">
        <v>5</v>
      </c>
      <c r="L79" s="76">
        <v>5</v>
      </c>
      <c r="M79" s="77">
        <v>3</v>
      </c>
      <c r="N79" s="75">
        <f t="shared" si="2"/>
        <v>5.083333333333333</v>
      </c>
    </row>
    <row r="80" spans="1:14" ht="12" customHeight="1">
      <c r="A80" s="74" t="str">
        <f>'Pregnant Women Participating'!A80</f>
        <v>Santee Sioux, NE</v>
      </c>
      <c r="B80" s="75">
        <v>0</v>
      </c>
      <c r="C80" s="76">
        <v>1</v>
      </c>
      <c r="D80" s="76">
        <v>1</v>
      </c>
      <c r="E80" s="76">
        <v>1</v>
      </c>
      <c r="F80" s="76">
        <v>1</v>
      </c>
      <c r="G80" s="76">
        <v>1</v>
      </c>
      <c r="H80" s="76">
        <v>2</v>
      </c>
      <c r="I80" s="76">
        <v>2</v>
      </c>
      <c r="J80" s="76">
        <v>2</v>
      </c>
      <c r="K80" s="76">
        <v>2</v>
      </c>
      <c r="L80" s="76">
        <v>2</v>
      </c>
      <c r="M80" s="77">
        <v>2</v>
      </c>
      <c r="N80" s="75">
        <f t="shared" si="2"/>
        <v>1.4166666666666667</v>
      </c>
    </row>
    <row r="81" spans="1:14" ht="12" customHeight="1">
      <c r="A81" s="74" t="str">
        <f>'Pregnant Women Participating'!A81</f>
        <v>Winnebago Tribe, NE</v>
      </c>
      <c r="B81" s="75">
        <v>8</v>
      </c>
      <c r="C81" s="76">
        <v>11</v>
      </c>
      <c r="D81" s="76">
        <v>8</v>
      </c>
      <c r="E81" s="76">
        <v>9</v>
      </c>
      <c r="F81" s="76">
        <v>9</v>
      </c>
      <c r="G81" s="76">
        <v>15</v>
      </c>
      <c r="H81" s="76">
        <v>12</v>
      </c>
      <c r="I81" s="76">
        <v>5</v>
      </c>
      <c r="J81" s="76">
        <v>9</v>
      </c>
      <c r="K81" s="76">
        <v>9</v>
      </c>
      <c r="L81" s="76">
        <v>9</v>
      </c>
      <c r="M81" s="77">
        <v>11</v>
      </c>
      <c r="N81" s="75">
        <f t="shared" si="2"/>
        <v>9.583333333333334</v>
      </c>
    </row>
    <row r="82" spans="1:14" ht="12" customHeight="1">
      <c r="A82" s="74" t="str">
        <f>'Pregnant Women Participating'!A82</f>
        <v>Standing Rock Sioux Tribe, ND</v>
      </c>
      <c r="B82" s="75">
        <v>21</v>
      </c>
      <c r="C82" s="76">
        <v>22</v>
      </c>
      <c r="D82" s="76">
        <v>21</v>
      </c>
      <c r="E82" s="76">
        <v>20</v>
      </c>
      <c r="F82" s="76">
        <v>18</v>
      </c>
      <c r="G82" s="76">
        <v>19</v>
      </c>
      <c r="H82" s="76">
        <v>10</v>
      </c>
      <c r="I82" s="76">
        <v>10</v>
      </c>
      <c r="J82" s="76">
        <v>7</v>
      </c>
      <c r="K82" s="76">
        <v>9</v>
      </c>
      <c r="L82" s="76">
        <v>12</v>
      </c>
      <c r="M82" s="77">
        <v>13</v>
      </c>
      <c r="N82" s="75">
        <f t="shared" si="2"/>
        <v>15.166666666666666</v>
      </c>
    </row>
    <row r="83" spans="1:14" ht="12" customHeight="1">
      <c r="A83" s="74" t="str">
        <f>'Pregnant Women Participating'!A83</f>
        <v>Three Affiliated Tribes, ND</v>
      </c>
      <c r="B83" s="75">
        <v>6</v>
      </c>
      <c r="C83" s="76">
        <v>3</v>
      </c>
      <c r="D83" s="76">
        <v>6</v>
      </c>
      <c r="E83" s="76">
        <v>9</v>
      </c>
      <c r="F83" s="76">
        <v>6</v>
      </c>
      <c r="G83" s="76">
        <v>4</v>
      </c>
      <c r="H83" s="76">
        <v>0</v>
      </c>
      <c r="I83" s="76">
        <v>4</v>
      </c>
      <c r="J83" s="76">
        <v>4</v>
      </c>
      <c r="K83" s="76">
        <v>6</v>
      </c>
      <c r="L83" s="76">
        <v>10</v>
      </c>
      <c r="M83" s="77">
        <v>11</v>
      </c>
      <c r="N83" s="75">
        <f t="shared" si="2"/>
        <v>5.75</v>
      </c>
    </row>
    <row r="84" spans="1:14" ht="12" customHeight="1">
      <c r="A84" s="74" t="str">
        <f>'Pregnant Women Participating'!A84</f>
        <v>Cheyenne River Sioux, SD</v>
      </c>
      <c r="B84" s="75">
        <v>3</v>
      </c>
      <c r="C84" s="76">
        <v>1</v>
      </c>
      <c r="D84" s="76">
        <v>2</v>
      </c>
      <c r="E84" s="76">
        <v>3</v>
      </c>
      <c r="F84" s="76">
        <v>6</v>
      </c>
      <c r="G84" s="76">
        <v>2</v>
      </c>
      <c r="H84" s="76">
        <v>4</v>
      </c>
      <c r="I84" s="76">
        <v>5</v>
      </c>
      <c r="J84" s="76">
        <v>6</v>
      </c>
      <c r="K84" s="76">
        <v>14</v>
      </c>
      <c r="L84" s="76">
        <v>12</v>
      </c>
      <c r="M84" s="77">
        <v>9</v>
      </c>
      <c r="N84" s="75">
        <f t="shared" si="2"/>
        <v>5.583333333333333</v>
      </c>
    </row>
    <row r="85" spans="1:14" ht="12" customHeight="1">
      <c r="A85" s="74" t="str">
        <f>'Pregnant Women Participating'!A85</f>
        <v>Rosebud Sioux, SD</v>
      </c>
      <c r="B85" s="75">
        <v>62</v>
      </c>
      <c r="C85" s="76">
        <v>76</v>
      </c>
      <c r="D85" s="76">
        <v>59</v>
      </c>
      <c r="E85" s="76">
        <v>59</v>
      </c>
      <c r="F85" s="76">
        <v>54</v>
      </c>
      <c r="G85" s="76">
        <v>39</v>
      </c>
      <c r="H85" s="76">
        <v>43</v>
      </c>
      <c r="I85" s="76">
        <v>35</v>
      </c>
      <c r="J85" s="76">
        <v>46</v>
      </c>
      <c r="K85" s="76">
        <v>44</v>
      </c>
      <c r="L85" s="76">
        <v>46</v>
      </c>
      <c r="M85" s="77">
        <v>46</v>
      </c>
      <c r="N85" s="75">
        <f t="shared" si="2"/>
        <v>50.75</v>
      </c>
    </row>
    <row r="86" spans="1:14" ht="12" customHeight="1">
      <c r="A86" s="74" t="str">
        <f>'Pregnant Women Participating'!A86</f>
        <v>Northern Arapahoe, WY</v>
      </c>
      <c r="B86" s="75">
        <v>35</v>
      </c>
      <c r="C86" s="76">
        <v>21</v>
      </c>
      <c r="D86" s="76">
        <v>20</v>
      </c>
      <c r="E86" s="76">
        <v>89</v>
      </c>
      <c r="F86" s="76">
        <v>13</v>
      </c>
      <c r="G86" s="76">
        <v>16</v>
      </c>
      <c r="H86" s="76">
        <v>11</v>
      </c>
      <c r="I86" s="76">
        <v>14</v>
      </c>
      <c r="J86" s="76">
        <v>19</v>
      </c>
      <c r="K86" s="76">
        <v>22</v>
      </c>
      <c r="L86" s="76">
        <v>23</v>
      </c>
      <c r="M86" s="77">
        <v>23</v>
      </c>
      <c r="N86" s="75">
        <f t="shared" si="2"/>
        <v>25.5</v>
      </c>
    </row>
    <row r="87" spans="1:14" ht="12" customHeight="1">
      <c r="A87" s="74" t="str">
        <f>'Pregnant Women Participating'!A87</f>
        <v>Shoshone Tribe, WY</v>
      </c>
      <c r="B87" s="75">
        <v>7</v>
      </c>
      <c r="C87" s="76">
        <v>0</v>
      </c>
      <c r="D87" s="76">
        <v>1</v>
      </c>
      <c r="E87" s="76">
        <v>4</v>
      </c>
      <c r="F87" s="76">
        <v>1</v>
      </c>
      <c r="G87" s="76">
        <v>2</v>
      </c>
      <c r="H87" s="76">
        <v>1</v>
      </c>
      <c r="I87" s="76">
        <v>2</v>
      </c>
      <c r="J87" s="76">
        <v>3</v>
      </c>
      <c r="K87" s="76">
        <v>3</v>
      </c>
      <c r="L87" s="76">
        <v>5</v>
      </c>
      <c r="M87" s="77">
        <v>4</v>
      </c>
      <c r="N87" s="75">
        <f t="shared" si="2"/>
        <v>2.75</v>
      </c>
    </row>
    <row r="88" spans="1:14" s="84" customFormat="1" ht="24.75" customHeight="1">
      <c r="A88" s="79" t="str">
        <f>'Pregnant Women Participating'!A88</f>
        <v>Mountain Plains</v>
      </c>
      <c r="B88" s="80">
        <v>24661</v>
      </c>
      <c r="C88" s="81">
        <v>24109</v>
      </c>
      <c r="D88" s="81">
        <v>23999</v>
      </c>
      <c r="E88" s="81">
        <v>23577</v>
      </c>
      <c r="F88" s="81">
        <v>22426</v>
      </c>
      <c r="G88" s="81">
        <v>22745</v>
      </c>
      <c r="H88" s="81">
        <v>22686</v>
      </c>
      <c r="I88" s="81">
        <v>22601</v>
      </c>
      <c r="J88" s="81">
        <v>22510</v>
      </c>
      <c r="K88" s="81">
        <v>22432</v>
      </c>
      <c r="L88" s="81">
        <v>22547</v>
      </c>
      <c r="M88" s="82">
        <v>22195</v>
      </c>
      <c r="N88" s="80">
        <f t="shared" si="2"/>
        <v>23040.666666666668</v>
      </c>
    </row>
    <row r="89" spans="1:14" ht="12" customHeight="1">
      <c r="A89" s="85" t="str">
        <f>'Pregnant Women Participating'!A89</f>
        <v>Alaska</v>
      </c>
      <c r="B89" s="75">
        <v>943</v>
      </c>
      <c r="C89" s="76">
        <v>982</v>
      </c>
      <c r="D89" s="76">
        <v>958</v>
      </c>
      <c r="E89" s="76">
        <v>875</v>
      </c>
      <c r="F89" s="76">
        <v>896</v>
      </c>
      <c r="G89" s="76">
        <v>880</v>
      </c>
      <c r="H89" s="76">
        <v>848</v>
      </c>
      <c r="I89" s="76">
        <v>840</v>
      </c>
      <c r="J89" s="76">
        <v>827</v>
      </c>
      <c r="K89" s="76">
        <v>832</v>
      </c>
      <c r="L89" s="76">
        <v>844</v>
      </c>
      <c r="M89" s="77">
        <v>838</v>
      </c>
      <c r="N89" s="75">
        <f t="shared" si="2"/>
        <v>880.25</v>
      </c>
    </row>
    <row r="90" spans="1:14" ht="12" customHeight="1">
      <c r="A90" s="85" t="str">
        <f>'Pregnant Women Participating'!A90</f>
        <v>American Samoa</v>
      </c>
      <c r="B90" s="75">
        <v>809</v>
      </c>
      <c r="C90" s="76">
        <v>780</v>
      </c>
      <c r="D90" s="76">
        <v>792</v>
      </c>
      <c r="E90" s="76">
        <v>757</v>
      </c>
      <c r="F90" s="76">
        <v>748</v>
      </c>
      <c r="G90" s="76">
        <v>769</v>
      </c>
      <c r="H90" s="76">
        <v>767</v>
      </c>
      <c r="I90" s="76">
        <v>788</v>
      </c>
      <c r="J90" s="76">
        <v>765</v>
      </c>
      <c r="K90" s="76">
        <v>760</v>
      </c>
      <c r="L90" s="76">
        <v>768</v>
      </c>
      <c r="M90" s="77">
        <v>754</v>
      </c>
      <c r="N90" s="75">
        <f t="shared" si="2"/>
        <v>771.4166666666666</v>
      </c>
    </row>
    <row r="91" spans="1:14" ht="12" customHeight="1">
      <c r="A91" s="85" t="str">
        <f>'Pregnant Women Participating'!A91</f>
        <v>Arizona</v>
      </c>
      <c r="B91" s="75">
        <v>8846</v>
      </c>
      <c r="C91" s="76">
        <v>8257</v>
      </c>
      <c r="D91" s="76">
        <v>7947</v>
      </c>
      <c r="E91" s="76">
        <v>7490</v>
      </c>
      <c r="F91" s="76">
        <v>7211</v>
      </c>
      <c r="G91" s="76">
        <v>7293</v>
      </c>
      <c r="H91" s="76">
        <v>7194</v>
      </c>
      <c r="I91" s="76">
        <v>7094</v>
      </c>
      <c r="J91" s="76">
        <v>7062</v>
      </c>
      <c r="K91" s="76">
        <v>6965</v>
      </c>
      <c r="L91" s="76">
        <v>7194</v>
      </c>
      <c r="M91" s="77">
        <v>7321</v>
      </c>
      <c r="N91" s="75">
        <f t="shared" si="2"/>
        <v>7489.5</v>
      </c>
    </row>
    <row r="92" spans="1:14" ht="12" customHeight="1">
      <c r="A92" s="85" t="str">
        <f>'Pregnant Women Participating'!A92</f>
        <v>California</v>
      </c>
      <c r="B92" s="75">
        <v>55665</v>
      </c>
      <c r="C92" s="76">
        <v>52559</v>
      </c>
      <c r="D92" s="76">
        <v>52750</v>
      </c>
      <c r="E92" s="76">
        <v>52276</v>
      </c>
      <c r="F92" s="76">
        <v>51297</v>
      </c>
      <c r="G92" s="76">
        <v>52146</v>
      </c>
      <c r="H92" s="76">
        <v>50357</v>
      </c>
      <c r="I92" s="76">
        <v>48881</v>
      </c>
      <c r="J92" s="76">
        <v>49062</v>
      </c>
      <c r="K92" s="76">
        <v>48344</v>
      </c>
      <c r="L92" s="76">
        <v>48550</v>
      </c>
      <c r="M92" s="77">
        <v>49477</v>
      </c>
      <c r="N92" s="75">
        <f t="shared" si="2"/>
        <v>50947</v>
      </c>
    </row>
    <row r="93" spans="1:14" ht="12" customHeight="1">
      <c r="A93" s="85" t="str">
        <f>'Pregnant Women Participating'!A93</f>
        <v>Guam</v>
      </c>
      <c r="B93" s="75">
        <v>319</v>
      </c>
      <c r="C93" s="76">
        <v>349</v>
      </c>
      <c r="D93" s="76">
        <v>354</v>
      </c>
      <c r="E93" s="76">
        <v>372</v>
      </c>
      <c r="F93" s="76">
        <v>391</v>
      </c>
      <c r="G93" s="76">
        <v>403</v>
      </c>
      <c r="H93" s="76">
        <v>389</v>
      </c>
      <c r="I93" s="76">
        <v>374</v>
      </c>
      <c r="J93" s="76">
        <v>363</v>
      </c>
      <c r="K93" s="76">
        <v>337</v>
      </c>
      <c r="L93" s="76">
        <v>346</v>
      </c>
      <c r="M93" s="77">
        <v>316</v>
      </c>
      <c r="N93" s="75">
        <f t="shared" si="2"/>
        <v>359.4166666666667</v>
      </c>
    </row>
    <row r="94" spans="1:14" ht="12" customHeight="1">
      <c r="A94" s="85" t="str">
        <f>'Pregnant Women Participating'!A94</f>
        <v>Hawaii</v>
      </c>
      <c r="B94" s="75">
        <v>1334</v>
      </c>
      <c r="C94" s="76">
        <v>1196</v>
      </c>
      <c r="D94" s="76">
        <v>1128</v>
      </c>
      <c r="E94" s="76">
        <v>1020</v>
      </c>
      <c r="F94" s="76">
        <v>982</v>
      </c>
      <c r="G94" s="76">
        <v>978</v>
      </c>
      <c r="H94" s="76">
        <v>1009</v>
      </c>
      <c r="I94" s="76">
        <v>953</v>
      </c>
      <c r="J94" s="76">
        <v>965</v>
      </c>
      <c r="K94" s="76">
        <v>956</v>
      </c>
      <c r="L94" s="76">
        <v>939</v>
      </c>
      <c r="M94" s="77">
        <v>917</v>
      </c>
      <c r="N94" s="75">
        <f t="shared" si="2"/>
        <v>1031.4166666666667</v>
      </c>
    </row>
    <row r="95" spans="1:14" ht="12" customHeight="1">
      <c r="A95" s="85" t="str">
        <f>'Pregnant Women Participating'!A95</f>
        <v>Idaho</v>
      </c>
      <c r="B95" s="75">
        <v>807</v>
      </c>
      <c r="C95" s="76">
        <v>766</v>
      </c>
      <c r="D95" s="76">
        <v>720</v>
      </c>
      <c r="E95" s="76">
        <v>728</v>
      </c>
      <c r="F95" s="76">
        <v>687</v>
      </c>
      <c r="G95" s="76">
        <v>723</v>
      </c>
      <c r="H95" s="76">
        <v>708</v>
      </c>
      <c r="I95" s="76">
        <v>718</v>
      </c>
      <c r="J95" s="76">
        <v>774</v>
      </c>
      <c r="K95" s="76">
        <v>777</v>
      </c>
      <c r="L95" s="76">
        <v>794</v>
      </c>
      <c r="M95" s="77">
        <v>770</v>
      </c>
      <c r="N95" s="75">
        <f t="shared" si="2"/>
        <v>747.6666666666666</v>
      </c>
    </row>
    <row r="96" spans="1:14" ht="12" customHeight="1">
      <c r="A96" s="85" t="str">
        <f>'Pregnant Women Participating'!A96</f>
        <v>Nevada</v>
      </c>
      <c r="B96" s="75">
        <v>128</v>
      </c>
      <c r="C96" s="76">
        <v>225</v>
      </c>
      <c r="D96" s="76">
        <v>318</v>
      </c>
      <c r="E96" s="76">
        <v>340</v>
      </c>
      <c r="F96" s="76">
        <v>373</v>
      </c>
      <c r="G96" s="76">
        <v>394</v>
      </c>
      <c r="H96" s="76">
        <v>362</v>
      </c>
      <c r="I96" s="76">
        <v>321</v>
      </c>
      <c r="J96" s="76">
        <v>254</v>
      </c>
      <c r="K96" s="76">
        <v>205</v>
      </c>
      <c r="L96" s="76">
        <v>199</v>
      </c>
      <c r="M96" s="77">
        <v>3676</v>
      </c>
      <c r="N96" s="75">
        <f t="shared" si="2"/>
        <v>566.25</v>
      </c>
    </row>
    <row r="97" spans="1:14" ht="12" customHeight="1">
      <c r="A97" s="85" t="str">
        <f>'Pregnant Women Participating'!A97</f>
        <v>Oregon</v>
      </c>
      <c r="B97" s="75">
        <v>2856</v>
      </c>
      <c r="C97" s="76">
        <v>2698</v>
      </c>
      <c r="D97" s="76">
        <v>2650</v>
      </c>
      <c r="E97" s="76">
        <v>2531</v>
      </c>
      <c r="F97" s="76">
        <v>2447</v>
      </c>
      <c r="G97" s="76">
        <v>2447</v>
      </c>
      <c r="H97" s="76">
        <v>2474</v>
      </c>
      <c r="I97" s="76">
        <v>2445</v>
      </c>
      <c r="J97" s="76">
        <v>2432</v>
      </c>
      <c r="K97" s="76">
        <v>2389</v>
      </c>
      <c r="L97" s="76">
        <v>2379</v>
      </c>
      <c r="M97" s="77">
        <v>2415</v>
      </c>
      <c r="N97" s="75">
        <f t="shared" si="2"/>
        <v>2513.5833333333335</v>
      </c>
    </row>
    <row r="98" spans="1:14" ht="12" customHeight="1">
      <c r="A98" s="85" t="str">
        <f>'Pregnant Women Participating'!A98</f>
        <v>Washington</v>
      </c>
      <c r="B98" s="75">
        <v>4927</v>
      </c>
      <c r="C98" s="76">
        <v>4984</v>
      </c>
      <c r="D98" s="76">
        <v>5478</v>
      </c>
      <c r="E98" s="76">
        <v>5374</v>
      </c>
      <c r="F98" s="76">
        <v>5233</v>
      </c>
      <c r="G98" s="76">
        <v>5283</v>
      </c>
      <c r="H98" s="76">
        <v>5293</v>
      </c>
      <c r="I98" s="76">
        <v>5182</v>
      </c>
      <c r="J98" s="76">
        <v>5157</v>
      </c>
      <c r="K98" s="76">
        <v>5031</v>
      </c>
      <c r="L98" s="76">
        <v>5111</v>
      </c>
      <c r="M98" s="77">
        <v>5203</v>
      </c>
      <c r="N98" s="75">
        <f t="shared" si="2"/>
        <v>5188</v>
      </c>
    </row>
    <row r="99" spans="1:14" ht="12" customHeight="1">
      <c r="A99" s="85" t="str">
        <f>'Pregnant Women Participating'!A99</f>
        <v>Northern Marianas</v>
      </c>
      <c r="B99" s="75">
        <v>245</v>
      </c>
      <c r="C99" s="76">
        <v>228</v>
      </c>
      <c r="D99" s="76">
        <v>211</v>
      </c>
      <c r="E99" s="76">
        <v>214</v>
      </c>
      <c r="F99" s="76">
        <v>231</v>
      </c>
      <c r="G99" s="76">
        <v>241</v>
      </c>
      <c r="H99" s="76">
        <v>246</v>
      </c>
      <c r="I99" s="76">
        <v>230</v>
      </c>
      <c r="J99" s="76">
        <v>228</v>
      </c>
      <c r="K99" s="76">
        <v>214</v>
      </c>
      <c r="L99" s="76">
        <v>210</v>
      </c>
      <c r="M99" s="77">
        <v>206</v>
      </c>
      <c r="N99" s="75">
        <f t="shared" si="2"/>
        <v>225.33333333333334</v>
      </c>
    </row>
    <row r="100" spans="1:14" ht="12" customHeight="1">
      <c r="A100" s="85" t="str">
        <f>'Pregnant Women Participating'!A100</f>
        <v>Inter-Tribal Council, AZ</v>
      </c>
      <c r="B100" s="75">
        <v>324</v>
      </c>
      <c r="C100" s="76">
        <v>248</v>
      </c>
      <c r="D100" s="76">
        <v>213</v>
      </c>
      <c r="E100" s="76">
        <v>185</v>
      </c>
      <c r="F100" s="76">
        <v>191</v>
      </c>
      <c r="G100" s="76">
        <v>164</v>
      </c>
      <c r="H100" s="76">
        <v>174</v>
      </c>
      <c r="I100" s="76">
        <v>154</v>
      </c>
      <c r="J100" s="76">
        <v>154</v>
      </c>
      <c r="K100" s="76">
        <v>153</v>
      </c>
      <c r="L100" s="76">
        <v>153</v>
      </c>
      <c r="M100" s="77">
        <v>171</v>
      </c>
      <c r="N100" s="75">
        <f t="shared" si="2"/>
        <v>190.33333333333334</v>
      </c>
    </row>
    <row r="101" spans="1:14" ht="12" customHeight="1">
      <c r="A101" s="85" t="str">
        <f>'Pregnant Women Participating'!A101</f>
        <v>Navajo Nation, AZ</v>
      </c>
      <c r="B101" s="75">
        <v>561</v>
      </c>
      <c r="C101" s="76">
        <v>552</v>
      </c>
      <c r="D101" s="76">
        <v>553</v>
      </c>
      <c r="E101" s="76">
        <v>551</v>
      </c>
      <c r="F101" s="76">
        <v>513</v>
      </c>
      <c r="G101" s="76">
        <v>541</v>
      </c>
      <c r="H101" s="76">
        <v>560</v>
      </c>
      <c r="I101" s="76">
        <v>546</v>
      </c>
      <c r="J101" s="76">
        <v>558</v>
      </c>
      <c r="K101" s="76">
        <v>569</v>
      </c>
      <c r="L101" s="76">
        <v>569</v>
      </c>
      <c r="M101" s="77">
        <v>571</v>
      </c>
      <c r="N101" s="75">
        <f t="shared" si="2"/>
        <v>553.6666666666666</v>
      </c>
    </row>
    <row r="102" spans="1:14" ht="12" customHeight="1">
      <c r="A102" s="85" t="str">
        <f>'Pregnant Women Participating'!A102</f>
        <v>Inter-Tribal Council, NV</v>
      </c>
      <c r="B102" s="75">
        <v>73</v>
      </c>
      <c r="C102" s="76">
        <v>71</v>
      </c>
      <c r="D102" s="76">
        <v>72</v>
      </c>
      <c r="E102" s="76">
        <v>78</v>
      </c>
      <c r="F102" s="76">
        <v>77</v>
      </c>
      <c r="G102" s="76">
        <v>74</v>
      </c>
      <c r="H102" s="76">
        <v>87</v>
      </c>
      <c r="I102" s="76">
        <v>82</v>
      </c>
      <c r="J102" s="76">
        <v>88</v>
      </c>
      <c r="K102" s="76">
        <v>81</v>
      </c>
      <c r="L102" s="76">
        <v>75</v>
      </c>
      <c r="M102" s="77">
        <v>61</v>
      </c>
      <c r="N102" s="75">
        <f>IF(SUM(B102:M102)&gt;0,AVERAGE(B102:M102),"0")</f>
        <v>76.58333333333333</v>
      </c>
    </row>
    <row r="103" spans="1:14" s="84" customFormat="1" ht="24.75" customHeight="1">
      <c r="A103" s="79" t="str">
        <f>'Pregnant Women Participating'!A103</f>
        <v>Western Region</v>
      </c>
      <c r="B103" s="80">
        <v>77837</v>
      </c>
      <c r="C103" s="81">
        <v>73895</v>
      </c>
      <c r="D103" s="81">
        <v>74144</v>
      </c>
      <c r="E103" s="81">
        <v>72791</v>
      </c>
      <c r="F103" s="81">
        <v>71277</v>
      </c>
      <c r="G103" s="81">
        <v>72336</v>
      </c>
      <c r="H103" s="81">
        <v>70468</v>
      </c>
      <c r="I103" s="81">
        <v>68608</v>
      </c>
      <c r="J103" s="81">
        <v>68689</v>
      </c>
      <c r="K103" s="81">
        <v>67613</v>
      </c>
      <c r="L103" s="81">
        <v>68131</v>
      </c>
      <c r="M103" s="82">
        <v>72696</v>
      </c>
      <c r="N103" s="80">
        <f>IF(SUM(B103:M103)&gt;0,AVERAGE(B103:M103),"0")</f>
        <v>71540.41666666667</v>
      </c>
    </row>
    <row r="104" spans="1:14" s="90" customFormat="1" ht="16.5" customHeight="1" thickBot="1">
      <c r="A104" s="86" t="str">
        <f>'Pregnant Women Participating'!A104</f>
        <v>TOTAL</v>
      </c>
      <c r="B104" s="87">
        <v>402019</v>
      </c>
      <c r="C104" s="88">
        <v>373932</v>
      </c>
      <c r="D104" s="88">
        <v>364383</v>
      </c>
      <c r="E104" s="88">
        <v>354777</v>
      </c>
      <c r="F104" s="88">
        <v>350638</v>
      </c>
      <c r="G104" s="88">
        <v>353392</v>
      </c>
      <c r="H104" s="88">
        <v>348246</v>
      </c>
      <c r="I104" s="88">
        <v>344950</v>
      </c>
      <c r="J104" s="88">
        <v>346425</v>
      </c>
      <c r="K104" s="88">
        <v>344493</v>
      </c>
      <c r="L104" s="88">
        <v>348356</v>
      </c>
      <c r="M104" s="89">
        <v>353154</v>
      </c>
      <c r="N104" s="87">
        <f>IF(SUM(B104:M104)&gt;0,AVERAGE(B104:M104),"0")</f>
        <v>357063.75</v>
      </c>
    </row>
    <row r="105" s="78" customFormat="1" ht="12.75" customHeight="1" thickTop="1">
      <c r="A105" s="91"/>
    </row>
    <row r="106" ht="12">
      <c r="A106" s="91"/>
    </row>
    <row r="107" s="92" customFormat="1" ht="12.75">
      <c r="A107" s="64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Mountjoy, Candy - FNS</dc:creator>
  <cp:keywords/>
  <dc:description/>
  <cp:lastModifiedBy>Susan Hewes</cp:lastModifiedBy>
  <cp:lastPrinted>2007-07-12T20:45:57Z</cp:lastPrinted>
  <dcterms:created xsi:type="dcterms:W3CDTF">2003-03-31T18:32:09Z</dcterms:created>
  <dcterms:modified xsi:type="dcterms:W3CDTF">2015-12-16T19:50:15Z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8.5.0.4455 (http://officewriter.softartisans.com)</vt:lpwstr>
  </property>
</Properties>
</file>